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lockhart\OneDrive - Department for Education\Documents\Publication Files\Graduate Outcomes (LEO) Outcomes in 2016 to 2017\"/>
    </mc:Choice>
  </mc:AlternateContent>
  <workbookProtection lockStructure="1"/>
  <bookViews>
    <workbookView xWindow="840" yWindow="0" windowWidth="8760" windowHeight="3225"/>
  </bookViews>
  <sheets>
    <sheet name="Contents" sheetId="5" r:id="rId1"/>
    <sheet name="Definitions" sheetId="15" r:id="rId2"/>
    <sheet name="Table 15" sheetId="1" r:id="rId3"/>
    <sheet name="Table 16" sheetId="7" r:id="rId4"/>
    <sheet name="Table 17" sheetId="12" r:id="rId5"/>
    <sheet name="Table 15 + 16 feed" sheetId="14" state="hidden" r:id="rId6"/>
    <sheet name="Table 17 feed" sheetId="16" state="hidden" r:id="rId7"/>
  </sheets>
  <externalReferences>
    <externalReference r:id="rId8"/>
    <externalReference r:id="rId9"/>
    <externalReference r:id="rId10"/>
    <externalReference r:id="rId11"/>
  </externalReferences>
  <definedNames>
    <definedName name="_AMO_UniqueIdentifier" localSheetId="0" hidden="1">"'a2e7e1e1-854e-4791-af6e-75dfd6f1a64b'"</definedName>
    <definedName name="_AMO_UniqueIdentifier" hidden="1">"'7bc10757-a8f0-4d30-8e17-c7c7296a4440'"</definedName>
    <definedName name="_xlnm._FilterDatabase" localSheetId="2" hidden="1">'Table 15'!$A$15:$J$15</definedName>
    <definedName name="_xlnm._FilterDatabase" localSheetId="3" hidden="1">'Table 16'!$A$16:$G$16</definedName>
    <definedName name="_xlnm._FilterDatabase" localSheetId="4" hidden="1">'Table 17'!$A$14:$N$34</definedName>
    <definedName name="cpi">[1]CPI!$A$1:$D$13</definedName>
    <definedName name="data_all" localSheetId="0">[2]Output!$A$28:$AW$40</definedName>
    <definedName name="data_all">[3]Output!$A$28:$AW$40</definedName>
    <definedName name="data_raw" localSheetId="0">[2]Output!$C$1:$AU$25</definedName>
    <definedName name="data_raw">[3]Output!$C$1:$AU$25</definedName>
    <definedName name="Five_year" localSheetId="2">#REF!</definedName>
    <definedName name="Five_year" localSheetId="3">#REF!</definedName>
    <definedName name="Five_year" localSheetId="6">#REF!</definedName>
    <definedName name="Five_year">#REF!</definedName>
    <definedName name="kj" localSheetId="2">#REF!</definedName>
    <definedName name="kj" localSheetId="3">#REF!</definedName>
    <definedName name="kj" localSheetId="6">#REF!</definedName>
    <definedName name="kj">#REF!</definedName>
    <definedName name="lemstem_time">[1]lemstem_time!$A$2:$AE$4</definedName>
    <definedName name="One_year" localSheetId="2">#REF!</definedName>
    <definedName name="One_year" localSheetId="3">#REF!</definedName>
    <definedName name="One_year" localSheetId="6">#REF!</definedName>
    <definedName name="One_year">#REF!</definedName>
    <definedName name="one_year2" localSheetId="3">#REF!</definedName>
    <definedName name="one_year2" localSheetId="6">#REF!</definedName>
    <definedName name="one_year2">#REF!</definedName>
    <definedName name="output_10yr">'[4]10yr'!$C$2:$X$20</definedName>
    <definedName name="output_1yr">'[4]1yr'!$C$2:$X$191</definedName>
    <definedName name="output_3yr">'[4]3yr'!$C$2:$X$153</definedName>
    <definedName name="output_5yr">'[4]5yr'!$C$2:$X$115</definedName>
    <definedName name="Output_all">'[1]SQL output- All'!$C$1:$S$191</definedName>
    <definedName name="output_FT">'[1]SQL output-FTPT'!$B$2:$T$191</definedName>
    <definedName name="output_PT">'[1]SQL output-FTPT'!$B$192:$T$376</definedName>
    <definedName name="Table" localSheetId="2">#REF!</definedName>
    <definedName name="Table" localSheetId="3">#REF!</definedName>
    <definedName name="Table" localSheetId="6">#REF!</definedName>
    <definedName name="Table">#REF!</definedName>
    <definedName name="ten_year" localSheetId="2">#REF!</definedName>
    <definedName name="ten_year" localSheetId="3">#REF!</definedName>
    <definedName name="ten_year" localSheetId="6">#REF!</definedName>
    <definedName name="ten_year">#REF!</definedName>
    <definedName name="Three_year" localSheetId="2">#REF!</definedName>
    <definedName name="Three_year" localSheetId="3">#REF!</definedName>
    <definedName name="Three_year" localSheetId="6">#REF!</definedName>
    <definedName name="Three_year">#REF!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0" i="12" l="1"/>
  <c r="V19" i="12"/>
  <c r="D58" i="12"/>
  <c r="O22" i="7"/>
  <c r="R22" i="1"/>
  <c r="R20" i="1"/>
  <c r="R21" i="1"/>
  <c r="E54" i="1"/>
  <c r="G37" i="12"/>
  <c r="F59" i="12"/>
  <c r="M36" i="12"/>
  <c r="D36" i="12"/>
  <c r="H37" i="12"/>
  <c r="K36" i="12"/>
  <c r="H59" i="12"/>
  <c r="E59" i="12"/>
  <c r="I37" i="12"/>
  <c r="J58" i="12"/>
  <c r="N59" i="12"/>
  <c r="D15" i="7"/>
  <c r="D14" i="7"/>
  <c r="O23" i="7"/>
  <c r="O21" i="7"/>
  <c r="P6" i="7"/>
  <c r="S6" i="1"/>
  <c r="D14" i="1"/>
  <c r="D13" i="1"/>
  <c r="D13" i="12"/>
  <c r="D12" i="12"/>
  <c r="D17" i="12"/>
  <c r="G22" i="12"/>
  <c r="K27" i="12"/>
  <c r="L20" i="12"/>
  <c r="E25" i="12"/>
  <c r="I18" i="12"/>
  <c r="I26" i="12"/>
  <c r="N20" i="12"/>
  <c r="F25" i="12"/>
  <c r="G17" i="12"/>
  <c r="K22" i="12"/>
  <c r="H17" i="12"/>
  <c r="I21" i="12"/>
  <c r="K17" i="12"/>
  <c r="L17" i="12"/>
  <c r="E23" i="12"/>
  <c r="N17" i="12"/>
  <c r="K35" i="12"/>
  <c r="H28" i="12"/>
  <c r="N34" i="12"/>
  <c r="I28" i="12"/>
  <c r="D19" i="12"/>
  <c r="G24" i="12"/>
  <c r="H32" i="12"/>
  <c r="I24" i="12"/>
  <c r="M33" i="12"/>
  <c r="E35" i="12"/>
  <c r="J27" i="12"/>
  <c r="F23" i="12"/>
  <c r="M21" i="12"/>
  <c r="L35" i="12"/>
  <c r="N35" i="12"/>
  <c r="N22" i="12"/>
  <c r="L26" i="12"/>
  <c r="D33" i="12"/>
  <c r="I40" i="12"/>
  <c r="I48" i="12"/>
  <c r="M26" i="12"/>
  <c r="E33" i="12"/>
  <c r="J40" i="12"/>
  <c r="N45" i="12"/>
  <c r="N26" i="12"/>
  <c r="L39" i="12"/>
  <c r="J30" i="12"/>
  <c r="F34" i="12"/>
  <c r="L40" i="12"/>
  <c r="K31" i="12"/>
  <c r="G19" i="12"/>
  <c r="L30" i="12"/>
  <c r="H34" i="12"/>
  <c r="N21" i="12"/>
  <c r="M32" i="12"/>
  <c r="D42" i="12"/>
  <c r="N33" i="12"/>
  <c r="D27" i="12"/>
  <c r="K19" i="12"/>
  <c r="E28" i="12"/>
  <c r="L34" i="12"/>
  <c r="L29" i="12"/>
  <c r="M29" i="12"/>
  <c r="M28" i="12"/>
  <c r="E30" i="12"/>
  <c r="F39" i="12"/>
  <c r="F40" i="12"/>
  <c r="H25" i="12"/>
  <c r="F38" i="12"/>
  <c r="D39" i="12"/>
  <c r="K42" i="12"/>
  <c r="J43" i="12"/>
  <c r="L44" i="12"/>
  <c r="L45" i="12"/>
  <c r="N50" i="12"/>
  <c r="F52" i="12"/>
  <c r="J53" i="12"/>
  <c r="F56" i="12"/>
  <c r="J41" i="12"/>
  <c r="N60" i="12"/>
  <c r="L42" i="12"/>
  <c r="K43" i="12"/>
  <c r="M44" i="12"/>
  <c r="D51" i="12"/>
  <c r="G52" i="12"/>
  <c r="K53" i="12"/>
  <c r="G56" i="12"/>
  <c r="K41" i="12"/>
  <c r="D61" i="12"/>
  <c r="L43" i="12"/>
  <c r="N44" i="12"/>
  <c r="E49" i="12"/>
  <c r="G28" i="12"/>
  <c r="N19" i="12"/>
  <c r="G39" i="12"/>
  <c r="D48" i="12"/>
  <c r="I52" i="12"/>
  <c r="M53" i="12"/>
  <c r="M41" i="12"/>
  <c r="N28" i="12"/>
  <c r="F31" i="12"/>
  <c r="D40" i="12"/>
  <c r="N43" i="12"/>
  <c r="E48" i="12"/>
  <c r="F51" i="12"/>
  <c r="E40" i="12"/>
  <c r="D46" i="12"/>
  <c r="G49" i="12"/>
  <c r="J25" i="12"/>
  <c r="E46" i="12"/>
  <c r="F48" i="12"/>
  <c r="H49" i="12"/>
  <c r="E50" i="12"/>
  <c r="H51" i="12"/>
  <c r="G40" i="12"/>
  <c r="D45" i="12"/>
  <c r="G47" i="12"/>
  <c r="G48" i="12"/>
  <c r="F26" i="12"/>
  <c r="H40" i="12"/>
  <c r="E45" i="12"/>
  <c r="F46" i="12"/>
  <c r="H47" i="12"/>
  <c r="H48" i="12"/>
  <c r="J49" i="12"/>
  <c r="F50" i="12"/>
  <c r="J51" i="12"/>
  <c r="N52" i="12"/>
  <c r="M34" i="12"/>
  <c r="F57" i="12"/>
  <c r="D44" i="12"/>
  <c r="G46" i="12"/>
  <c r="I47" i="12"/>
  <c r="K48" i="12"/>
  <c r="K49" i="12"/>
  <c r="E42" i="12"/>
  <c r="G57" i="12"/>
  <c r="E44" i="12"/>
  <c r="F45" i="12"/>
  <c r="G42" i="12"/>
  <c r="H42" i="12"/>
  <c r="K57" i="12"/>
  <c r="G43" i="12"/>
  <c r="G44" i="12"/>
  <c r="I45" i="12"/>
  <c r="K46" i="12"/>
  <c r="M47" i="12"/>
  <c r="L48" i="12"/>
  <c r="H50" i="12"/>
  <c r="M51" i="12"/>
  <c r="E52" i="12"/>
  <c r="G54" i="12"/>
  <c r="H56" i="12"/>
  <c r="H60" i="12"/>
  <c r="I79" i="12"/>
  <c r="M65" i="12"/>
  <c r="I68" i="12"/>
  <c r="M69" i="12"/>
  <c r="I72" i="12"/>
  <c r="M73" i="12"/>
  <c r="M48" i="12"/>
  <c r="I50" i="12"/>
  <c r="N51" i="12"/>
  <c r="H54" i="12"/>
  <c r="J56" i="12"/>
  <c r="I60" i="12"/>
  <c r="F64" i="12"/>
  <c r="J79" i="12"/>
  <c r="N65" i="12"/>
  <c r="F67" i="12"/>
  <c r="J68" i="12"/>
  <c r="N69" i="12"/>
  <c r="F71" i="12"/>
  <c r="J72" i="12"/>
  <c r="N73" i="12"/>
  <c r="J47" i="12"/>
  <c r="N48" i="12"/>
  <c r="I49" i="12"/>
  <c r="J50" i="12"/>
  <c r="H52" i="12"/>
  <c r="I54" i="12"/>
  <c r="K56" i="12"/>
  <c r="J60" i="12"/>
  <c r="D62" i="12"/>
  <c r="G64" i="12"/>
  <c r="K79" i="12"/>
  <c r="D66" i="12"/>
  <c r="G67" i="12"/>
  <c r="K68" i="12"/>
  <c r="N29" i="12"/>
  <c r="K47" i="12"/>
  <c r="L49" i="12"/>
  <c r="K50" i="12"/>
  <c r="J52" i="12"/>
  <c r="J54" i="12"/>
  <c r="L56" i="12"/>
  <c r="K60" i="12"/>
  <c r="E62" i="12"/>
  <c r="H64" i="12"/>
  <c r="L79" i="12"/>
  <c r="E66" i="12"/>
  <c r="H67" i="12"/>
  <c r="L68" i="12"/>
  <c r="E70" i="12"/>
  <c r="H71" i="12"/>
  <c r="L72" i="12"/>
  <c r="D30" i="12"/>
  <c r="H46" i="12"/>
  <c r="L47" i="12"/>
  <c r="L50" i="12"/>
  <c r="K52" i="12"/>
  <c r="K54" i="12"/>
  <c r="M56" i="12"/>
  <c r="D41" i="12"/>
  <c r="L60" i="12"/>
  <c r="E61" i="12"/>
  <c r="I64" i="12"/>
  <c r="M79" i="12"/>
  <c r="F44" i="12"/>
  <c r="I46" i="12"/>
  <c r="N47" i="12"/>
  <c r="M50" i="12"/>
  <c r="L52" i="12"/>
  <c r="D53" i="12"/>
  <c r="L54" i="12"/>
  <c r="E55" i="12"/>
  <c r="N56" i="12"/>
  <c r="D38" i="12"/>
  <c r="H44" i="12"/>
  <c r="J46" i="12"/>
  <c r="M52" i="12"/>
  <c r="E53" i="12"/>
  <c r="M54" i="12"/>
  <c r="F55" i="12"/>
  <c r="G61" i="12"/>
  <c r="G62" i="12"/>
  <c r="K44" i="12"/>
  <c r="L46" i="12"/>
  <c r="G55" i="12"/>
  <c r="F41" i="12"/>
  <c r="H57" i="12"/>
  <c r="M46" i="12"/>
  <c r="F53" i="12"/>
  <c r="H55" i="12"/>
  <c r="G41" i="12"/>
  <c r="F42" i="12"/>
  <c r="J57" i="12"/>
  <c r="G53" i="12"/>
  <c r="I55" i="12"/>
  <c r="H41" i="12"/>
  <c r="I42" i="12"/>
  <c r="L57" i="12"/>
  <c r="J42" i="12"/>
  <c r="M57" i="12"/>
  <c r="I53" i="12"/>
  <c r="K55" i="12"/>
  <c r="L41" i="12"/>
  <c r="D60" i="12"/>
  <c r="D43" i="12"/>
  <c r="G45" i="12"/>
  <c r="E43" i="12"/>
  <c r="H45" i="12"/>
  <c r="D50" i="12"/>
  <c r="F62" i="12"/>
  <c r="E79" i="12"/>
  <c r="L69" i="12"/>
  <c r="N71" i="12"/>
  <c r="E72" i="12"/>
  <c r="D74" i="12"/>
  <c r="G75" i="12"/>
  <c r="K76" i="12"/>
  <c r="D78" i="12"/>
  <c r="G63" i="12"/>
  <c r="M76" i="12"/>
  <c r="F54" i="12"/>
  <c r="H62" i="12"/>
  <c r="F65" i="12"/>
  <c r="F66" i="12"/>
  <c r="F70" i="12"/>
  <c r="E74" i="12"/>
  <c r="H75" i="12"/>
  <c r="L76" i="12"/>
  <c r="E78" i="12"/>
  <c r="H63" i="12"/>
  <c r="F72" i="12"/>
  <c r="I75" i="12"/>
  <c r="J45" i="12"/>
  <c r="G50" i="12"/>
  <c r="I62" i="12"/>
  <c r="F79" i="12"/>
  <c r="G65" i="12"/>
  <c r="G66" i="12"/>
  <c r="D67" i="12"/>
  <c r="D68" i="12"/>
  <c r="G70" i="12"/>
  <c r="K45" i="12"/>
  <c r="G51" i="12"/>
  <c r="J62" i="12"/>
  <c r="G79" i="12"/>
  <c r="H65" i="12"/>
  <c r="H66" i="12"/>
  <c r="E67" i="12"/>
  <c r="E68" i="12"/>
  <c r="H70" i="12"/>
  <c r="G72" i="12"/>
  <c r="F74" i="12"/>
  <c r="J75" i="12"/>
  <c r="N76" i="12"/>
  <c r="F78" i="12"/>
  <c r="J63" i="12"/>
  <c r="I70" i="12"/>
  <c r="H72" i="12"/>
  <c r="I51" i="12"/>
  <c r="H53" i="12"/>
  <c r="F61" i="12"/>
  <c r="K62" i="12"/>
  <c r="H79" i="12"/>
  <c r="I65" i="12"/>
  <c r="I66" i="12"/>
  <c r="I67" i="12"/>
  <c r="K51" i="12"/>
  <c r="L53" i="12"/>
  <c r="H61" i="12"/>
  <c r="L62" i="12"/>
  <c r="N79" i="12"/>
  <c r="J65" i="12"/>
  <c r="J66" i="12"/>
  <c r="J67" i="12"/>
  <c r="F68" i="12"/>
  <c r="J70" i="12"/>
  <c r="L51" i="12"/>
  <c r="N53" i="12"/>
  <c r="D56" i="12"/>
  <c r="E41" i="12"/>
  <c r="I61" i="12"/>
  <c r="M62" i="12"/>
  <c r="D64" i="12"/>
  <c r="K65" i="12"/>
  <c r="K66" i="12"/>
  <c r="K67" i="12"/>
  <c r="G68" i="12"/>
  <c r="K70" i="12"/>
  <c r="M72" i="12"/>
  <c r="D73" i="12"/>
  <c r="E56" i="12"/>
  <c r="I41" i="12"/>
  <c r="E60" i="12"/>
  <c r="J61" i="12"/>
  <c r="N62" i="12"/>
  <c r="E64" i="12"/>
  <c r="L65" i="12"/>
  <c r="L66" i="12"/>
  <c r="L67" i="12"/>
  <c r="H68" i="12"/>
  <c r="D69" i="12"/>
  <c r="N41" i="12"/>
  <c r="K61" i="12"/>
  <c r="J64" i="12"/>
  <c r="M66" i="12"/>
  <c r="M67" i="12"/>
  <c r="M68" i="12"/>
  <c r="E69" i="12"/>
  <c r="M70" i="12"/>
  <c r="D71" i="12"/>
  <c r="K74" i="12"/>
  <c r="D76" i="12"/>
  <c r="H43" i="12"/>
  <c r="F60" i="12"/>
  <c r="L61" i="12"/>
  <c r="K64" i="12"/>
  <c r="N66" i="12"/>
  <c r="N67" i="12"/>
  <c r="N68" i="12"/>
  <c r="N70" i="12"/>
  <c r="E71" i="12"/>
  <c r="I43" i="12"/>
  <c r="D52" i="12"/>
  <c r="G60" i="12"/>
  <c r="M61" i="12"/>
  <c r="L64" i="12"/>
  <c r="J55" i="12"/>
  <c r="M60" i="12"/>
  <c r="N61" i="12"/>
  <c r="M64" i="12"/>
  <c r="G69" i="12"/>
  <c r="L55" i="12"/>
  <c r="N64" i="12"/>
  <c r="H69" i="12"/>
  <c r="M55" i="12"/>
  <c r="I69" i="12"/>
  <c r="K71" i="12"/>
  <c r="J73" i="12"/>
  <c r="D54" i="12"/>
  <c r="N55" i="12"/>
  <c r="L70" i="12"/>
  <c r="I71" i="12"/>
  <c r="H74" i="12"/>
  <c r="I78" i="12"/>
  <c r="K78" i="12"/>
  <c r="F77" i="12"/>
  <c r="J71" i="12"/>
  <c r="I74" i="12"/>
  <c r="J78" i="12"/>
  <c r="K63" i="12"/>
  <c r="N75" i="12"/>
  <c r="L71" i="12"/>
  <c r="J74" i="12"/>
  <c r="E76" i="12"/>
  <c r="E63" i="12"/>
  <c r="J77" i="12"/>
  <c r="M71" i="12"/>
  <c r="D72" i="12"/>
  <c r="L74" i="12"/>
  <c r="D77" i="12"/>
  <c r="L78" i="12"/>
  <c r="E77" i="12"/>
  <c r="N78" i="12"/>
  <c r="L73" i="12"/>
  <c r="K72" i="12"/>
  <c r="M74" i="12"/>
  <c r="F76" i="12"/>
  <c r="M78" i="12"/>
  <c r="D63" i="12"/>
  <c r="G77" i="12"/>
  <c r="F69" i="12"/>
  <c r="N72" i="12"/>
  <c r="N74" i="12"/>
  <c r="G76" i="12"/>
  <c r="D70" i="12"/>
  <c r="J69" i="12"/>
  <c r="H76" i="12"/>
  <c r="F63" i="12"/>
  <c r="D65" i="12"/>
  <c r="K69" i="12"/>
  <c r="I76" i="12"/>
  <c r="H78" i="12"/>
  <c r="E54" i="12"/>
  <c r="E65" i="12"/>
  <c r="D75" i="12"/>
  <c r="J76" i="12"/>
  <c r="H77" i="12"/>
  <c r="I63" i="12"/>
  <c r="M63" i="12"/>
  <c r="E73" i="12"/>
  <c r="E75" i="12"/>
  <c r="I77" i="12"/>
  <c r="F73" i="12"/>
  <c r="L63" i="12"/>
  <c r="D79" i="12"/>
  <c r="G73" i="12"/>
  <c r="F75" i="12"/>
  <c r="K77" i="12"/>
  <c r="G78" i="12"/>
  <c r="G74" i="12"/>
  <c r="H73" i="12"/>
  <c r="K75" i="12"/>
  <c r="L77" i="12"/>
  <c r="N63" i="12"/>
  <c r="G71" i="12"/>
  <c r="I73" i="12"/>
  <c r="L75" i="12"/>
  <c r="M77" i="12"/>
  <c r="N77" i="12"/>
  <c r="K73" i="12"/>
  <c r="M75" i="12"/>
  <c r="E16" i="12"/>
  <c r="I16" i="12"/>
  <c r="K16" i="12"/>
  <c r="J16" i="12"/>
  <c r="F16" i="12"/>
  <c r="N16" i="12"/>
  <c r="H16" i="12"/>
  <c r="L16" i="12"/>
  <c r="M16" i="12"/>
  <c r="D16" i="12"/>
  <c r="G16" i="12"/>
  <c r="E80" i="7"/>
  <c r="G91" i="7"/>
  <c r="G96" i="7"/>
  <c r="G104" i="7"/>
  <c r="E92" i="7"/>
  <c r="E94" i="7"/>
  <c r="E100" i="7"/>
  <c r="G100" i="7"/>
  <c r="G120" i="7"/>
  <c r="G123" i="7"/>
  <c r="E108" i="7"/>
  <c r="E111" i="7"/>
  <c r="E114" i="7"/>
  <c r="E107" i="7"/>
  <c r="E135" i="7"/>
  <c r="E138" i="7"/>
  <c r="E124" i="7"/>
  <c r="G143" i="7"/>
  <c r="G146" i="7"/>
  <c r="E131" i="7"/>
  <c r="E127" i="7"/>
  <c r="E123" i="7"/>
  <c r="E139" i="7"/>
  <c r="E150" i="7"/>
  <c r="E130" i="7"/>
  <c r="G139" i="7"/>
  <c r="E152" i="7"/>
  <c r="G147" i="7"/>
  <c r="E151" i="7"/>
  <c r="E126" i="7"/>
  <c r="G136" i="7"/>
  <c r="E156" i="7"/>
  <c r="E146" i="7"/>
  <c r="G144" i="7"/>
  <c r="E140" i="7"/>
  <c r="F79" i="7"/>
  <c r="D90" i="7"/>
  <c r="F100" i="7"/>
  <c r="D98" i="7"/>
  <c r="D115" i="7"/>
  <c r="D120" i="7"/>
  <c r="D128" i="7"/>
  <c r="D131" i="7"/>
  <c r="D144" i="7"/>
  <c r="D150" i="7"/>
  <c r="F120" i="7"/>
  <c r="F123" i="7"/>
  <c r="F108" i="7"/>
  <c r="D111" i="7"/>
  <c r="F111" i="7"/>
  <c r="D118" i="7"/>
  <c r="F118" i="7"/>
  <c r="D91" i="7"/>
  <c r="F116" i="7"/>
  <c r="D119" i="7"/>
  <c r="D94" i="7"/>
  <c r="F119" i="7"/>
  <c r="F127" i="7"/>
  <c r="F130" i="7"/>
  <c r="D110" i="7"/>
  <c r="F110" i="7"/>
  <c r="D138" i="7"/>
  <c r="F138" i="7"/>
  <c r="F144" i="7"/>
  <c r="D140" i="7"/>
  <c r="F140" i="7"/>
  <c r="F148" i="7"/>
  <c r="F147" i="7"/>
  <c r="F154" i="7"/>
  <c r="F132" i="7"/>
  <c r="F143" i="7"/>
  <c r="D146" i="7"/>
  <c r="F135" i="7"/>
  <c r="F36" i="7"/>
  <c r="F47" i="7"/>
  <c r="G18" i="7"/>
  <c r="D154" i="7"/>
  <c r="F156" i="7"/>
  <c r="D23" i="7"/>
  <c r="D55" i="7"/>
  <c r="D66" i="7"/>
  <c r="F34" i="7"/>
  <c r="F44" i="7"/>
  <c r="D35" i="7"/>
  <c r="F39" i="7"/>
  <c r="D31" i="7"/>
  <c r="F35" i="7"/>
  <c r="D74" i="7"/>
  <c r="D78" i="7"/>
  <c r="D27" i="7"/>
  <c r="F31" i="7"/>
  <c r="F70" i="7"/>
  <c r="F74" i="7"/>
  <c r="F62" i="7"/>
  <c r="D40" i="7"/>
  <c r="D54" i="7"/>
  <c r="D19" i="7"/>
  <c r="F54" i="7"/>
  <c r="D46" i="7"/>
  <c r="F50" i="7"/>
  <c r="D67" i="7"/>
  <c r="D71" i="7"/>
  <c r="D28" i="7"/>
  <c r="F32" i="7"/>
  <c r="F59" i="7"/>
  <c r="F63" i="7"/>
  <c r="F75" i="7"/>
  <c r="D24" i="7"/>
  <c r="F42" i="7"/>
  <c r="D20" i="7"/>
  <c r="F20" i="7"/>
  <c r="D51" i="7"/>
  <c r="F76" i="7"/>
  <c r="D30" i="7"/>
  <c r="D64" i="7"/>
  <c r="D68" i="7"/>
  <c r="D43" i="7"/>
  <c r="D56" i="7"/>
  <c r="D26" i="7"/>
  <c r="D39" i="7"/>
  <c r="F56" i="7"/>
  <c r="H93" i="1"/>
  <c r="G32" i="7"/>
  <c r="G43" i="7"/>
  <c r="G75" i="7"/>
  <c r="D18" i="7"/>
  <c r="E26" i="7"/>
  <c r="E36" i="7"/>
  <c r="E68" i="7"/>
  <c r="F18" i="7"/>
  <c r="G26" i="7"/>
  <c r="G58" i="7"/>
  <c r="G68" i="7"/>
  <c r="E19" i="7"/>
  <c r="E30" i="7"/>
  <c r="E62" i="7"/>
  <c r="E72" i="7"/>
  <c r="E45" i="1"/>
  <c r="G19" i="7"/>
  <c r="G30" i="7"/>
  <c r="G62" i="7"/>
  <c r="G72" i="7"/>
  <c r="E34" i="7"/>
  <c r="E44" i="7"/>
  <c r="E76" i="7"/>
  <c r="J82" i="1"/>
  <c r="G23" i="7"/>
  <c r="E27" i="7"/>
  <c r="E38" i="7"/>
  <c r="E48" i="7"/>
  <c r="E70" i="7"/>
  <c r="J99" i="1"/>
  <c r="G38" i="7"/>
  <c r="G48" i="7"/>
  <c r="G59" i="7"/>
  <c r="H84" i="1"/>
  <c r="E31" i="7"/>
  <c r="E42" i="7"/>
  <c r="E52" i="7"/>
  <c r="E74" i="7"/>
  <c r="G20" i="7"/>
  <c r="G42" i="7"/>
  <c r="G52" i="7"/>
  <c r="G63" i="7"/>
  <c r="E35" i="7"/>
  <c r="E46" i="7"/>
  <c r="E56" i="7"/>
  <c r="E78" i="7"/>
  <c r="F30" i="1"/>
  <c r="G24" i="7"/>
  <c r="G35" i="7"/>
  <c r="G46" i="7"/>
  <c r="G56" i="7"/>
  <c r="G67" i="7"/>
  <c r="G78" i="7"/>
  <c r="J46" i="1"/>
  <c r="E28" i="7"/>
  <c r="E39" i="7"/>
  <c r="E50" i="7"/>
  <c r="E60" i="7"/>
  <c r="E71" i="7"/>
  <c r="G28" i="7"/>
  <c r="G39" i="7"/>
  <c r="G50" i="7"/>
  <c r="G60" i="7"/>
  <c r="G71" i="7"/>
  <c r="G74" i="7"/>
  <c r="J25" i="1"/>
  <c r="E75" i="7"/>
  <c r="G76" i="1"/>
  <c r="G76" i="7"/>
  <c r="E100" i="1"/>
  <c r="E54" i="7"/>
  <c r="G91" i="1"/>
  <c r="G117" i="1"/>
  <c r="G55" i="7"/>
  <c r="D87" i="1"/>
  <c r="G87" i="1"/>
  <c r="E22" i="7"/>
  <c r="D76" i="1"/>
  <c r="E64" i="7"/>
  <c r="E32" i="7"/>
  <c r="G66" i="7"/>
  <c r="I52" i="1"/>
  <c r="J76" i="1"/>
  <c r="E43" i="7"/>
  <c r="I96" i="1"/>
  <c r="G44" i="7"/>
  <c r="I51" i="1"/>
  <c r="I117" i="1"/>
  <c r="G79" i="1"/>
  <c r="I75" i="1"/>
  <c r="E86" i="7"/>
  <c r="F92" i="7"/>
  <c r="F84" i="7"/>
  <c r="I35" i="1"/>
  <c r="I104" i="1"/>
  <c r="I47" i="1"/>
  <c r="I101" i="1"/>
  <c r="I89" i="1"/>
  <c r="I77" i="1"/>
  <c r="E23" i="1"/>
  <c r="E65" i="1"/>
  <c r="E62" i="1"/>
  <c r="E29" i="1"/>
  <c r="E32" i="1"/>
  <c r="E119" i="1"/>
  <c r="E35" i="1"/>
  <c r="E92" i="1"/>
  <c r="G113" i="7"/>
  <c r="G57" i="7"/>
  <c r="G145" i="7"/>
  <c r="G53" i="7"/>
  <c r="G29" i="7"/>
  <c r="G33" i="7"/>
  <c r="G25" i="7"/>
  <c r="G133" i="7"/>
  <c r="G149" i="7"/>
  <c r="G93" i="7"/>
  <c r="G81" i="7"/>
  <c r="G137" i="7"/>
  <c r="G49" i="7"/>
  <c r="G101" i="7"/>
  <c r="G61" i="7"/>
  <c r="G69" i="7"/>
  <c r="G41" i="7"/>
  <c r="G141" i="7"/>
  <c r="G89" i="7"/>
  <c r="G85" i="7"/>
  <c r="G121" i="7"/>
  <c r="G65" i="7"/>
  <c r="G77" i="7"/>
  <c r="G73" i="7"/>
  <c r="G153" i="7"/>
  <c r="G97" i="7"/>
  <c r="G21" i="7"/>
  <c r="G37" i="7"/>
  <c r="G129" i="7"/>
  <c r="G109" i="7"/>
  <c r="G117" i="7"/>
  <c r="G45" i="7"/>
  <c r="G105" i="7"/>
  <c r="G125" i="7"/>
  <c r="J62" i="1"/>
  <c r="J44" i="1"/>
  <c r="J71" i="1"/>
  <c r="J119" i="1"/>
  <c r="J95" i="1"/>
  <c r="J101" i="1"/>
  <c r="J86" i="1"/>
  <c r="J104" i="1"/>
  <c r="F29" i="7"/>
  <c r="F73" i="7"/>
  <c r="F45" i="7"/>
  <c r="F37" i="7"/>
  <c r="F21" i="7"/>
  <c r="F129" i="7"/>
  <c r="F61" i="7"/>
  <c r="F89" i="7"/>
  <c r="F153" i="7"/>
  <c r="F53" i="7"/>
  <c r="F69" i="7"/>
  <c r="F125" i="7"/>
  <c r="F25" i="7"/>
  <c r="F77" i="7"/>
  <c r="F105" i="7"/>
  <c r="F65" i="7"/>
  <c r="F109" i="7"/>
  <c r="F57" i="7"/>
  <c r="F121" i="7"/>
  <c r="F85" i="7"/>
  <c r="F101" i="7"/>
  <c r="F49" i="7"/>
  <c r="F117" i="7"/>
  <c r="F113" i="7"/>
  <c r="F97" i="7"/>
  <c r="F33" i="7"/>
  <c r="F133" i="7"/>
  <c r="F145" i="7"/>
  <c r="F81" i="7"/>
  <c r="F149" i="7"/>
  <c r="F141" i="7"/>
  <c r="F41" i="7"/>
  <c r="F93" i="7"/>
  <c r="F137" i="7"/>
  <c r="D98" i="1"/>
  <c r="D119" i="1"/>
  <c r="D113" i="1"/>
  <c r="D107" i="1"/>
  <c r="D53" i="1"/>
  <c r="D50" i="1"/>
  <c r="D32" i="1"/>
  <c r="D74" i="1"/>
  <c r="D65" i="1"/>
  <c r="D21" i="7"/>
  <c r="D37" i="7"/>
  <c r="D149" i="7"/>
  <c r="D97" i="7"/>
  <c r="D49" i="7"/>
  <c r="D53" i="7"/>
  <c r="D69" i="7"/>
  <c r="D61" i="7"/>
  <c r="D113" i="7"/>
  <c r="D85" i="7"/>
  <c r="D57" i="7"/>
  <c r="D81" i="7"/>
  <c r="D65" i="7"/>
  <c r="D101" i="7"/>
  <c r="D117" i="7"/>
  <c r="D133" i="7"/>
  <c r="D25" i="7"/>
  <c r="D77" i="7"/>
  <c r="D33" i="7"/>
  <c r="D73" i="7"/>
  <c r="D89" i="7"/>
  <c r="D93" i="7"/>
  <c r="D29" i="7"/>
  <c r="D45" i="7"/>
  <c r="D105" i="7"/>
  <c r="D121" i="7"/>
  <c r="D153" i="7"/>
  <c r="D145" i="7"/>
  <c r="D137" i="7"/>
  <c r="D41" i="7"/>
  <c r="D129" i="7"/>
  <c r="D125" i="7"/>
  <c r="D109" i="7"/>
  <c r="D141" i="7"/>
  <c r="H47" i="1"/>
  <c r="H77" i="1"/>
  <c r="H98" i="1"/>
  <c r="H68" i="1"/>
  <c r="H62" i="1"/>
  <c r="H116" i="1"/>
  <c r="H53" i="1"/>
  <c r="H59" i="1"/>
  <c r="G59" i="1"/>
  <c r="G71" i="1"/>
  <c r="G101" i="1"/>
  <c r="G80" i="1"/>
  <c r="G92" i="1"/>
  <c r="G56" i="1"/>
  <c r="G20" i="1"/>
  <c r="G41" i="1"/>
  <c r="G47" i="1"/>
  <c r="E53" i="7"/>
  <c r="E73" i="7"/>
  <c r="E121" i="7"/>
  <c r="E109" i="7"/>
  <c r="E133" i="7"/>
  <c r="E21" i="7"/>
  <c r="E97" i="7"/>
  <c r="E149" i="7"/>
  <c r="E57" i="7"/>
  <c r="E45" i="7"/>
  <c r="E65" i="7"/>
  <c r="E89" i="7"/>
  <c r="E85" i="7"/>
  <c r="E101" i="7"/>
  <c r="E141" i="7"/>
  <c r="E37" i="7"/>
  <c r="E105" i="7"/>
  <c r="E153" i="7"/>
  <c r="E129" i="7"/>
  <c r="E69" i="7"/>
  <c r="E33" i="7"/>
  <c r="E81" i="7"/>
  <c r="E77" i="7"/>
  <c r="E117" i="7"/>
  <c r="E25" i="7"/>
  <c r="E41" i="7"/>
  <c r="E61" i="7"/>
  <c r="E29" i="7"/>
  <c r="E49" i="7"/>
  <c r="E93" i="7"/>
  <c r="E125" i="7"/>
  <c r="E145" i="7"/>
  <c r="E113" i="7"/>
  <c r="E137" i="7"/>
  <c r="F107" i="1"/>
  <c r="F101" i="1"/>
  <c r="F113" i="1"/>
  <c r="F32" i="1"/>
  <c r="F56" i="1"/>
  <c r="F116" i="1"/>
  <c r="F38" i="1"/>
  <c r="F110" i="1"/>
  <c r="F80" i="1"/>
  <c r="F80" i="7"/>
  <c r="G82" i="7"/>
  <c r="F103" i="7"/>
  <c r="D134" i="7"/>
  <c r="F94" i="7"/>
  <c r="E84" i="7"/>
  <c r="F86" i="7"/>
  <c r="F126" i="7"/>
  <c r="F99" i="7"/>
  <c r="F102" i="7"/>
  <c r="F87" i="7"/>
  <c r="E96" i="7"/>
  <c r="E91" i="7"/>
  <c r="D84" i="7"/>
  <c r="D95" i="7"/>
  <c r="D82" i="7"/>
  <c r="F98" i="7"/>
  <c r="E88" i="7"/>
  <c r="G124" i="7"/>
  <c r="G126" i="7"/>
  <c r="D151" i="7"/>
  <c r="F82" i="7"/>
  <c r="D80" i="7"/>
  <c r="G84" i="7"/>
  <c r="E79" i="7"/>
  <c r="F106" i="7"/>
  <c r="D112" i="7"/>
  <c r="F91" i="7"/>
  <c r="D83" i="7"/>
  <c r="E134" i="7"/>
  <c r="E82" i="7"/>
  <c r="D102" i="7"/>
  <c r="D86" i="7"/>
  <c r="G90" i="7"/>
  <c r="D136" i="7"/>
  <c r="F96" i="7"/>
  <c r="G92" i="7"/>
  <c r="E87" i="7"/>
  <c r="F83" i="7"/>
  <c r="D79" i="7"/>
  <c r="D143" i="7"/>
  <c r="G130" i="7"/>
  <c r="G86" i="7"/>
  <c r="D147" i="7"/>
  <c r="G107" i="7"/>
  <c r="D87" i="7"/>
  <c r="D107" i="7"/>
  <c r="F114" i="7"/>
  <c r="F115" i="7"/>
  <c r="G112" i="7"/>
  <c r="D155" i="7"/>
  <c r="D124" i="7"/>
  <c r="F88" i="7"/>
  <c r="F95" i="7"/>
  <c r="G132" i="7"/>
  <c r="E132" i="7"/>
  <c r="E115" i="7"/>
  <c r="D116" i="1"/>
  <c r="D35" i="1"/>
  <c r="D26" i="1"/>
  <c r="D71" i="1"/>
  <c r="D20" i="1"/>
  <c r="D80" i="1"/>
  <c r="D101" i="1"/>
  <c r="J65" i="1"/>
  <c r="J98" i="1"/>
  <c r="J59" i="1"/>
  <c r="J41" i="1"/>
  <c r="J113" i="1"/>
  <c r="J23" i="1"/>
  <c r="J56" i="1"/>
  <c r="J89" i="1"/>
  <c r="J53" i="1"/>
  <c r="E41" i="1"/>
  <c r="E113" i="1"/>
  <c r="E83" i="1"/>
  <c r="E56" i="1"/>
  <c r="E80" i="1"/>
  <c r="E107" i="1"/>
  <c r="E53" i="1"/>
  <c r="E47" i="1"/>
  <c r="E74" i="1"/>
  <c r="I116" i="1"/>
  <c r="I32" i="1"/>
  <c r="I83" i="1"/>
  <c r="I26" i="1"/>
  <c r="I113" i="1"/>
  <c r="I44" i="1"/>
  <c r="G106" i="1"/>
  <c r="I17" i="1"/>
  <c r="I82" i="1"/>
  <c r="D102" i="1"/>
  <c r="I18" i="1"/>
  <c r="G34" i="1"/>
  <c r="I55" i="1"/>
  <c r="D51" i="1"/>
  <c r="F69" i="1"/>
  <c r="D52" i="1"/>
  <c r="I70" i="1"/>
  <c r="G63" i="1"/>
  <c r="G43" i="1"/>
  <c r="I114" i="1"/>
  <c r="I112" i="1"/>
  <c r="G81" i="1"/>
  <c r="I102" i="1"/>
  <c r="I36" i="1"/>
  <c r="F72" i="1"/>
  <c r="J114" i="1"/>
  <c r="H19" i="1"/>
  <c r="E121" i="1"/>
  <c r="F66" i="1"/>
  <c r="J85" i="1"/>
  <c r="E17" i="1"/>
  <c r="F27" i="1"/>
  <c r="F51" i="1"/>
  <c r="F75" i="1"/>
  <c r="F99" i="1"/>
  <c r="F17" i="1"/>
  <c r="H34" i="1"/>
  <c r="H58" i="1"/>
  <c r="H82" i="1"/>
  <c r="H106" i="1"/>
  <c r="H30" i="1"/>
  <c r="H54" i="1"/>
  <c r="H78" i="1"/>
  <c r="H102" i="1"/>
  <c r="F40" i="1"/>
  <c r="F64" i="1"/>
  <c r="F19" i="1"/>
  <c r="F43" i="1"/>
  <c r="F67" i="1"/>
  <c r="F91" i="1"/>
  <c r="F115" i="1"/>
  <c r="E18" i="1"/>
  <c r="E34" i="1"/>
  <c r="E58" i="1"/>
  <c r="E82" i="1"/>
  <c r="E106" i="1"/>
  <c r="J34" i="1"/>
  <c r="E73" i="1"/>
  <c r="H105" i="1"/>
  <c r="J43" i="1"/>
  <c r="F73" i="1"/>
  <c r="J93" i="1"/>
  <c r="H22" i="1"/>
  <c r="E66" i="1"/>
  <c r="E97" i="1"/>
  <c r="J36" i="1"/>
  <c r="H90" i="1"/>
  <c r="J18" i="1"/>
  <c r="F61" i="1"/>
  <c r="J90" i="1"/>
  <c r="E114" i="1"/>
  <c r="H40" i="1"/>
  <c r="F70" i="1"/>
  <c r="J109" i="1"/>
  <c r="H45" i="1"/>
  <c r="H70" i="1"/>
  <c r="F94" i="1"/>
  <c r="J19" i="1"/>
  <c r="F49" i="1"/>
  <c r="H94" i="1"/>
  <c r="E28" i="1"/>
  <c r="E84" i="1"/>
  <c r="E118" i="1"/>
  <c r="J63" i="1"/>
  <c r="E91" i="1"/>
  <c r="E21" i="1"/>
  <c r="E46" i="1"/>
  <c r="F79" i="1"/>
  <c r="H118" i="1"/>
  <c r="F46" i="1"/>
  <c r="J91" i="1"/>
  <c r="J17" i="1"/>
  <c r="E39" i="1"/>
  <c r="E76" i="1"/>
  <c r="H108" i="1"/>
  <c r="J21" i="1"/>
  <c r="J60" i="1"/>
  <c r="F103" i="1"/>
  <c r="H25" i="1"/>
  <c r="H76" i="1"/>
  <c r="E120" i="1"/>
  <c r="D33" i="1"/>
  <c r="D57" i="1"/>
  <c r="D81" i="1"/>
  <c r="D105" i="1"/>
  <c r="D108" i="1"/>
  <c r="I108" i="1"/>
  <c r="I121" i="1"/>
  <c r="I61" i="1"/>
  <c r="I109" i="1"/>
  <c r="D55" i="1"/>
  <c r="D36" i="1"/>
  <c r="D60" i="1"/>
  <c r="D84" i="1"/>
  <c r="G52" i="1"/>
  <c r="I40" i="1"/>
  <c r="J31" i="1"/>
  <c r="J55" i="1"/>
  <c r="J79" i="1"/>
  <c r="J103" i="1"/>
  <c r="H18" i="1"/>
  <c r="E37" i="1"/>
  <c r="E61" i="1"/>
  <c r="E85" i="1"/>
  <c r="E109" i="1"/>
  <c r="E33" i="1"/>
  <c r="E57" i="1"/>
  <c r="E81" i="1"/>
  <c r="E105" i="1"/>
  <c r="J30" i="1"/>
  <c r="J54" i="1"/>
  <c r="J33" i="1"/>
  <c r="J57" i="1"/>
  <c r="J81" i="1"/>
  <c r="J105" i="1"/>
  <c r="H24" i="1"/>
  <c r="H48" i="1"/>
  <c r="H72" i="1"/>
  <c r="H96" i="1"/>
  <c r="H120" i="1"/>
  <c r="H43" i="1"/>
  <c r="F78" i="1"/>
  <c r="F112" i="1"/>
  <c r="F48" i="1"/>
  <c r="J78" i="1"/>
  <c r="H100" i="1"/>
  <c r="J27" i="1"/>
  <c r="H73" i="1"/>
  <c r="J100" i="1"/>
  <c r="F52" i="1"/>
  <c r="F97" i="1"/>
  <c r="E31" i="1"/>
  <c r="H66" i="1"/>
  <c r="H97" i="1"/>
  <c r="J117" i="1"/>
  <c r="F45" i="1"/>
  <c r="F87" i="1"/>
  <c r="F114" i="1"/>
  <c r="E49" i="1"/>
  <c r="J75" i="1"/>
  <c r="H114" i="1"/>
  <c r="F24" i="1"/>
  <c r="F63" i="1"/>
  <c r="E111" i="1"/>
  <c r="E42" i="1"/>
  <c r="J94" i="1"/>
  <c r="J121" i="1"/>
  <c r="F28" i="1"/>
  <c r="E67" i="1"/>
  <c r="J106" i="1"/>
  <c r="H28" i="1"/>
  <c r="J58" i="1"/>
  <c r="J84" i="1"/>
  <c r="F21" i="1"/>
  <c r="E60" i="1"/>
  <c r="E96" i="1"/>
  <c r="H21" i="1"/>
  <c r="H46" i="1"/>
  <c r="F81" i="1"/>
  <c r="E115" i="1"/>
  <c r="F25" i="1"/>
  <c r="F76" i="1"/>
  <c r="J108" i="1"/>
  <c r="H39" i="1"/>
  <c r="H88" i="1"/>
  <c r="G37" i="1"/>
  <c r="G61" i="1"/>
  <c r="G85" i="1"/>
  <c r="G109" i="1"/>
  <c r="D115" i="1"/>
  <c r="I118" i="1"/>
  <c r="D96" i="1"/>
  <c r="D19" i="1"/>
  <c r="F18" i="1"/>
  <c r="F34" i="1"/>
  <c r="F58" i="1"/>
  <c r="F82" i="1"/>
  <c r="F106" i="1"/>
  <c r="H27" i="1"/>
  <c r="H51" i="1"/>
  <c r="H75" i="1"/>
  <c r="H99" i="1"/>
  <c r="H17" i="1"/>
  <c r="H37" i="1"/>
  <c r="H61" i="1"/>
  <c r="H85" i="1"/>
  <c r="H109" i="1"/>
  <c r="F33" i="1"/>
  <c r="F57" i="1"/>
  <c r="F36" i="1"/>
  <c r="F60" i="1"/>
  <c r="F84" i="1"/>
  <c r="F108" i="1"/>
  <c r="E27" i="1"/>
  <c r="J96" i="1"/>
  <c r="E78" i="1"/>
  <c r="E64" i="1"/>
  <c r="J37" i="1"/>
  <c r="J112" i="1"/>
  <c r="H31" i="1"/>
  <c r="H79" i="1"/>
  <c r="E22" i="1"/>
  <c r="F100" i="1"/>
  <c r="J69" i="1"/>
  <c r="E117" i="1"/>
  <c r="F90" i="1"/>
  <c r="J73" i="1"/>
  <c r="H52" i="1"/>
  <c r="F109" i="1"/>
  <c r="J66" i="1"/>
  <c r="E24" i="1"/>
  <c r="H87" i="1"/>
  <c r="J45" i="1"/>
  <c r="H121" i="1"/>
  <c r="F111" i="1"/>
  <c r="F42" i="1"/>
  <c r="H111" i="1"/>
  <c r="H67" i="1"/>
  <c r="J28" i="1"/>
  <c r="E108" i="1"/>
  <c r="J51" i="1"/>
  <c r="H81" i="1"/>
  <c r="E55" i="1"/>
  <c r="G54" i="1"/>
  <c r="G102" i="1"/>
  <c r="I84" i="1"/>
  <c r="F93" i="1"/>
  <c r="I54" i="1"/>
  <c r="G105" i="1"/>
  <c r="G57" i="1"/>
  <c r="D91" i="1"/>
  <c r="I81" i="1"/>
  <c r="D63" i="1"/>
  <c r="D94" i="1"/>
  <c r="D118" i="1"/>
  <c r="I91" i="1"/>
  <c r="D79" i="1"/>
  <c r="J39" i="1"/>
  <c r="D22" i="1"/>
  <c r="D46" i="1"/>
  <c r="I111" i="1"/>
  <c r="E43" i="1"/>
  <c r="D42" i="1"/>
  <c r="D66" i="1"/>
  <c r="D90" i="1"/>
  <c r="D114" i="1"/>
  <c r="I39" i="1"/>
  <c r="I87" i="1"/>
  <c r="F120" i="1"/>
  <c r="G42" i="1"/>
  <c r="G66" i="1"/>
  <c r="G90" i="1"/>
  <c r="G114" i="1"/>
  <c r="G69" i="1"/>
  <c r="D31" i="1"/>
  <c r="I21" i="1"/>
  <c r="I69" i="1"/>
  <c r="G31" i="1"/>
  <c r="G55" i="1"/>
  <c r="I24" i="1"/>
  <c r="I72" i="1"/>
  <c r="I120" i="1"/>
  <c r="G51" i="1"/>
  <c r="D37" i="1"/>
  <c r="I27" i="1"/>
  <c r="G99" i="1"/>
  <c r="G17" i="1"/>
  <c r="D85" i="1"/>
  <c r="I76" i="1"/>
  <c r="G75" i="1"/>
  <c r="G103" i="1"/>
  <c r="D75" i="1"/>
  <c r="I86" i="1"/>
  <c r="I119" i="1"/>
  <c r="I68" i="1"/>
  <c r="I20" i="1"/>
  <c r="I29" i="1"/>
  <c r="I95" i="1"/>
  <c r="J24" i="1"/>
  <c r="J120" i="1"/>
  <c r="E102" i="1"/>
  <c r="E88" i="1"/>
  <c r="J61" i="1"/>
  <c r="J40" i="1"/>
  <c r="E51" i="1"/>
  <c r="E99" i="1"/>
  <c r="E48" i="1"/>
  <c r="F22" i="1"/>
  <c r="F85" i="1"/>
  <c r="H36" i="1"/>
  <c r="F117" i="1"/>
  <c r="D17" i="1"/>
  <c r="F102" i="1"/>
  <c r="E70" i="1"/>
  <c r="E19" i="1"/>
  <c r="E94" i="1"/>
  <c r="F54" i="1"/>
  <c r="F121" i="1"/>
  <c r="J70" i="1"/>
  <c r="H49" i="1"/>
  <c r="J49" i="1"/>
  <c r="F118" i="1"/>
  <c r="E72" i="1"/>
  <c r="J42" i="1"/>
  <c r="J118" i="1"/>
  <c r="H60" i="1"/>
  <c r="F88" i="1"/>
  <c r="E69" i="1"/>
  <c r="D64" i="1"/>
  <c r="D112" i="1"/>
  <c r="I49" i="1"/>
  <c r="I78" i="1"/>
  <c r="G112" i="1"/>
  <c r="G33" i="1"/>
  <c r="G64" i="1"/>
  <c r="I43" i="1"/>
  <c r="I33" i="1"/>
  <c r="I88" i="1"/>
  <c r="D70" i="1"/>
  <c r="G108" i="1"/>
  <c r="I19" i="1"/>
  <c r="I42" i="1"/>
  <c r="G93" i="1"/>
  <c r="F105" i="1"/>
  <c r="G36" i="1"/>
  <c r="G60" i="1"/>
  <c r="I97" i="1"/>
  <c r="G22" i="1"/>
  <c r="G46" i="1"/>
  <c r="G70" i="1"/>
  <c r="G94" i="1"/>
  <c r="G118" i="1"/>
  <c r="I46" i="1"/>
  <c r="I94" i="1"/>
  <c r="D21" i="1"/>
  <c r="D45" i="1"/>
  <c r="D69" i="1"/>
  <c r="D93" i="1"/>
  <c r="D117" i="1"/>
  <c r="G21" i="1"/>
  <c r="G45" i="1"/>
  <c r="I28" i="1"/>
  <c r="D18" i="1"/>
  <c r="D34" i="1"/>
  <c r="D58" i="1"/>
  <c r="I31" i="1"/>
  <c r="I79" i="1"/>
  <c r="G18" i="1"/>
  <c r="D61" i="1"/>
  <c r="D54" i="1"/>
  <c r="I34" i="1"/>
  <c r="D109" i="1"/>
  <c r="D82" i="1"/>
  <c r="I99" i="1"/>
  <c r="D78" i="1"/>
  <c r="D120" i="1"/>
  <c r="G96" i="1"/>
  <c r="I106" i="1"/>
  <c r="I107" i="1"/>
  <c r="I92" i="1"/>
  <c r="I98" i="1"/>
  <c r="I62" i="1"/>
  <c r="I80" i="1"/>
  <c r="J48" i="1"/>
  <c r="E30" i="1"/>
  <c r="E112" i="1"/>
  <c r="J64" i="1"/>
  <c r="H55" i="1"/>
  <c r="H103" i="1"/>
  <c r="H69" i="1"/>
  <c r="E36" i="1"/>
  <c r="E90" i="1"/>
  <c r="E52" i="1"/>
  <c r="J22" i="1"/>
  <c r="H117" i="1"/>
  <c r="E87" i="1"/>
  <c r="F31" i="1"/>
  <c r="J97" i="1"/>
  <c r="E63" i="1"/>
  <c r="J87" i="1"/>
  <c r="H63" i="1"/>
  <c r="E79" i="1"/>
  <c r="F37" i="1"/>
  <c r="H91" i="1"/>
  <c r="J67" i="1"/>
  <c r="E25" i="1"/>
  <c r="F96" i="1"/>
  <c r="F39" i="1"/>
  <c r="H115" i="1"/>
  <c r="E93" i="1"/>
  <c r="G30" i="1"/>
  <c r="G78" i="1"/>
  <c r="G88" i="1"/>
  <c r="I90" i="1"/>
  <c r="I30" i="1"/>
  <c r="I85" i="1"/>
  <c r="I115" i="1"/>
  <c r="G40" i="1"/>
  <c r="D67" i="1"/>
  <c r="I66" i="1"/>
  <c r="I57" i="1"/>
  <c r="I105" i="1"/>
  <c r="G84" i="1"/>
  <c r="D111" i="1"/>
  <c r="I60" i="1"/>
  <c r="I73" i="1"/>
  <c r="D103" i="1"/>
  <c r="D39" i="1"/>
  <c r="G67" i="1"/>
  <c r="D72" i="1"/>
  <c r="D25" i="1"/>
  <c r="D49" i="1"/>
  <c r="D73" i="1"/>
  <c r="D97" i="1"/>
  <c r="D121" i="1"/>
  <c r="I63" i="1"/>
  <c r="G25" i="1"/>
  <c r="G49" i="1"/>
  <c r="G73" i="1"/>
  <c r="G97" i="1"/>
  <c r="G121" i="1"/>
  <c r="H64" i="1"/>
  <c r="D24" i="1"/>
  <c r="D48" i="1"/>
  <c r="I45" i="1"/>
  <c r="G24" i="1"/>
  <c r="F26" i="1"/>
  <c r="F104" i="1"/>
  <c r="F62" i="1"/>
  <c r="F83" i="1"/>
  <c r="G74" i="1"/>
  <c r="G77" i="1"/>
  <c r="G89" i="1"/>
  <c r="G53" i="1"/>
  <c r="H86" i="1"/>
  <c r="H92" i="1"/>
  <c r="H29" i="1"/>
  <c r="H23" i="1"/>
  <c r="D92" i="1"/>
  <c r="F74" i="1"/>
  <c r="F59" i="1"/>
  <c r="F23" i="1"/>
  <c r="F119" i="1"/>
  <c r="F44" i="1"/>
  <c r="F92" i="1"/>
  <c r="F65" i="1"/>
  <c r="G68" i="1"/>
  <c r="G35" i="1"/>
  <c r="G44" i="1"/>
  <c r="G119" i="1"/>
  <c r="G29" i="1"/>
  <c r="G104" i="1"/>
  <c r="G65" i="1"/>
  <c r="G110" i="1"/>
  <c r="H107" i="1"/>
  <c r="H101" i="1"/>
  <c r="H113" i="1"/>
  <c r="H20" i="1"/>
  <c r="H26" i="1"/>
  <c r="H95" i="1"/>
  <c r="H38" i="1"/>
  <c r="H83" i="1"/>
  <c r="H104" i="1"/>
  <c r="D68" i="1"/>
  <c r="D83" i="1"/>
  <c r="D110" i="1"/>
  <c r="D38" i="1"/>
  <c r="D104" i="1"/>
  <c r="D77" i="1"/>
  <c r="D95" i="1"/>
  <c r="D47" i="1"/>
  <c r="D86" i="1"/>
  <c r="J74" i="1"/>
  <c r="J26" i="1"/>
  <c r="J20" i="1"/>
  <c r="J47" i="1"/>
  <c r="J110" i="1"/>
  <c r="J92" i="1"/>
  <c r="J68" i="1"/>
  <c r="J32" i="1"/>
  <c r="J29" i="1"/>
  <c r="E44" i="1"/>
  <c r="E95" i="1"/>
  <c r="E86" i="1"/>
  <c r="E116" i="1"/>
  <c r="E77" i="1"/>
  <c r="E104" i="1"/>
  <c r="E71" i="1"/>
  <c r="E20" i="1"/>
  <c r="E38" i="1"/>
  <c r="I56" i="1"/>
  <c r="I110" i="1"/>
  <c r="I74" i="1"/>
  <c r="I59" i="1"/>
  <c r="I50" i="1"/>
  <c r="G72" i="1"/>
  <c r="I93" i="1"/>
  <c r="G82" i="1"/>
  <c r="G120" i="1"/>
  <c r="G58" i="1"/>
  <c r="D30" i="1"/>
  <c r="I48" i="1"/>
  <c r="G48" i="1"/>
  <c r="G28" i="1"/>
  <c r="I25" i="1"/>
  <c r="D28" i="1"/>
  <c r="I22" i="1"/>
  <c r="G39" i="1"/>
  <c r="G19" i="1"/>
  <c r="I67" i="1"/>
  <c r="I64" i="1"/>
  <c r="D43" i="1"/>
  <c r="I37" i="1"/>
  <c r="D88" i="1"/>
  <c r="J115" i="1"/>
  <c r="J111" i="1"/>
  <c r="H33" i="1"/>
  <c r="J52" i="1"/>
  <c r="H112" i="1"/>
  <c r="E75" i="1"/>
  <c r="J88" i="1"/>
  <c r="J72" i="1"/>
  <c r="F47" i="1"/>
  <c r="F20" i="1"/>
  <c r="F41" i="1"/>
  <c r="F98" i="1"/>
  <c r="G113" i="1"/>
  <c r="G62" i="1"/>
  <c r="G98" i="1"/>
  <c r="G38" i="1"/>
  <c r="H44" i="1"/>
  <c r="H41" i="1"/>
  <c r="H71" i="1"/>
  <c r="H35" i="1"/>
  <c r="H56" i="1"/>
  <c r="F89" i="1"/>
  <c r="F68" i="1"/>
  <c r="F29" i="1"/>
  <c r="F53" i="1"/>
  <c r="F35" i="1"/>
  <c r="F50" i="1"/>
  <c r="F95" i="1"/>
  <c r="F77" i="1"/>
  <c r="F86" i="1"/>
  <c r="F71" i="1"/>
  <c r="G26" i="1"/>
  <c r="G95" i="1"/>
  <c r="G116" i="1"/>
  <c r="G23" i="1"/>
  <c r="G83" i="1"/>
  <c r="G50" i="1"/>
  <c r="G86" i="1"/>
  <c r="G107" i="1"/>
  <c r="G32" i="1"/>
  <c r="H80" i="1"/>
  <c r="H65" i="1"/>
  <c r="H74" i="1"/>
  <c r="H110" i="1"/>
  <c r="H32" i="1"/>
  <c r="H50" i="1"/>
  <c r="H119" i="1"/>
  <c r="H89" i="1"/>
  <c r="D62" i="1"/>
  <c r="D41" i="1"/>
  <c r="D44" i="1"/>
  <c r="D56" i="1"/>
  <c r="D23" i="1"/>
  <c r="D59" i="1"/>
  <c r="D89" i="1"/>
  <c r="D29" i="1"/>
  <c r="J77" i="1"/>
  <c r="J80" i="1"/>
  <c r="J83" i="1"/>
  <c r="J116" i="1"/>
  <c r="J38" i="1"/>
  <c r="J35" i="1"/>
  <c r="J107" i="1"/>
  <c r="J50" i="1"/>
  <c r="E59" i="1"/>
  <c r="E110" i="1"/>
  <c r="E50" i="1"/>
  <c r="E101" i="1"/>
  <c r="E89" i="1"/>
  <c r="E26" i="1"/>
  <c r="E98" i="1"/>
  <c r="E68" i="1"/>
  <c r="I65" i="1"/>
  <c r="I53" i="1"/>
  <c r="I38" i="1"/>
  <c r="I41" i="1"/>
  <c r="I23" i="1"/>
  <c r="I71" i="1"/>
  <c r="D99" i="1"/>
  <c r="I100" i="1"/>
  <c r="D106" i="1"/>
  <c r="I58" i="1"/>
  <c r="G27" i="1"/>
  <c r="I103" i="1"/>
  <c r="D27" i="1"/>
  <c r="D100" i="1"/>
  <c r="F55" i="1"/>
  <c r="G111" i="1"/>
  <c r="G100" i="1"/>
  <c r="G115" i="1"/>
  <c r="D40" i="1"/>
  <c r="E103" i="1"/>
  <c r="H42" i="1"/>
  <c r="J102" i="1"/>
  <c r="H57" i="1"/>
  <c r="E40" i="1"/>
  <c r="D76" i="7"/>
  <c r="F55" i="7"/>
  <c r="D48" i="7"/>
  <c r="F48" i="7"/>
  <c r="D62" i="7"/>
  <c r="F78" i="7"/>
  <c r="D58" i="7"/>
  <c r="D36" i="7"/>
  <c r="F19" i="7"/>
  <c r="D59" i="7"/>
  <c r="D75" i="7"/>
  <c r="D42" i="7"/>
  <c r="F67" i="7"/>
  <c r="F28" i="7"/>
  <c r="F24" i="7"/>
  <c r="F51" i="7"/>
  <c r="D47" i="7"/>
  <c r="F72" i="7"/>
  <c r="F60" i="7"/>
  <c r="F43" i="7"/>
  <c r="G54" i="7"/>
  <c r="E47" i="7"/>
  <c r="G36" i="7"/>
  <c r="E40" i="7"/>
  <c r="G40" i="7"/>
  <c r="E55" i="7"/>
  <c r="G79" i="7"/>
  <c r="G94" i="7"/>
  <c r="E102" i="7"/>
  <c r="G102" i="7"/>
  <c r="E90" i="7"/>
  <c r="E98" i="7"/>
  <c r="G98" i="7"/>
  <c r="E120" i="7"/>
  <c r="G118" i="7"/>
  <c r="G131" i="7"/>
  <c r="G103" i="7"/>
  <c r="E119" i="7"/>
  <c r="E122" i="7"/>
  <c r="G122" i="7"/>
  <c r="G140" i="7"/>
  <c r="G151" i="7"/>
  <c r="G116" i="7"/>
  <c r="E136" i="7"/>
  <c r="E147" i="7"/>
  <c r="G150" i="7"/>
  <c r="E143" i="7"/>
  <c r="G154" i="7"/>
  <c r="E155" i="7"/>
  <c r="G156" i="7"/>
  <c r="D88" i="7"/>
  <c r="F90" i="7"/>
  <c r="D96" i="7"/>
  <c r="D126" i="7"/>
  <c r="D142" i="7"/>
  <c r="D108" i="7"/>
  <c r="D99" i="7"/>
  <c r="D106" i="7"/>
  <c r="D114" i="7"/>
  <c r="D116" i="7"/>
  <c r="D127" i="7"/>
  <c r="F124" i="7"/>
  <c r="F107" i="7"/>
  <c r="F131" i="7"/>
  <c r="F134" i="7"/>
  <c r="F150" i="7"/>
  <c r="F136" i="7"/>
  <c r="D132" i="7"/>
  <c r="D135" i="7"/>
  <c r="F26" i="7"/>
  <c r="F68" i="7"/>
  <c r="F152" i="7"/>
  <c r="D44" i="7"/>
  <c r="F23" i="7"/>
  <c r="D22" i="7"/>
  <c r="F52" i="7"/>
  <c r="F22" i="7"/>
  <c r="D70" i="7"/>
  <c r="F66" i="7"/>
  <c r="F27" i="7"/>
  <c r="F40" i="7"/>
  <c r="D50" i="7"/>
  <c r="D32" i="7"/>
  <c r="D63" i="7"/>
  <c r="E18" i="7"/>
  <c r="F46" i="7"/>
  <c r="F71" i="7"/>
  <c r="D38" i="7"/>
  <c r="F38" i="7"/>
  <c r="D72" i="7"/>
  <c r="D60" i="7"/>
  <c r="F30" i="7"/>
  <c r="F64" i="7"/>
  <c r="D52" i="7"/>
  <c r="G22" i="7"/>
  <c r="G64" i="7"/>
  <c r="E58" i="7"/>
  <c r="G47" i="7"/>
  <c r="E51" i="7"/>
  <c r="G51" i="7"/>
  <c r="E23" i="7"/>
  <c r="E66" i="7"/>
  <c r="G34" i="7"/>
  <c r="E59" i="7"/>
  <c r="G27" i="7"/>
  <c r="G70" i="7"/>
  <c r="E20" i="7"/>
  <c r="E63" i="7"/>
  <c r="G31" i="7"/>
  <c r="E24" i="7"/>
  <c r="E67" i="7"/>
  <c r="G106" i="7"/>
  <c r="G83" i="7"/>
  <c r="E104" i="7"/>
  <c r="G87" i="7"/>
  <c r="E83" i="7"/>
  <c r="E142" i="7"/>
  <c r="G119" i="7"/>
  <c r="G135" i="7"/>
  <c r="G95" i="7"/>
  <c r="G108" i="7"/>
  <c r="E112" i="7"/>
  <c r="E110" i="7"/>
  <c r="G110" i="7"/>
  <c r="G80" i="7"/>
  <c r="D34" i="7"/>
  <c r="D156" i="7"/>
  <c r="F58" i="7"/>
  <c r="F146" i="7"/>
  <c r="F139" i="7"/>
  <c r="F155" i="7"/>
  <c r="F151" i="7"/>
  <c r="D148" i="7"/>
  <c r="D130" i="7"/>
  <c r="F142" i="7"/>
  <c r="D100" i="7"/>
  <c r="F122" i="7"/>
  <c r="D122" i="7"/>
  <c r="D103" i="7"/>
  <c r="F104" i="7"/>
  <c r="D104" i="7"/>
  <c r="F128" i="7"/>
  <c r="D152" i="7"/>
  <c r="D139" i="7"/>
  <c r="D123" i="7"/>
  <c r="F112" i="7"/>
  <c r="D92" i="7"/>
  <c r="G142" i="7"/>
  <c r="G155" i="7"/>
  <c r="E148" i="7"/>
  <c r="G152" i="7"/>
  <c r="E154" i="7"/>
  <c r="G134" i="7"/>
  <c r="E144" i="7"/>
  <c r="G127" i="7"/>
  <c r="G114" i="7"/>
  <c r="G148" i="7"/>
  <c r="G138" i="7"/>
  <c r="G111" i="7"/>
  <c r="E128" i="7"/>
  <c r="E116" i="7"/>
  <c r="E103" i="7"/>
  <c r="G128" i="7"/>
  <c r="G115" i="7"/>
  <c r="E118" i="7"/>
  <c r="E106" i="7"/>
  <c r="E95" i="7"/>
  <c r="G88" i="7"/>
  <c r="G99" i="7"/>
  <c r="E99" i="7"/>
  <c r="I23" i="12"/>
  <c r="J29" i="12"/>
  <c r="J19" i="12"/>
  <c r="N31" i="12"/>
  <c r="I34" i="12"/>
  <c r="M30" i="12"/>
  <c r="N38" i="12"/>
  <c r="L32" i="12"/>
  <c r="M40" i="12"/>
  <c r="G33" i="12"/>
  <c r="E22" i="12"/>
  <c r="L38" i="12"/>
  <c r="J32" i="12"/>
  <c r="D57" i="12"/>
  <c r="I31" i="12"/>
  <c r="J48" i="12"/>
  <c r="F43" i="12"/>
  <c r="J38" i="12"/>
  <c r="H31" i="12"/>
  <c r="N24" i="12"/>
  <c r="I44" i="12"/>
  <c r="H38" i="12"/>
  <c r="G31" i="12"/>
  <c r="M24" i="12"/>
  <c r="F22" i="12"/>
  <c r="M35" i="12"/>
  <c r="L24" i="12"/>
  <c r="E26" i="12"/>
  <c r="F35" i="12"/>
  <c r="J24" i="12"/>
  <c r="M39" i="12"/>
  <c r="K28" i="12"/>
  <c r="E19" i="12"/>
  <c r="J28" i="12"/>
  <c r="K39" i="12"/>
  <c r="G32" i="12"/>
  <c r="N25" i="12"/>
  <c r="F32" i="12"/>
  <c r="M25" i="12"/>
  <c r="D18" i="12"/>
  <c r="M17" i="12"/>
  <c r="H35" i="12"/>
  <c r="G35" i="12"/>
  <c r="J17" i="12"/>
  <c r="I17" i="12"/>
  <c r="G25" i="12"/>
  <c r="D35" i="12"/>
  <c r="N27" i="12"/>
  <c r="J22" i="12"/>
  <c r="F17" i="12"/>
  <c r="I22" i="12"/>
  <c r="L27" i="12"/>
  <c r="H22" i="12"/>
  <c r="E17" i="12"/>
  <c r="D25" i="12"/>
  <c r="K20" i="12"/>
  <c r="I36" i="12"/>
  <c r="L58" i="12"/>
  <c r="K58" i="12"/>
  <c r="M37" i="12"/>
  <c r="I59" i="12"/>
  <c r="D37" i="12"/>
  <c r="L37" i="12"/>
  <c r="I58" i="12"/>
  <c r="H36" i="12"/>
  <c r="N36" i="12"/>
  <c r="J36" i="12"/>
  <c r="E47" i="12"/>
  <c r="D47" i="12"/>
  <c r="F49" i="12"/>
  <c r="H39" i="12"/>
  <c r="I56" i="12"/>
  <c r="M43" i="12"/>
  <c r="E51" i="12"/>
  <c r="M19" i="12"/>
  <c r="D55" i="12"/>
  <c r="D49" i="12"/>
  <c r="E39" i="12"/>
  <c r="N54" i="12"/>
  <c r="N46" i="12"/>
  <c r="N57" i="12"/>
  <c r="F30" i="12"/>
  <c r="E38" i="12"/>
  <c r="F28" i="12"/>
  <c r="K29" i="12"/>
  <c r="I57" i="12"/>
  <c r="D28" i="12"/>
  <c r="J34" i="12"/>
  <c r="I29" i="12"/>
  <c r="I33" i="12"/>
  <c r="H29" i="12"/>
  <c r="H19" i="12"/>
  <c r="L31" i="12"/>
  <c r="M38" i="12"/>
  <c r="K32" i="12"/>
  <c r="E57" i="12"/>
  <c r="F19" i="12"/>
  <c r="J31" i="12"/>
  <c r="K40" i="12"/>
  <c r="I30" i="12"/>
  <c r="F47" i="12"/>
  <c r="N42" i="12"/>
  <c r="E34" i="12"/>
  <c r="H30" i="12"/>
  <c r="M49" i="12"/>
  <c r="M42" i="12"/>
  <c r="D34" i="12"/>
  <c r="G30" i="12"/>
  <c r="I25" i="12"/>
  <c r="J23" i="12"/>
  <c r="I20" i="12"/>
  <c r="G23" i="12"/>
  <c r="K24" i="12"/>
  <c r="L28" i="12"/>
  <c r="H21" i="12"/>
  <c r="I38" i="12"/>
  <c r="I27" i="12"/>
  <c r="L33" i="12"/>
  <c r="H27" i="12"/>
  <c r="G38" i="12"/>
  <c r="D31" i="12"/>
  <c r="F24" i="12"/>
  <c r="N30" i="12"/>
  <c r="E24" i="12"/>
  <c r="F20" i="12"/>
  <c r="H24" i="12"/>
  <c r="E20" i="12"/>
  <c r="D20" i="12"/>
  <c r="M22" i="12"/>
  <c r="L18" i="12"/>
  <c r="D24" i="12"/>
  <c r="K18" i="12"/>
  <c r="J26" i="12"/>
  <c r="F21" i="12"/>
  <c r="M27" i="12"/>
  <c r="M20" i="12"/>
  <c r="H26" i="12"/>
  <c r="E21" i="12"/>
  <c r="D29" i="12"/>
  <c r="K23" i="12"/>
  <c r="G18" i="12"/>
  <c r="F58" i="12"/>
  <c r="E37" i="12"/>
  <c r="G58" i="12"/>
  <c r="K37" i="12"/>
  <c r="G59" i="12"/>
  <c r="L59" i="12"/>
  <c r="M59" i="12"/>
  <c r="E58" i="12"/>
  <c r="F36" i="12"/>
  <c r="J37" i="12"/>
  <c r="L36" i="12"/>
  <c r="L19" i="12"/>
  <c r="E27" i="12"/>
  <c r="K34" i="12"/>
  <c r="H23" i="12"/>
  <c r="N32" i="12"/>
  <c r="I19" i="12"/>
  <c r="M31" i="12"/>
  <c r="N40" i="12"/>
  <c r="H33" i="12"/>
  <c r="G29" i="12"/>
  <c r="G34" i="12"/>
  <c r="K30" i="12"/>
  <c r="N39" i="12"/>
  <c r="F33" i="12"/>
  <c r="D22" i="12"/>
  <c r="K38" i="12"/>
  <c r="N49" i="12"/>
  <c r="J44" i="12"/>
  <c r="J39" i="12"/>
  <c r="E32" i="12"/>
  <c r="L25" i="12"/>
  <c r="M45" i="12"/>
  <c r="I39" i="12"/>
  <c r="D32" i="12"/>
  <c r="K25" i="12"/>
  <c r="L22" i="12"/>
  <c r="J20" i="12"/>
  <c r="H20" i="12"/>
  <c r="J35" i="12"/>
  <c r="J21" i="12"/>
  <c r="D26" i="12"/>
  <c r="F18" i="12"/>
  <c r="I32" i="12"/>
  <c r="D23" i="12"/>
  <c r="E31" i="12"/>
  <c r="E18" i="12"/>
  <c r="K33" i="12"/>
  <c r="G27" i="12"/>
  <c r="J33" i="12"/>
  <c r="F27" i="12"/>
  <c r="G20" i="12"/>
  <c r="I35" i="12"/>
  <c r="L21" i="12"/>
  <c r="K21" i="12"/>
  <c r="N18" i="12"/>
  <c r="M18" i="12"/>
  <c r="K26" i="12"/>
  <c r="G21" i="12"/>
  <c r="F29" i="12"/>
  <c r="N23" i="12"/>
  <c r="J18" i="12"/>
  <c r="M23" i="12"/>
  <c r="E29" i="12"/>
  <c r="L23" i="12"/>
  <c r="H18" i="12"/>
  <c r="G26" i="12"/>
  <c r="D21" i="12"/>
  <c r="H58" i="12"/>
  <c r="N37" i="12"/>
  <c r="N58" i="12"/>
  <c r="D59" i="12"/>
  <c r="G36" i="12"/>
  <c r="K59" i="12"/>
  <c r="F37" i="12"/>
  <c r="E36" i="12"/>
  <c r="M58" i="12"/>
  <c r="J59" i="12"/>
</calcChain>
</file>

<file path=xl/sharedStrings.xml><?xml version="1.0" encoding="utf-8"?>
<sst xmlns="http://schemas.openxmlformats.org/spreadsheetml/2006/main" count="18710" uniqueCount="4605">
  <si>
    <t xml:space="preserve">Graduate Outcomes (LEO): 2016 to 2017 </t>
  </si>
  <si>
    <t>Employment and Earnings Outcomes of Higher Education Graduates: Experimental Data from the Longitudinal Education Outcomes (LEO) Dataset</t>
  </si>
  <si>
    <t>Tables 15, 16, 17: International student tables</t>
  </si>
  <si>
    <t>Contents</t>
  </si>
  <si>
    <t>Title</t>
  </si>
  <si>
    <t>Graduating cohort(s)</t>
  </si>
  <si>
    <t>Tax year(s)</t>
  </si>
  <si>
    <t>Table 15</t>
  </si>
  <si>
    <t>Employment outcomes of UK and International graduates by subject, domicile and sex one, three, five and ten years after graduation</t>
  </si>
  <si>
    <t>2003/04, 2008/09, 2010/11, 2012/13; 2004/05, 2009/10, 2011/12, 2013/14; 2005/06, 2010/11, 2012/13, 2014/15</t>
  </si>
  <si>
    <t>2014/15; 2015/16; 2016/17</t>
  </si>
  <si>
    <t>Table 16</t>
  </si>
  <si>
    <t>Earnings of UK and International graduates by subject, domicile and sex one, three, five and ten years after graduation</t>
  </si>
  <si>
    <t>Table 17</t>
  </si>
  <si>
    <t>Activity of top 20 international graduate populations one, three and five years after graduation</t>
  </si>
  <si>
    <t>2008/09, 2010/11, 2012/13; 2009/10, 2011/12, 2013/14; 2010/11, 2012/13, 2014/15</t>
  </si>
  <si>
    <t>Enquiries</t>
  </si>
  <si>
    <t>Media</t>
  </si>
  <si>
    <t>Press Office News Desk, Department for Education, Sanctuary Buildings, 20 Great Smith St, London SW1P 3BT. 
Tel: 020 7783 8300</t>
  </si>
  <si>
    <t xml:space="preserve"> </t>
  </si>
  <si>
    <t xml:space="preserve">
Non-media</t>
  </si>
  <si>
    <t xml:space="preserve">
Matthew Bridge, Department for Education, 2 St. Paul's Place, 125 Norfolk Street, Sheffield, S1 2FJ
Tel: 07384 456648</t>
  </si>
  <si>
    <t>matthew.bridge@education.gov.uk</t>
  </si>
  <si>
    <t>This table is a brief summary of the columns included in these tables. For details about our methodology, please consult the accompanying methodology note.</t>
  </si>
  <si>
    <t>Earnings outcomes</t>
  </si>
  <si>
    <t>Earnings are presented for those classified as being in sustained employment and where we have a valid earnings record from the P14 and/or Self Assessment tax return.
Those in further study are excluded as their earnings would be more likely to relate to part-time jobs.
The earnings figures in this release represent PAYE earnings from graduates who are employees, self-assessed earnings from graduates who are self-employed and the sum of both for graduates who are both an employee and self-employed.
PAYE earnings have been annualised.
All earnings from self-employment are taken as provided (not annualised) and are assumed to relate to the full tax year.
All earnings presented are nominal. They represent the cash amount an individual was paid and are not adjusted from inflation (the general increase in the price of good and services).</t>
  </si>
  <si>
    <t>Employment outcomes</t>
  </si>
  <si>
    <r>
      <t xml:space="preserve">Outcomes are presented for </t>
    </r>
    <r>
      <rPr>
        <b/>
        <sz val="11"/>
        <color rgb="FF000000"/>
        <rFont val="Arial"/>
        <family val="2"/>
      </rPr>
      <t>all</t>
    </r>
    <r>
      <rPr>
        <sz val="11"/>
        <color rgb="FF000000"/>
        <rFont val="Arial"/>
        <family val="2"/>
      </rPr>
      <t xml:space="preserve"> graduates, not only graduates who have been matched to the Department for Work and Pensions' Customer Information System (CIS) or a further study instance on the HESA Student Record. In this publication, the proportion of individuals who have not been matched to an employment or further study record are referred to as </t>
    </r>
    <r>
      <rPr>
        <b/>
        <sz val="11"/>
        <color rgb="FF000000"/>
        <rFont val="Arial"/>
        <family val="2"/>
      </rPr>
      <t>unmatched</t>
    </r>
    <r>
      <rPr>
        <sz val="11"/>
        <color rgb="FF000000"/>
        <rFont val="Arial"/>
        <family val="2"/>
      </rPr>
      <t>.</t>
    </r>
  </si>
  <si>
    <r>
      <t xml:space="preserve">Graduates </t>
    </r>
    <r>
      <rPr>
        <sz val="11"/>
        <color rgb="FF000000"/>
        <rFont val="Arial"/>
        <family val="2"/>
      </rPr>
      <t>are then placed in one of five outcomes categories. These are:</t>
    </r>
  </si>
  <si>
    <r>
      <t xml:space="preserve">Activity not captured: </t>
    </r>
    <r>
      <rPr>
        <sz val="11"/>
        <color rgb="FF000000"/>
        <rFont val="Arial"/>
        <family val="2"/>
      </rPr>
      <t>graduates who have been successfully matched to CIS but do not have any employment, out-of-work benefits or further study records in the tax year of interest. Reasons for appearing in this category include: moving out of the UK after graduation for either work or study, earning below the Lower Earnings Limit or voluntarily leaving the labour force.</t>
    </r>
  </si>
  <si>
    <r>
      <t xml:space="preserve">No sustained destination: </t>
    </r>
    <r>
      <rPr>
        <sz val="11"/>
        <color rgb="FF000000"/>
        <rFont val="Arial"/>
        <family val="2"/>
      </rPr>
      <t>graduates who have an employment or out-of-work benefits record in the tax year in question but were not classified as being in ‘sustained employment’ and do not have a further study record.</t>
    </r>
  </si>
  <si>
    <r>
      <t xml:space="preserve">Sustained employment only: </t>
    </r>
    <r>
      <rPr>
        <sz val="11"/>
        <color rgb="FF000000"/>
        <rFont val="Arial"/>
        <family val="2"/>
      </rPr>
      <t>graduates are considered to be in sustained employment if they were employed for at least one day for five out of the six months between October and March of the tax year in question or if they had a self-employment record in that tax year and earnings from partnership or sole-trader enterprises of over £0 (profit from self-employment). To be in the sustained employment only category, graduates must not have a record of further study in the tax year in question.</t>
    </r>
  </si>
  <si>
    <r>
      <t xml:space="preserve">Sustained employment with or without further study: </t>
    </r>
    <r>
      <rPr>
        <sz val="11"/>
        <color rgb="FF000000"/>
        <rFont val="Arial"/>
        <family val="2"/>
      </rPr>
      <t xml:space="preserve">includes </t>
    </r>
    <r>
      <rPr>
        <b/>
        <sz val="11"/>
        <color rgb="FF000000"/>
        <rFont val="Arial"/>
        <family val="2"/>
      </rPr>
      <t>all</t>
    </r>
    <r>
      <rPr>
        <sz val="11"/>
        <color rgb="FF000000"/>
        <rFont val="Arial"/>
        <family val="2"/>
      </rPr>
      <t xml:space="preserve"> graduates with a record of sustained employment, regardless of whether they also have a record of further study. A graduate is defined as being in further study if they have a valid higher education study record at any UK HEI on the HESA database in the relevant tax year. The further study does not have to be at postgraduate level to be counted. </t>
    </r>
  </si>
  <si>
    <r>
      <t>Sustained employment, further study or both:</t>
    </r>
    <r>
      <rPr>
        <sz val="11"/>
        <color rgb="FF000000"/>
        <rFont val="Arial"/>
        <family val="2"/>
      </rPr>
      <t xml:space="preserve"> includes all graduates with a record of sustained employment </t>
    </r>
    <r>
      <rPr>
        <b/>
        <sz val="11"/>
        <color rgb="FF000000"/>
        <rFont val="Arial"/>
        <family val="2"/>
      </rPr>
      <t xml:space="preserve">or </t>
    </r>
    <r>
      <rPr>
        <sz val="11"/>
        <color rgb="FF000000"/>
        <rFont val="Arial"/>
        <family val="2"/>
      </rPr>
      <t>further study.</t>
    </r>
    <r>
      <rPr>
        <b/>
        <sz val="11"/>
        <color rgb="FF000000"/>
        <rFont val="Arial"/>
        <family val="2"/>
      </rPr>
      <t xml:space="preserve"> </t>
    </r>
    <r>
      <rPr>
        <sz val="11"/>
        <color rgb="FF000000"/>
        <rFont val="Arial"/>
        <family val="2"/>
      </rPr>
      <t>This category</t>
    </r>
    <r>
      <rPr>
        <b/>
        <sz val="11"/>
        <color rgb="FF000000"/>
        <rFont val="Arial"/>
        <family val="2"/>
      </rPr>
      <t xml:space="preserve"> </t>
    </r>
    <r>
      <rPr>
        <sz val="11"/>
        <color rgb="FF000000"/>
        <rFont val="Arial"/>
        <family val="2"/>
      </rPr>
      <t xml:space="preserve">includes all graduates in the ‘sustained employment with or without further study’ category as well as those with a further study record </t>
    </r>
    <r>
      <rPr>
        <b/>
        <sz val="11"/>
        <color rgb="FF000000"/>
        <rFont val="Arial"/>
        <family val="2"/>
      </rPr>
      <t>only</t>
    </r>
    <r>
      <rPr>
        <sz val="11"/>
        <color rgb="FF000000"/>
        <rFont val="Arial"/>
        <family val="2"/>
      </rPr>
      <t>.</t>
    </r>
  </si>
  <si>
    <r>
      <t xml:space="preserve">We take the proportion of graduates in </t>
    </r>
    <r>
      <rPr>
        <b/>
        <sz val="11"/>
        <color rgb="FF000000"/>
        <rFont val="Arial"/>
        <family val="2"/>
      </rPr>
      <t>sustained employment only</t>
    </r>
    <r>
      <rPr>
        <sz val="11"/>
        <color rgb="FF000000"/>
        <rFont val="Arial"/>
        <family val="2"/>
      </rPr>
      <t xml:space="preserve"> and </t>
    </r>
    <r>
      <rPr>
        <b/>
        <sz val="11"/>
        <color rgb="FF000000"/>
        <rFont val="Arial"/>
        <family val="2"/>
      </rPr>
      <t xml:space="preserve">sustained employment, further study or both </t>
    </r>
    <r>
      <rPr>
        <sz val="11"/>
        <color rgb="FF000000"/>
        <rFont val="Arial"/>
        <family val="2"/>
      </rPr>
      <t>as positive employment or further study outcomes. It is important to note that our definition of sustained employment does not distinguish between the different types of work that graduates are engaged in and so cannot provide an indication of the proportion of graduates who are employed in graduate occupations.</t>
    </r>
  </si>
  <si>
    <t>Characteristics of graduates</t>
  </si>
  <si>
    <t>The tables in this release provide outcomes and earning of graduates on the following characteristics:</t>
  </si>
  <si>
    <t>Domicile (Table 27, 28): graduate domicile prior to start of course, grouped as UK, EU (non-UK) or Non-EU</t>
  </si>
  <si>
    <r>
      <rPr>
        <b/>
        <sz val="11"/>
        <color rgb="FF000000"/>
        <rFont val="Arial"/>
        <family val="2"/>
      </rPr>
      <t>Country of domicile (Table 29):</t>
    </r>
    <r>
      <rPr>
        <sz val="11"/>
        <color rgb="FF000000"/>
        <rFont val="Arial"/>
        <family val="2"/>
      </rPr>
      <t xml:space="preserve"> country of domicile for top 20 graduate populations</t>
    </r>
  </si>
  <si>
    <t>Table 15: Employment outcomes of UK and International graduates by subject, domicile and sex one, three, five and ten years after graduation</t>
  </si>
  <si>
    <t>Graduating cohort: 2003/04, 2008/09, 2010/11, 2012/13; 2004/05, 2009/10, 2011/12, 2013/14; 2005/06, 2010/11, 2012/13, 2014/15</t>
  </si>
  <si>
    <t>Tax year: 2014/15; 2015/16; 2016/17</t>
  </si>
  <si>
    <t>All</t>
  </si>
  <si>
    <r>
      <t>Coverage: UK and International first degree graduates from English HEIs, FECs and APs</t>
    </r>
    <r>
      <rPr>
        <vertAlign val="superscript"/>
        <sz val="10"/>
        <color theme="1"/>
        <rFont val="Arial"/>
        <family val="2"/>
      </rPr>
      <t>1</t>
    </r>
  </si>
  <si>
    <t>Female</t>
  </si>
  <si>
    <t>Male</t>
  </si>
  <si>
    <t>All figures are for the 2003/04, 2008/09, 2010/11, and 2012/13 graduate cohort for the tax year 2014/15, for the 2004/05, 2009/10, 2011/12, and 2013/14 graduate cohort for the tax year 2015/16 and for the 2005/06, 2010/11, 2012/13 and 2014/15 graduate cohort for the tax year 2016/17.  Employment and earnings figures include information from HMRC Pay as You Earn (PAYE) returns and self-assessment returns for those who are self-employed.</t>
  </si>
  <si>
    <t>Please select year after graduation
from the menu below:</t>
  </si>
  <si>
    <t xml:space="preserve">One year after graduation </t>
  </si>
  <si>
    <t>Tax year</t>
  </si>
  <si>
    <t>2016/2017</t>
  </si>
  <si>
    <t xml:space="preserve">Three years after graduation </t>
  </si>
  <si>
    <t>Year after graduation</t>
  </si>
  <si>
    <t>Five years after graduation</t>
  </si>
  <si>
    <r>
      <t>Sex</t>
    </r>
    <r>
      <rPr>
        <b/>
        <vertAlign val="superscript"/>
        <sz val="9"/>
        <color theme="1"/>
        <rFont val="Arial"/>
        <family val="2"/>
      </rPr>
      <t>2</t>
    </r>
  </si>
  <si>
    <t>Ten years after graduation</t>
  </si>
  <si>
    <t>CAH code</t>
  </si>
  <si>
    <t>Subject</t>
  </si>
  <si>
    <r>
      <t>Domicile</t>
    </r>
    <r>
      <rPr>
        <b/>
        <vertAlign val="superscript"/>
        <sz val="9"/>
        <color theme="1"/>
        <rFont val="Arial"/>
        <family val="2"/>
      </rPr>
      <t>3</t>
    </r>
  </si>
  <si>
    <r>
      <t>Number of graduates</t>
    </r>
    <r>
      <rPr>
        <vertAlign val="superscript"/>
        <sz val="9"/>
        <color theme="1"/>
        <rFont val="Arial"/>
        <family val="2"/>
      </rPr>
      <t>4,5</t>
    </r>
  </si>
  <si>
    <r>
      <t>Unmatched</t>
    </r>
    <r>
      <rPr>
        <vertAlign val="superscript"/>
        <sz val="9"/>
        <color theme="1"/>
        <rFont val="Arial"/>
        <family val="2"/>
      </rPr>
      <t>6,7</t>
    </r>
    <r>
      <rPr>
        <sz val="9"/>
        <color theme="1"/>
        <rFont val="Arial"/>
        <family val="2"/>
      </rPr>
      <t xml:space="preserve">
(%)</t>
    </r>
  </si>
  <si>
    <r>
      <t>Activity not captured</t>
    </r>
    <r>
      <rPr>
        <vertAlign val="superscript"/>
        <sz val="9"/>
        <color theme="1"/>
        <rFont val="Arial"/>
        <family val="2"/>
      </rPr>
      <t xml:space="preserve">7,8 </t>
    </r>
    <r>
      <rPr>
        <sz val="9"/>
        <color theme="1"/>
        <rFont val="Arial"/>
        <family val="2"/>
      </rPr>
      <t>(%)</t>
    </r>
  </si>
  <si>
    <r>
      <t>No sustained destination</t>
    </r>
    <r>
      <rPr>
        <vertAlign val="superscript"/>
        <sz val="9"/>
        <color theme="1"/>
        <rFont val="Arial"/>
        <family val="2"/>
      </rPr>
      <t xml:space="preserve">7,9 </t>
    </r>
    <r>
      <rPr>
        <sz val="9"/>
        <color theme="1"/>
        <rFont val="Arial"/>
        <family val="2"/>
      </rPr>
      <t>(%)</t>
    </r>
  </si>
  <si>
    <r>
      <t>Sustained employment only</t>
    </r>
    <r>
      <rPr>
        <vertAlign val="superscript"/>
        <sz val="9"/>
        <color theme="1"/>
        <rFont val="Arial"/>
        <family val="2"/>
      </rPr>
      <t>7,10</t>
    </r>
    <r>
      <rPr>
        <sz val="9"/>
        <color theme="1"/>
        <rFont val="Arial"/>
        <family val="2"/>
      </rPr>
      <t xml:space="preserve"> (%)</t>
    </r>
  </si>
  <si>
    <r>
      <t>Sustained employment with or without further study</t>
    </r>
    <r>
      <rPr>
        <vertAlign val="superscript"/>
        <sz val="9"/>
        <color theme="1"/>
        <rFont val="Arial"/>
        <family val="2"/>
      </rPr>
      <t xml:space="preserve">7,11 </t>
    </r>
    <r>
      <rPr>
        <sz val="9"/>
        <color theme="1"/>
        <rFont val="Arial"/>
        <family val="2"/>
      </rPr>
      <t>(%)</t>
    </r>
  </si>
  <si>
    <r>
      <t>Further study, sustained employment or both</t>
    </r>
    <r>
      <rPr>
        <vertAlign val="superscript"/>
        <sz val="9"/>
        <color theme="1"/>
        <rFont val="Arial"/>
        <family val="2"/>
      </rPr>
      <t>7,12</t>
    </r>
    <r>
      <rPr>
        <sz val="9"/>
        <color theme="1"/>
        <rFont val="Arial"/>
        <family val="2"/>
      </rPr>
      <t xml:space="preserve"> (%)</t>
    </r>
  </si>
  <si>
    <t>All subjects</t>
  </si>
  <si>
    <t>EU</t>
  </si>
  <si>
    <t>UK</t>
  </si>
  <si>
    <t>YAG offset</t>
  </si>
  <si>
    <t>2014/2015</t>
  </si>
  <si>
    <t>Non-EU</t>
  </si>
  <si>
    <t>2015/2016</t>
  </si>
  <si>
    <t>YAG lookup</t>
  </si>
  <si>
    <t>CAH01-01</t>
  </si>
  <si>
    <t>Medicine and dentistry</t>
  </si>
  <si>
    <t>Tax lookup</t>
  </si>
  <si>
    <t>Sex lookup</t>
  </si>
  <si>
    <t>CAH02-01</t>
  </si>
  <si>
    <t>Nursing</t>
  </si>
  <si>
    <t>CAH02-02</t>
  </si>
  <si>
    <t>Pharmacology, toxicology and pharmacy</t>
  </si>
  <si>
    <t>CAH02-03</t>
  </si>
  <si>
    <t>Subjects allied to medicine not otherwise specified</t>
  </si>
  <si>
    <t>CAH03-01</t>
  </si>
  <si>
    <t>Biosciences</t>
  </si>
  <si>
    <t>CAH03-02</t>
  </si>
  <si>
    <t>Sport and exercise sciences</t>
  </si>
  <si>
    <t>CAH04-01</t>
  </si>
  <si>
    <t>Psychology</t>
  </si>
  <si>
    <t>CAH05-01</t>
  </si>
  <si>
    <t>Veterinary sciences</t>
  </si>
  <si>
    <t>CAH06-01</t>
  </si>
  <si>
    <t>Agriculture, food and related studies</t>
  </si>
  <si>
    <t>CAH07-01</t>
  </si>
  <si>
    <t>Physics and astronomy</t>
  </si>
  <si>
    <t>CAH07-02</t>
  </si>
  <si>
    <t>Chemistry</t>
  </si>
  <si>
    <t>CAH07-03</t>
  </si>
  <si>
    <t>Physical, material and forensic sciences</t>
  </si>
  <si>
    <t>CAH09-01</t>
  </si>
  <si>
    <t>Mathematical sciences</t>
  </si>
  <si>
    <t>CAH10-01</t>
  </si>
  <si>
    <t>Engineering</t>
  </si>
  <si>
    <t>CAH10-02</t>
  </si>
  <si>
    <t>Technology</t>
  </si>
  <si>
    <t>CAH11-01</t>
  </si>
  <si>
    <t>Computing</t>
  </si>
  <si>
    <t>CAH12-01</t>
  </si>
  <si>
    <t>Geographical and environmental studies</t>
  </si>
  <si>
    <t>CAH13-01</t>
  </si>
  <si>
    <t>Architecture, building and planning</t>
  </si>
  <si>
    <t>CAH14-01</t>
  </si>
  <si>
    <t>Humanities and liberal arts (non-specific)</t>
  </si>
  <si>
    <t>CAH15-01</t>
  </si>
  <si>
    <t>Sociology, social policy and anthropology</t>
  </si>
  <si>
    <t>CAH15-02</t>
  </si>
  <si>
    <t>Economics</t>
  </si>
  <si>
    <t>CAH15-03</t>
  </si>
  <si>
    <t>Politics</t>
  </si>
  <si>
    <t>CAH15-04</t>
  </si>
  <si>
    <t>Health and social care</t>
  </si>
  <si>
    <t>CAH16-01</t>
  </si>
  <si>
    <t>Law</t>
  </si>
  <si>
    <t>CAH17-01</t>
  </si>
  <si>
    <t>Business and management</t>
  </si>
  <si>
    <t>CAH18-01</t>
  </si>
  <si>
    <t>Communications and media</t>
  </si>
  <si>
    <t>CAH19-01</t>
  </si>
  <si>
    <t>English studies</t>
  </si>
  <si>
    <t>CAH19-02</t>
  </si>
  <si>
    <t>Celtic studies</t>
  </si>
  <si>
    <t>CAH19-03</t>
  </si>
  <si>
    <t>Languages, linguistics and classics</t>
  </si>
  <si>
    <t>CAH20-01</t>
  </si>
  <si>
    <t>History and archaeology</t>
  </si>
  <si>
    <t>CAH20-02</t>
  </si>
  <si>
    <t>Philosophy and religious studies</t>
  </si>
  <si>
    <t>CAH21-01</t>
  </si>
  <si>
    <t>Creative arts and design</t>
  </si>
  <si>
    <t>CAH22-01</t>
  </si>
  <si>
    <t>Education and teaching</t>
  </si>
  <si>
    <t>CAH23-01</t>
  </si>
  <si>
    <t>Combined and general studies</t>
  </si>
  <si>
    <t>Source: HM Revenue &amp; Customs (P45 and P14), Department for Work and Pensions (The National Benefits Database, Labour Market System, Juvos), Higher Education Statistics Agency (HESA) Student Record</t>
  </si>
  <si>
    <t>. = no data available</t>
  </si>
  <si>
    <t xml:space="preserve">1. Data for international graduates for the graduate cohorts 2003/04 and 2004/05 from FECs was not included. This was due to the quality of domicile data for these respective academic years. </t>
  </si>
  <si>
    <t>2. For a small number of graduates, sex is recorded as 'Other'. Due to the small numbers in this category, these graduates are excluded from this analysis to protect their confidentiality.</t>
  </si>
  <si>
    <t>3. Graduate domicile as defined by the HESA Student Record. Home refers to UK domiciled graduates. EU refers to domiciles that have an EU membership in each respective graduate cohort. Non-EU refers to graduates that are not UK or EU domiciled.</t>
  </si>
  <si>
    <t>4. Figures have been rounded to the nearest 5 and have been weighted by full person equivalent (FPE).</t>
  </si>
  <si>
    <t>5. Includes those in the first degree qualifying population on the HESA Student Record. Graduates must have graduated from an English HEI or FEC. Data for EU and Non-EU domiciled graduates from tax year 2014/2015 and 10 years after graduation relates to HEIs only. Please note that this definition differs from that used in the Destinations of Leavers from Higher Education (DLHE) survey and therefore figures in these publications will not match.</t>
  </si>
  <si>
    <t xml:space="preserve">6. Graduates who could not be matched to the Department for Work and Pensions' (DWP) Customer Information System (CIS) and who do not have a further study record in the tax year of interest are classified as unmatched. </t>
  </si>
  <si>
    <t>7. Outcomes were calculated with the number of graduates as the denominator as opposed to the number of graduates matched to CIS.</t>
  </si>
  <si>
    <t>8. Graduates who have been matched to the Department for Work and Pensions' (DWP) Customer Information System (CIS) but have no employment or benefits record in the tax year of interest.</t>
  </si>
  <si>
    <t>9. Graduates who have no sustained employment record (see note 7) but have a benefits spell or unsustained employment spell in the tax year of interest.</t>
  </si>
  <si>
    <t>10. Graduates with an employment record for one day or more in at least five out of six months between October and March in the tax year of interest, and with no record of further study in that tax year.</t>
  </si>
  <si>
    <t>11. All graduates with a sustained employment record (see note 7) including those who were also enrolled on a higher education course in any UK HEI at any point during the tax year of interest. Students enrolled on further education courses, on some initial teacher training enhancement, booster and extension courses, or whose study status is dormant or who were on sabbatical are excluded from this indicator. Each tax year spans two academic years; therefore, graduates will be flagged as being in further study if they have a HESA record in one of these two academic years.</t>
  </si>
  <si>
    <t>12. Graduates with a record of further study only, sustained employment only, or both sustained employment and further study in the tax year of interest.</t>
  </si>
  <si>
    <t>Table 16: Earnings of UK and International graduates by subject, domicile and sex one, three, five and ten years after graduation</t>
  </si>
  <si>
    <t>CAH Code</t>
  </si>
  <si>
    <r>
      <t>Number included in earnings figures</t>
    </r>
    <r>
      <rPr>
        <b/>
        <vertAlign val="superscript"/>
        <sz val="9"/>
        <color theme="1"/>
        <rFont val="Arial"/>
        <family val="2"/>
      </rPr>
      <t>4,5</t>
    </r>
  </si>
  <si>
    <r>
      <t>Earnings – lower quartile (£)</t>
    </r>
    <r>
      <rPr>
        <vertAlign val="superscript"/>
        <sz val="9"/>
        <color theme="1"/>
        <rFont val="Arial"/>
        <family val="2"/>
      </rPr>
      <t>6</t>
    </r>
  </si>
  <si>
    <r>
      <t>Earnings – median (£)</t>
    </r>
    <r>
      <rPr>
        <vertAlign val="superscript"/>
        <sz val="9"/>
        <color theme="1"/>
        <rFont val="Arial"/>
        <family val="2"/>
      </rPr>
      <t>6</t>
    </r>
  </si>
  <si>
    <r>
      <t>Earnings – upper quartile (£)</t>
    </r>
    <r>
      <rPr>
        <vertAlign val="superscript"/>
        <sz val="9"/>
        <color theme="1"/>
        <rFont val="Arial"/>
        <family val="2"/>
      </rPr>
      <t>6</t>
    </r>
  </si>
  <si>
    <t>Combined</t>
  </si>
  <si>
    <t>5. Graduates are only included in the earnings breakdowns if they have an earnings record on the P14, a record of sustained employment on the P45 (not including self assessment data) and no record of further study.</t>
  </si>
  <si>
    <t>6. Earnings have been rounded to the nearest £100 and have been weighted by full person equivalent (FPE).</t>
  </si>
  <si>
    <r>
      <t>Table 17: Activity of top 20</t>
    </r>
    <r>
      <rPr>
        <b/>
        <vertAlign val="superscript"/>
        <sz val="10"/>
        <rFont val="Arial"/>
        <family val="2"/>
      </rPr>
      <t>1</t>
    </r>
    <r>
      <rPr>
        <b/>
        <sz val="10"/>
        <rFont val="Arial"/>
        <family val="2"/>
      </rPr>
      <t xml:space="preserve"> international graduate populations one, three and five years after graduation</t>
    </r>
  </si>
  <si>
    <t>Graduating cohort: 2008/09, 2010/11, 2012/13; 2009/10, 2011/12, 2013/14; 2010/11, 2012/13, 2014/15</t>
  </si>
  <si>
    <t>All figures are for the 2008/09, 2010/11, and 2012/13 graduate cohort for the tax year 2014/15, for the 2009/10, 2011/12, and 2013/14 graduate cohort for the tax year 2015/16 and for the 2010/11, 2012/13 and 2014/15 graduate cohort for the tax year 2016/17.  Employment and earnings figures include information from HMRC Pay as You Earn (PAYE) returns and self-assessment returns for those who are self-employed.</t>
  </si>
  <si>
    <r>
      <t>Sex</t>
    </r>
    <r>
      <rPr>
        <b/>
        <vertAlign val="superscript"/>
        <sz val="9"/>
        <color theme="1"/>
        <rFont val="Arial"/>
        <family val="2"/>
      </rPr>
      <t>3</t>
    </r>
  </si>
  <si>
    <r>
      <t>Domicile</t>
    </r>
    <r>
      <rPr>
        <b/>
        <vertAlign val="superscript"/>
        <sz val="9"/>
        <color theme="1"/>
        <rFont val="Arial"/>
        <family val="2"/>
      </rPr>
      <t>2</t>
    </r>
  </si>
  <si>
    <r>
      <t>Unmatched</t>
    </r>
    <r>
      <rPr>
        <vertAlign val="superscript"/>
        <sz val="9"/>
        <color theme="1"/>
        <rFont val="Arial"/>
        <family val="2"/>
      </rPr>
      <t>6,7</t>
    </r>
    <r>
      <rPr>
        <sz val="9"/>
        <color theme="1"/>
        <rFont val="Arial"/>
        <family val="2"/>
      </rPr>
      <t>(%)</t>
    </r>
  </si>
  <si>
    <r>
      <t>Number included in earnings figures</t>
    </r>
    <r>
      <rPr>
        <b/>
        <vertAlign val="superscript"/>
        <sz val="9"/>
        <color theme="1"/>
        <rFont val="Arial"/>
        <family val="2"/>
      </rPr>
      <t>4,13</t>
    </r>
  </si>
  <si>
    <r>
      <t>Earnings – lower quartile (£)</t>
    </r>
    <r>
      <rPr>
        <vertAlign val="superscript"/>
        <sz val="9"/>
        <color theme="1"/>
        <rFont val="Arial"/>
        <family val="2"/>
      </rPr>
      <t>14</t>
    </r>
  </si>
  <si>
    <r>
      <t>Earnings – median (£)</t>
    </r>
    <r>
      <rPr>
        <vertAlign val="superscript"/>
        <sz val="9"/>
        <color theme="1"/>
        <rFont val="Arial"/>
        <family val="2"/>
      </rPr>
      <t>14</t>
    </r>
  </si>
  <si>
    <r>
      <t>Earnings – upper quartile (£)</t>
    </r>
    <r>
      <rPr>
        <vertAlign val="superscript"/>
        <sz val="9"/>
        <color theme="1"/>
        <rFont val="Arial"/>
        <family val="2"/>
      </rPr>
      <t>14</t>
    </r>
  </si>
  <si>
    <t>Bulgaria</t>
  </si>
  <si>
    <t>Canada</t>
  </si>
  <si>
    <t>China</t>
  </si>
  <si>
    <t>Cyprus</t>
  </si>
  <si>
    <t>Denmark</t>
  </si>
  <si>
    <t>France</t>
  </si>
  <si>
    <t>Germany</t>
  </si>
  <si>
    <t>Hong Kong</t>
  </si>
  <si>
    <t>Ireland</t>
  </si>
  <si>
    <t>India</t>
  </si>
  <si>
    <t>Italy</t>
  </si>
  <si>
    <t>Lithuania</t>
  </si>
  <si>
    <t>Malaysia</t>
  </si>
  <si>
    <t>Nigeria</t>
  </si>
  <si>
    <t>Norway</t>
  </si>
  <si>
    <t>Pakistan</t>
  </si>
  <si>
    <t>Romania</t>
  </si>
  <si>
    <t>Saudi Arabia</t>
  </si>
  <si>
    <t>Singapore</t>
  </si>
  <si>
    <t>Spain</t>
  </si>
  <si>
    <t>Computer science</t>
  </si>
  <si>
    <t>1. The top 20 countries by size of graduate population were chosen from tax year 2016/2017 and one year after graduation.</t>
  </si>
  <si>
    <t>2. Graduate domicile as defined by the HESA Student Record. Home refers to UK domiciled graduates. EU refers to domiciles that have an EU membership in each respective graduate cohort. Non-EU refers to graduates that are not UK or EU domiciled. Data for Cyprus may include graduates from Cyprus (European Union) and Cyprus (not specified). Data for France may include graduates from France, French Guiana, French Polynesia, Martinique, Guadeloupe, Mayotte, New Caledonia and Reunion. Data for Spain may include graduates from Spain and the Canary Islands.</t>
  </si>
  <si>
    <t>3. For a small number of graduates, sex is recorded as 'Other'. Due to the small numbers in this category, these graduates are excluded from this analysis to protect their confidentiality.</t>
  </si>
  <si>
    <t>13. Graduates are only included in the earnings breakdowns if they have an earnings record on the P14, a record of sustained employment on the P45 (not including self assessment data) and no record of further study.</t>
  </si>
  <si>
    <t>14. Earnings have been rounded to the nearest £100 and have been weighted by full person equivalent (FPE).</t>
  </si>
  <si>
    <t>Tax Year</t>
  </si>
  <si>
    <t>Sex</t>
  </si>
  <si>
    <t>F+M</t>
  </si>
  <si>
    <t>F</t>
  </si>
  <si>
    <t>M</t>
  </si>
  <si>
    <t>YAG</t>
  </si>
  <si>
    <t>JACS_xdomhm01v2</t>
  </si>
  <si>
    <t>Lookupcode</t>
  </si>
  <si>
    <t>grads</t>
  </si>
  <si>
    <t>unmatched_percent</t>
  </si>
  <si>
    <t>matched</t>
  </si>
  <si>
    <t>activity_not_captured</t>
  </si>
  <si>
    <t>no_sust_dest</t>
  </si>
  <si>
    <t>sust_emp_only</t>
  </si>
  <si>
    <t>sust_emp_with_or_without_fs</t>
  </si>
  <si>
    <t>sust_emp_fs_or_both</t>
  </si>
  <si>
    <t>earnings_include</t>
  </si>
  <si>
    <t>LQ</t>
  </si>
  <si>
    <t>median</t>
  </si>
  <si>
    <t>UQ</t>
  </si>
  <si>
    <t>All_EU</t>
  </si>
  <si>
    <t>2016/2017_F+M_1_All_EU</t>
  </si>
  <si>
    <t>2016/2017_F+M_3_All_EU</t>
  </si>
  <si>
    <t>2016/2017_F+M_5_All_EU</t>
  </si>
  <si>
    <t>2016/2017_F+M_10_All_EU</t>
  </si>
  <si>
    <t>2016/2017_F_1_All_EU</t>
  </si>
  <si>
    <t>2016/2017_F_3_All_EU</t>
  </si>
  <si>
    <t>2016/2017_F_5_All_EU</t>
  </si>
  <si>
    <t>2016/2017_F_10_All_EU</t>
  </si>
  <si>
    <t>2016/2017_M_1_All_EU</t>
  </si>
  <si>
    <t>2016/2017_M_3_All_EU</t>
  </si>
  <si>
    <t>2016/2017_M_5_All_EU</t>
  </si>
  <si>
    <t>2016/2017_M_10_All_EU</t>
  </si>
  <si>
    <t>2015/2016_F+M_1_All_EU</t>
  </si>
  <si>
    <t>2015/2016_F+M_3_All_EU</t>
  </si>
  <si>
    <t>2015/2016_F+M_5_All_EU</t>
  </si>
  <si>
    <t>2015/2016_F+M_10_All_EU</t>
  </si>
  <si>
    <t>2015/2016_F_1_All_EU</t>
  </si>
  <si>
    <t>2015/2016_F_3_All_EU</t>
  </si>
  <si>
    <t>2015/2016_F_5_All_EU</t>
  </si>
  <si>
    <t>2015/2016_F_10_All_EU</t>
  </si>
  <si>
    <t>2015/2016_M_1_All_EU</t>
  </si>
  <si>
    <t>2015/2016_M_3_All_EU</t>
  </si>
  <si>
    <t>2015/2016_M_5_All_EU</t>
  </si>
  <si>
    <t>2015/2016_M_10_All_EU</t>
  </si>
  <si>
    <t>2014/2015_F+M_1_All_EU</t>
  </si>
  <si>
    <t>2014/2015_F+M_3_All_EU</t>
  </si>
  <si>
    <t>2014/2015_F+M_5_All_EU</t>
  </si>
  <si>
    <t>2014/2015_F+M_10_All_EU</t>
  </si>
  <si>
    <t>2014/2015_F_1_All_EU</t>
  </si>
  <si>
    <t>2014/2015_F_3_All_EU</t>
  </si>
  <si>
    <t>2014/2015_F_5_All_EU</t>
  </si>
  <si>
    <t>2014/2015_F_10_All_EU</t>
  </si>
  <si>
    <t>2014/2015_M_1_All_EU</t>
  </si>
  <si>
    <t>2014/2015_M_3_All_EU</t>
  </si>
  <si>
    <t>2014/2015_M_10_All_EU</t>
  </si>
  <si>
    <t>All_UK</t>
  </si>
  <si>
    <t>2016/2017_F+M_1_All_UK</t>
  </si>
  <si>
    <t>2016/2017_F+M_3_All_UK</t>
  </si>
  <si>
    <t>2016/2017_F+M_5_All_UK</t>
  </si>
  <si>
    <t>2016/2017_F+M_10_All_UK</t>
  </si>
  <si>
    <t>2016/2017_F_1_All_UK</t>
  </si>
  <si>
    <t>2016/2017_F_3_All_UK</t>
  </si>
  <si>
    <t>2016/2017_F_5_All_UK</t>
  </si>
  <si>
    <t>2016/2017_F_10_All_UK</t>
  </si>
  <si>
    <t>2016/2017_M_1_All_UK</t>
  </si>
  <si>
    <t>2016/2017_M_3_All_UK</t>
  </si>
  <si>
    <t>2016/2017_M_5_All_UK</t>
  </si>
  <si>
    <t>2016/2017_M_10_All_UK</t>
  </si>
  <si>
    <t>2015/2016_F+M_1_All_UK</t>
  </si>
  <si>
    <t>2015/2016_F+M_3_All_UK</t>
  </si>
  <si>
    <t>2015/2016_F+M_5_All_UK</t>
  </si>
  <si>
    <t>2015/2016_F+M_10_All_UK</t>
  </si>
  <si>
    <t>2015/2016_F_1_All_UK</t>
  </si>
  <si>
    <t>2015/2016_F_3_All_UK</t>
  </si>
  <si>
    <t>2015/2016_F_5_All_UK</t>
  </si>
  <si>
    <t>2015/2016_F_10_All_UK</t>
  </si>
  <si>
    <t>2015/2016_M_1_All_UK</t>
  </si>
  <si>
    <t>2015/2016_M_3_All_UK</t>
  </si>
  <si>
    <t>2015/2016_M_5_All_UK</t>
  </si>
  <si>
    <t>2015/2016_M_10_All_UK</t>
  </si>
  <si>
    <t>2014/2015_F+M_1_All_UK</t>
  </si>
  <si>
    <t>2014/2015_F+M_3_All_UK</t>
  </si>
  <si>
    <t>2014/2015_F+M_5_All_UK</t>
  </si>
  <si>
    <t>2014/2015_F+M_10_All_UK</t>
  </si>
  <si>
    <t>2014/2015_F_1_All_UK</t>
  </si>
  <si>
    <t>2014/2015_F_3_All_UK</t>
  </si>
  <si>
    <t>2014/2015_F_5_All_UK</t>
  </si>
  <si>
    <t>2014/2015_F_10_All_UK</t>
  </si>
  <si>
    <t>2014/2015_M_1_All_UK</t>
  </si>
  <si>
    <t>2014/2015_M_3_All_UK</t>
  </si>
  <si>
    <t>2014/2015_M_10_All_UK</t>
  </si>
  <si>
    <t>All_Non-EU</t>
  </si>
  <si>
    <t>2016/2017_F+M_1_All_Non-EU</t>
  </si>
  <si>
    <t>2016/2017_F+M_3_All_Non-EU</t>
  </si>
  <si>
    <t>2016/2017_F+M_5_All_Non-EU</t>
  </si>
  <si>
    <t>2016/2017_F+M_10_All_Non-EU</t>
  </si>
  <si>
    <t>2016/2017_F_1_All_Non-EU</t>
  </si>
  <si>
    <t>2016/2017_F_3_All_Non-EU</t>
  </si>
  <si>
    <t>2016/2017_F_5_All_Non-EU</t>
  </si>
  <si>
    <t>2016/2017_F_10_All_Non-EU</t>
  </si>
  <si>
    <t>2016/2017_M_1_All_Non-EU</t>
  </si>
  <si>
    <t>2016/2017_M_3_All_Non-EU</t>
  </si>
  <si>
    <t>2016/2017_M_5_All_Non-EU</t>
  </si>
  <si>
    <t>2016/2017_M_10_All_Non-EU</t>
  </si>
  <si>
    <t>2015/2016_F+M_1_All_Non-EU</t>
  </si>
  <si>
    <t>2015/2016_F+M_3_All_Non-EU</t>
  </si>
  <si>
    <t>2015/2016_F+M_5_All_Non-EU</t>
  </si>
  <si>
    <t>2015/2016_F+M_10_All_Non-EU</t>
  </si>
  <si>
    <t>2015/2016_F_1_All_Non-EU</t>
  </si>
  <si>
    <t>2015/2016_F_3_All_Non-EU</t>
  </si>
  <si>
    <t>2015/2016_F_5_All_Non-EU</t>
  </si>
  <si>
    <t>2015/2016_F_10_All_Non-EU</t>
  </si>
  <si>
    <t>2015/2016_M_1_All_Non-EU</t>
  </si>
  <si>
    <t>2015/2016_M_3_All_Non-EU</t>
  </si>
  <si>
    <t>2015/2016_M_5_All_Non-EU</t>
  </si>
  <si>
    <t>2015/2016_M_10_All_Non-EU</t>
  </si>
  <si>
    <t>2014/2015_F+M_1_All_Non-EU</t>
  </si>
  <si>
    <t>2014/2015_F+M_3_All_Non-EU</t>
  </si>
  <si>
    <t>2014/2015_F+M_5_All_Non-EU</t>
  </si>
  <si>
    <t>2014/2015_F+M_10_All_Non-EU</t>
  </si>
  <si>
    <t>2014/2015_F_1_All_Non-EU</t>
  </si>
  <si>
    <t>2014/2015_F_3_All_Non-EU</t>
  </si>
  <si>
    <t>2014/2015_F_5_All_Non-EU</t>
  </si>
  <si>
    <t>2014/2015_F_10_All_Non-EU</t>
  </si>
  <si>
    <t>2014/2015_M_1_All_Non-EU</t>
  </si>
  <si>
    <t>2014/2015_M_3_All_Non-EU</t>
  </si>
  <si>
    <t>2014/2015_M_10_All_Non-EU</t>
  </si>
  <si>
    <t>CAH01-01_EU</t>
  </si>
  <si>
    <t>2016/2017_F+M_1_CAH01-01_EU</t>
  </si>
  <si>
    <t>2016/2017_F+M_3_CAH01-01_EU</t>
  </si>
  <si>
    <t>2016/2017_F+M_5_CAH01-01_EU</t>
  </si>
  <si>
    <t>2016/2017_F+M_10_CAH01-01_EU</t>
  </si>
  <si>
    <t>2016/2017_F_1_CAH01-01_EU</t>
  </si>
  <si>
    <t>2016/2017_F_3_CAH01-01_EU</t>
  </si>
  <si>
    <t>2016/2017_F_5_CAH01-01_EU</t>
  </si>
  <si>
    <t>2016/2017_F_10_CAH01-01_EU</t>
  </si>
  <si>
    <t>2016/2017_M_1_CAH01-01_EU</t>
  </si>
  <si>
    <t>2016/2017_M_3_CAH01-01_EU</t>
  </si>
  <si>
    <t>2016/2017_M_5_CAH01-01_EU</t>
  </si>
  <si>
    <t>2016/2017_M_10_CAH01-01_EU</t>
  </si>
  <si>
    <t>2015/2016_F+M_1_CAH01-01_EU</t>
  </si>
  <si>
    <t>2015/2016_F+M_3_CAH01-01_EU</t>
  </si>
  <si>
    <t>2015/2016_F+M_5_CAH01-01_EU</t>
  </si>
  <si>
    <t>2015/2016_F+M_10_CAH01-01_EU</t>
  </si>
  <si>
    <t>2015/2016_F_1_CAH01-01_EU</t>
  </si>
  <si>
    <t>2015/2016_F_3_CAH01-01_EU</t>
  </si>
  <si>
    <t>2015/2016_F_5_CAH01-01_EU</t>
  </si>
  <si>
    <t>2015/2016_F_10_CAH01-01_EU</t>
  </si>
  <si>
    <t>2015/2016_M_1_CAH01-01_EU</t>
  </si>
  <si>
    <t>2015/2016_M_3_CAH01-01_EU</t>
  </si>
  <si>
    <t>2015/2016_M_5_CAH01-01_EU</t>
  </si>
  <si>
    <t>2015/2016_M_10_CAH01-01_EU</t>
  </si>
  <si>
    <t>2014/2015_F+M_1_CAH01-01_EU</t>
  </si>
  <si>
    <t>2014/2015_F+M_3_CAH01-01_EU</t>
  </si>
  <si>
    <t>2014/2015_F+M_5_CAH01-01_EU</t>
  </si>
  <si>
    <t>2014/2015_F+M_10_CAH01-01_EU</t>
  </si>
  <si>
    <t>2014/2015_F_1_CAH01-01_EU</t>
  </si>
  <si>
    <t>2014/2015_F_3_CAH01-01_EU</t>
  </si>
  <si>
    <t>2014/2015_F_5_CAH01-01_EU</t>
  </si>
  <si>
    <t>2014/2015_F_10_CAH01-01_EU</t>
  </si>
  <si>
    <t>2014/2015_M_1_CAH01-01_EU</t>
  </si>
  <si>
    <t>2014/2015_M_3_CAH01-01_EU</t>
  </si>
  <si>
    <t>2014/2015_M_10_CAH01-01_EU</t>
  </si>
  <si>
    <t>CAH01-01_UK</t>
  </si>
  <si>
    <t>2016/2017_F+M_1_CAH01-01_UK</t>
  </si>
  <si>
    <t>2016/2017_F+M_3_CAH01-01_UK</t>
  </si>
  <si>
    <t>2016/2017_F+M_5_CAH01-01_UK</t>
  </si>
  <si>
    <t>2016/2017_F+M_10_CAH01-01_UK</t>
  </si>
  <si>
    <t>2016/2017_F_1_CAH01-01_UK</t>
  </si>
  <si>
    <t>2016/2017_F_3_CAH01-01_UK</t>
  </si>
  <si>
    <t>2016/2017_F_5_CAH01-01_UK</t>
  </si>
  <si>
    <t>2016/2017_F_10_CAH01-01_UK</t>
  </si>
  <si>
    <t>2016/2017_M_1_CAH01-01_UK</t>
  </si>
  <si>
    <t>2016/2017_M_3_CAH01-01_UK</t>
  </si>
  <si>
    <t>2016/2017_M_5_CAH01-01_UK</t>
  </si>
  <si>
    <t>2016/2017_M_10_CAH01-01_UK</t>
  </si>
  <si>
    <t>2015/2016_F+M_1_CAH01-01_UK</t>
  </si>
  <si>
    <t>2015/2016_F+M_3_CAH01-01_UK</t>
  </si>
  <si>
    <t>2015/2016_F+M_5_CAH01-01_UK</t>
  </si>
  <si>
    <t>2015/2016_F+M_10_CAH01-01_UK</t>
  </si>
  <si>
    <t>2015/2016_F_1_CAH01-01_UK</t>
  </si>
  <si>
    <t>2015/2016_F_3_CAH01-01_UK</t>
  </si>
  <si>
    <t>2015/2016_F_5_CAH01-01_UK</t>
  </si>
  <si>
    <t>2015/2016_F_10_CAH01-01_UK</t>
  </si>
  <si>
    <t>2015/2016_M_1_CAH01-01_UK</t>
  </si>
  <si>
    <t>2015/2016_M_3_CAH01-01_UK</t>
  </si>
  <si>
    <t>2015/2016_M_5_CAH01-01_UK</t>
  </si>
  <si>
    <t>2015/2016_M_10_CAH01-01_UK</t>
  </si>
  <si>
    <t>2014/2015_F+M_1_CAH01-01_UK</t>
  </si>
  <si>
    <t>2014/2015_F+M_3_CAH01-01_UK</t>
  </si>
  <si>
    <t>2014/2015_F+M_5_CAH01-01_UK</t>
  </si>
  <si>
    <t>2014/2015_F+M_10_CAH01-01_UK</t>
  </si>
  <si>
    <t>2014/2015_F_1_CAH01-01_UK</t>
  </si>
  <si>
    <t>2014/2015_F_3_CAH01-01_UK</t>
  </si>
  <si>
    <t>2014/2015_F_5_CAH01-01_UK</t>
  </si>
  <si>
    <t>2014/2015_F_10_CAH01-01_UK</t>
  </si>
  <si>
    <t>2014/2015_M_1_CAH01-01_UK</t>
  </si>
  <si>
    <t>2014/2015_M_3_CAH01-01_UK</t>
  </si>
  <si>
    <t>2014/2015_M_10_CAH01-01_UK</t>
  </si>
  <si>
    <t>c</t>
  </si>
  <si>
    <t>CAH01-01_Non-EU</t>
  </si>
  <si>
    <t>2016/2017_F+M_1_CAH01-01_Non-EU</t>
  </si>
  <si>
    <t>2016/2017_F+M_3_CAH01-01_Non-EU</t>
  </si>
  <si>
    <t>2016/2017_F+M_5_CAH01-01_Non-EU</t>
  </si>
  <si>
    <t>2016/2017_F+M_10_CAH01-01_Non-EU</t>
  </si>
  <si>
    <t>2016/2017_F_1_CAH01-01_Non-EU</t>
  </si>
  <si>
    <t>2016/2017_F_3_CAH01-01_Non-EU</t>
  </si>
  <si>
    <t>2016/2017_F_5_CAH01-01_Non-EU</t>
  </si>
  <si>
    <t>2016/2017_F_10_CAH01-01_Non-EU</t>
  </si>
  <si>
    <t>2016/2017_M_1_CAH01-01_Non-EU</t>
  </si>
  <si>
    <t>2016/2017_M_3_CAH01-01_Non-EU</t>
  </si>
  <si>
    <t>2016/2017_M_5_CAH01-01_Non-EU</t>
  </si>
  <si>
    <t>2016/2017_M_10_CAH01-01_Non-EU</t>
  </si>
  <si>
    <t>2015/2016_F+M_1_CAH01-01_Non-EU</t>
  </si>
  <si>
    <t>2015/2016_F+M_3_CAH01-01_Non-EU</t>
  </si>
  <si>
    <t>2015/2016_F+M_5_CAH01-01_Non-EU</t>
  </si>
  <si>
    <t>2015/2016_F+M_10_CAH01-01_Non-EU</t>
  </si>
  <si>
    <t>2015/2016_F_1_CAH01-01_Non-EU</t>
  </si>
  <si>
    <t>2015/2016_F_3_CAH01-01_Non-EU</t>
  </si>
  <si>
    <t>2015/2016_F_5_CAH01-01_Non-EU</t>
  </si>
  <si>
    <t>2015/2016_F_10_CAH01-01_Non-EU</t>
  </si>
  <si>
    <t>2015/2016_M_1_CAH01-01_Non-EU</t>
  </si>
  <si>
    <t>2015/2016_M_3_CAH01-01_Non-EU</t>
  </si>
  <si>
    <t>2015/2016_M_5_CAH01-01_Non-EU</t>
  </si>
  <si>
    <t>2015/2016_M_10_CAH01-01_Non-EU</t>
  </si>
  <si>
    <t>2014/2015_F+M_1_CAH01-01_Non-EU</t>
  </si>
  <si>
    <t>2014/2015_F+M_3_CAH01-01_Non-EU</t>
  </si>
  <si>
    <t>2014/2015_F+M_5_CAH01-01_Non-EU</t>
  </si>
  <si>
    <t>2014/2015_F+M_10_CAH01-01_Non-EU</t>
  </si>
  <si>
    <t>2014/2015_F_1_CAH01-01_Non-EU</t>
  </si>
  <si>
    <t>2014/2015_F_3_CAH01-01_Non-EU</t>
  </si>
  <si>
    <t>2014/2015_F_5_CAH01-01_Non-EU</t>
  </si>
  <si>
    <t>2014/2015_F_10_CAH01-01_Non-EU</t>
  </si>
  <si>
    <t>2014/2015_M_1_CAH01-01_Non-EU</t>
  </si>
  <si>
    <t>2014/2015_M_3_CAH01-01_Non-EU</t>
  </si>
  <si>
    <t>2014/2015_M_10_CAH01-01_Non-EU</t>
  </si>
  <si>
    <t>CAH02-01_EU</t>
  </si>
  <si>
    <t>2016/2017_F+M_1_CAH02-01_EU</t>
  </si>
  <si>
    <t>2016/2017_F+M_3_CAH02-01_EU</t>
  </si>
  <si>
    <t>2016/2017_F+M_5_CAH02-01_EU</t>
  </si>
  <si>
    <t>2016/2017_F+M_10_CAH02-01_EU</t>
  </si>
  <si>
    <t>2016/2017_F_1_CAH02-01_EU</t>
  </si>
  <si>
    <t>2016/2017_F_3_CAH02-01_EU</t>
  </si>
  <si>
    <t>2016/2017_F_5_CAH02-01_EU</t>
  </si>
  <si>
    <t>2016/2017_F_10_CAH02-01_EU</t>
  </si>
  <si>
    <t>2016/2017_M_1_CAH02-01_EU</t>
  </si>
  <si>
    <t>2016/2017_M_3_CAH02-01_EU</t>
  </si>
  <si>
    <t>2016/2017_M_5_CAH02-01_EU</t>
  </si>
  <si>
    <t>2016/2017_M_10_CAH02-01_EU</t>
  </si>
  <si>
    <t>2015/2016_F+M_1_CAH02-01_EU</t>
  </si>
  <si>
    <t>2015/2016_F+M_3_CAH02-01_EU</t>
  </si>
  <si>
    <t>2015/2016_F+M_5_CAH02-01_EU</t>
  </si>
  <si>
    <t>2015/2016_F+M_10_CAH02-01_EU</t>
  </si>
  <si>
    <t>2015/2016_F_1_CAH02-01_EU</t>
  </si>
  <si>
    <t>2015/2016_F_3_CAH02-01_EU</t>
  </si>
  <si>
    <t>2015/2016_F_5_CAH02-01_EU</t>
  </si>
  <si>
    <t>2015/2016_F_10_CAH02-01_EU</t>
  </si>
  <si>
    <t>2015/2016_M_1_CAH02-01_EU</t>
  </si>
  <si>
    <t>2015/2016_M_3_CAH02-01_EU</t>
  </si>
  <si>
    <t>2015/2016_M_5_CAH02-01_EU</t>
  </si>
  <si>
    <t>2015/2016_M_10_CAH02-01_EU</t>
  </si>
  <si>
    <t>2014/2015_F+M_1_CAH02-01_EU</t>
  </si>
  <si>
    <t>2014/2015_F+M_3_CAH02-01_EU</t>
  </si>
  <si>
    <t>2014/2015_F+M_5_CAH02-01_EU</t>
  </si>
  <si>
    <t>2014/2015_F+M_10_CAH02-01_EU</t>
  </si>
  <si>
    <t>2014/2015_F_1_CAH02-01_EU</t>
  </si>
  <si>
    <t>2014/2015_F_3_CAH02-01_EU</t>
  </si>
  <si>
    <t>2014/2015_F_5_CAH02-01_EU</t>
  </si>
  <si>
    <t>2014/2015_F_10_CAH02-01_EU</t>
  </si>
  <si>
    <t>2014/2015_M_1_CAH02-01_EU</t>
  </si>
  <si>
    <t>2014/2015_M_3_CAH02-01_EU</t>
  </si>
  <si>
    <t>2014/2015_M_10_CAH02-01_EU</t>
  </si>
  <si>
    <t>CAH02-01_UK</t>
  </si>
  <si>
    <t>2016/2017_F+M_1_CAH02-01_UK</t>
  </si>
  <si>
    <t>2016/2017_F+M_3_CAH02-01_UK</t>
  </si>
  <si>
    <t>2016/2017_F+M_5_CAH02-01_UK</t>
  </si>
  <si>
    <t>2016/2017_F+M_10_CAH02-01_UK</t>
  </si>
  <si>
    <t>2016/2017_F_1_CAH02-01_UK</t>
  </si>
  <si>
    <t>2016/2017_F_3_CAH02-01_UK</t>
  </si>
  <si>
    <t>2016/2017_F_5_CAH02-01_UK</t>
  </si>
  <si>
    <t>2016/2017_F_10_CAH02-01_UK</t>
  </si>
  <si>
    <t>2016/2017_M_1_CAH02-01_UK</t>
  </si>
  <si>
    <t>2016/2017_M_3_CAH02-01_UK</t>
  </si>
  <si>
    <t>2016/2017_M_5_CAH02-01_UK</t>
  </si>
  <si>
    <t>2016/2017_M_10_CAH02-01_UK</t>
  </si>
  <si>
    <t>2015/2016_F+M_1_CAH02-01_UK</t>
  </si>
  <si>
    <t>2015/2016_F+M_3_CAH02-01_UK</t>
  </si>
  <si>
    <t>2015/2016_F+M_5_CAH02-01_UK</t>
  </si>
  <si>
    <t>2015/2016_F+M_10_CAH02-01_UK</t>
  </si>
  <si>
    <t>2015/2016_F_1_CAH02-01_UK</t>
  </si>
  <si>
    <t>2015/2016_F_3_CAH02-01_UK</t>
  </si>
  <si>
    <t>2015/2016_F_5_CAH02-01_UK</t>
  </si>
  <si>
    <t>2015/2016_F_10_CAH02-01_UK</t>
  </si>
  <si>
    <t>2015/2016_M_1_CAH02-01_UK</t>
  </si>
  <si>
    <t>2015/2016_M_3_CAH02-01_UK</t>
  </si>
  <si>
    <t>2015/2016_M_5_CAH02-01_UK</t>
  </si>
  <si>
    <t>2015/2016_M_10_CAH02-01_UK</t>
  </si>
  <si>
    <t>2014/2015_F+M_1_CAH02-01_UK</t>
  </si>
  <si>
    <t>2014/2015_F+M_3_CAH02-01_UK</t>
  </si>
  <si>
    <t>2014/2015_F+M_5_CAH02-01_UK</t>
  </si>
  <si>
    <t>2014/2015_F+M_10_CAH02-01_UK</t>
  </si>
  <si>
    <t>2014/2015_F_1_CAH02-01_UK</t>
  </si>
  <si>
    <t>2014/2015_F_3_CAH02-01_UK</t>
  </si>
  <si>
    <t>2014/2015_F_5_CAH02-01_UK</t>
  </si>
  <si>
    <t>2014/2015_F_10_CAH02-01_UK</t>
  </si>
  <si>
    <t>2014/2015_M_1_CAH02-01_UK</t>
  </si>
  <si>
    <t>2014/2015_M_3_CAH02-01_UK</t>
  </si>
  <si>
    <t>2014/2015_M_10_CAH02-01_UK</t>
  </si>
  <si>
    <t>CAH02-01_Non-EU</t>
  </si>
  <si>
    <t>2016/2017_F+M_1_CAH02-01_Non-EU</t>
  </si>
  <si>
    <t>2016/2017_F+M_3_CAH02-01_Non-EU</t>
  </si>
  <si>
    <t>2016/2017_F+M_5_CAH02-01_Non-EU</t>
  </si>
  <si>
    <t>2016/2017_F+M_10_CAH02-01_Non-EU</t>
  </si>
  <si>
    <t>2016/2017_F_1_CAH02-01_Non-EU</t>
  </si>
  <si>
    <t>2016/2017_F_3_CAH02-01_Non-EU</t>
  </si>
  <si>
    <t>2016/2017_F_5_CAH02-01_Non-EU</t>
  </si>
  <si>
    <t>2016/2017_F_10_CAH02-01_Non-EU</t>
  </si>
  <si>
    <t>2016/2017_M_1_CAH02-01_Non-EU</t>
  </si>
  <si>
    <t>2016/2017_M_3_CAH02-01_Non-EU</t>
  </si>
  <si>
    <t>2016/2017_M_5_CAH02-01_Non-EU</t>
  </si>
  <si>
    <t>2016/2017_M_10_CAH02-01_Non-EU</t>
  </si>
  <si>
    <t>2015/2016_F+M_1_CAH02-01_Non-EU</t>
  </si>
  <si>
    <t>2015/2016_F+M_3_CAH02-01_Non-EU</t>
  </si>
  <si>
    <t>2015/2016_F+M_5_CAH02-01_Non-EU</t>
  </si>
  <si>
    <t>2015/2016_F+M_10_CAH02-01_Non-EU</t>
  </si>
  <si>
    <t>2015/2016_F_1_CAH02-01_Non-EU</t>
  </si>
  <si>
    <t>2015/2016_F_3_CAH02-01_Non-EU</t>
  </si>
  <si>
    <t>2015/2016_F_5_CAH02-01_Non-EU</t>
  </si>
  <si>
    <t>2015/2016_F_10_CAH02-01_Non-EU</t>
  </si>
  <si>
    <t>2015/2016_M_1_CAH02-01_Non-EU</t>
  </si>
  <si>
    <t>2015/2016_M_3_CAH02-01_Non-EU</t>
  </si>
  <si>
    <t>2015/2016_M_5_CAH02-01_Non-EU</t>
  </si>
  <si>
    <t>2015/2016_M_10_CAH02-01_Non-EU</t>
  </si>
  <si>
    <t>2014/2015_F+M_1_CAH02-01_Non-EU</t>
  </si>
  <si>
    <t>2014/2015_F+M_3_CAH02-01_Non-EU</t>
  </si>
  <si>
    <t>2014/2015_F+M_5_CAH02-01_Non-EU</t>
  </si>
  <si>
    <t>2014/2015_F+M_10_CAH02-01_Non-EU</t>
  </si>
  <si>
    <t>2014/2015_F_1_CAH02-01_Non-EU</t>
  </si>
  <si>
    <t>2014/2015_F_3_CAH02-01_Non-EU</t>
  </si>
  <si>
    <t>2014/2015_F_5_CAH02-01_Non-EU</t>
  </si>
  <si>
    <t>2014/2015_F_10_CAH02-01_Non-EU</t>
  </si>
  <si>
    <t>2014/2015_M_1_CAH02-01_Non-EU</t>
  </si>
  <si>
    <t>2014/2015_M_3_CAH02-01_Non-EU</t>
  </si>
  <si>
    <t>2014/2015_M_10_CAH02-01_Non-EU</t>
  </si>
  <si>
    <t>CAH02-02_EU</t>
  </si>
  <si>
    <t>2016/2017_F+M_1_CAH02-02_EU</t>
  </si>
  <si>
    <t>2016/2017_F+M_3_CAH02-02_EU</t>
  </si>
  <si>
    <t>2016/2017_F+M_5_CAH02-02_EU</t>
  </si>
  <si>
    <t>2016/2017_F+M_10_CAH02-02_EU</t>
  </si>
  <si>
    <t>2016/2017_F_1_CAH02-02_EU</t>
  </si>
  <si>
    <t>2016/2017_F_3_CAH02-02_EU</t>
  </si>
  <si>
    <t>2016/2017_F_5_CAH02-02_EU</t>
  </si>
  <si>
    <t>2016/2017_F_10_CAH02-02_EU</t>
  </si>
  <si>
    <t>2016/2017_M_1_CAH02-02_EU</t>
  </si>
  <si>
    <t>2016/2017_M_3_CAH02-02_EU</t>
  </si>
  <si>
    <t>2016/2017_M_5_CAH02-02_EU</t>
  </si>
  <si>
    <t>2016/2017_M_10_CAH02-02_EU</t>
  </si>
  <si>
    <t>2015/2016_F+M_1_CAH02-02_EU</t>
  </si>
  <si>
    <t>2015/2016_F+M_3_CAH02-02_EU</t>
  </si>
  <si>
    <t>2015/2016_F+M_5_CAH02-02_EU</t>
  </si>
  <si>
    <t>2015/2016_F+M_10_CAH02-02_EU</t>
  </si>
  <si>
    <t>2015/2016_F_1_CAH02-02_EU</t>
  </si>
  <si>
    <t>2015/2016_F_3_CAH02-02_EU</t>
  </si>
  <si>
    <t>2015/2016_F_5_CAH02-02_EU</t>
  </si>
  <si>
    <t>2015/2016_F_10_CAH02-02_EU</t>
  </si>
  <si>
    <t>2015/2016_M_1_CAH02-02_EU</t>
  </si>
  <si>
    <t>2015/2016_M_3_CAH02-02_EU</t>
  </si>
  <si>
    <t>2015/2016_M_5_CAH02-02_EU</t>
  </si>
  <si>
    <t>2015/2016_M_10_CAH02-02_EU</t>
  </si>
  <si>
    <t>2014/2015_F+M_1_CAH02-02_EU</t>
  </si>
  <si>
    <t>2014/2015_F+M_3_CAH02-02_EU</t>
  </si>
  <si>
    <t>2014/2015_F+M_5_CAH02-02_EU</t>
  </si>
  <si>
    <t>2014/2015_F+M_10_CAH02-02_EU</t>
  </si>
  <si>
    <t>2014/2015_F_1_CAH02-02_EU</t>
  </si>
  <si>
    <t>2014/2015_F_3_CAH02-02_EU</t>
  </si>
  <si>
    <t>2014/2015_F_5_CAH02-02_EU</t>
  </si>
  <si>
    <t>2014/2015_F_10_CAH02-02_EU</t>
  </si>
  <si>
    <t>2014/2015_M_1_CAH02-02_EU</t>
  </si>
  <si>
    <t>2014/2015_M_3_CAH02-02_EU</t>
  </si>
  <si>
    <t>2014/2015_M_10_CAH02-02_EU</t>
  </si>
  <si>
    <t>CAH02-02_UK</t>
  </si>
  <si>
    <t>2016/2017_F+M_1_CAH02-02_UK</t>
  </si>
  <si>
    <t>2016/2017_F+M_3_CAH02-02_UK</t>
  </si>
  <si>
    <t>2016/2017_F+M_5_CAH02-02_UK</t>
  </si>
  <si>
    <t>2016/2017_F+M_10_CAH02-02_UK</t>
  </si>
  <si>
    <t>2016/2017_F_1_CAH02-02_UK</t>
  </si>
  <si>
    <t>2016/2017_F_3_CAH02-02_UK</t>
  </si>
  <si>
    <t>2016/2017_F_5_CAH02-02_UK</t>
  </si>
  <si>
    <t>2016/2017_F_10_CAH02-02_UK</t>
  </si>
  <si>
    <t>2016/2017_M_1_CAH02-02_UK</t>
  </si>
  <si>
    <t>2016/2017_M_3_CAH02-02_UK</t>
  </si>
  <si>
    <t>2016/2017_M_5_CAH02-02_UK</t>
  </si>
  <si>
    <t>2016/2017_M_10_CAH02-02_UK</t>
  </si>
  <si>
    <t>2015/2016_F+M_1_CAH02-02_UK</t>
  </si>
  <si>
    <t>2015/2016_F+M_3_CAH02-02_UK</t>
  </si>
  <si>
    <t>2015/2016_F+M_5_CAH02-02_UK</t>
  </si>
  <si>
    <t>2015/2016_F+M_10_CAH02-02_UK</t>
  </si>
  <si>
    <t>2015/2016_F_1_CAH02-02_UK</t>
  </si>
  <si>
    <t>2015/2016_F_3_CAH02-02_UK</t>
  </si>
  <si>
    <t>2015/2016_F_5_CAH02-02_UK</t>
  </si>
  <si>
    <t>2015/2016_F_10_CAH02-02_UK</t>
  </si>
  <si>
    <t>2015/2016_M_1_CAH02-02_UK</t>
  </si>
  <si>
    <t>2015/2016_M_3_CAH02-02_UK</t>
  </si>
  <si>
    <t>2015/2016_M_5_CAH02-02_UK</t>
  </si>
  <si>
    <t>2015/2016_M_10_CAH02-02_UK</t>
  </si>
  <si>
    <t>2014/2015_F+M_1_CAH02-02_UK</t>
  </si>
  <si>
    <t>2014/2015_F+M_3_CAH02-02_UK</t>
  </si>
  <si>
    <t>2014/2015_F+M_5_CAH02-02_UK</t>
  </si>
  <si>
    <t>2014/2015_F+M_10_CAH02-02_UK</t>
  </si>
  <si>
    <t>2014/2015_F_1_CAH02-02_UK</t>
  </si>
  <si>
    <t>2014/2015_F_3_CAH02-02_UK</t>
  </si>
  <si>
    <t>2014/2015_F_5_CAH02-02_UK</t>
  </si>
  <si>
    <t>2014/2015_F_10_CAH02-02_UK</t>
  </si>
  <si>
    <t>2014/2015_M_1_CAH02-02_UK</t>
  </si>
  <si>
    <t>2014/2015_M_3_CAH02-02_UK</t>
  </si>
  <si>
    <t>2014/2015_M_10_CAH02-02_UK</t>
  </si>
  <si>
    <t>CAH02-02_Non-EU</t>
  </si>
  <si>
    <t>2016/2017_F+M_1_CAH02-02_Non-EU</t>
  </si>
  <si>
    <t>2016/2017_F+M_3_CAH02-02_Non-EU</t>
  </si>
  <si>
    <t>2016/2017_F+M_5_CAH02-02_Non-EU</t>
  </si>
  <si>
    <t>2016/2017_F+M_10_CAH02-02_Non-EU</t>
  </si>
  <si>
    <t>2016/2017_F_1_CAH02-02_Non-EU</t>
  </si>
  <si>
    <t>2016/2017_F_3_CAH02-02_Non-EU</t>
  </si>
  <si>
    <t>2016/2017_F_5_CAH02-02_Non-EU</t>
  </si>
  <si>
    <t>2016/2017_F_10_CAH02-02_Non-EU</t>
  </si>
  <si>
    <t>2016/2017_M_1_CAH02-02_Non-EU</t>
  </si>
  <si>
    <t>2016/2017_M_3_CAH02-02_Non-EU</t>
  </si>
  <si>
    <t>2016/2017_M_5_CAH02-02_Non-EU</t>
  </si>
  <si>
    <t>2016/2017_M_10_CAH02-02_Non-EU</t>
  </si>
  <si>
    <t>2015/2016_F+M_1_CAH02-02_Non-EU</t>
  </si>
  <si>
    <t>2015/2016_F+M_3_CAH02-02_Non-EU</t>
  </si>
  <si>
    <t>2015/2016_F+M_5_CAH02-02_Non-EU</t>
  </si>
  <si>
    <t>2015/2016_F+M_10_CAH02-02_Non-EU</t>
  </si>
  <si>
    <t>2015/2016_F_1_CAH02-02_Non-EU</t>
  </si>
  <si>
    <t>2015/2016_F_3_CAH02-02_Non-EU</t>
  </si>
  <si>
    <t>2015/2016_F_5_CAH02-02_Non-EU</t>
  </si>
  <si>
    <t>2015/2016_F_10_CAH02-02_Non-EU</t>
  </si>
  <si>
    <t>2015/2016_M_1_CAH02-02_Non-EU</t>
  </si>
  <si>
    <t>2015/2016_M_3_CAH02-02_Non-EU</t>
  </si>
  <si>
    <t>2015/2016_M_5_CAH02-02_Non-EU</t>
  </si>
  <si>
    <t>2015/2016_M_10_CAH02-02_Non-EU</t>
  </si>
  <si>
    <t>2014/2015_F+M_1_CAH02-02_Non-EU</t>
  </si>
  <si>
    <t>2014/2015_F+M_3_CAH02-02_Non-EU</t>
  </si>
  <si>
    <t>2014/2015_F+M_5_CAH02-02_Non-EU</t>
  </si>
  <si>
    <t>2014/2015_F+M_10_CAH02-02_Non-EU</t>
  </si>
  <si>
    <t>2014/2015_F_1_CAH02-02_Non-EU</t>
  </si>
  <si>
    <t>2014/2015_F_3_CAH02-02_Non-EU</t>
  </si>
  <si>
    <t>2014/2015_F_5_CAH02-02_Non-EU</t>
  </si>
  <si>
    <t>2014/2015_F_10_CAH02-02_Non-EU</t>
  </si>
  <si>
    <t>2014/2015_M_1_CAH02-02_Non-EU</t>
  </si>
  <si>
    <t>2014/2015_M_3_CAH02-02_Non-EU</t>
  </si>
  <si>
    <t>2014/2015_M_10_CAH02-02_Non-EU</t>
  </si>
  <si>
    <t>CAH02-03_EU</t>
  </si>
  <si>
    <t>2016/2017_F+M_1_CAH02-03_EU</t>
  </si>
  <si>
    <t>2016/2017_F+M_3_CAH02-03_EU</t>
  </si>
  <si>
    <t>2016/2017_F+M_5_CAH02-03_EU</t>
  </si>
  <si>
    <t>2016/2017_F+M_10_CAH02-03_EU</t>
  </si>
  <si>
    <t>2016/2017_F_1_CAH02-03_EU</t>
  </si>
  <si>
    <t>2016/2017_F_3_CAH02-03_EU</t>
  </si>
  <si>
    <t>2016/2017_F_5_CAH02-03_EU</t>
  </si>
  <si>
    <t>2016/2017_F_10_CAH02-03_EU</t>
  </si>
  <si>
    <t>2016/2017_M_1_CAH02-03_EU</t>
  </si>
  <si>
    <t>2016/2017_M_3_CAH02-03_EU</t>
  </si>
  <si>
    <t>2016/2017_M_5_CAH02-03_EU</t>
  </si>
  <si>
    <t>2016/2017_M_10_CAH02-03_EU</t>
  </si>
  <si>
    <t>2015/2016_F+M_1_CAH02-03_EU</t>
  </si>
  <si>
    <t>2015/2016_F+M_3_CAH02-03_EU</t>
  </si>
  <si>
    <t>2015/2016_F+M_5_CAH02-03_EU</t>
  </si>
  <si>
    <t>2015/2016_F+M_10_CAH02-03_EU</t>
  </si>
  <si>
    <t>2015/2016_F_1_CAH02-03_EU</t>
  </si>
  <si>
    <t>2015/2016_F_3_CAH02-03_EU</t>
  </si>
  <si>
    <t>2015/2016_F_5_CAH02-03_EU</t>
  </si>
  <si>
    <t>2015/2016_F_10_CAH02-03_EU</t>
  </si>
  <si>
    <t>2015/2016_M_1_CAH02-03_EU</t>
  </si>
  <si>
    <t>2015/2016_M_3_CAH02-03_EU</t>
  </si>
  <si>
    <t>2015/2016_M_5_CAH02-03_EU</t>
  </si>
  <si>
    <t>2015/2016_M_10_CAH02-03_EU</t>
  </si>
  <si>
    <t>2014/2015_F+M_1_CAH02-03_EU</t>
  </si>
  <si>
    <t>2014/2015_F+M_3_CAH02-03_EU</t>
  </si>
  <si>
    <t>2014/2015_F+M_5_CAH02-03_EU</t>
  </si>
  <si>
    <t>2014/2015_F+M_10_CAH02-03_EU</t>
  </si>
  <si>
    <t>2014/2015_F_1_CAH02-03_EU</t>
  </si>
  <si>
    <t>2014/2015_F_3_CAH02-03_EU</t>
  </si>
  <si>
    <t>2014/2015_F_5_CAH02-03_EU</t>
  </si>
  <si>
    <t>2014/2015_F_10_CAH02-03_EU</t>
  </si>
  <si>
    <t>2014/2015_M_1_CAH02-03_EU</t>
  </si>
  <si>
    <t>2014/2015_M_3_CAH02-03_EU</t>
  </si>
  <si>
    <t>2014/2015_M_10_CAH02-03_EU</t>
  </si>
  <si>
    <t>CAH02-03_UK</t>
  </si>
  <si>
    <t>2016/2017_F+M_1_CAH02-03_UK</t>
  </si>
  <si>
    <t>2016/2017_F+M_3_CAH02-03_UK</t>
  </si>
  <si>
    <t>2016/2017_F+M_5_CAH02-03_UK</t>
  </si>
  <si>
    <t>2016/2017_F+M_10_CAH02-03_UK</t>
  </si>
  <si>
    <t>2016/2017_F_1_CAH02-03_UK</t>
  </si>
  <si>
    <t>2016/2017_F_3_CAH02-03_UK</t>
  </si>
  <si>
    <t>2016/2017_F_5_CAH02-03_UK</t>
  </si>
  <si>
    <t>2016/2017_F_10_CAH02-03_UK</t>
  </si>
  <si>
    <t>2016/2017_M_1_CAH02-03_UK</t>
  </si>
  <si>
    <t>2016/2017_M_3_CAH02-03_UK</t>
  </si>
  <si>
    <t>2016/2017_M_5_CAH02-03_UK</t>
  </si>
  <si>
    <t>2016/2017_M_10_CAH02-03_UK</t>
  </si>
  <si>
    <t>2015/2016_F+M_1_CAH02-03_UK</t>
  </si>
  <si>
    <t>2015/2016_F+M_3_CAH02-03_UK</t>
  </si>
  <si>
    <t>2015/2016_F+M_5_CAH02-03_UK</t>
  </si>
  <si>
    <t>2015/2016_F+M_10_CAH02-03_UK</t>
  </si>
  <si>
    <t>2015/2016_F_1_CAH02-03_UK</t>
  </si>
  <si>
    <t>2015/2016_F_3_CAH02-03_UK</t>
  </si>
  <si>
    <t>2015/2016_F_5_CAH02-03_UK</t>
  </si>
  <si>
    <t>2015/2016_F_10_CAH02-03_UK</t>
  </si>
  <si>
    <t>2015/2016_M_1_CAH02-03_UK</t>
  </si>
  <si>
    <t>2015/2016_M_3_CAH02-03_UK</t>
  </si>
  <si>
    <t>2015/2016_M_5_CAH02-03_UK</t>
  </si>
  <si>
    <t>2015/2016_M_10_CAH02-03_UK</t>
  </si>
  <si>
    <t>2014/2015_F+M_1_CAH02-03_UK</t>
  </si>
  <si>
    <t>2014/2015_F+M_3_CAH02-03_UK</t>
  </si>
  <si>
    <t>2014/2015_F+M_5_CAH02-03_UK</t>
  </si>
  <si>
    <t>2014/2015_F+M_10_CAH02-03_UK</t>
  </si>
  <si>
    <t>2014/2015_F_1_CAH02-03_UK</t>
  </si>
  <si>
    <t>2014/2015_F_3_CAH02-03_UK</t>
  </si>
  <si>
    <t>2014/2015_F_5_CAH02-03_UK</t>
  </si>
  <si>
    <t>2014/2015_F_10_CAH02-03_UK</t>
  </si>
  <si>
    <t>2014/2015_M_1_CAH02-03_UK</t>
  </si>
  <si>
    <t>2014/2015_M_3_CAH02-03_UK</t>
  </si>
  <si>
    <t>2014/2015_M_10_CAH02-03_UK</t>
  </si>
  <si>
    <t>CAH02-03_Non-EU</t>
  </si>
  <si>
    <t>2016/2017_F+M_1_CAH02-03_Non-EU</t>
  </si>
  <si>
    <t>2016/2017_F+M_3_CAH02-03_Non-EU</t>
  </si>
  <si>
    <t>2016/2017_F+M_5_CAH02-03_Non-EU</t>
  </si>
  <si>
    <t>2016/2017_F+M_10_CAH02-03_Non-EU</t>
  </si>
  <si>
    <t>2016/2017_F_1_CAH02-03_Non-EU</t>
  </si>
  <si>
    <t>2016/2017_F_3_CAH02-03_Non-EU</t>
  </si>
  <si>
    <t>2016/2017_F_5_CAH02-03_Non-EU</t>
  </si>
  <si>
    <t>2016/2017_F_10_CAH02-03_Non-EU</t>
  </si>
  <si>
    <t>2016/2017_M_1_CAH02-03_Non-EU</t>
  </si>
  <si>
    <t>2016/2017_M_3_CAH02-03_Non-EU</t>
  </si>
  <si>
    <t>2016/2017_M_5_CAH02-03_Non-EU</t>
  </si>
  <si>
    <t>2016/2017_M_10_CAH02-03_Non-EU</t>
  </si>
  <si>
    <t>2015/2016_F+M_1_CAH02-03_Non-EU</t>
  </si>
  <si>
    <t>2015/2016_F+M_3_CAH02-03_Non-EU</t>
  </si>
  <si>
    <t>2015/2016_F+M_5_CAH02-03_Non-EU</t>
  </si>
  <si>
    <t>2015/2016_F+M_10_CAH02-03_Non-EU</t>
  </si>
  <si>
    <t>2015/2016_F_1_CAH02-03_Non-EU</t>
  </si>
  <si>
    <t>2015/2016_F_3_CAH02-03_Non-EU</t>
  </si>
  <si>
    <t>2015/2016_F_5_CAH02-03_Non-EU</t>
  </si>
  <si>
    <t>2015/2016_F_10_CAH02-03_Non-EU</t>
  </si>
  <si>
    <t>2015/2016_M_1_CAH02-03_Non-EU</t>
  </si>
  <si>
    <t>2015/2016_M_3_CAH02-03_Non-EU</t>
  </si>
  <si>
    <t>2015/2016_M_5_CAH02-03_Non-EU</t>
  </si>
  <si>
    <t>2015/2016_M_10_CAH02-03_Non-EU</t>
  </si>
  <si>
    <t>2014/2015_F+M_1_CAH02-03_Non-EU</t>
  </si>
  <si>
    <t>2014/2015_F+M_3_CAH02-03_Non-EU</t>
  </si>
  <si>
    <t>2014/2015_F+M_5_CAH02-03_Non-EU</t>
  </si>
  <si>
    <t>2014/2015_F+M_10_CAH02-03_Non-EU</t>
  </si>
  <si>
    <t>2014/2015_F_1_CAH02-03_Non-EU</t>
  </si>
  <si>
    <t>2014/2015_F_3_CAH02-03_Non-EU</t>
  </si>
  <si>
    <t>2014/2015_F_5_CAH02-03_Non-EU</t>
  </si>
  <si>
    <t>2014/2015_F_10_CAH02-03_Non-EU</t>
  </si>
  <si>
    <t>2014/2015_M_1_CAH02-03_Non-EU</t>
  </si>
  <si>
    <t>2014/2015_M_3_CAH02-03_Non-EU</t>
  </si>
  <si>
    <t>2014/2015_M_10_CAH02-03_Non-EU</t>
  </si>
  <si>
    <t>CAH03-01_EU</t>
  </si>
  <si>
    <t>2016/2017_F+M_1_CAH03-01_EU</t>
  </si>
  <si>
    <t>2016/2017_F+M_3_CAH03-01_EU</t>
  </si>
  <si>
    <t>2016/2017_F+M_5_CAH03-01_EU</t>
  </si>
  <si>
    <t>2016/2017_F+M_10_CAH03-01_EU</t>
  </si>
  <si>
    <t>2016/2017_F_1_CAH03-01_EU</t>
  </si>
  <si>
    <t>2016/2017_F_3_CAH03-01_EU</t>
  </si>
  <si>
    <t>2016/2017_F_5_CAH03-01_EU</t>
  </si>
  <si>
    <t>2016/2017_F_10_CAH03-01_EU</t>
  </si>
  <si>
    <t>2016/2017_M_1_CAH03-01_EU</t>
  </si>
  <si>
    <t>2016/2017_M_3_CAH03-01_EU</t>
  </si>
  <si>
    <t>2016/2017_M_5_CAH03-01_EU</t>
  </si>
  <si>
    <t>2016/2017_M_10_CAH03-01_EU</t>
  </si>
  <si>
    <t>2015/2016_F+M_1_CAH03-01_EU</t>
  </si>
  <si>
    <t>2015/2016_F+M_3_CAH03-01_EU</t>
  </si>
  <si>
    <t>2015/2016_F+M_5_CAH03-01_EU</t>
  </si>
  <si>
    <t>2015/2016_F+M_10_CAH03-01_EU</t>
  </si>
  <si>
    <t>2015/2016_F_1_CAH03-01_EU</t>
  </si>
  <si>
    <t>2015/2016_F_3_CAH03-01_EU</t>
  </si>
  <si>
    <t>2015/2016_F_5_CAH03-01_EU</t>
  </si>
  <si>
    <t>2015/2016_F_10_CAH03-01_EU</t>
  </si>
  <si>
    <t>2015/2016_M_1_CAH03-01_EU</t>
  </si>
  <si>
    <t>2015/2016_M_3_CAH03-01_EU</t>
  </si>
  <si>
    <t>2015/2016_M_5_CAH03-01_EU</t>
  </si>
  <si>
    <t>2015/2016_M_10_CAH03-01_EU</t>
  </si>
  <si>
    <t>2014/2015_F+M_1_CAH03-01_EU</t>
  </si>
  <si>
    <t>2014/2015_F+M_3_CAH03-01_EU</t>
  </si>
  <si>
    <t>2014/2015_F+M_5_CAH03-01_EU</t>
  </si>
  <si>
    <t>2014/2015_F+M_10_CAH03-01_EU</t>
  </si>
  <si>
    <t>2014/2015_F_1_CAH03-01_EU</t>
  </si>
  <si>
    <t>2014/2015_F_3_CAH03-01_EU</t>
  </si>
  <si>
    <t>2014/2015_F_5_CAH03-01_EU</t>
  </si>
  <si>
    <t>2014/2015_F_10_CAH03-01_EU</t>
  </si>
  <si>
    <t>2014/2015_M_1_CAH03-01_EU</t>
  </si>
  <si>
    <t>2014/2015_M_3_CAH03-01_EU</t>
  </si>
  <si>
    <t>2014/2015_M_10_CAH03-01_EU</t>
  </si>
  <si>
    <t>CAH03-01_UK</t>
  </si>
  <si>
    <t>2016/2017_F+M_1_CAH03-01_UK</t>
  </si>
  <si>
    <t>2016/2017_F+M_3_CAH03-01_UK</t>
  </si>
  <si>
    <t>2016/2017_F+M_5_CAH03-01_UK</t>
  </si>
  <si>
    <t>2016/2017_F+M_10_CAH03-01_UK</t>
  </si>
  <si>
    <t>2016/2017_F_1_CAH03-01_UK</t>
  </si>
  <si>
    <t>2016/2017_F_3_CAH03-01_UK</t>
  </si>
  <si>
    <t>2016/2017_F_5_CAH03-01_UK</t>
  </si>
  <si>
    <t>2016/2017_F_10_CAH03-01_UK</t>
  </si>
  <si>
    <t>2016/2017_M_1_CAH03-01_UK</t>
  </si>
  <si>
    <t>2016/2017_M_3_CAH03-01_UK</t>
  </si>
  <si>
    <t>2016/2017_M_5_CAH03-01_UK</t>
  </si>
  <si>
    <t>2016/2017_M_10_CAH03-01_UK</t>
  </si>
  <si>
    <t>2015/2016_F+M_1_CAH03-01_UK</t>
  </si>
  <si>
    <t>2015/2016_F+M_3_CAH03-01_UK</t>
  </si>
  <si>
    <t>2015/2016_F+M_5_CAH03-01_UK</t>
  </si>
  <si>
    <t>2015/2016_F+M_10_CAH03-01_UK</t>
  </si>
  <si>
    <t>2015/2016_F_1_CAH03-01_UK</t>
  </si>
  <si>
    <t>2015/2016_F_3_CAH03-01_UK</t>
  </si>
  <si>
    <t>2015/2016_F_5_CAH03-01_UK</t>
  </si>
  <si>
    <t>2015/2016_F_10_CAH03-01_UK</t>
  </si>
  <si>
    <t>2015/2016_M_1_CAH03-01_UK</t>
  </si>
  <si>
    <t>2015/2016_M_3_CAH03-01_UK</t>
  </si>
  <si>
    <t>2015/2016_M_5_CAH03-01_UK</t>
  </si>
  <si>
    <t>2015/2016_M_10_CAH03-01_UK</t>
  </si>
  <si>
    <t>2014/2015_F+M_1_CAH03-01_UK</t>
  </si>
  <si>
    <t>2014/2015_F+M_3_CAH03-01_UK</t>
  </si>
  <si>
    <t>2014/2015_F+M_5_CAH03-01_UK</t>
  </si>
  <si>
    <t>2014/2015_F+M_10_CAH03-01_UK</t>
  </si>
  <si>
    <t>2014/2015_F_1_CAH03-01_UK</t>
  </si>
  <si>
    <t>2014/2015_F_3_CAH03-01_UK</t>
  </si>
  <si>
    <t>2014/2015_F_5_CAH03-01_UK</t>
  </si>
  <si>
    <t>2014/2015_F_10_CAH03-01_UK</t>
  </si>
  <si>
    <t>2014/2015_M_1_CAH03-01_UK</t>
  </si>
  <si>
    <t>2014/2015_M_3_CAH03-01_UK</t>
  </si>
  <si>
    <t>2014/2015_M_10_CAH03-01_UK</t>
  </si>
  <si>
    <t>CAH03-01_Non-EU</t>
  </si>
  <si>
    <t>2016/2017_F+M_1_CAH03-01_Non-EU</t>
  </si>
  <si>
    <t>2016/2017_F+M_3_CAH03-01_Non-EU</t>
  </si>
  <si>
    <t>2016/2017_F+M_5_CAH03-01_Non-EU</t>
  </si>
  <si>
    <t>2016/2017_F+M_10_CAH03-01_Non-EU</t>
  </si>
  <si>
    <t>2016/2017_F_1_CAH03-01_Non-EU</t>
  </si>
  <si>
    <t>2016/2017_F_3_CAH03-01_Non-EU</t>
  </si>
  <si>
    <t>2016/2017_F_5_CAH03-01_Non-EU</t>
  </si>
  <si>
    <t>2016/2017_F_10_CAH03-01_Non-EU</t>
  </si>
  <si>
    <t>2016/2017_M_1_CAH03-01_Non-EU</t>
  </si>
  <si>
    <t>2016/2017_M_3_CAH03-01_Non-EU</t>
  </si>
  <si>
    <t>2016/2017_M_5_CAH03-01_Non-EU</t>
  </si>
  <si>
    <t>2016/2017_M_10_CAH03-01_Non-EU</t>
  </si>
  <si>
    <t>2015/2016_F+M_1_CAH03-01_Non-EU</t>
  </si>
  <si>
    <t>2015/2016_F+M_3_CAH03-01_Non-EU</t>
  </si>
  <si>
    <t>2015/2016_F+M_5_CAH03-01_Non-EU</t>
  </si>
  <si>
    <t>2015/2016_F+M_10_CAH03-01_Non-EU</t>
  </si>
  <si>
    <t>2015/2016_F_1_CAH03-01_Non-EU</t>
  </si>
  <si>
    <t>2015/2016_F_3_CAH03-01_Non-EU</t>
  </si>
  <si>
    <t>2015/2016_F_5_CAH03-01_Non-EU</t>
  </si>
  <si>
    <t>2015/2016_F_10_CAH03-01_Non-EU</t>
  </si>
  <si>
    <t>2015/2016_M_1_CAH03-01_Non-EU</t>
  </si>
  <si>
    <t>2015/2016_M_3_CAH03-01_Non-EU</t>
  </si>
  <si>
    <t>2015/2016_M_5_CAH03-01_Non-EU</t>
  </si>
  <si>
    <t>2015/2016_M_10_CAH03-01_Non-EU</t>
  </si>
  <si>
    <t>2014/2015_F+M_1_CAH03-01_Non-EU</t>
  </si>
  <si>
    <t>2014/2015_F+M_3_CAH03-01_Non-EU</t>
  </si>
  <si>
    <t>2014/2015_F+M_5_CAH03-01_Non-EU</t>
  </si>
  <si>
    <t>2014/2015_F+M_10_CAH03-01_Non-EU</t>
  </si>
  <si>
    <t>2014/2015_F_1_CAH03-01_Non-EU</t>
  </si>
  <si>
    <t>2014/2015_F_3_CAH03-01_Non-EU</t>
  </si>
  <si>
    <t>2014/2015_F_5_CAH03-01_Non-EU</t>
  </si>
  <si>
    <t>2014/2015_F_10_CAH03-01_Non-EU</t>
  </si>
  <si>
    <t>2014/2015_M_1_CAH03-01_Non-EU</t>
  </si>
  <si>
    <t>2014/2015_M_3_CAH03-01_Non-EU</t>
  </si>
  <si>
    <t>2014/2015_M_10_CAH03-01_Non-EU</t>
  </si>
  <si>
    <t>CAH03-02_EU</t>
  </si>
  <si>
    <t>2016/2017_F+M_1_CAH03-02_EU</t>
  </si>
  <si>
    <t>2016/2017_F+M_3_CAH03-02_EU</t>
  </si>
  <si>
    <t>2016/2017_F+M_5_CAH03-02_EU</t>
  </si>
  <si>
    <t>2016/2017_F+M_10_CAH03-02_EU</t>
  </si>
  <si>
    <t>2016/2017_F_1_CAH03-02_EU</t>
  </si>
  <si>
    <t>2016/2017_F_3_CAH03-02_EU</t>
  </si>
  <si>
    <t>2016/2017_F_5_CAH03-02_EU</t>
  </si>
  <si>
    <t>2016/2017_F_10_CAH03-02_EU</t>
  </si>
  <si>
    <t>2016/2017_M_1_CAH03-02_EU</t>
  </si>
  <si>
    <t>2016/2017_M_3_CAH03-02_EU</t>
  </si>
  <si>
    <t>2016/2017_M_5_CAH03-02_EU</t>
  </si>
  <si>
    <t>2016/2017_M_10_CAH03-02_EU</t>
  </si>
  <si>
    <t>2015/2016_F+M_1_CAH03-02_EU</t>
  </si>
  <si>
    <t>2015/2016_F+M_3_CAH03-02_EU</t>
  </si>
  <si>
    <t>2015/2016_F+M_5_CAH03-02_EU</t>
  </si>
  <si>
    <t>2015/2016_F+M_10_CAH03-02_EU</t>
  </si>
  <si>
    <t>2015/2016_F_1_CAH03-02_EU</t>
  </si>
  <si>
    <t>2015/2016_F_3_CAH03-02_EU</t>
  </si>
  <si>
    <t>2015/2016_F_5_CAH03-02_EU</t>
  </si>
  <si>
    <t>2015/2016_F_10_CAH03-02_EU</t>
  </si>
  <si>
    <t>2015/2016_M_1_CAH03-02_EU</t>
  </si>
  <si>
    <t>2015/2016_M_3_CAH03-02_EU</t>
  </si>
  <si>
    <t>2015/2016_M_5_CAH03-02_EU</t>
  </si>
  <si>
    <t>2015/2016_M_10_CAH03-02_EU</t>
  </si>
  <si>
    <t>2014/2015_F+M_1_CAH03-02_EU</t>
  </si>
  <si>
    <t>2014/2015_F+M_3_CAH03-02_EU</t>
  </si>
  <si>
    <t>2014/2015_F+M_5_CAH03-02_EU</t>
  </si>
  <si>
    <t>2014/2015_F+M_10_CAH03-02_EU</t>
  </si>
  <si>
    <t>2014/2015_F_1_CAH03-02_EU</t>
  </si>
  <si>
    <t>2014/2015_F_3_CAH03-02_EU</t>
  </si>
  <si>
    <t>2014/2015_F_5_CAH03-02_EU</t>
  </si>
  <si>
    <t>2014/2015_F_10_CAH03-02_EU</t>
  </si>
  <si>
    <t>2014/2015_M_1_CAH03-02_EU</t>
  </si>
  <si>
    <t>2014/2015_M_3_CAH03-02_EU</t>
  </si>
  <si>
    <t>2014/2015_M_10_CAH03-02_EU</t>
  </si>
  <si>
    <t>CAH03-02_UK</t>
  </si>
  <si>
    <t>2016/2017_F+M_1_CAH03-02_UK</t>
  </si>
  <si>
    <t>2016/2017_F+M_3_CAH03-02_UK</t>
  </si>
  <si>
    <t>2016/2017_F+M_5_CAH03-02_UK</t>
  </si>
  <si>
    <t>2016/2017_F+M_10_CAH03-02_UK</t>
  </si>
  <si>
    <t>2016/2017_F_1_CAH03-02_UK</t>
  </si>
  <si>
    <t>2016/2017_F_3_CAH03-02_UK</t>
  </si>
  <si>
    <t>2016/2017_F_5_CAH03-02_UK</t>
  </si>
  <si>
    <t>2016/2017_F_10_CAH03-02_UK</t>
  </si>
  <si>
    <t>2016/2017_M_1_CAH03-02_UK</t>
  </si>
  <si>
    <t>2016/2017_M_3_CAH03-02_UK</t>
  </si>
  <si>
    <t>2016/2017_M_5_CAH03-02_UK</t>
  </si>
  <si>
    <t>2016/2017_M_10_CAH03-02_UK</t>
  </si>
  <si>
    <t>2015/2016_F+M_1_CAH03-02_UK</t>
  </si>
  <si>
    <t>2015/2016_F+M_3_CAH03-02_UK</t>
  </si>
  <si>
    <t>2015/2016_F+M_5_CAH03-02_UK</t>
  </si>
  <si>
    <t>2015/2016_F+M_10_CAH03-02_UK</t>
  </si>
  <si>
    <t>2015/2016_F_1_CAH03-02_UK</t>
  </si>
  <si>
    <t>2015/2016_F_3_CAH03-02_UK</t>
  </si>
  <si>
    <t>2015/2016_F_5_CAH03-02_UK</t>
  </si>
  <si>
    <t>2015/2016_F_10_CAH03-02_UK</t>
  </si>
  <si>
    <t>2015/2016_M_1_CAH03-02_UK</t>
  </si>
  <si>
    <t>2015/2016_M_3_CAH03-02_UK</t>
  </si>
  <si>
    <t>2015/2016_M_5_CAH03-02_UK</t>
  </si>
  <si>
    <t>2015/2016_M_10_CAH03-02_UK</t>
  </si>
  <si>
    <t>2014/2015_F+M_1_CAH03-02_UK</t>
  </si>
  <si>
    <t>2014/2015_F+M_3_CAH03-02_UK</t>
  </si>
  <si>
    <t>2014/2015_F+M_5_CAH03-02_UK</t>
  </si>
  <si>
    <t>2014/2015_F+M_10_CAH03-02_UK</t>
  </si>
  <si>
    <t>2014/2015_F_1_CAH03-02_UK</t>
  </si>
  <si>
    <t>2014/2015_F_3_CAH03-02_UK</t>
  </si>
  <si>
    <t>2014/2015_F_5_CAH03-02_UK</t>
  </si>
  <si>
    <t>2014/2015_F_10_CAH03-02_UK</t>
  </si>
  <si>
    <t>2014/2015_M_1_CAH03-02_UK</t>
  </si>
  <si>
    <t>2014/2015_M_3_CAH03-02_UK</t>
  </si>
  <si>
    <t>2014/2015_M_10_CAH03-02_UK</t>
  </si>
  <si>
    <t>CAH03-02_Non-EU</t>
  </si>
  <si>
    <t>2016/2017_F+M_1_CAH03-02_Non-EU</t>
  </si>
  <si>
    <t>2016/2017_F+M_3_CAH03-02_Non-EU</t>
  </si>
  <si>
    <t>2016/2017_F+M_5_CAH03-02_Non-EU</t>
  </si>
  <si>
    <t>2016/2017_F+M_10_CAH03-02_Non-EU</t>
  </si>
  <si>
    <t>2016/2017_F_1_CAH03-02_Non-EU</t>
  </si>
  <si>
    <t>2016/2017_F_3_CAH03-02_Non-EU</t>
  </si>
  <si>
    <t>2016/2017_F_5_CAH03-02_Non-EU</t>
  </si>
  <si>
    <t>2016/2017_F_10_CAH03-02_Non-EU</t>
  </si>
  <si>
    <t>2016/2017_M_1_CAH03-02_Non-EU</t>
  </si>
  <si>
    <t>2016/2017_M_3_CAH03-02_Non-EU</t>
  </si>
  <si>
    <t>2016/2017_M_5_CAH03-02_Non-EU</t>
  </si>
  <si>
    <t>2016/2017_M_10_CAH03-02_Non-EU</t>
  </si>
  <si>
    <t>2015/2016_F+M_1_CAH03-02_Non-EU</t>
  </si>
  <si>
    <t>2015/2016_F+M_3_CAH03-02_Non-EU</t>
  </si>
  <si>
    <t>2015/2016_F+M_5_CAH03-02_Non-EU</t>
  </si>
  <si>
    <t>2015/2016_F+M_10_CAH03-02_Non-EU</t>
  </si>
  <si>
    <t>2015/2016_F_1_CAH03-02_Non-EU</t>
  </si>
  <si>
    <t>2015/2016_F_3_CAH03-02_Non-EU</t>
  </si>
  <si>
    <t>2015/2016_F_5_CAH03-02_Non-EU</t>
  </si>
  <si>
    <t>2015/2016_F_10_CAH03-02_Non-EU</t>
  </si>
  <si>
    <t>2015/2016_M_1_CAH03-02_Non-EU</t>
  </si>
  <si>
    <t>2015/2016_M_3_CAH03-02_Non-EU</t>
  </si>
  <si>
    <t>2015/2016_M_5_CAH03-02_Non-EU</t>
  </si>
  <si>
    <t>2015/2016_M_10_CAH03-02_Non-EU</t>
  </si>
  <si>
    <t>2014/2015_F+M_1_CAH03-02_Non-EU</t>
  </si>
  <si>
    <t>2014/2015_F+M_3_CAH03-02_Non-EU</t>
  </si>
  <si>
    <t>2014/2015_F+M_5_CAH03-02_Non-EU</t>
  </si>
  <si>
    <t>2014/2015_F+M_10_CAH03-02_Non-EU</t>
  </si>
  <si>
    <t>2014/2015_F_1_CAH03-02_Non-EU</t>
  </si>
  <si>
    <t>2014/2015_F_3_CAH03-02_Non-EU</t>
  </si>
  <si>
    <t>2014/2015_F_5_CAH03-02_Non-EU</t>
  </si>
  <si>
    <t>2014/2015_F_10_CAH03-02_Non-EU</t>
  </si>
  <si>
    <t>2014/2015_M_1_CAH03-02_Non-EU</t>
  </si>
  <si>
    <t>2014/2015_M_3_CAH03-02_Non-EU</t>
  </si>
  <si>
    <t>2014/2015_M_10_CAH03-02_Non-EU</t>
  </si>
  <si>
    <t>CAH04-01_EU</t>
  </si>
  <si>
    <t>2016/2017_F+M_1_CAH04-01_EU</t>
  </si>
  <si>
    <t>2016/2017_F+M_3_CAH04-01_EU</t>
  </si>
  <si>
    <t>2016/2017_F+M_5_CAH04-01_EU</t>
  </si>
  <si>
    <t>2016/2017_F+M_10_CAH04-01_EU</t>
  </si>
  <si>
    <t>2016/2017_F_1_CAH04-01_EU</t>
  </si>
  <si>
    <t>2016/2017_F_3_CAH04-01_EU</t>
  </si>
  <si>
    <t>2016/2017_F_5_CAH04-01_EU</t>
  </si>
  <si>
    <t>2016/2017_F_10_CAH04-01_EU</t>
  </si>
  <si>
    <t>2016/2017_M_1_CAH04-01_EU</t>
  </si>
  <si>
    <t>2016/2017_M_3_CAH04-01_EU</t>
  </si>
  <si>
    <t>2016/2017_M_5_CAH04-01_EU</t>
  </si>
  <si>
    <t>2016/2017_M_10_CAH04-01_EU</t>
  </si>
  <si>
    <t>2015/2016_F+M_1_CAH04-01_EU</t>
  </si>
  <si>
    <t>2015/2016_F+M_3_CAH04-01_EU</t>
  </si>
  <si>
    <t>2015/2016_F+M_5_CAH04-01_EU</t>
  </si>
  <si>
    <t>2015/2016_F+M_10_CAH04-01_EU</t>
  </si>
  <si>
    <t>2015/2016_F_1_CAH04-01_EU</t>
  </si>
  <si>
    <t>2015/2016_F_3_CAH04-01_EU</t>
  </si>
  <si>
    <t>2015/2016_F_5_CAH04-01_EU</t>
  </si>
  <si>
    <t>2015/2016_F_10_CAH04-01_EU</t>
  </si>
  <si>
    <t>2015/2016_M_1_CAH04-01_EU</t>
  </si>
  <si>
    <t>2015/2016_M_3_CAH04-01_EU</t>
  </si>
  <si>
    <t>2015/2016_M_5_CAH04-01_EU</t>
  </si>
  <si>
    <t>2015/2016_M_10_CAH04-01_EU</t>
  </si>
  <si>
    <t>2014/2015_F+M_1_CAH04-01_EU</t>
  </si>
  <si>
    <t>2014/2015_F+M_3_CAH04-01_EU</t>
  </si>
  <si>
    <t>2014/2015_F+M_5_CAH04-01_EU</t>
  </si>
  <si>
    <t>2014/2015_F+M_10_CAH04-01_EU</t>
  </si>
  <si>
    <t>2014/2015_F_1_CAH04-01_EU</t>
  </si>
  <si>
    <t>2014/2015_F_3_CAH04-01_EU</t>
  </si>
  <si>
    <t>2014/2015_F_5_CAH04-01_EU</t>
  </si>
  <si>
    <t>2014/2015_F_10_CAH04-01_EU</t>
  </si>
  <si>
    <t>2014/2015_M_1_CAH04-01_EU</t>
  </si>
  <si>
    <t>2014/2015_M_3_CAH04-01_EU</t>
  </si>
  <si>
    <t>2014/2015_M_10_CAH04-01_EU</t>
  </si>
  <si>
    <t>CAH04-01_UK</t>
  </si>
  <si>
    <t>2016/2017_F+M_1_CAH04-01_UK</t>
  </si>
  <si>
    <t>2016/2017_F+M_3_CAH04-01_UK</t>
  </si>
  <si>
    <t>2016/2017_F+M_5_CAH04-01_UK</t>
  </si>
  <si>
    <t>2016/2017_F+M_10_CAH04-01_UK</t>
  </si>
  <si>
    <t>2016/2017_F_1_CAH04-01_UK</t>
  </si>
  <si>
    <t>2016/2017_F_3_CAH04-01_UK</t>
  </si>
  <si>
    <t>2016/2017_F_5_CAH04-01_UK</t>
  </si>
  <si>
    <t>2016/2017_F_10_CAH04-01_UK</t>
  </si>
  <si>
    <t>2016/2017_M_1_CAH04-01_UK</t>
  </si>
  <si>
    <t>2016/2017_M_3_CAH04-01_UK</t>
  </si>
  <si>
    <t>2016/2017_M_5_CAH04-01_UK</t>
  </si>
  <si>
    <t>2016/2017_M_10_CAH04-01_UK</t>
  </si>
  <si>
    <t>2015/2016_F+M_1_CAH04-01_UK</t>
  </si>
  <si>
    <t>2015/2016_F+M_3_CAH04-01_UK</t>
  </si>
  <si>
    <t>2015/2016_F+M_5_CAH04-01_UK</t>
  </si>
  <si>
    <t>2015/2016_F+M_10_CAH04-01_UK</t>
  </si>
  <si>
    <t>2015/2016_F_1_CAH04-01_UK</t>
  </si>
  <si>
    <t>2015/2016_F_3_CAH04-01_UK</t>
  </si>
  <si>
    <t>2015/2016_F_5_CAH04-01_UK</t>
  </si>
  <si>
    <t>2015/2016_F_10_CAH04-01_UK</t>
  </si>
  <si>
    <t>2015/2016_M_1_CAH04-01_UK</t>
  </si>
  <si>
    <t>2015/2016_M_3_CAH04-01_UK</t>
  </si>
  <si>
    <t>2015/2016_M_5_CAH04-01_UK</t>
  </si>
  <si>
    <t>2015/2016_M_10_CAH04-01_UK</t>
  </si>
  <si>
    <t>2014/2015_F+M_1_CAH04-01_UK</t>
  </si>
  <si>
    <t>2014/2015_F+M_3_CAH04-01_UK</t>
  </si>
  <si>
    <t>2014/2015_F+M_5_CAH04-01_UK</t>
  </si>
  <si>
    <t>2014/2015_F+M_10_CAH04-01_UK</t>
  </si>
  <si>
    <t>2014/2015_F_1_CAH04-01_UK</t>
  </si>
  <si>
    <t>2014/2015_F_3_CAH04-01_UK</t>
  </si>
  <si>
    <t>2014/2015_F_5_CAH04-01_UK</t>
  </si>
  <si>
    <t>2014/2015_F_10_CAH04-01_UK</t>
  </si>
  <si>
    <t>2014/2015_M_1_CAH04-01_UK</t>
  </si>
  <si>
    <t>2014/2015_M_3_CAH04-01_UK</t>
  </si>
  <si>
    <t>2014/2015_M_10_CAH04-01_UK</t>
  </si>
  <si>
    <t>CAH04-01_Non-EU</t>
  </si>
  <si>
    <t>2016/2017_F+M_1_CAH04-01_Non-EU</t>
  </si>
  <si>
    <t>2016/2017_F+M_3_CAH04-01_Non-EU</t>
  </si>
  <si>
    <t>2016/2017_F+M_5_CAH04-01_Non-EU</t>
  </si>
  <si>
    <t>2016/2017_F+M_10_CAH04-01_Non-EU</t>
  </si>
  <si>
    <t>2016/2017_F_1_CAH04-01_Non-EU</t>
  </si>
  <si>
    <t>2016/2017_F_3_CAH04-01_Non-EU</t>
  </si>
  <si>
    <t>2016/2017_F_5_CAH04-01_Non-EU</t>
  </si>
  <si>
    <t>2016/2017_F_10_CAH04-01_Non-EU</t>
  </si>
  <si>
    <t>2016/2017_M_1_CAH04-01_Non-EU</t>
  </si>
  <si>
    <t>2016/2017_M_3_CAH04-01_Non-EU</t>
  </si>
  <si>
    <t>2016/2017_M_5_CAH04-01_Non-EU</t>
  </si>
  <si>
    <t>2016/2017_M_10_CAH04-01_Non-EU</t>
  </si>
  <si>
    <t>2015/2016_F+M_1_CAH04-01_Non-EU</t>
  </si>
  <si>
    <t>2015/2016_F+M_3_CAH04-01_Non-EU</t>
  </si>
  <si>
    <t>2015/2016_F+M_5_CAH04-01_Non-EU</t>
  </si>
  <si>
    <t>2015/2016_F+M_10_CAH04-01_Non-EU</t>
  </si>
  <si>
    <t>2015/2016_F_1_CAH04-01_Non-EU</t>
  </si>
  <si>
    <t>2015/2016_F_3_CAH04-01_Non-EU</t>
  </si>
  <si>
    <t>2015/2016_F_5_CAH04-01_Non-EU</t>
  </si>
  <si>
    <t>2015/2016_F_10_CAH04-01_Non-EU</t>
  </si>
  <si>
    <t>2015/2016_M_1_CAH04-01_Non-EU</t>
  </si>
  <si>
    <t>2015/2016_M_3_CAH04-01_Non-EU</t>
  </si>
  <si>
    <t>2015/2016_M_5_CAH04-01_Non-EU</t>
  </si>
  <si>
    <t>2015/2016_M_10_CAH04-01_Non-EU</t>
  </si>
  <si>
    <t>2014/2015_F+M_1_CAH04-01_Non-EU</t>
  </si>
  <si>
    <t>2014/2015_F+M_3_CAH04-01_Non-EU</t>
  </si>
  <si>
    <t>2014/2015_F+M_5_CAH04-01_Non-EU</t>
  </si>
  <si>
    <t>2014/2015_F+M_10_CAH04-01_Non-EU</t>
  </si>
  <si>
    <t>2014/2015_F_1_CAH04-01_Non-EU</t>
  </si>
  <si>
    <t>2014/2015_F_3_CAH04-01_Non-EU</t>
  </si>
  <si>
    <t>2014/2015_F_5_CAH04-01_Non-EU</t>
  </si>
  <si>
    <t>2014/2015_F_10_CAH04-01_Non-EU</t>
  </si>
  <si>
    <t>2014/2015_M_1_CAH04-01_Non-EU</t>
  </si>
  <si>
    <t>2014/2015_M_3_CAH04-01_Non-EU</t>
  </si>
  <si>
    <t>2014/2015_M_10_CAH04-01_Non-EU</t>
  </si>
  <si>
    <t>CAH05-01_EU</t>
  </si>
  <si>
    <t>2016/2017_F+M_1_CAH05-01_EU</t>
  </si>
  <si>
    <t>2016/2017_F+M_3_CAH05-01_EU</t>
  </si>
  <si>
    <t>2016/2017_F+M_5_CAH05-01_EU</t>
  </si>
  <si>
    <t>2016/2017_F+M_10_CAH05-01_EU</t>
  </si>
  <si>
    <t>2016/2017_F_1_CAH05-01_EU</t>
  </si>
  <si>
    <t>2016/2017_F_3_CAH05-01_EU</t>
  </si>
  <si>
    <t>2016/2017_F_5_CAH05-01_EU</t>
  </si>
  <si>
    <t>2016/2017_F_10_CAH05-01_EU</t>
  </si>
  <si>
    <t>2016/2017_M_1_CAH05-01_EU</t>
  </si>
  <si>
    <t>2016/2017_M_3_CAH05-01_EU</t>
  </si>
  <si>
    <t>2016/2017_M_5_CAH05-01_EU</t>
  </si>
  <si>
    <t>2016/2017_M_10_CAH05-01_EU</t>
  </si>
  <si>
    <t>2015/2016_F+M_1_CAH05-01_EU</t>
  </si>
  <si>
    <t>2015/2016_F+M_3_CAH05-01_EU</t>
  </si>
  <si>
    <t>2015/2016_F+M_5_CAH05-01_EU</t>
  </si>
  <si>
    <t>2015/2016_F+M_10_CAH05-01_EU</t>
  </si>
  <si>
    <t>2015/2016_F_1_CAH05-01_EU</t>
  </si>
  <si>
    <t>2015/2016_F_3_CAH05-01_EU</t>
  </si>
  <si>
    <t>2015/2016_F_5_CAH05-01_EU</t>
  </si>
  <si>
    <t>2015/2016_F_10_CAH05-01_EU</t>
  </si>
  <si>
    <t>2015/2016_M_1_CAH05-01_EU</t>
  </si>
  <si>
    <t>2015/2016_M_3_CAH05-01_EU</t>
  </si>
  <si>
    <t>2015/2016_M_5_CAH05-01_EU</t>
  </si>
  <si>
    <t>2015/2016_M_10_CAH05-01_EU</t>
  </si>
  <si>
    <t>2014/2015_F+M_1_CAH05-01_EU</t>
  </si>
  <si>
    <t>2014/2015_F+M_3_CAH05-01_EU</t>
  </si>
  <si>
    <t>2014/2015_F+M_5_CAH05-01_EU</t>
  </si>
  <si>
    <t>2014/2015_F+M_10_CAH05-01_EU</t>
  </si>
  <si>
    <t>2014/2015_F_1_CAH05-01_EU</t>
  </si>
  <si>
    <t>2014/2015_F_3_CAH05-01_EU</t>
  </si>
  <si>
    <t>2014/2015_F_5_CAH05-01_EU</t>
  </si>
  <si>
    <t>2014/2015_F_10_CAH05-01_EU</t>
  </si>
  <si>
    <t>2014/2015_M_1_CAH05-01_EU</t>
  </si>
  <si>
    <t>2014/2015_M_3_CAH05-01_EU</t>
  </si>
  <si>
    <t>2014/2015_M_10_CAH05-01_EU</t>
  </si>
  <si>
    <t>CAH05-01_UK</t>
  </si>
  <si>
    <t>2016/2017_F+M_1_CAH05-01_UK</t>
  </si>
  <si>
    <t>2016/2017_F+M_3_CAH05-01_UK</t>
  </si>
  <si>
    <t>2016/2017_F+M_5_CAH05-01_UK</t>
  </si>
  <si>
    <t>2016/2017_F+M_10_CAH05-01_UK</t>
  </si>
  <si>
    <t>2016/2017_F_1_CAH05-01_UK</t>
  </si>
  <si>
    <t>2016/2017_F_3_CAH05-01_UK</t>
  </si>
  <si>
    <t>2016/2017_F_5_CAH05-01_UK</t>
  </si>
  <si>
    <t>2016/2017_F_10_CAH05-01_UK</t>
  </si>
  <si>
    <t>2016/2017_M_1_CAH05-01_UK</t>
  </si>
  <si>
    <t>2016/2017_M_3_CAH05-01_UK</t>
  </si>
  <si>
    <t>2016/2017_M_5_CAH05-01_UK</t>
  </si>
  <si>
    <t>2016/2017_M_10_CAH05-01_UK</t>
  </si>
  <si>
    <t>2015/2016_F+M_1_CAH05-01_UK</t>
  </si>
  <si>
    <t>2015/2016_F+M_3_CAH05-01_UK</t>
  </si>
  <si>
    <t>2015/2016_F+M_5_CAH05-01_UK</t>
  </si>
  <si>
    <t>2015/2016_F+M_10_CAH05-01_UK</t>
  </si>
  <si>
    <t>2015/2016_F_1_CAH05-01_UK</t>
  </si>
  <si>
    <t>2015/2016_F_3_CAH05-01_UK</t>
  </si>
  <si>
    <t>2015/2016_F_5_CAH05-01_UK</t>
  </si>
  <si>
    <t>2015/2016_F_10_CAH05-01_UK</t>
  </si>
  <si>
    <t>2015/2016_M_1_CAH05-01_UK</t>
  </si>
  <si>
    <t>2015/2016_M_3_CAH05-01_UK</t>
  </si>
  <si>
    <t>2015/2016_M_5_CAH05-01_UK</t>
  </si>
  <si>
    <t>2015/2016_M_10_CAH05-01_UK</t>
  </si>
  <si>
    <t>2014/2015_F+M_1_CAH05-01_UK</t>
  </si>
  <si>
    <t>2014/2015_F+M_3_CAH05-01_UK</t>
  </si>
  <si>
    <t>2014/2015_F+M_5_CAH05-01_UK</t>
  </si>
  <si>
    <t>2014/2015_F+M_10_CAH05-01_UK</t>
  </si>
  <si>
    <t>2014/2015_F_1_CAH05-01_UK</t>
  </si>
  <si>
    <t>2014/2015_F_3_CAH05-01_UK</t>
  </si>
  <si>
    <t>2014/2015_F_5_CAH05-01_UK</t>
  </si>
  <si>
    <t>2014/2015_F_10_CAH05-01_UK</t>
  </si>
  <si>
    <t>2014/2015_M_1_CAH05-01_UK</t>
  </si>
  <si>
    <t>2014/2015_M_3_CAH05-01_UK</t>
  </si>
  <si>
    <t>2014/2015_M_10_CAH05-01_UK</t>
  </si>
  <si>
    <t>CAH05-01_Non-EU</t>
  </si>
  <si>
    <t>2016/2017_F+M_1_CAH05-01_Non-EU</t>
  </si>
  <si>
    <t>2016/2017_F+M_3_CAH05-01_Non-EU</t>
  </si>
  <si>
    <t>2016/2017_F+M_5_CAH05-01_Non-EU</t>
  </si>
  <si>
    <t>2016/2017_F+M_10_CAH05-01_Non-EU</t>
  </si>
  <si>
    <t>2016/2017_F_1_CAH05-01_Non-EU</t>
  </si>
  <si>
    <t>2016/2017_F_3_CAH05-01_Non-EU</t>
  </si>
  <si>
    <t>2016/2017_F_5_CAH05-01_Non-EU</t>
  </si>
  <si>
    <t>2016/2017_F_10_CAH05-01_Non-EU</t>
  </si>
  <si>
    <t>2016/2017_M_1_CAH05-01_Non-EU</t>
  </si>
  <si>
    <t>2016/2017_M_3_CAH05-01_Non-EU</t>
  </si>
  <si>
    <t>2016/2017_M_5_CAH05-01_Non-EU</t>
  </si>
  <si>
    <t>2016/2017_M_10_CAH05-01_Non-EU</t>
  </si>
  <si>
    <t>2015/2016_F+M_1_CAH05-01_Non-EU</t>
  </si>
  <si>
    <t>2015/2016_F+M_3_CAH05-01_Non-EU</t>
  </si>
  <si>
    <t>2015/2016_F+M_5_CAH05-01_Non-EU</t>
  </si>
  <si>
    <t>2015/2016_F+M_10_CAH05-01_Non-EU</t>
  </si>
  <si>
    <t>2015/2016_F_1_CAH05-01_Non-EU</t>
  </si>
  <si>
    <t>2015/2016_F_3_CAH05-01_Non-EU</t>
  </si>
  <si>
    <t>2015/2016_F_5_CAH05-01_Non-EU</t>
  </si>
  <si>
    <t>2015/2016_F_10_CAH05-01_Non-EU</t>
  </si>
  <si>
    <t>2015/2016_M_1_CAH05-01_Non-EU</t>
  </si>
  <si>
    <t>2015/2016_M_3_CAH05-01_Non-EU</t>
  </si>
  <si>
    <t>2015/2016_M_5_CAH05-01_Non-EU</t>
  </si>
  <si>
    <t>2015/2016_M_10_CAH05-01_Non-EU</t>
  </si>
  <si>
    <t>2014/2015_F+M_1_CAH05-01_Non-EU</t>
  </si>
  <si>
    <t>2014/2015_F+M_3_CAH05-01_Non-EU</t>
  </si>
  <si>
    <t>2014/2015_F+M_5_CAH05-01_Non-EU</t>
  </si>
  <si>
    <t>2014/2015_F+M_10_CAH05-01_Non-EU</t>
  </si>
  <si>
    <t>2014/2015_F_1_CAH05-01_Non-EU</t>
  </si>
  <si>
    <t>2014/2015_F_3_CAH05-01_Non-EU</t>
  </si>
  <si>
    <t>2014/2015_F_5_CAH05-01_Non-EU</t>
  </si>
  <si>
    <t>2014/2015_F_10_CAH05-01_Non-EU</t>
  </si>
  <si>
    <t>2014/2015_M_1_CAH05-01_Non-EU</t>
  </si>
  <si>
    <t>2014/2015_M_3_CAH05-01_Non-EU</t>
  </si>
  <si>
    <t>2014/2015_M_10_CAH05-01_Non-EU</t>
  </si>
  <si>
    <t>CAH06-01_EU</t>
  </si>
  <si>
    <t>2016/2017_F+M_1_CAH06-01_EU</t>
  </si>
  <si>
    <t>2016/2017_F+M_3_CAH06-01_EU</t>
  </si>
  <si>
    <t>2016/2017_F+M_5_CAH06-01_EU</t>
  </si>
  <si>
    <t>2016/2017_F+M_10_CAH06-01_EU</t>
  </si>
  <si>
    <t>2016/2017_F_1_CAH06-01_EU</t>
  </si>
  <si>
    <t>2016/2017_F_3_CAH06-01_EU</t>
  </si>
  <si>
    <t>2016/2017_F_5_CAH06-01_EU</t>
  </si>
  <si>
    <t>2016/2017_F_10_CAH06-01_EU</t>
  </si>
  <si>
    <t>2016/2017_M_1_CAH06-01_EU</t>
  </si>
  <si>
    <t>2016/2017_M_3_CAH06-01_EU</t>
  </si>
  <si>
    <t>2016/2017_M_5_CAH06-01_EU</t>
  </si>
  <si>
    <t>2016/2017_M_10_CAH06-01_EU</t>
  </si>
  <si>
    <t>2015/2016_F+M_1_CAH06-01_EU</t>
  </si>
  <si>
    <t>2015/2016_F+M_3_CAH06-01_EU</t>
  </si>
  <si>
    <t>2015/2016_F+M_5_CAH06-01_EU</t>
  </si>
  <si>
    <t>2015/2016_F+M_10_CAH06-01_EU</t>
  </si>
  <si>
    <t>2015/2016_F_1_CAH06-01_EU</t>
  </si>
  <si>
    <t>2015/2016_F_3_CAH06-01_EU</t>
  </si>
  <si>
    <t>2015/2016_F_5_CAH06-01_EU</t>
  </si>
  <si>
    <t>2015/2016_F_10_CAH06-01_EU</t>
  </si>
  <si>
    <t>2015/2016_M_1_CAH06-01_EU</t>
  </si>
  <si>
    <t>2015/2016_M_3_CAH06-01_EU</t>
  </si>
  <si>
    <t>2015/2016_M_5_CAH06-01_EU</t>
  </si>
  <si>
    <t>2015/2016_M_10_CAH06-01_EU</t>
  </si>
  <si>
    <t>2014/2015_F+M_1_CAH06-01_EU</t>
  </si>
  <si>
    <t>2014/2015_F+M_3_CAH06-01_EU</t>
  </si>
  <si>
    <t>2014/2015_F+M_5_CAH06-01_EU</t>
  </si>
  <si>
    <t>2014/2015_F+M_10_CAH06-01_EU</t>
  </si>
  <si>
    <t>2014/2015_F_1_CAH06-01_EU</t>
  </si>
  <si>
    <t>2014/2015_F_3_CAH06-01_EU</t>
  </si>
  <si>
    <t>2014/2015_F_5_CAH06-01_EU</t>
  </si>
  <si>
    <t>2014/2015_F_10_CAH06-01_EU</t>
  </si>
  <si>
    <t>2014/2015_M_1_CAH06-01_EU</t>
  </si>
  <si>
    <t>2014/2015_M_3_CAH06-01_EU</t>
  </si>
  <si>
    <t>2014/2015_M_10_CAH06-01_EU</t>
  </si>
  <si>
    <t>CAH06-01_UK</t>
  </si>
  <si>
    <t>2016/2017_F+M_1_CAH06-01_UK</t>
  </si>
  <si>
    <t>2016/2017_F+M_3_CAH06-01_UK</t>
  </si>
  <si>
    <t>2016/2017_F+M_5_CAH06-01_UK</t>
  </si>
  <si>
    <t>2016/2017_F+M_10_CAH06-01_UK</t>
  </si>
  <si>
    <t>2016/2017_F_1_CAH06-01_UK</t>
  </si>
  <si>
    <t>2016/2017_F_3_CAH06-01_UK</t>
  </si>
  <si>
    <t>2016/2017_F_5_CAH06-01_UK</t>
  </si>
  <si>
    <t>2016/2017_F_10_CAH06-01_UK</t>
  </si>
  <si>
    <t>2016/2017_M_1_CAH06-01_UK</t>
  </si>
  <si>
    <t>2016/2017_M_3_CAH06-01_UK</t>
  </si>
  <si>
    <t>2016/2017_M_5_CAH06-01_UK</t>
  </si>
  <si>
    <t>2016/2017_M_10_CAH06-01_UK</t>
  </si>
  <si>
    <t>2015/2016_F+M_1_CAH06-01_UK</t>
  </si>
  <si>
    <t>2015/2016_F+M_3_CAH06-01_UK</t>
  </si>
  <si>
    <t>2015/2016_F+M_5_CAH06-01_UK</t>
  </si>
  <si>
    <t>2015/2016_F+M_10_CAH06-01_UK</t>
  </si>
  <si>
    <t>2015/2016_F_1_CAH06-01_UK</t>
  </si>
  <si>
    <t>2015/2016_F_3_CAH06-01_UK</t>
  </si>
  <si>
    <t>2015/2016_F_5_CAH06-01_UK</t>
  </si>
  <si>
    <t>2015/2016_F_10_CAH06-01_UK</t>
  </si>
  <si>
    <t>2015/2016_M_1_CAH06-01_UK</t>
  </si>
  <si>
    <t>2015/2016_M_3_CAH06-01_UK</t>
  </si>
  <si>
    <t>2015/2016_M_5_CAH06-01_UK</t>
  </si>
  <si>
    <t>2015/2016_M_10_CAH06-01_UK</t>
  </si>
  <si>
    <t>2014/2015_F+M_1_CAH06-01_UK</t>
  </si>
  <si>
    <t>2014/2015_F+M_3_CAH06-01_UK</t>
  </si>
  <si>
    <t>2014/2015_F+M_5_CAH06-01_UK</t>
  </si>
  <si>
    <t>2014/2015_F+M_10_CAH06-01_UK</t>
  </si>
  <si>
    <t>2014/2015_F_1_CAH06-01_UK</t>
  </si>
  <si>
    <t>2014/2015_F_3_CAH06-01_UK</t>
  </si>
  <si>
    <t>2014/2015_F_5_CAH06-01_UK</t>
  </si>
  <si>
    <t>2014/2015_F_10_CAH06-01_UK</t>
  </si>
  <si>
    <t>2014/2015_M_1_CAH06-01_UK</t>
  </si>
  <si>
    <t>2014/2015_M_3_CAH06-01_UK</t>
  </si>
  <si>
    <t>2014/2015_M_10_CAH06-01_UK</t>
  </si>
  <si>
    <t>CAH06-01_Non-EU</t>
  </si>
  <si>
    <t>2016/2017_F+M_1_CAH06-01_Non-EU</t>
  </si>
  <si>
    <t>2016/2017_F+M_3_CAH06-01_Non-EU</t>
  </si>
  <si>
    <t>2016/2017_F+M_5_CAH06-01_Non-EU</t>
  </si>
  <si>
    <t>2016/2017_F+M_10_CAH06-01_Non-EU</t>
  </si>
  <si>
    <t>2016/2017_F_1_CAH06-01_Non-EU</t>
  </si>
  <si>
    <t>2016/2017_F_3_CAH06-01_Non-EU</t>
  </si>
  <si>
    <t>2016/2017_F_5_CAH06-01_Non-EU</t>
  </si>
  <si>
    <t>2016/2017_F_10_CAH06-01_Non-EU</t>
  </si>
  <si>
    <t>2016/2017_M_1_CAH06-01_Non-EU</t>
  </si>
  <si>
    <t>2016/2017_M_3_CAH06-01_Non-EU</t>
  </si>
  <si>
    <t>2016/2017_M_5_CAH06-01_Non-EU</t>
  </si>
  <si>
    <t>2016/2017_M_10_CAH06-01_Non-EU</t>
  </si>
  <si>
    <t>2015/2016_F+M_1_CAH06-01_Non-EU</t>
  </si>
  <si>
    <t>2015/2016_F+M_3_CAH06-01_Non-EU</t>
  </si>
  <si>
    <t>2015/2016_F+M_5_CAH06-01_Non-EU</t>
  </si>
  <si>
    <t>2015/2016_F+M_10_CAH06-01_Non-EU</t>
  </si>
  <si>
    <t>2015/2016_F_1_CAH06-01_Non-EU</t>
  </si>
  <si>
    <t>2015/2016_F_3_CAH06-01_Non-EU</t>
  </si>
  <si>
    <t>2015/2016_F_5_CAH06-01_Non-EU</t>
  </si>
  <si>
    <t>2015/2016_F_10_CAH06-01_Non-EU</t>
  </si>
  <si>
    <t>2015/2016_M_1_CAH06-01_Non-EU</t>
  </si>
  <si>
    <t>2015/2016_M_3_CAH06-01_Non-EU</t>
  </si>
  <si>
    <t>2015/2016_M_5_CAH06-01_Non-EU</t>
  </si>
  <si>
    <t>2015/2016_M_10_CAH06-01_Non-EU</t>
  </si>
  <si>
    <t>2014/2015_F+M_1_CAH06-01_Non-EU</t>
  </si>
  <si>
    <t>2014/2015_F+M_3_CAH06-01_Non-EU</t>
  </si>
  <si>
    <t>2014/2015_F+M_5_CAH06-01_Non-EU</t>
  </si>
  <si>
    <t>2014/2015_F+M_10_CAH06-01_Non-EU</t>
  </si>
  <si>
    <t>2014/2015_F_1_CAH06-01_Non-EU</t>
  </si>
  <si>
    <t>2014/2015_F_3_CAH06-01_Non-EU</t>
  </si>
  <si>
    <t>2014/2015_F_5_CAH06-01_Non-EU</t>
  </si>
  <si>
    <t>2014/2015_F_10_CAH06-01_Non-EU</t>
  </si>
  <si>
    <t>2014/2015_M_1_CAH06-01_Non-EU</t>
  </si>
  <si>
    <t>2014/2015_M_3_CAH06-01_Non-EU</t>
  </si>
  <si>
    <t>2014/2015_M_10_CAH06-01_Non-EU</t>
  </si>
  <si>
    <t>CAH07-01_EU</t>
  </si>
  <si>
    <t>2016/2017_F+M_1_CAH07-01_EU</t>
  </si>
  <si>
    <t>2016/2017_F+M_3_CAH07-01_EU</t>
  </si>
  <si>
    <t>2016/2017_F+M_5_CAH07-01_EU</t>
  </si>
  <si>
    <t>2016/2017_F+M_10_CAH07-01_EU</t>
  </si>
  <si>
    <t>2016/2017_F_1_CAH07-01_EU</t>
  </si>
  <si>
    <t>2016/2017_F_3_CAH07-01_EU</t>
  </si>
  <si>
    <t>2016/2017_F_5_CAH07-01_EU</t>
  </si>
  <si>
    <t>2016/2017_F_10_CAH07-01_EU</t>
  </si>
  <si>
    <t>2016/2017_M_1_CAH07-01_EU</t>
  </si>
  <si>
    <t>2016/2017_M_3_CAH07-01_EU</t>
  </si>
  <si>
    <t>2016/2017_M_5_CAH07-01_EU</t>
  </si>
  <si>
    <t>2016/2017_M_10_CAH07-01_EU</t>
  </si>
  <si>
    <t>2015/2016_F+M_1_CAH07-01_EU</t>
  </si>
  <si>
    <t>2015/2016_F+M_3_CAH07-01_EU</t>
  </si>
  <si>
    <t>2015/2016_F+M_5_CAH07-01_EU</t>
  </si>
  <si>
    <t>2015/2016_F+M_10_CAH07-01_EU</t>
  </si>
  <si>
    <t>2015/2016_F_1_CAH07-01_EU</t>
  </si>
  <si>
    <t>2015/2016_F_3_CAH07-01_EU</t>
  </si>
  <si>
    <t>2015/2016_F_5_CAH07-01_EU</t>
  </si>
  <si>
    <t>2015/2016_F_10_CAH07-01_EU</t>
  </si>
  <si>
    <t>2015/2016_M_1_CAH07-01_EU</t>
  </si>
  <si>
    <t>2015/2016_M_3_CAH07-01_EU</t>
  </si>
  <si>
    <t>2015/2016_M_5_CAH07-01_EU</t>
  </si>
  <si>
    <t>2015/2016_M_10_CAH07-01_EU</t>
  </si>
  <si>
    <t>2014/2015_F+M_1_CAH07-01_EU</t>
  </si>
  <si>
    <t>2014/2015_F+M_3_CAH07-01_EU</t>
  </si>
  <si>
    <t>2014/2015_F+M_5_CAH07-01_EU</t>
  </si>
  <si>
    <t>2014/2015_F+M_10_CAH07-01_EU</t>
  </si>
  <si>
    <t>2014/2015_F_1_CAH07-01_EU</t>
  </si>
  <si>
    <t>2014/2015_F_3_CAH07-01_EU</t>
  </si>
  <si>
    <t>2014/2015_F_5_CAH07-01_EU</t>
  </si>
  <si>
    <t>2014/2015_F_10_CAH07-01_EU</t>
  </si>
  <si>
    <t>2014/2015_M_1_CAH07-01_EU</t>
  </si>
  <si>
    <t>2014/2015_M_3_CAH07-01_EU</t>
  </si>
  <si>
    <t>2014/2015_M_10_CAH07-01_EU</t>
  </si>
  <si>
    <t>CAH07-01_UK</t>
  </si>
  <si>
    <t>2016/2017_F+M_1_CAH07-01_UK</t>
  </si>
  <si>
    <t>2016/2017_F+M_3_CAH07-01_UK</t>
  </si>
  <si>
    <t>2016/2017_F+M_5_CAH07-01_UK</t>
  </si>
  <si>
    <t>2016/2017_F+M_10_CAH07-01_UK</t>
  </si>
  <si>
    <t>2016/2017_F_1_CAH07-01_UK</t>
  </si>
  <si>
    <t>2016/2017_F_3_CAH07-01_UK</t>
  </si>
  <si>
    <t>2016/2017_F_5_CAH07-01_UK</t>
  </si>
  <si>
    <t>2016/2017_F_10_CAH07-01_UK</t>
  </si>
  <si>
    <t>2016/2017_M_1_CAH07-01_UK</t>
  </si>
  <si>
    <t>2016/2017_M_3_CAH07-01_UK</t>
  </si>
  <si>
    <t>2016/2017_M_5_CAH07-01_UK</t>
  </si>
  <si>
    <t>2016/2017_M_10_CAH07-01_UK</t>
  </si>
  <si>
    <t>2015/2016_F+M_1_CAH07-01_UK</t>
  </si>
  <si>
    <t>2015/2016_F+M_3_CAH07-01_UK</t>
  </si>
  <si>
    <t>2015/2016_F+M_5_CAH07-01_UK</t>
  </si>
  <si>
    <t>2015/2016_F+M_10_CAH07-01_UK</t>
  </si>
  <si>
    <t>2015/2016_F_1_CAH07-01_UK</t>
  </si>
  <si>
    <t>2015/2016_F_3_CAH07-01_UK</t>
  </si>
  <si>
    <t>2015/2016_F_5_CAH07-01_UK</t>
  </si>
  <si>
    <t>2015/2016_F_10_CAH07-01_UK</t>
  </si>
  <si>
    <t>2015/2016_M_1_CAH07-01_UK</t>
  </si>
  <si>
    <t>2015/2016_M_3_CAH07-01_UK</t>
  </si>
  <si>
    <t>2015/2016_M_5_CAH07-01_UK</t>
  </si>
  <si>
    <t>2015/2016_M_10_CAH07-01_UK</t>
  </si>
  <si>
    <t>2014/2015_F+M_1_CAH07-01_UK</t>
  </si>
  <si>
    <t>2014/2015_F+M_3_CAH07-01_UK</t>
  </si>
  <si>
    <t>2014/2015_F+M_5_CAH07-01_UK</t>
  </si>
  <si>
    <t>2014/2015_F+M_10_CAH07-01_UK</t>
  </si>
  <si>
    <t>2014/2015_F_1_CAH07-01_UK</t>
  </si>
  <si>
    <t>2014/2015_F_3_CAH07-01_UK</t>
  </si>
  <si>
    <t>2014/2015_F_5_CAH07-01_UK</t>
  </si>
  <si>
    <t>2014/2015_F_10_CAH07-01_UK</t>
  </si>
  <si>
    <t>2014/2015_M_1_CAH07-01_UK</t>
  </si>
  <si>
    <t>2014/2015_M_3_CAH07-01_UK</t>
  </si>
  <si>
    <t>2014/2015_M_10_CAH07-01_UK</t>
  </si>
  <si>
    <t>CAH07-01_Non-EU</t>
  </si>
  <si>
    <t>2016/2017_F+M_1_CAH07-01_Non-EU</t>
  </si>
  <si>
    <t>2016/2017_F+M_3_CAH07-01_Non-EU</t>
  </si>
  <si>
    <t>2016/2017_F+M_5_CAH07-01_Non-EU</t>
  </si>
  <si>
    <t>2016/2017_F+M_10_CAH07-01_Non-EU</t>
  </si>
  <si>
    <t>2016/2017_F_1_CAH07-01_Non-EU</t>
  </si>
  <si>
    <t>2016/2017_F_3_CAH07-01_Non-EU</t>
  </si>
  <si>
    <t>2016/2017_F_5_CAH07-01_Non-EU</t>
  </si>
  <si>
    <t>2016/2017_F_10_CAH07-01_Non-EU</t>
  </si>
  <si>
    <t>2016/2017_M_1_CAH07-01_Non-EU</t>
  </si>
  <si>
    <t>2016/2017_M_3_CAH07-01_Non-EU</t>
  </si>
  <si>
    <t>2016/2017_M_5_CAH07-01_Non-EU</t>
  </si>
  <si>
    <t>2016/2017_M_10_CAH07-01_Non-EU</t>
  </si>
  <si>
    <t>2015/2016_F+M_1_CAH07-01_Non-EU</t>
  </si>
  <si>
    <t>2015/2016_F+M_3_CAH07-01_Non-EU</t>
  </si>
  <si>
    <t>2015/2016_F+M_5_CAH07-01_Non-EU</t>
  </si>
  <si>
    <t>2015/2016_F+M_10_CAH07-01_Non-EU</t>
  </si>
  <si>
    <t>2015/2016_F_1_CAH07-01_Non-EU</t>
  </si>
  <si>
    <t>2015/2016_F_3_CAH07-01_Non-EU</t>
  </si>
  <si>
    <t>2015/2016_F_5_CAH07-01_Non-EU</t>
  </si>
  <si>
    <t>2015/2016_F_10_CAH07-01_Non-EU</t>
  </si>
  <si>
    <t>2015/2016_M_1_CAH07-01_Non-EU</t>
  </si>
  <si>
    <t>2015/2016_M_3_CAH07-01_Non-EU</t>
  </si>
  <si>
    <t>2015/2016_M_5_CAH07-01_Non-EU</t>
  </si>
  <si>
    <t>2015/2016_M_10_CAH07-01_Non-EU</t>
  </si>
  <si>
    <t>2014/2015_F+M_1_CAH07-01_Non-EU</t>
  </si>
  <si>
    <t>2014/2015_F+M_3_CAH07-01_Non-EU</t>
  </si>
  <si>
    <t>2014/2015_F+M_5_CAH07-01_Non-EU</t>
  </si>
  <si>
    <t>2014/2015_F+M_10_CAH07-01_Non-EU</t>
  </si>
  <si>
    <t>2014/2015_F_1_CAH07-01_Non-EU</t>
  </si>
  <si>
    <t>2014/2015_F_3_CAH07-01_Non-EU</t>
  </si>
  <si>
    <t>2014/2015_F_5_CAH07-01_Non-EU</t>
  </si>
  <si>
    <t>2014/2015_F_10_CAH07-01_Non-EU</t>
  </si>
  <si>
    <t>2014/2015_M_1_CAH07-01_Non-EU</t>
  </si>
  <si>
    <t>2014/2015_M_3_CAH07-01_Non-EU</t>
  </si>
  <si>
    <t>2014/2015_M_10_CAH07-01_Non-EU</t>
  </si>
  <si>
    <t>CAH07-02_EU</t>
  </si>
  <si>
    <t>2016/2017_F+M_1_CAH07-02_EU</t>
  </si>
  <si>
    <t>2016/2017_F+M_3_CAH07-02_EU</t>
  </si>
  <si>
    <t>2016/2017_F+M_5_CAH07-02_EU</t>
  </si>
  <si>
    <t>2016/2017_F+M_10_CAH07-02_EU</t>
  </si>
  <si>
    <t>2016/2017_F_1_CAH07-02_EU</t>
  </si>
  <si>
    <t>2016/2017_F_3_CAH07-02_EU</t>
  </si>
  <si>
    <t>2016/2017_F_5_CAH07-02_EU</t>
  </si>
  <si>
    <t>2016/2017_F_10_CAH07-02_EU</t>
  </si>
  <si>
    <t>2016/2017_M_1_CAH07-02_EU</t>
  </si>
  <si>
    <t>2016/2017_M_3_CAH07-02_EU</t>
  </si>
  <si>
    <t>2016/2017_M_5_CAH07-02_EU</t>
  </si>
  <si>
    <t>2016/2017_M_10_CAH07-02_EU</t>
  </si>
  <si>
    <t>2015/2016_F+M_1_CAH07-02_EU</t>
  </si>
  <si>
    <t>2015/2016_F+M_3_CAH07-02_EU</t>
  </si>
  <si>
    <t>2015/2016_F+M_5_CAH07-02_EU</t>
  </si>
  <si>
    <t>2015/2016_F+M_10_CAH07-02_EU</t>
  </si>
  <si>
    <t>2015/2016_F_1_CAH07-02_EU</t>
  </si>
  <si>
    <t>2015/2016_F_3_CAH07-02_EU</t>
  </si>
  <si>
    <t>2015/2016_F_5_CAH07-02_EU</t>
  </si>
  <si>
    <t>2015/2016_F_10_CAH07-02_EU</t>
  </si>
  <si>
    <t>2015/2016_M_1_CAH07-02_EU</t>
  </si>
  <si>
    <t>2015/2016_M_3_CAH07-02_EU</t>
  </si>
  <si>
    <t>2015/2016_M_5_CAH07-02_EU</t>
  </si>
  <si>
    <t>2015/2016_M_10_CAH07-02_EU</t>
  </si>
  <si>
    <t>2014/2015_F+M_1_CAH07-02_EU</t>
  </si>
  <si>
    <t>2014/2015_F+M_3_CAH07-02_EU</t>
  </si>
  <si>
    <t>2014/2015_F+M_5_CAH07-02_EU</t>
  </si>
  <si>
    <t>2014/2015_F+M_10_CAH07-02_EU</t>
  </si>
  <si>
    <t>2014/2015_F_1_CAH07-02_EU</t>
  </si>
  <si>
    <t>2014/2015_F_3_CAH07-02_EU</t>
  </si>
  <si>
    <t>2014/2015_F_5_CAH07-02_EU</t>
  </si>
  <si>
    <t>2014/2015_F_10_CAH07-02_EU</t>
  </si>
  <si>
    <t>2014/2015_M_1_CAH07-02_EU</t>
  </si>
  <si>
    <t>2014/2015_M_3_CAH07-02_EU</t>
  </si>
  <si>
    <t>2014/2015_M_10_CAH07-02_EU</t>
  </si>
  <si>
    <t>CAH07-02_UK</t>
  </si>
  <si>
    <t>2016/2017_F+M_1_CAH07-02_UK</t>
  </si>
  <si>
    <t>2016/2017_F+M_3_CAH07-02_UK</t>
  </si>
  <si>
    <t>2016/2017_F+M_5_CAH07-02_UK</t>
  </si>
  <si>
    <t>2016/2017_F+M_10_CAH07-02_UK</t>
  </si>
  <si>
    <t>2016/2017_F_1_CAH07-02_UK</t>
  </si>
  <si>
    <t>2016/2017_F_3_CAH07-02_UK</t>
  </si>
  <si>
    <t>2016/2017_F_5_CAH07-02_UK</t>
  </si>
  <si>
    <t>2016/2017_F_10_CAH07-02_UK</t>
  </si>
  <si>
    <t>2016/2017_M_1_CAH07-02_UK</t>
  </si>
  <si>
    <t>2016/2017_M_3_CAH07-02_UK</t>
  </si>
  <si>
    <t>2016/2017_M_5_CAH07-02_UK</t>
  </si>
  <si>
    <t>2016/2017_M_10_CAH07-02_UK</t>
  </si>
  <si>
    <t>2015/2016_F+M_1_CAH07-02_UK</t>
  </si>
  <si>
    <t>2015/2016_F+M_3_CAH07-02_UK</t>
  </si>
  <si>
    <t>2015/2016_F+M_5_CAH07-02_UK</t>
  </si>
  <si>
    <t>2015/2016_F+M_10_CAH07-02_UK</t>
  </si>
  <si>
    <t>2015/2016_F_1_CAH07-02_UK</t>
  </si>
  <si>
    <t>2015/2016_F_3_CAH07-02_UK</t>
  </si>
  <si>
    <t>2015/2016_F_5_CAH07-02_UK</t>
  </si>
  <si>
    <t>2015/2016_F_10_CAH07-02_UK</t>
  </si>
  <si>
    <t>2015/2016_M_1_CAH07-02_UK</t>
  </si>
  <si>
    <t>2015/2016_M_3_CAH07-02_UK</t>
  </si>
  <si>
    <t>2015/2016_M_5_CAH07-02_UK</t>
  </si>
  <si>
    <t>2015/2016_M_10_CAH07-02_UK</t>
  </si>
  <si>
    <t>2014/2015_F+M_1_CAH07-02_UK</t>
  </si>
  <si>
    <t>2014/2015_F+M_3_CAH07-02_UK</t>
  </si>
  <si>
    <t>2014/2015_F+M_5_CAH07-02_UK</t>
  </si>
  <si>
    <t>2014/2015_F+M_10_CAH07-02_UK</t>
  </si>
  <si>
    <t>2014/2015_F_1_CAH07-02_UK</t>
  </si>
  <si>
    <t>2014/2015_F_3_CAH07-02_UK</t>
  </si>
  <si>
    <t>2014/2015_F_5_CAH07-02_UK</t>
  </si>
  <si>
    <t>2014/2015_F_10_CAH07-02_UK</t>
  </si>
  <si>
    <t>2014/2015_M_1_CAH07-02_UK</t>
  </si>
  <si>
    <t>2014/2015_M_3_CAH07-02_UK</t>
  </si>
  <si>
    <t>2014/2015_M_10_CAH07-02_UK</t>
  </si>
  <si>
    <t>CAH07-02_Non-EU</t>
  </si>
  <si>
    <t>2016/2017_F+M_1_CAH07-02_Non-EU</t>
  </si>
  <si>
    <t>2016/2017_F+M_3_CAH07-02_Non-EU</t>
  </si>
  <si>
    <t>2016/2017_F+M_5_CAH07-02_Non-EU</t>
  </si>
  <si>
    <t>2016/2017_F+M_10_CAH07-02_Non-EU</t>
  </si>
  <si>
    <t>2016/2017_F_1_CAH07-02_Non-EU</t>
  </si>
  <si>
    <t>2016/2017_F_3_CAH07-02_Non-EU</t>
  </si>
  <si>
    <t>2016/2017_F_5_CAH07-02_Non-EU</t>
  </si>
  <si>
    <t>2016/2017_F_10_CAH07-02_Non-EU</t>
  </si>
  <si>
    <t>2016/2017_M_1_CAH07-02_Non-EU</t>
  </si>
  <si>
    <t>2016/2017_M_3_CAH07-02_Non-EU</t>
  </si>
  <si>
    <t>2016/2017_M_5_CAH07-02_Non-EU</t>
  </si>
  <si>
    <t>2016/2017_M_10_CAH07-02_Non-EU</t>
  </si>
  <si>
    <t>2015/2016_F+M_1_CAH07-02_Non-EU</t>
  </si>
  <si>
    <t>2015/2016_F+M_3_CAH07-02_Non-EU</t>
  </si>
  <si>
    <t>2015/2016_F+M_5_CAH07-02_Non-EU</t>
  </si>
  <si>
    <t>2015/2016_F+M_10_CAH07-02_Non-EU</t>
  </si>
  <si>
    <t>2015/2016_F_1_CAH07-02_Non-EU</t>
  </si>
  <si>
    <t>2015/2016_F_3_CAH07-02_Non-EU</t>
  </si>
  <si>
    <t>2015/2016_F_5_CAH07-02_Non-EU</t>
  </si>
  <si>
    <t>2015/2016_F_10_CAH07-02_Non-EU</t>
  </si>
  <si>
    <t>2015/2016_M_1_CAH07-02_Non-EU</t>
  </si>
  <si>
    <t>2015/2016_M_3_CAH07-02_Non-EU</t>
  </si>
  <si>
    <t>2015/2016_M_5_CAH07-02_Non-EU</t>
  </si>
  <si>
    <t>2015/2016_M_10_CAH07-02_Non-EU</t>
  </si>
  <si>
    <t>2014/2015_F+M_1_CAH07-02_Non-EU</t>
  </si>
  <si>
    <t>2014/2015_F+M_3_CAH07-02_Non-EU</t>
  </si>
  <si>
    <t>2014/2015_F+M_5_CAH07-02_Non-EU</t>
  </si>
  <si>
    <t>2014/2015_F+M_10_CAH07-02_Non-EU</t>
  </si>
  <si>
    <t>2014/2015_F_1_CAH07-02_Non-EU</t>
  </si>
  <si>
    <t>2014/2015_F_3_CAH07-02_Non-EU</t>
  </si>
  <si>
    <t>2014/2015_F_5_CAH07-02_Non-EU</t>
  </si>
  <si>
    <t>2014/2015_F_10_CAH07-02_Non-EU</t>
  </si>
  <si>
    <t>2014/2015_M_1_CAH07-02_Non-EU</t>
  </si>
  <si>
    <t>2014/2015_M_3_CAH07-02_Non-EU</t>
  </si>
  <si>
    <t>2014/2015_M_10_CAH07-02_Non-EU</t>
  </si>
  <si>
    <t>CAH07-03_EU</t>
  </si>
  <si>
    <t>2016/2017_F+M_1_CAH07-03_EU</t>
  </si>
  <si>
    <t>2016/2017_F+M_3_CAH07-03_EU</t>
  </si>
  <si>
    <t>2016/2017_F+M_5_CAH07-03_EU</t>
  </si>
  <si>
    <t>2016/2017_F+M_10_CAH07-03_EU</t>
  </si>
  <si>
    <t>2016/2017_F_1_CAH07-03_EU</t>
  </si>
  <si>
    <t>2016/2017_F_3_CAH07-03_EU</t>
  </si>
  <si>
    <t>2016/2017_F_5_CAH07-03_EU</t>
  </si>
  <si>
    <t>2016/2017_F_10_CAH07-03_EU</t>
  </si>
  <si>
    <t>2016/2017_M_1_CAH07-03_EU</t>
  </si>
  <si>
    <t>2016/2017_M_3_CAH07-03_EU</t>
  </si>
  <si>
    <t>2016/2017_M_5_CAH07-03_EU</t>
  </si>
  <si>
    <t>2016/2017_M_10_CAH07-03_EU</t>
  </si>
  <si>
    <t>2015/2016_F+M_1_CAH07-03_EU</t>
  </si>
  <si>
    <t>2015/2016_F+M_3_CAH07-03_EU</t>
  </si>
  <si>
    <t>2015/2016_F+M_5_CAH07-03_EU</t>
  </si>
  <si>
    <t>2015/2016_F+M_10_CAH07-03_EU</t>
  </si>
  <si>
    <t>2015/2016_F_1_CAH07-03_EU</t>
  </si>
  <si>
    <t>2015/2016_F_3_CAH07-03_EU</t>
  </si>
  <si>
    <t>2015/2016_F_5_CAH07-03_EU</t>
  </si>
  <si>
    <t>2015/2016_F_10_CAH07-03_EU</t>
  </si>
  <si>
    <t>2015/2016_M_1_CAH07-03_EU</t>
  </si>
  <si>
    <t>2015/2016_M_3_CAH07-03_EU</t>
  </si>
  <si>
    <t>2015/2016_M_5_CAH07-03_EU</t>
  </si>
  <si>
    <t>2015/2016_M_10_CAH07-03_EU</t>
  </si>
  <si>
    <t>2014/2015_F+M_1_CAH07-03_EU</t>
  </si>
  <si>
    <t>2014/2015_F+M_3_CAH07-03_EU</t>
  </si>
  <si>
    <t>2014/2015_F+M_5_CAH07-03_EU</t>
  </si>
  <si>
    <t>2014/2015_F+M_10_CAH07-03_EU</t>
  </si>
  <si>
    <t>2014/2015_F_1_CAH07-03_EU</t>
  </si>
  <si>
    <t>2014/2015_F_3_CAH07-03_EU</t>
  </si>
  <si>
    <t>2014/2015_F_5_CAH07-03_EU</t>
  </si>
  <si>
    <t>2014/2015_F_10_CAH07-03_EU</t>
  </si>
  <si>
    <t>2014/2015_M_1_CAH07-03_EU</t>
  </si>
  <si>
    <t>2014/2015_M_3_CAH07-03_EU</t>
  </si>
  <si>
    <t>2014/2015_M_10_CAH07-03_EU</t>
  </si>
  <si>
    <t>CAH07-03_UK</t>
  </si>
  <si>
    <t>2016/2017_F+M_1_CAH07-03_UK</t>
  </si>
  <si>
    <t>2016/2017_F+M_3_CAH07-03_UK</t>
  </si>
  <si>
    <t>2016/2017_F+M_5_CAH07-03_UK</t>
  </si>
  <si>
    <t>2016/2017_F+M_10_CAH07-03_UK</t>
  </si>
  <si>
    <t>2016/2017_F_1_CAH07-03_UK</t>
  </si>
  <si>
    <t>2016/2017_F_3_CAH07-03_UK</t>
  </si>
  <si>
    <t>2016/2017_F_5_CAH07-03_UK</t>
  </si>
  <si>
    <t>2016/2017_F_10_CAH07-03_UK</t>
  </si>
  <si>
    <t>2016/2017_M_1_CAH07-03_UK</t>
  </si>
  <si>
    <t>2016/2017_M_3_CAH07-03_UK</t>
  </si>
  <si>
    <t>2016/2017_M_5_CAH07-03_UK</t>
  </si>
  <si>
    <t>2016/2017_M_10_CAH07-03_UK</t>
  </si>
  <si>
    <t>2015/2016_F+M_1_CAH07-03_UK</t>
  </si>
  <si>
    <t>2015/2016_F+M_3_CAH07-03_UK</t>
  </si>
  <si>
    <t>2015/2016_F+M_5_CAH07-03_UK</t>
  </si>
  <si>
    <t>2015/2016_F+M_10_CAH07-03_UK</t>
  </si>
  <si>
    <t>2015/2016_F_1_CAH07-03_UK</t>
  </si>
  <si>
    <t>2015/2016_F_3_CAH07-03_UK</t>
  </si>
  <si>
    <t>2015/2016_F_5_CAH07-03_UK</t>
  </si>
  <si>
    <t>2015/2016_F_10_CAH07-03_UK</t>
  </si>
  <si>
    <t>2015/2016_M_1_CAH07-03_UK</t>
  </si>
  <si>
    <t>2015/2016_M_3_CAH07-03_UK</t>
  </si>
  <si>
    <t>2015/2016_M_5_CAH07-03_UK</t>
  </si>
  <si>
    <t>2015/2016_M_10_CAH07-03_UK</t>
  </si>
  <si>
    <t>2014/2015_F+M_1_CAH07-03_UK</t>
  </si>
  <si>
    <t>2014/2015_F+M_3_CAH07-03_UK</t>
  </si>
  <si>
    <t>2014/2015_F+M_5_CAH07-03_UK</t>
  </si>
  <si>
    <t>2014/2015_F+M_10_CAH07-03_UK</t>
  </si>
  <si>
    <t>2014/2015_F_1_CAH07-03_UK</t>
  </si>
  <si>
    <t>2014/2015_F_3_CAH07-03_UK</t>
  </si>
  <si>
    <t>2014/2015_F_5_CAH07-03_UK</t>
  </si>
  <si>
    <t>2014/2015_F_10_CAH07-03_UK</t>
  </si>
  <si>
    <t>2014/2015_M_1_CAH07-03_UK</t>
  </si>
  <si>
    <t>2014/2015_M_3_CAH07-03_UK</t>
  </si>
  <si>
    <t>2014/2015_M_10_CAH07-03_UK</t>
  </si>
  <si>
    <t>CAH07-03_Non-EU</t>
  </si>
  <si>
    <t>2016/2017_F+M_1_CAH07-03_Non-EU</t>
  </si>
  <si>
    <t>2016/2017_F+M_3_CAH07-03_Non-EU</t>
  </si>
  <si>
    <t>2016/2017_F+M_5_CAH07-03_Non-EU</t>
  </si>
  <si>
    <t>2016/2017_F+M_10_CAH07-03_Non-EU</t>
  </si>
  <si>
    <t>2016/2017_F_1_CAH07-03_Non-EU</t>
  </si>
  <si>
    <t>2016/2017_F_3_CAH07-03_Non-EU</t>
  </si>
  <si>
    <t>2016/2017_F_5_CAH07-03_Non-EU</t>
  </si>
  <si>
    <t>2016/2017_F_10_CAH07-03_Non-EU</t>
  </si>
  <si>
    <t>2016/2017_M_1_CAH07-03_Non-EU</t>
  </si>
  <si>
    <t>2016/2017_M_3_CAH07-03_Non-EU</t>
  </si>
  <si>
    <t>2016/2017_M_5_CAH07-03_Non-EU</t>
  </si>
  <si>
    <t>2016/2017_M_10_CAH07-03_Non-EU</t>
  </si>
  <si>
    <t>2015/2016_F+M_1_CAH07-03_Non-EU</t>
  </si>
  <si>
    <t>2015/2016_F+M_3_CAH07-03_Non-EU</t>
  </si>
  <si>
    <t>2015/2016_F+M_5_CAH07-03_Non-EU</t>
  </si>
  <si>
    <t>2015/2016_F+M_10_CAH07-03_Non-EU</t>
  </si>
  <si>
    <t>2015/2016_F_1_CAH07-03_Non-EU</t>
  </si>
  <si>
    <t>2015/2016_F_3_CAH07-03_Non-EU</t>
  </si>
  <si>
    <t>2015/2016_F_5_CAH07-03_Non-EU</t>
  </si>
  <si>
    <t>2015/2016_F_10_CAH07-03_Non-EU</t>
  </si>
  <si>
    <t>2015/2016_M_1_CAH07-03_Non-EU</t>
  </si>
  <si>
    <t>2015/2016_M_3_CAH07-03_Non-EU</t>
  </si>
  <si>
    <t>2015/2016_M_5_CAH07-03_Non-EU</t>
  </si>
  <si>
    <t>2015/2016_M_10_CAH07-03_Non-EU</t>
  </si>
  <si>
    <t>2014/2015_F+M_1_CAH07-03_Non-EU</t>
  </si>
  <si>
    <t>2014/2015_F+M_3_CAH07-03_Non-EU</t>
  </si>
  <si>
    <t>2014/2015_F+M_5_CAH07-03_Non-EU</t>
  </si>
  <si>
    <t>2014/2015_F+M_10_CAH07-03_Non-EU</t>
  </si>
  <si>
    <t>2014/2015_F_1_CAH07-03_Non-EU</t>
  </si>
  <si>
    <t>2014/2015_F_3_CAH07-03_Non-EU</t>
  </si>
  <si>
    <t>2014/2015_F_5_CAH07-03_Non-EU</t>
  </si>
  <si>
    <t>2014/2015_F_10_CAH07-03_Non-EU</t>
  </si>
  <si>
    <t>2014/2015_M_1_CAH07-03_Non-EU</t>
  </si>
  <si>
    <t>2014/2015_M_3_CAH07-03_Non-EU</t>
  </si>
  <si>
    <t>2014/2015_M_10_CAH07-03_Non-EU</t>
  </si>
  <si>
    <t>CAH09-01_EU</t>
  </si>
  <si>
    <t>2016/2017_F+M_1_CAH09-01_EU</t>
  </si>
  <si>
    <t>2016/2017_F+M_3_CAH09-01_EU</t>
  </si>
  <si>
    <t>2016/2017_F+M_5_CAH09-01_EU</t>
  </si>
  <si>
    <t>2016/2017_F+M_10_CAH09-01_EU</t>
  </si>
  <si>
    <t>2016/2017_F_1_CAH09-01_EU</t>
  </si>
  <si>
    <t>2016/2017_F_3_CAH09-01_EU</t>
  </si>
  <si>
    <t>2016/2017_F_5_CAH09-01_EU</t>
  </si>
  <si>
    <t>2016/2017_F_10_CAH09-01_EU</t>
  </si>
  <si>
    <t>2016/2017_M_1_CAH09-01_EU</t>
  </si>
  <si>
    <t>2016/2017_M_3_CAH09-01_EU</t>
  </si>
  <si>
    <t>2016/2017_M_5_CAH09-01_EU</t>
  </si>
  <si>
    <t>2016/2017_M_10_CAH09-01_EU</t>
  </si>
  <si>
    <t>2015/2016_F+M_1_CAH09-01_EU</t>
  </si>
  <si>
    <t>2015/2016_F+M_3_CAH09-01_EU</t>
  </si>
  <si>
    <t>2015/2016_F+M_5_CAH09-01_EU</t>
  </si>
  <si>
    <t>2015/2016_F+M_10_CAH09-01_EU</t>
  </si>
  <si>
    <t>2015/2016_F_1_CAH09-01_EU</t>
  </si>
  <si>
    <t>2015/2016_F_3_CAH09-01_EU</t>
  </si>
  <si>
    <t>2015/2016_F_5_CAH09-01_EU</t>
  </si>
  <si>
    <t>2015/2016_F_10_CAH09-01_EU</t>
  </si>
  <si>
    <t>2015/2016_M_1_CAH09-01_EU</t>
  </si>
  <si>
    <t>2015/2016_M_3_CAH09-01_EU</t>
  </si>
  <si>
    <t>2015/2016_M_5_CAH09-01_EU</t>
  </si>
  <si>
    <t>2015/2016_M_10_CAH09-01_EU</t>
  </si>
  <si>
    <t>2014/2015_F+M_1_CAH09-01_EU</t>
  </si>
  <si>
    <t>2014/2015_F+M_3_CAH09-01_EU</t>
  </si>
  <si>
    <t>2014/2015_F+M_5_CAH09-01_EU</t>
  </si>
  <si>
    <t>2014/2015_F+M_10_CAH09-01_EU</t>
  </si>
  <si>
    <t>2014/2015_F_1_CAH09-01_EU</t>
  </si>
  <si>
    <t>2014/2015_F_3_CAH09-01_EU</t>
  </si>
  <si>
    <t>2014/2015_F_5_CAH09-01_EU</t>
  </si>
  <si>
    <t>2014/2015_F_10_CAH09-01_EU</t>
  </si>
  <si>
    <t>2014/2015_M_1_CAH09-01_EU</t>
  </si>
  <si>
    <t>2014/2015_M_3_CAH09-01_EU</t>
  </si>
  <si>
    <t>2014/2015_M_10_CAH09-01_EU</t>
  </si>
  <si>
    <t>CAH09-01_UK</t>
  </si>
  <si>
    <t>2016/2017_F+M_1_CAH09-01_UK</t>
  </si>
  <si>
    <t>2016/2017_F+M_3_CAH09-01_UK</t>
  </si>
  <si>
    <t>2016/2017_F+M_5_CAH09-01_UK</t>
  </si>
  <si>
    <t>2016/2017_F+M_10_CAH09-01_UK</t>
  </si>
  <si>
    <t>2016/2017_F_1_CAH09-01_UK</t>
  </si>
  <si>
    <t>2016/2017_F_3_CAH09-01_UK</t>
  </si>
  <si>
    <t>2016/2017_F_5_CAH09-01_UK</t>
  </si>
  <si>
    <t>2016/2017_F_10_CAH09-01_UK</t>
  </si>
  <si>
    <t>2016/2017_M_1_CAH09-01_UK</t>
  </si>
  <si>
    <t>2016/2017_M_3_CAH09-01_UK</t>
  </si>
  <si>
    <t>2016/2017_M_5_CAH09-01_UK</t>
  </si>
  <si>
    <t>2016/2017_M_10_CAH09-01_UK</t>
  </si>
  <si>
    <t>2015/2016_F+M_1_CAH09-01_UK</t>
  </si>
  <si>
    <t>2015/2016_F+M_3_CAH09-01_UK</t>
  </si>
  <si>
    <t>2015/2016_F+M_5_CAH09-01_UK</t>
  </si>
  <si>
    <t>2015/2016_F+M_10_CAH09-01_UK</t>
  </si>
  <si>
    <t>2015/2016_F_1_CAH09-01_UK</t>
  </si>
  <si>
    <t>2015/2016_F_3_CAH09-01_UK</t>
  </si>
  <si>
    <t>2015/2016_F_5_CAH09-01_UK</t>
  </si>
  <si>
    <t>2015/2016_F_10_CAH09-01_UK</t>
  </si>
  <si>
    <t>2015/2016_M_1_CAH09-01_UK</t>
  </si>
  <si>
    <t>2015/2016_M_3_CAH09-01_UK</t>
  </si>
  <si>
    <t>2015/2016_M_5_CAH09-01_UK</t>
  </si>
  <si>
    <t>2015/2016_M_10_CAH09-01_UK</t>
  </si>
  <si>
    <t>2014/2015_F+M_1_CAH09-01_UK</t>
  </si>
  <si>
    <t>2014/2015_F+M_3_CAH09-01_UK</t>
  </si>
  <si>
    <t>2014/2015_F+M_5_CAH09-01_UK</t>
  </si>
  <si>
    <t>2014/2015_F+M_10_CAH09-01_UK</t>
  </si>
  <si>
    <t>2014/2015_F_1_CAH09-01_UK</t>
  </si>
  <si>
    <t>2014/2015_F_3_CAH09-01_UK</t>
  </si>
  <si>
    <t>2014/2015_F_5_CAH09-01_UK</t>
  </si>
  <si>
    <t>2014/2015_F_10_CAH09-01_UK</t>
  </si>
  <si>
    <t>2014/2015_M_1_CAH09-01_UK</t>
  </si>
  <si>
    <t>2014/2015_M_3_CAH09-01_UK</t>
  </si>
  <si>
    <t>2014/2015_M_10_CAH09-01_UK</t>
  </si>
  <si>
    <t>CAH09-01_Non-EU</t>
  </si>
  <si>
    <t>2016/2017_F+M_1_CAH09-01_Non-EU</t>
  </si>
  <si>
    <t>2016/2017_F+M_3_CAH09-01_Non-EU</t>
  </si>
  <si>
    <t>2016/2017_F+M_5_CAH09-01_Non-EU</t>
  </si>
  <si>
    <t>2016/2017_F+M_10_CAH09-01_Non-EU</t>
  </si>
  <si>
    <t>2016/2017_F_1_CAH09-01_Non-EU</t>
  </si>
  <si>
    <t>2016/2017_F_3_CAH09-01_Non-EU</t>
  </si>
  <si>
    <t>2016/2017_F_5_CAH09-01_Non-EU</t>
  </si>
  <si>
    <t>2016/2017_F_10_CAH09-01_Non-EU</t>
  </si>
  <si>
    <t>2016/2017_M_1_CAH09-01_Non-EU</t>
  </si>
  <si>
    <t>2016/2017_M_3_CAH09-01_Non-EU</t>
  </si>
  <si>
    <t>2016/2017_M_5_CAH09-01_Non-EU</t>
  </si>
  <si>
    <t>2016/2017_M_10_CAH09-01_Non-EU</t>
  </si>
  <si>
    <t>2015/2016_F+M_1_CAH09-01_Non-EU</t>
  </si>
  <si>
    <t>2015/2016_F+M_3_CAH09-01_Non-EU</t>
  </si>
  <si>
    <t>2015/2016_F+M_5_CAH09-01_Non-EU</t>
  </si>
  <si>
    <t>2015/2016_F+M_10_CAH09-01_Non-EU</t>
  </si>
  <si>
    <t>2015/2016_F_1_CAH09-01_Non-EU</t>
  </si>
  <si>
    <t>2015/2016_F_3_CAH09-01_Non-EU</t>
  </si>
  <si>
    <t>2015/2016_F_5_CAH09-01_Non-EU</t>
  </si>
  <si>
    <t>2015/2016_F_10_CAH09-01_Non-EU</t>
  </si>
  <si>
    <t>2015/2016_M_1_CAH09-01_Non-EU</t>
  </si>
  <si>
    <t>2015/2016_M_3_CAH09-01_Non-EU</t>
  </si>
  <si>
    <t>2015/2016_M_5_CAH09-01_Non-EU</t>
  </si>
  <si>
    <t>2015/2016_M_10_CAH09-01_Non-EU</t>
  </si>
  <si>
    <t>2014/2015_F+M_1_CAH09-01_Non-EU</t>
  </si>
  <si>
    <t>2014/2015_F+M_3_CAH09-01_Non-EU</t>
  </si>
  <si>
    <t>2014/2015_F+M_5_CAH09-01_Non-EU</t>
  </si>
  <si>
    <t>2014/2015_F+M_10_CAH09-01_Non-EU</t>
  </si>
  <si>
    <t>2014/2015_F_1_CAH09-01_Non-EU</t>
  </si>
  <si>
    <t>2014/2015_F_3_CAH09-01_Non-EU</t>
  </si>
  <si>
    <t>2014/2015_F_5_CAH09-01_Non-EU</t>
  </si>
  <si>
    <t>2014/2015_F_10_CAH09-01_Non-EU</t>
  </si>
  <si>
    <t>2014/2015_M_1_CAH09-01_Non-EU</t>
  </si>
  <si>
    <t>2014/2015_M_3_CAH09-01_Non-EU</t>
  </si>
  <si>
    <t>2014/2015_M_10_CAH09-01_Non-EU</t>
  </si>
  <si>
    <t>CAH10-01_EU</t>
  </si>
  <si>
    <t>2016/2017_F+M_1_CAH10-01_EU</t>
  </si>
  <si>
    <t>2016/2017_F+M_3_CAH10-01_EU</t>
  </si>
  <si>
    <t>2016/2017_F+M_5_CAH10-01_EU</t>
  </si>
  <si>
    <t>2016/2017_F+M_10_CAH10-01_EU</t>
  </si>
  <si>
    <t>2016/2017_F_1_CAH10-01_EU</t>
  </si>
  <si>
    <t>2016/2017_F_3_CAH10-01_EU</t>
  </si>
  <si>
    <t>2016/2017_F_5_CAH10-01_EU</t>
  </si>
  <si>
    <t>2016/2017_F_10_CAH10-01_EU</t>
  </si>
  <si>
    <t>2016/2017_M_1_CAH10-01_EU</t>
  </si>
  <si>
    <t>2016/2017_M_3_CAH10-01_EU</t>
  </si>
  <si>
    <t>2016/2017_M_5_CAH10-01_EU</t>
  </si>
  <si>
    <t>2016/2017_M_10_CAH10-01_EU</t>
  </si>
  <si>
    <t>2015/2016_F+M_1_CAH10-01_EU</t>
  </si>
  <si>
    <t>2015/2016_F+M_3_CAH10-01_EU</t>
  </si>
  <si>
    <t>2015/2016_F+M_5_CAH10-01_EU</t>
  </si>
  <si>
    <t>2015/2016_F+M_10_CAH10-01_EU</t>
  </si>
  <si>
    <t>2015/2016_F_1_CAH10-01_EU</t>
  </si>
  <si>
    <t>2015/2016_F_3_CAH10-01_EU</t>
  </si>
  <si>
    <t>2015/2016_F_5_CAH10-01_EU</t>
  </si>
  <si>
    <t>2015/2016_F_10_CAH10-01_EU</t>
  </si>
  <si>
    <t>2015/2016_M_1_CAH10-01_EU</t>
  </si>
  <si>
    <t>2015/2016_M_3_CAH10-01_EU</t>
  </si>
  <si>
    <t>2015/2016_M_5_CAH10-01_EU</t>
  </si>
  <si>
    <t>2015/2016_M_10_CAH10-01_EU</t>
  </si>
  <si>
    <t>2014/2015_F+M_1_CAH10-01_EU</t>
  </si>
  <si>
    <t>2014/2015_F+M_3_CAH10-01_EU</t>
  </si>
  <si>
    <t>2014/2015_F+M_5_CAH10-01_EU</t>
  </si>
  <si>
    <t>2014/2015_F+M_10_CAH10-01_EU</t>
  </si>
  <si>
    <t>2014/2015_F_1_CAH10-01_EU</t>
  </si>
  <si>
    <t>2014/2015_F_3_CAH10-01_EU</t>
  </si>
  <si>
    <t>2014/2015_F_5_CAH10-01_EU</t>
  </si>
  <si>
    <t>2014/2015_F_10_CAH10-01_EU</t>
  </si>
  <si>
    <t>2014/2015_M_1_CAH10-01_EU</t>
  </si>
  <si>
    <t>2014/2015_M_3_CAH10-01_EU</t>
  </si>
  <si>
    <t>2014/2015_M_10_CAH10-01_EU</t>
  </si>
  <si>
    <t>CAH10-01_UK</t>
  </si>
  <si>
    <t>2016/2017_F+M_1_CAH10-01_UK</t>
  </si>
  <si>
    <t>2016/2017_F+M_3_CAH10-01_UK</t>
  </si>
  <si>
    <t>2016/2017_F+M_5_CAH10-01_UK</t>
  </si>
  <si>
    <t>2016/2017_F+M_10_CAH10-01_UK</t>
  </si>
  <si>
    <t>2016/2017_F_1_CAH10-01_UK</t>
  </si>
  <si>
    <t>2016/2017_F_3_CAH10-01_UK</t>
  </si>
  <si>
    <t>2016/2017_F_5_CAH10-01_UK</t>
  </si>
  <si>
    <t>2016/2017_F_10_CAH10-01_UK</t>
  </si>
  <si>
    <t>2016/2017_M_1_CAH10-01_UK</t>
  </si>
  <si>
    <t>2016/2017_M_3_CAH10-01_UK</t>
  </si>
  <si>
    <t>2016/2017_M_5_CAH10-01_UK</t>
  </si>
  <si>
    <t>2016/2017_M_10_CAH10-01_UK</t>
  </si>
  <si>
    <t>2015/2016_F+M_1_CAH10-01_UK</t>
  </si>
  <si>
    <t>2015/2016_F+M_3_CAH10-01_UK</t>
  </si>
  <si>
    <t>2015/2016_F+M_5_CAH10-01_UK</t>
  </si>
  <si>
    <t>2015/2016_F+M_10_CAH10-01_UK</t>
  </si>
  <si>
    <t>2015/2016_F_1_CAH10-01_UK</t>
  </si>
  <si>
    <t>2015/2016_F_3_CAH10-01_UK</t>
  </si>
  <si>
    <t>2015/2016_F_5_CAH10-01_UK</t>
  </si>
  <si>
    <t>2015/2016_F_10_CAH10-01_UK</t>
  </si>
  <si>
    <t>2015/2016_M_1_CAH10-01_UK</t>
  </si>
  <si>
    <t>2015/2016_M_3_CAH10-01_UK</t>
  </si>
  <si>
    <t>2015/2016_M_5_CAH10-01_UK</t>
  </si>
  <si>
    <t>2015/2016_M_10_CAH10-01_UK</t>
  </si>
  <si>
    <t>2014/2015_F+M_1_CAH10-01_UK</t>
  </si>
  <si>
    <t>2014/2015_F+M_3_CAH10-01_UK</t>
  </si>
  <si>
    <t>2014/2015_F+M_5_CAH10-01_UK</t>
  </si>
  <si>
    <t>2014/2015_F+M_10_CAH10-01_UK</t>
  </si>
  <si>
    <t>2014/2015_F_1_CAH10-01_UK</t>
  </si>
  <si>
    <t>2014/2015_F_3_CAH10-01_UK</t>
  </si>
  <si>
    <t>2014/2015_F_5_CAH10-01_UK</t>
  </si>
  <si>
    <t>2014/2015_F_10_CAH10-01_UK</t>
  </si>
  <si>
    <t>2014/2015_M_1_CAH10-01_UK</t>
  </si>
  <si>
    <t>2014/2015_M_3_CAH10-01_UK</t>
  </si>
  <si>
    <t>2014/2015_M_10_CAH10-01_UK</t>
  </si>
  <si>
    <t>CAH10-01_Non-EU</t>
  </si>
  <si>
    <t>2016/2017_F+M_1_CAH10-01_Non-EU</t>
  </si>
  <si>
    <t>2016/2017_F+M_3_CAH10-01_Non-EU</t>
  </si>
  <si>
    <t>2016/2017_F+M_5_CAH10-01_Non-EU</t>
  </si>
  <si>
    <t>2016/2017_F+M_10_CAH10-01_Non-EU</t>
  </si>
  <si>
    <t>2016/2017_F_1_CAH10-01_Non-EU</t>
  </si>
  <si>
    <t>2016/2017_F_3_CAH10-01_Non-EU</t>
  </si>
  <si>
    <t>2016/2017_F_5_CAH10-01_Non-EU</t>
  </si>
  <si>
    <t>2016/2017_F_10_CAH10-01_Non-EU</t>
  </si>
  <si>
    <t>2016/2017_M_1_CAH10-01_Non-EU</t>
  </si>
  <si>
    <t>2016/2017_M_3_CAH10-01_Non-EU</t>
  </si>
  <si>
    <t>2016/2017_M_5_CAH10-01_Non-EU</t>
  </si>
  <si>
    <t>2016/2017_M_10_CAH10-01_Non-EU</t>
  </si>
  <si>
    <t>2015/2016_F+M_1_CAH10-01_Non-EU</t>
  </si>
  <si>
    <t>2015/2016_F+M_3_CAH10-01_Non-EU</t>
  </si>
  <si>
    <t>2015/2016_F+M_5_CAH10-01_Non-EU</t>
  </si>
  <si>
    <t>2015/2016_F+M_10_CAH10-01_Non-EU</t>
  </si>
  <si>
    <t>2015/2016_F_1_CAH10-01_Non-EU</t>
  </si>
  <si>
    <t>2015/2016_F_3_CAH10-01_Non-EU</t>
  </si>
  <si>
    <t>2015/2016_F_5_CAH10-01_Non-EU</t>
  </si>
  <si>
    <t>2015/2016_F_10_CAH10-01_Non-EU</t>
  </si>
  <si>
    <t>2015/2016_M_1_CAH10-01_Non-EU</t>
  </si>
  <si>
    <t>2015/2016_M_3_CAH10-01_Non-EU</t>
  </si>
  <si>
    <t>2015/2016_M_5_CAH10-01_Non-EU</t>
  </si>
  <si>
    <t>2015/2016_M_10_CAH10-01_Non-EU</t>
  </si>
  <si>
    <t>2014/2015_F+M_1_CAH10-01_Non-EU</t>
  </si>
  <si>
    <t>2014/2015_F+M_3_CAH10-01_Non-EU</t>
  </si>
  <si>
    <t>2014/2015_F+M_5_CAH10-01_Non-EU</t>
  </si>
  <si>
    <t>2014/2015_F+M_10_CAH10-01_Non-EU</t>
  </si>
  <si>
    <t>2014/2015_F_1_CAH10-01_Non-EU</t>
  </si>
  <si>
    <t>2014/2015_F_3_CAH10-01_Non-EU</t>
  </si>
  <si>
    <t>2014/2015_F_5_CAH10-01_Non-EU</t>
  </si>
  <si>
    <t>2014/2015_F_10_CAH10-01_Non-EU</t>
  </si>
  <si>
    <t>2014/2015_M_1_CAH10-01_Non-EU</t>
  </si>
  <si>
    <t>2014/2015_M_3_CAH10-01_Non-EU</t>
  </si>
  <si>
    <t>2014/2015_M_10_CAH10-01_Non-EU</t>
  </si>
  <si>
    <t>CAH10-02_EU</t>
  </si>
  <si>
    <t>2016/2017_F+M_1_CAH10-02_EU</t>
  </si>
  <si>
    <t>2016/2017_F+M_3_CAH10-02_EU</t>
  </si>
  <si>
    <t>2016/2017_F+M_5_CAH10-02_EU</t>
  </si>
  <si>
    <t>2016/2017_F+M_10_CAH10-02_EU</t>
  </si>
  <si>
    <t>2016/2017_F_1_CAH10-02_EU</t>
  </si>
  <si>
    <t>2016/2017_F_3_CAH10-02_EU</t>
  </si>
  <si>
    <t>2016/2017_F_5_CAH10-02_EU</t>
  </si>
  <si>
    <t>2016/2017_F_10_CAH10-02_EU</t>
  </si>
  <si>
    <t>2016/2017_M_1_CAH10-02_EU</t>
  </si>
  <si>
    <t>2016/2017_M_3_CAH10-02_EU</t>
  </si>
  <si>
    <t>2016/2017_M_5_CAH10-02_EU</t>
  </si>
  <si>
    <t>2016/2017_M_10_CAH10-02_EU</t>
  </si>
  <si>
    <t>2015/2016_F+M_1_CAH10-02_EU</t>
  </si>
  <si>
    <t>2015/2016_F+M_3_CAH10-02_EU</t>
  </si>
  <si>
    <t>2015/2016_F+M_5_CAH10-02_EU</t>
  </si>
  <si>
    <t>2015/2016_F+M_10_CAH10-02_EU</t>
  </si>
  <si>
    <t>2015/2016_F_1_CAH10-02_EU</t>
  </si>
  <si>
    <t>2015/2016_F_3_CAH10-02_EU</t>
  </si>
  <si>
    <t>2015/2016_F_5_CAH10-02_EU</t>
  </si>
  <si>
    <t>2015/2016_F_10_CAH10-02_EU</t>
  </si>
  <si>
    <t>2015/2016_M_1_CAH10-02_EU</t>
  </si>
  <si>
    <t>2015/2016_M_3_CAH10-02_EU</t>
  </si>
  <si>
    <t>2015/2016_M_5_CAH10-02_EU</t>
  </si>
  <si>
    <t>2015/2016_M_10_CAH10-02_EU</t>
  </si>
  <si>
    <t>2014/2015_F+M_1_CAH10-02_EU</t>
  </si>
  <si>
    <t>2014/2015_F+M_3_CAH10-02_EU</t>
  </si>
  <si>
    <t>2014/2015_F+M_5_CAH10-02_EU</t>
  </si>
  <si>
    <t>2014/2015_F+M_10_CAH10-02_EU</t>
  </si>
  <si>
    <t>2014/2015_F_1_CAH10-02_EU</t>
  </si>
  <si>
    <t>2014/2015_F_3_CAH10-02_EU</t>
  </si>
  <si>
    <t>2014/2015_F_5_CAH10-02_EU</t>
  </si>
  <si>
    <t>2014/2015_F_10_CAH10-02_EU</t>
  </si>
  <si>
    <t>2014/2015_M_1_CAH10-02_EU</t>
  </si>
  <si>
    <t>2014/2015_M_3_CAH10-02_EU</t>
  </si>
  <si>
    <t>2014/2015_M_10_CAH10-02_EU</t>
  </si>
  <si>
    <t>CAH10-02_UK</t>
  </si>
  <si>
    <t>2016/2017_F+M_1_CAH10-02_UK</t>
  </si>
  <si>
    <t>2016/2017_F+M_3_CAH10-02_UK</t>
  </si>
  <si>
    <t>2016/2017_F+M_5_CAH10-02_UK</t>
  </si>
  <si>
    <t>2016/2017_F+M_10_CAH10-02_UK</t>
  </si>
  <si>
    <t>2016/2017_F_1_CAH10-02_UK</t>
  </si>
  <si>
    <t>2016/2017_F_3_CAH10-02_UK</t>
  </si>
  <si>
    <t>2016/2017_F_5_CAH10-02_UK</t>
  </si>
  <si>
    <t>2016/2017_F_10_CAH10-02_UK</t>
  </si>
  <si>
    <t>2016/2017_M_1_CAH10-02_UK</t>
  </si>
  <si>
    <t>2016/2017_M_3_CAH10-02_UK</t>
  </si>
  <si>
    <t>2016/2017_M_5_CAH10-02_UK</t>
  </si>
  <si>
    <t>2016/2017_M_10_CAH10-02_UK</t>
  </si>
  <si>
    <t>2015/2016_F+M_1_CAH10-02_UK</t>
  </si>
  <si>
    <t>2015/2016_F+M_3_CAH10-02_UK</t>
  </si>
  <si>
    <t>2015/2016_F+M_5_CAH10-02_UK</t>
  </si>
  <si>
    <t>2015/2016_F+M_10_CAH10-02_UK</t>
  </si>
  <si>
    <t>2015/2016_F_1_CAH10-02_UK</t>
  </si>
  <si>
    <t>2015/2016_F_3_CAH10-02_UK</t>
  </si>
  <si>
    <t>2015/2016_F_5_CAH10-02_UK</t>
  </si>
  <si>
    <t>2015/2016_F_10_CAH10-02_UK</t>
  </si>
  <si>
    <t>2015/2016_M_1_CAH10-02_UK</t>
  </si>
  <si>
    <t>2015/2016_M_3_CAH10-02_UK</t>
  </si>
  <si>
    <t>2015/2016_M_5_CAH10-02_UK</t>
  </si>
  <si>
    <t>2015/2016_M_10_CAH10-02_UK</t>
  </si>
  <si>
    <t>2014/2015_F+M_1_CAH10-02_UK</t>
  </si>
  <si>
    <t>2014/2015_F+M_3_CAH10-02_UK</t>
  </si>
  <si>
    <t>2014/2015_F+M_5_CAH10-02_UK</t>
  </si>
  <si>
    <t>2014/2015_F+M_10_CAH10-02_UK</t>
  </si>
  <si>
    <t>2014/2015_F_1_CAH10-02_UK</t>
  </si>
  <si>
    <t>2014/2015_F_3_CAH10-02_UK</t>
  </si>
  <si>
    <t>2014/2015_F_5_CAH10-02_UK</t>
  </si>
  <si>
    <t>2014/2015_F_10_CAH10-02_UK</t>
  </si>
  <si>
    <t>2014/2015_M_1_CAH10-02_UK</t>
  </si>
  <si>
    <t>2014/2015_M_3_CAH10-02_UK</t>
  </si>
  <si>
    <t>2014/2015_M_10_CAH10-02_UK</t>
  </si>
  <si>
    <t>CAH10-02_Non-EU</t>
  </si>
  <si>
    <t>2016/2017_F+M_1_CAH10-02_Non-EU</t>
  </si>
  <si>
    <t>2016/2017_F+M_3_CAH10-02_Non-EU</t>
  </si>
  <si>
    <t>2016/2017_F+M_5_CAH10-02_Non-EU</t>
  </si>
  <si>
    <t>2016/2017_F+M_10_CAH10-02_Non-EU</t>
  </si>
  <si>
    <t>2016/2017_F_1_CAH10-02_Non-EU</t>
  </si>
  <si>
    <t>2016/2017_F_3_CAH10-02_Non-EU</t>
  </si>
  <si>
    <t>2016/2017_F_5_CAH10-02_Non-EU</t>
  </si>
  <si>
    <t>2016/2017_F_10_CAH10-02_Non-EU</t>
  </si>
  <si>
    <t>2016/2017_M_1_CAH10-02_Non-EU</t>
  </si>
  <si>
    <t>2016/2017_M_3_CAH10-02_Non-EU</t>
  </si>
  <si>
    <t>2016/2017_M_5_CAH10-02_Non-EU</t>
  </si>
  <si>
    <t>2016/2017_M_10_CAH10-02_Non-EU</t>
  </si>
  <si>
    <t>2015/2016_F+M_1_CAH10-02_Non-EU</t>
  </si>
  <si>
    <t>2015/2016_F+M_3_CAH10-02_Non-EU</t>
  </si>
  <si>
    <t>2015/2016_F+M_5_CAH10-02_Non-EU</t>
  </si>
  <si>
    <t>2015/2016_F+M_10_CAH10-02_Non-EU</t>
  </si>
  <si>
    <t>2015/2016_F_1_CAH10-02_Non-EU</t>
  </si>
  <si>
    <t>2015/2016_F_3_CAH10-02_Non-EU</t>
  </si>
  <si>
    <t>2015/2016_F_5_CAH10-02_Non-EU</t>
  </si>
  <si>
    <t>2015/2016_F_10_CAH10-02_Non-EU</t>
  </si>
  <si>
    <t>2015/2016_M_1_CAH10-02_Non-EU</t>
  </si>
  <si>
    <t>2015/2016_M_3_CAH10-02_Non-EU</t>
  </si>
  <si>
    <t>2015/2016_M_5_CAH10-02_Non-EU</t>
  </si>
  <si>
    <t>2015/2016_M_10_CAH10-02_Non-EU</t>
  </si>
  <si>
    <t>2014/2015_F+M_1_CAH10-02_Non-EU</t>
  </si>
  <si>
    <t>2014/2015_F+M_3_CAH10-02_Non-EU</t>
  </si>
  <si>
    <t>2014/2015_F+M_5_CAH10-02_Non-EU</t>
  </si>
  <si>
    <t>2014/2015_F+M_10_CAH10-02_Non-EU</t>
  </si>
  <si>
    <t>2014/2015_F_1_CAH10-02_Non-EU</t>
  </si>
  <si>
    <t>2014/2015_F_3_CAH10-02_Non-EU</t>
  </si>
  <si>
    <t>2014/2015_F_5_CAH10-02_Non-EU</t>
  </si>
  <si>
    <t>2014/2015_F_10_CAH10-02_Non-EU</t>
  </si>
  <si>
    <t>2014/2015_M_1_CAH10-02_Non-EU</t>
  </si>
  <si>
    <t>2014/2015_M_3_CAH10-02_Non-EU</t>
  </si>
  <si>
    <t>2014/2015_M_10_CAH10-02_Non-EU</t>
  </si>
  <si>
    <t>CAH11-01_EU</t>
  </si>
  <si>
    <t>2016/2017_F+M_1_CAH11-01_EU</t>
  </si>
  <si>
    <t>2016/2017_F+M_3_CAH11-01_EU</t>
  </si>
  <si>
    <t>2016/2017_F+M_5_CAH11-01_EU</t>
  </si>
  <si>
    <t>2016/2017_F+M_10_CAH11-01_EU</t>
  </si>
  <si>
    <t>2016/2017_F_1_CAH11-01_EU</t>
  </si>
  <si>
    <t>2016/2017_F_3_CAH11-01_EU</t>
  </si>
  <si>
    <t>2016/2017_F_5_CAH11-01_EU</t>
  </si>
  <si>
    <t>2016/2017_F_10_CAH11-01_EU</t>
  </si>
  <si>
    <t>2016/2017_M_1_CAH11-01_EU</t>
  </si>
  <si>
    <t>2016/2017_M_3_CAH11-01_EU</t>
  </si>
  <si>
    <t>2016/2017_M_5_CAH11-01_EU</t>
  </si>
  <si>
    <t>2016/2017_M_10_CAH11-01_EU</t>
  </si>
  <si>
    <t>2015/2016_F+M_1_CAH11-01_EU</t>
  </si>
  <si>
    <t>2015/2016_F+M_3_CAH11-01_EU</t>
  </si>
  <si>
    <t>2015/2016_F+M_5_CAH11-01_EU</t>
  </si>
  <si>
    <t>2015/2016_F+M_10_CAH11-01_EU</t>
  </si>
  <si>
    <t>2015/2016_F_1_CAH11-01_EU</t>
  </si>
  <si>
    <t>2015/2016_F_3_CAH11-01_EU</t>
  </si>
  <si>
    <t>2015/2016_F_5_CAH11-01_EU</t>
  </si>
  <si>
    <t>2015/2016_F_10_CAH11-01_EU</t>
  </si>
  <si>
    <t>2015/2016_M_1_CAH11-01_EU</t>
  </si>
  <si>
    <t>2015/2016_M_3_CAH11-01_EU</t>
  </si>
  <si>
    <t>2015/2016_M_5_CAH11-01_EU</t>
  </si>
  <si>
    <t>2015/2016_M_10_CAH11-01_EU</t>
  </si>
  <si>
    <t>2014/2015_F+M_1_CAH11-01_EU</t>
  </si>
  <si>
    <t>2014/2015_F+M_3_CAH11-01_EU</t>
  </si>
  <si>
    <t>2014/2015_F+M_5_CAH11-01_EU</t>
  </si>
  <si>
    <t>2014/2015_F+M_10_CAH11-01_EU</t>
  </si>
  <si>
    <t>2014/2015_F_1_CAH11-01_EU</t>
  </si>
  <si>
    <t>2014/2015_F_3_CAH11-01_EU</t>
  </si>
  <si>
    <t>2014/2015_F_5_CAH11-01_EU</t>
  </si>
  <si>
    <t>2014/2015_F_10_CAH11-01_EU</t>
  </si>
  <si>
    <t>2014/2015_M_1_CAH11-01_EU</t>
  </si>
  <si>
    <t>2014/2015_M_3_CAH11-01_EU</t>
  </si>
  <si>
    <t>2014/2015_M_10_CAH11-01_EU</t>
  </si>
  <si>
    <t>CAH11-01_UK</t>
  </si>
  <si>
    <t>2016/2017_F+M_1_CAH11-01_UK</t>
  </si>
  <si>
    <t>2016/2017_F+M_3_CAH11-01_UK</t>
  </si>
  <si>
    <t>2016/2017_F+M_5_CAH11-01_UK</t>
  </si>
  <si>
    <t>2016/2017_F+M_10_CAH11-01_UK</t>
  </si>
  <si>
    <t>2016/2017_F_1_CAH11-01_UK</t>
  </si>
  <si>
    <t>2016/2017_F_3_CAH11-01_UK</t>
  </si>
  <si>
    <t>2016/2017_F_5_CAH11-01_UK</t>
  </si>
  <si>
    <t>2016/2017_F_10_CAH11-01_UK</t>
  </si>
  <si>
    <t>2016/2017_M_1_CAH11-01_UK</t>
  </si>
  <si>
    <t>2016/2017_M_3_CAH11-01_UK</t>
  </si>
  <si>
    <t>2016/2017_M_5_CAH11-01_UK</t>
  </si>
  <si>
    <t>2016/2017_M_10_CAH11-01_UK</t>
  </si>
  <si>
    <t>2015/2016_F+M_1_CAH11-01_UK</t>
  </si>
  <si>
    <t>2015/2016_F+M_3_CAH11-01_UK</t>
  </si>
  <si>
    <t>2015/2016_F+M_5_CAH11-01_UK</t>
  </si>
  <si>
    <t>2015/2016_F+M_10_CAH11-01_UK</t>
  </si>
  <si>
    <t>2015/2016_F_1_CAH11-01_UK</t>
  </si>
  <si>
    <t>2015/2016_F_3_CAH11-01_UK</t>
  </si>
  <si>
    <t>2015/2016_F_5_CAH11-01_UK</t>
  </si>
  <si>
    <t>2015/2016_F_10_CAH11-01_UK</t>
  </si>
  <si>
    <t>2015/2016_M_1_CAH11-01_UK</t>
  </si>
  <si>
    <t>2015/2016_M_3_CAH11-01_UK</t>
  </si>
  <si>
    <t>2015/2016_M_5_CAH11-01_UK</t>
  </si>
  <si>
    <t>2015/2016_M_10_CAH11-01_UK</t>
  </si>
  <si>
    <t>2014/2015_F+M_1_CAH11-01_UK</t>
  </si>
  <si>
    <t>2014/2015_F+M_3_CAH11-01_UK</t>
  </si>
  <si>
    <t>2014/2015_F+M_5_CAH11-01_UK</t>
  </si>
  <si>
    <t>2014/2015_F+M_10_CAH11-01_UK</t>
  </si>
  <si>
    <t>2014/2015_F_1_CAH11-01_UK</t>
  </si>
  <si>
    <t>2014/2015_F_3_CAH11-01_UK</t>
  </si>
  <si>
    <t>2014/2015_F_5_CAH11-01_UK</t>
  </si>
  <si>
    <t>2014/2015_F_10_CAH11-01_UK</t>
  </si>
  <si>
    <t>2014/2015_M_1_CAH11-01_UK</t>
  </si>
  <si>
    <t>2014/2015_M_3_CAH11-01_UK</t>
  </si>
  <si>
    <t>2014/2015_M_10_CAH11-01_UK</t>
  </si>
  <si>
    <t>CAH11-01_Non-EU</t>
  </si>
  <si>
    <t>2016/2017_F+M_1_CAH11-01_Non-EU</t>
  </si>
  <si>
    <t>2016/2017_F+M_3_CAH11-01_Non-EU</t>
  </si>
  <si>
    <t>2016/2017_F+M_5_CAH11-01_Non-EU</t>
  </si>
  <si>
    <t>2016/2017_F+M_10_CAH11-01_Non-EU</t>
  </si>
  <si>
    <t>2016/2017_F_1_CAH11-01_Non-EU</t>
  </si>
  <si>
    <t>2016/2017_F_3_CAH11-01_Non-EU</t>
  </si>
  <si>
    <t>2016/2017_F_5_CAH11-01_Non-EU</t>
  </si>
  <si>
    <t>2016/2017_F_10_CAH11-01_Non-EU</t>
  </si>
  <si>
    <t>2016/2017_M_1_CAH11-01_Non-EU</t>
  </si>
  <si>
    <t>2016/2017_M_3_CAH11-01_Non-EU</t>
  </si>
  <si>
    <t>2016/2017_M_5_CAH11-01_Non-EU</t>
  </si>
  <si>
    <t>2016/2017_M_10_CAH11-01_Non-EU</t>
  </si>
  <si>
    <t>2015/2016_F+M_1_CAH11-01_Non-EU</t>
  </si>
  <si>
    <t>2015/2016_F+M_3_CAH11-01_Non-EU</t>
  </si>
  <si>
    <t>2015/2016_F+M_5_CAH11-01_Non-EU</t>
  </si>
  <si>
    <t>2015/2016_F+M_10_CAH11-01_Non-EU</t>
  </si>
  <si>
    <t>2015/2016_F_1_CAH11-01_Non-EU</t>
  </si>
  <si>
    <t>2015/2016_F_3_CAH11-01_Non-EU</t>
  </si>
  <si>
    <t>2015/2016_F_5_CAH11-01_Non-EU</t>
  </si>
  <si>
    <t>2015/2016_F_10_CAH11-01_Non-EU</t>
  </si>
  <si>
    <t>2015/2016_M_1_CAH11-01_Non-EU</t>
  </si>
  <si>
    <t>2015/2016_M_3_CAH11-01_Non-EU</t>
  </si>
  <si>
    <t>2015/2016_M_5_CAH11-01_Non-EU</t>
  </si>
  <si>
    <t>2015/2016_M_10_CAH11-01_Non-EU</t>
  </si>
  <si>
    <t>2014/2015_F+M_1_CAH11-01_Non-EU</t>
  </si>
  <si>
    <t>2014/2015_F+M_3_CAH11-01_Non-EU</t>
  </si>
  <si>
    <t>2014/2015_F+M_5_CAH11-01_Non-EU</t>
  </si>
  <si>
    <t>2014/2015_F+M_10_CAH11-01_Non-EU</t>
  </si>
  <si>
    <t>2014/2015_F_1_CAH11-01_Non-EU</t>
  </si>
  <si>
    <t>2014/2015_F_3_CAH11-01_Non-EU</t>
  </si>
  <si>
    <t>2014/2015_F_5_CAH11-01_Non-EU</t>
  </si>
  <si>
    <t>2014/2015_F_10_CAH11-01_Non-EU</t>
  </si>
  <si>
    <t>2014/2015_M_1_CAH11-01_Non-EU</t>
  </si>
  <si>
    <t>2014/2015_M_3_CAH11-01_Non-EU</t>
  </si>
  <si>
    <t>2014/2015_M_10_CAH11-01_Non-EU</t>
  </si>
  <si>
    <t>CAH12-01_EU</t>
  </si>
  <si>
    <t>2016/2017_F+M_1_CAH12-01_EU</t>
  </si>
  <si>
    <t>2016/2017_F+M_3_CAH12-01_EU</t>
  </si>
  <si>
    <t>2016/2017_F+M_5_CAH12-01_EU</t>
  </si>
  <si>
    <t>2016/2017_F+M_10_CAH12-01_EU</t>
  </si>
  <si>
    <t>2016/2017_F_1_CAH12-01_EU</t>
  </si>
  <si>
    <t>2016/2017_F_3_CAH12-01_EU</t>
  </si>
  <si>
    <t>2016/2017_F_5_CAH12-01_EU</t>
  </si>
  <si>
    <t>2016/2017_F_10_CAH12-01_EU</t>
  </si>
  <si>
    <t>2016/2017_M_1_CAH12-01_EU</t>
  </si>
  <si>
    <t>2016/2017_M_3_CAH12-01_EU</t>
  </si>
  <si>
    <t>2016/2017_M_5_CAH12-01_EU</t>
  </si>
  <si>
    <t>2016/2017_M_10_CAH12-01_EU</t>
  </si>
  <si>
    <t>2015/2016_F+M_1_CAH12-01_EU</t>
  </si>
  <si>
    <t>2015/2016_F+M_3_CAH12-01_EU</t>
  </si>
  <si>
    <t>2015/2016_F+M_5_CAH12-01_EU</t>
  </si>
  <si>
    <t>2015/2016_F+M_10_CAH12-01_EU</t>
  </si>
  <si>
    <t>2015/2016_F_1_CAH12-01_EU</t>
  </si>
  <si>
    <t>2015/2016_F_3_CAH12-01_EU</t>
  </si>
  <si>
    <t>2015/2016_F_5_CAH12-01_EU</t>
  </si>
  <si>
    <t>2015/2016_F_10_CAH12-01_EU</t>
  </si>
  <si>
    <t>2015/2016_M_1_CAH12-01_EU</t>
  </si>
  <si>
    <t>2015/2016_M_3_CAH12-01_EU</t>
  </si>
  <si>
    <t>2015/2016_M_5_CAH12-01_EU</t>
  </si>
  <si>
    <t>2015/2016_M_10_CAH12-01_EU</t>
  </si>
  <si>
    <t>2014/2015_F+M_1_CAH12-01_EU</t>
  </si>
  <si>
    <t>2014/2015_F+M_3_CAH12-01_EU</t>
  </si>
  <si>
    <t>2014/2015_F+M_5_CAH12-01_EU</t>
  </si>
  <si>
    <t>2014/2015_F+M_10_CAH12-01_EU</t>
  </si>
  <si>
    <t>2014/2015_F_1_CAH12-01_EU</t>
  </si>
  <si>
    <t>2014/2015_F_3_CAH12-01_EU</t>
  </si>
  <si>
    <t>2014/2015_F_5_CAH12-01_EU</t>
  </si>
  <si>
    <t>2014/2015_F_10_CAH12-01_EU</t>
  </si>
  <si>
    <t>2014/2015_M_1_CAH12-01_EU</t>
  </si>
  <si>
    <t>2014/2015_M_3_CAH12-01_EU</t>
  </si>
  <si>
    <t>2014/2015_M_10_CAH12-01_EU</t>
  </si>
  <si>
    <t>CAH12-01_UK</t>
  </si>
  <si>
    <t>2016/2017_F+M_1_CAH12-01_UK</t>
  </si>
  <si>
    <t>2016/2017_F+M_3_CAH12-01_UK</t>
  </si>
  <si>
    <t>2016/2017_F+M_5_CAH12-01_UK</t>
  </si>
  <si>
    <t>2016/2017_F+M_10_CAH12-01_UK</t>
  </si>
  <si>
    <t>2016/2017_F_1_CAH12-01_UK</t>
  </si>
  <si>
    <t>2016/2017_F_3_CAH12-01_UK</t>
  </si>
  <si>
    <t>2016/2017_F_5_CAH12-01_UK</t>
  </si>
  <si>
    <t>2016/2017_F_10_CAH12-01_UK</t>
  </si>
  <si>
    <t>2016/2017_M_1_CAH12-01_UK</t>
  </si>
  <si>
    <t>2016/2017_M_3_CAH12-01_UK</t>
  </si>
  <si>
    <t>2016/2017_M_5_CAH12-01_UK</t>
  </si>
  <si>
    <t>2016/2017_M_10_CAH12-01_UK</t>
  </si>
  <si>
    <t>2015/2016_F+M_1_CAH12-01_UK</t>
  </si>
  <si>
    <t>2015/2016_F+M_3_CAH12-01_UK</t>
  </si>
  <si>
    <t>2015/2016_F+M_5_CAH12-01_UK</t>
  </si>
  <si>
    <t>2015/2016_F+M_10_CAH12-01_UK</t>
  </si>
  <si>
    <t>2015/2016_F_1_CAH12-01_UK</t>
  </si>
  <si>
    <t>2015/2016_F_3_CAH12-01_UK</t>
  </si>
  <si>
    <t>2015/2016_F_5_CAH12-01_UK</t>
  </si>
  <si>
    <t>2015/2016_F_10_CAH12-01_UK</t>
  </si>
  <si>
    <t>2015/2016_M_1_CAH12-01_UK</t>
  </si>
  <si>
    <t>2015/2016_M_3_CAH12-01_UK</t>
  </si>
  <si>
    <t>2015/2016_M_5_CAH12-01_UK</t>
  </si>
  <si>
    <t>2015/2016_M_10_CAH12-01_UK</t>
  </si>
  <si>
    <t>2014/2015_F+M_1_CAH12-01_UK</t>
  </si>
  <si>
    <t>2014/2015_F+M_3_CAH12-01_UK</t>
  </si>
  <si>
    <t>2014/2015_F+M_5_CAH12-01_UK</t>
  </si>
  <si>
    <t>2014/2015_F+M_10_CAH12-01_UK</t>
  </si>
  <si>
    <t>2014/2015_F_1_CAH12-01_UK</t>
  </si>
  <si>
    <t>2014/2015_F_3_CAH12-01_UK</t>
  </si>
  <si>
    <t>2014/2015_F_5_CAH12-01_UK</t>
  </si>
  <si>
    <t>2014/2015_F_10_CAH12-01_UK</t>
  </si>
  <si>
    <t>2014/2015_M_1_CAH12-01_UK</t>
  </si>
  <si>
    <t>2014/2015_M_3_CAH12-01_UK</t>
  </si>
  <si>
    <t>2014/2015_M_10_CAH12-01_UK</t>
  </si>
  <si>
    <t>CAH12-01_Non-EU</t>
  </si>
  <si>
    <t>2016/2017_F+M_1_CAH12-01_Non-EU</t>
  </si>
  <si>
    <t>2016/2017_F+M_3_CAH12-01_Non-EU</t>
  </si>
  <si>
    <t>2016/2017_F+M_5_CAH12-01_Non-EU</t>
  </si>
  <si>
    <t>2016/2017_F+M_10_CAH12-01_Non-EU</t>
  </si>
  <si>
    <t>2016/2017_F_1_CAH12-01_Non-EU</t>
  </si>
  <si>
    <t>2016/2017_F_3_CAH12-01_Non-EU</t>
  </si>
  <si>
    <t>2016/2017_F_5_CAH12-01_Non-EU</t>
  </si>
  <si>
    <t>2016/2017_F_10_CAH12-01_Non-EU</t>
  </si>
  <si>
    <t>2016/2017_M_1_CAH12-01_Non-EU</t>
  </si>
  <si>
    <t>2016/2017_M_3_CAH12-01_Non-EU</t>
  </si>
  <si>
    <t>2016/2017_M_5_CAH12-01_Non-EU</t>
  </si>
  <si>
    <t>2016/2017_M_10_CAH12-01_Non-EU</t>
  </si>
  <si>
    <t>2015/2016_F+M_1_CAH12-01_Non-EU</t>
  </si>
  <si>
    <t>2015/2016_F+M_3_CAH12-01_Non-EU</t>
  </si>
  <si>
    <t>2015/2016_F+M_5_CAH12-01_Non-EU</t>
  </si>
  <si>
    <t>2015/2016_F+M_10_CAH12-01_Non-EU</t>
  </si>
  <si>
    <t>2015/2016_F_1_CAH12-01_Non-EU</t>
  </si>
  <si>
    <t>2015/2016_F_3_CAH12-01_Non-EU</t>
  </si>
  <si>
    <t>2015/2016_F_5_CAH12-01_Non-EU</t>
  </si>
  <si>
    <t>2015/2016_F_10_CAH12-01_Non-EU</t>
  </si>
  <si>
    <t>2015/2016_M_1_CAH12-01_Non-EU</t>
  </si>
  <si>
    <t>2015/2016_M_3_CAH12-01_Non-EU</t>
  </si>
  <si>
    <t>2015/2016_M_5_CAH12-01_Non-EU</t>
  </si>
  <si>
    <t>2015/2016_M_10_CAH12-01_Non-EU</t>
  </si>
  <si>
    <t>2014/2015_F+M_1_CAH12-01_Non-EU</t>
  </si>
  <si>
    <t>2014/2015_F+M_3_CAH12-01_Non-EU</t>
  </si>
  <si>
    <t>2014/2015_F+M_5_CAH12-01_Non-EU</t>
  </si>
  <si>
    <t>2014/2015_F+M_10_CAH12-01_Non-EU</t>
  </si>
  <si>
    <t>2014/2015_F_1_CAH12-01_Non-EU</t>
  </si>
  <si>
    <t>2014/2015_F_3_CAH12-01_Non-EU</t>
  </si>
  <si>
    <t>2014/2015_F_5_CAH12-01_Non-EU</t>
  </si>
  <si>
    <t>2014/2015_F_10_CAH12-01_Non-EU</t>
  </si>
  <si>
    <t>2014/2015_M_1_CAH12-01_Non-EU</t>
  </si>
  <si>
    <t>2014/2015_M_3_CAH12-01_Non-EU</t>
  </si>
  <si>
    <t>2014/2015_M_10_CAH12-01_Non-EU</t>
  </si>
  <si>
    <t>CAH13-01_EU</t>
  </si>
  <si>
    <t>2016/2017_F+M_1_CAH13-01_EU</t>
  </si>
  <si>
    <t>2016/2017_F+M_3_CAH13-01_EU</t>
  </si>
  <si>
    <t>2016/2017_F+M_5_CAH13-01_EU</t>
  </si>
  <si>
    <t>2016/2017_F+M_10_CAH13-01_EU</t>
  </si>
  <si>
    <t>2016/2017_F_1_CAH13-01_EU</t>
  </si>
  <si>
    <t>2016/2017_F_3_CAH13-01_EU</t>
  </si>
  <si>
    <t>2016/2017_F_5_CAH13-01_EU</t>
  </si>
  <si>
    <t>2016/2017_F_10_CAH13-01_EU</t>
  </si>
  <si>
    <t>2016/2017_M_1_CAH13-01_EU</t>
  </si>
  <si>
    <t>2016/2017_M_3_CAH13-01_EU</t>
  </si>
  <si>
    <t>2016/2017_M_5_CAH13-01_EU</t>
  </si>
  <si>
    <t>2016/2017_M_10_CAH13-01_EU</t>
  </si>
  <si>
    <t>2015/2016_F+M_1_CAH13-01_EU</t>
  </si>
  <si>
    <t>2015/2016_F+M_3_CAH13-01_EU</t>
  </si>
  <si>
    <t>2015/2016_F+M_5_CAH13-01_EU</t>
  </si>
  <si>
    <t>2015/2016_F+M_10_CAH13-01_EU</t>
  </si>
  <si>
    <t>2015/2016_F_1_CAH13-01_EU</t>
  </si>
  <si>
    <t>2015/2016_F_3_CAH13-01_EU</t>
  </si>
  <si>
    <t>2015/2016_F_5_CAH13-01_EU</t>
  </si>
  <si>
    <t>2015/2016_F_10_CAH13-01_EU</t>
  </si>
  <si>
    <t>2015/2016_M_1_CAH13-01_EU</t>
  </si>
  <si>
    <t>2015/2016_M_3_CAH13-01_EU</t>
  </si>
  <si>
    <t>2015/2016_M_5_CAH13-01_EU</t>
  </si>
  <si>
    <t>2015/2016_M_10_CAH13-01_EU</t>
  </si>
  <si>
    <t>2014/2015_F+M_1_CAH13-01_EU</t>
  </si>
  <si>
    <t>2014/2015_F+M_3_CAH13-01_EU</t>
  </si>
  <si>
    <t>2014/2015_F+M_5_CAH13-01_EU</t>
  </si>
  <si>
    <t>2014/2015_F+M_10_CAH13-01_EU</t>
  </si>
  <si>
    <t>2014/2015_F_1_CAH13-01_EU</t>
  </si>
  <si>
    <t>2014/2015_F_3_CAH13-01_EU</t>
  </si>
  <si>
    <t>2014/2015_F_5_CAH13-01_EU</t>
  </si>
  <si>
    <t>2014/2015_F_10_CAH13-01_EU</t>
  </si>
  <si>
    <t>2014/2015_M_1_CAH13-01_EU</t>
  </si>
  <si>
    <t>2014/2015_M_3_CAH13-01_EU</t>
  </si>
  <si>
    <t>2014/2015_M_10_CAH13-01_EU</t>
  </si>
  <si>
    <t>CAH13-01_UK</t>
  </si>
  <si>
    <t>2016/2017_F+M_1_CAH13-01_UK</t>
  </si>
  <si>
    <t>2016/2017_F+M_3_CAH13-01_UK</t>
  </si>
  <si>
    <t>2016/2017_F+M_5_CAH13-01_UK</t>
  </si>
  <si>
    <t>2016/2017_F+M_10_CAH13-01_UK</t>
  </si>
  <si>
    <t>2016/2017_F_1_CAH13-01_UK</t>
  </si>
  <si>
    <t>2016/2017_F_3_CAH13-01_UK</t>
  </si>
  <si>
    <t>2016/2017_F_5_CAH13-01_UK</t>
  </si>
  <si>
    <t>2016/2017_F_10_CAH13-01_UK</t>
  </si>
  <si>
    <t>2016/2017_M_1_CAH13-01_UK</t>
  </si>
  <si>
    <t>2016/2017_M_3_CAH13-01_UK</t>
  </si>
  <si>
    <t>2016/2017_M_5_CAH13-01_UK</t>
  </si>
  <si>
    <t>2016/2017_M_10_CAH13-01_UK</t>
  </si>
  <si>
    <t>2015/2016_F+M_1_CAH13-01_UK</t>
  </si>
  <si>
    <t>2015/2016_F+M_3_CAH13-01_UK</t>
  </si>
  <si>
    <t>2015/2016_F+M_5_CAH13-01_UK</t>
  </si>
  <si>
    <t>2015/2016_F+M_10_CAH13-01_UK</t>
  </si>
  <si>
    <t>2015/2016_F_1_CAH13-01_UK</t>
  </si>
  <si>
    <t>2015/2016_F_3_CAH13-01_UK</t>
  </si>
  <si>
    <t>2015/2016_F_5_CAH13-01_UK</t>
  </si>
  <si>
    <t>2015/2016_F_10_CAH13-01_UK</t>
  </si>
  <si>
    <t>2015/2016_M_1_CAH13-01_UK</t>
  </si>
  <si>
    <t>2015/2016_M_3_CAH13-01_UK</t>
  </si>
  <si>
    <t>2015/2016_M_5_CAH13-01_UK</t>
  </si>
  <si>
    <t>2015/2016_M_10_CAH13-01_UK</t>
  </si>
  <si>
    <t>2014/2015_F+M_1_CAH13-01_UK</t>
  </si>
  <si>
    <t>2014/2015_F+M_3_CAH13-01_UK</t>
  </si>
  <si>
    <t>2014/2015_F+M_5_CAH13-01_UK</t>
  </si>
  <si>
    <t>2014/2015_F+M_10_CAH13-01_UK</t>
  </si>
  <si>
    <t>2014/2015_F_1_CAH13-01_UK</t>
  </si>
  <si>
    <t>2014/2015_F_3_CAH13-01_UK</t>
  </si>
  <si>
    <t>2014/2015_F_5_CAH13-01_UK</t>
  </si>
  <si>
    <t>2014/2015_F_10_CAH13-01_UK</t>
  </si>
  <si>
    <t>2014/2015_M_1_CAH13-01_UK</t>
  </si>
  <si>
    <t>2014/2015_M_3_CAH13-01_UK</t>
  </si>
  <si>
    <t>2014/2015_M_10_CAH13-01_UK</t>
  </si>
  <si>
    <t>CAH13-01_Non-EU</t>
  </si>
  <si>
    <t>2016/2017_F+M_1_CAH13-01_Non-EU</t>
  </si>
  <si>
    <t>2016/2017_F+M_3_CAH13-01_Non-EU</t>
  </si>
  <si>
    <t>2016/2017_F+M_5_CAH13-01_Non-EU</t>
  </si>
  <si>
    <t>2016/2017_F+M_10_CAH13-01_Non-EU</t>
  </si>
  <si>
    <t>2016/2017_F_1_CAH13-01_Non-EU</t>
  </si>
  <si>
    <t>2016/2017_F_3_CAH13-01_Non-EU</t>
  </si>
  <si>
    <t>2016/2017_F_5_CAH13-01_Non-EU</t>
  </si>
  <si>
    <t>2016/2017_F_10_CAH13-01_Non-EU</t>
  </si>
  <si>
    <t>2016/2017_M_1_CAH13-01_Non-EU</t>
  </si>
  <si>
    <t>2016/2017_M_3_CAH13-01_Non-EU</t>
  </si>
  <si>
    <t>2016/2017_M_5_CAH13-01_Non-EU</t>
  </si>
  <si>
    <t>2016/2017_M_10_CAH13-01_Non-EU</t>
  </si>
  <si>
    <t>2015/2016_F+M_1_CAH13-01_Non-EU</t>
  </si>
  <si>
    <t>2015/2016_F+M_3_CAH13-01_Non-EU</t>
  </si>
  <si>
    <t>2015/2016_F+M_5_CAH13-01_Non-EU</t>
  </si>
  <si>
    <t>2015/2016_F+M_10_CAH13-01_Non-EU</t>
  </si>
  <si>
    <t>2015/2016_F_1_CAH13-01_Non-EU</t>
  </si>
  <si>
    <t>2015/2016_F_3_CAH13-01_Non-EU</t>
  </si>
  <si>
    <t>2015/2016_F_5_CAH13-01_Non-EU</t>
  </si>
  <si>
    <t>2015/2016_F_10_CAH13-01_Non-EU</t>
  </si>
  <si>
    <t>2015/2016_M_1_CAH13-01_Non-EU</t>
  </si>
  <si>
    <t>2015/2016_M_3_CAH13-01_Non-EU</t>
  </si>
  <si>
    <t>2015/2016_M_5_CAH13-01_Non-EU</t>
  </si>
  <si>
    <t>2015/2016_M_10_CAH13-01_Non-EU</t>
  </si>
  <si>
    <t>2014/2015_F+M_1_CAH13-01_Non-EU</t>
  </si>
  <si>
    <t>2014/2015_F+M_3_CAH13-01_Non-EU</t>
  </si>
  <si>
    <t>2014/2015_F+M_5_CAH13-01_Non-EU</t>
  </si>
  <si>
    <t>2014/2015_F+M_10_CAH13-01_Non-EU</t>
  </si>
  <si>
    <t>2014/2015_F_1_CAH13-01_Non-EU</t>
  </si>
  <si>
    <t>2014/2015_F_3_CAH13-01_Non-EU</t>
  </si>
  <si>
    <t>2014/2015_F_5_CAH13-01_Non-EU</t>
  </si>
  <si>
    <t>2014/2015_F_10_CAH13-01_Non-EU</t>
  </si>
  <si>
    <t>2014/2015_M_1_CAH13-01_Non-EU</t>
  </si>
  <si>
    <t>2014/2015_M_3_CAH13-01_Non-EU</t>
  </si>
  <si>
    <t>2014/2015_M_10_CAH13-01_Non-EU</t>
  </si>
  <si>
    <t>CAH14-01_EU</t>
  </si>
  <si>
    <t>2016/2017_F+M_1_CAH14-01_EU</t>
  </si>
  <si>
    <t>2016/2017_F+M_3_CAH14-01_EU</t>
  </si>
  <si>
    <t>2016/2017_F+M_5_CAH14-01_EU</t>
  </si>
  <si>
    <t>2016/2017_F+M_10_CAH14-01_EU</t>
  </si>
  <si>
    <t>2016/2017_F_1_CAH14-01_EU</t>
  </si>
  <si>
    <t>2016/2017_F_3_CAH14-01_EU</t>
  </si>
  <si>
    <t>2016/2017_F_5_CAH14-01_EU</t>
  </si>
  <si>
    <t>2016/2017_F_10_CAH14-01_EU</t>
  </si>
  <si>
    <t>2016/2017_M_1_CAH14-01_EU</t>
  </si>
  <si>
    <t>2016/2017_M_3_CAH14-01_EU</t>
  </si>
  <si>
    <t>2016/2017_M_5_CAH14-01_EU</t>
  </si>
  <si>
    <t>2016/2017_M_10_CAH14-01_EU</t>
  </si>
  <si>
    <t>2015/2016_F+M_1_CAH14-01_EU</t>
  </si>
  <si>
    <t>2015/2016_F+M_3_CAH14-01_EU</t>
  </si>
  <si>
    <t>2015/2016_F+M_5_CAH14-01_EU</t>
  </si>
  <si>
    <t>2015/2016_F+M_10_CAH14-01_EU</t>
  </si>
  <si>
    <t>2015/2016_F_1_CAH14-01_EU</t>
  </si>
  <si>
    <t>2015/2016_F_3_CAH14-01_EU</t>
  </si>
  <si>
    <t>2015/2016_F_5_CAH14-01_EU</t>
  </si>
  <si>
    <t>2015/2016_F_10_CAH14-01_EU</t>
  </si>
  <si>
    <t>2015/2016_M_1_CAH14-01_EU</t>
  </si>
  <si>
    <t>2015/2016_M_3_CAH14-01_EU</t>
  </si>
  <si>
    <t>2015/2016_M_5_CAH14-01_EU</t>
  </si>
  <si>
    <t>2015/2016_M_10_CAH14-01_EU</t>
  </si>
  <si>
    <t>2014/2015_F+M_1_CAH14-01_EU</t>
  </si>
  <si>
    <t>2014/2015_F+M_3_CAH14-01_EU</t>
  </si>
  <si>
    <t>2014/2015_F+M_5_CAH14-01_EU</t>
  </si>
  <si>
    <t>2014/2015_F+M_10_CAH14-01_EU</t>
  </si>
  <si>
    <t>2014/2015_F_1_CAH14-01_EU</t>
  </si>
  <si>
    <t>2014/2015_F_3_CAH14-01_EU</t>
  </si>
  <si>
    <t>2014/2015_F_5_CAH14-01_EU</t>
  </si>
  <si>
    <t>2014/2015_F_10_CAH14-01_EU</t>
  </si>
  <si>
    <t>2014/2015_M_1_CAH14-01_EU</t>
  </si>
  <si>
    <t>2014/2015_M_3_CAH14-01_EU</t>
  </si>
  <si>
    <t>2014/2015_M_10_CAH14-01_EU</t>
  </si>
  <si>
    <t>CAH14-01_UK</t>
  </si>
  <si>
    <t>2016/2017_F+M_1_CAH14-01_UK</t>
  </si>
  <si>
    <t>2016/2017_F+M_3_CAH14-01_UK</t>
  </si>
  <si>
    <t>2016/2017_F+M_5_CAH14-01_UK</t>
  </si>
  <si>
    <t>2016/2017_F+M_10_CAH14-01_UK</t>
  </si>
  <si>
    <t>2016/2017_F_1_CAH14-01_UK</t>
  </si>
  <si>
    <t>2016/2017_F_3_CAH14-01_UK</t>
  </si>
  <si>
    <t>2016/2017_F_5_CAH14-01_UK</t>
  </si>
  <si>
    <t>2016/2017_F_10_CAH14-01_UK</t>
  </si>
  <si>
    <t>2016/2017_M_1_CAH14-01_UK</t>
  </si>
  <si>
    <t>2016/2017_M_3_CAH14-01_UK</t>
  </si>
  <si>
    <t>2016/2017_M_5_CAH14-01_UK</t>
  </si>
  <si>
    <t>2016/2017_M_10_CAH14-01_UK</t>
  </si>
  <si>
    <t>2015/2016_F+M_1_CAH14-01_UK</t>
  </si>
  <si>
    <t>2015/2016_F+M_3_CAH14-01_UK</t>
  </si>
  <si>
    <t>2015/2016_F+M_5_CAH14-01_UK</t>
  </si>
  <si>
    <t>2015/2016_F+M_10_CAH14-01_UK</t>
  </si>
  <si>
    <t>2015/2016_F_1_CAH14-01_UK</t>
  </si>
  <si>
    <t>2015/2016_F_3_CAH14-01_UK</t>
  </si>
  <si>
    <t>2015/2016_F_5_CAH14-01_UK</t>
  </si>
  <si>
    <t>2015/2016_F_10_CAH14-01_UK</t>
  </si>
  <si>
    <t>2015/2016_M_1_CAH14-01_UK</t>
  </si>
  <si>
    <t>2015/2016_M_3_CAH14-01_UK</t>
  </si>
  <si>
    <t>2015/2016_M_5_CAH14-01_UK</t>
  </si>
  <si>
    <t>2015/2016_M_10_CAH14-01_UK</t>
  </si>
  <si>
    <t>2014/2015_F+M_1_CAH14-01_UK</t>
  </si>
  <si>
    <t>2014/2015_F+M_3_CAH14-01_UK</t>
  </si>
  <si>
    <t>2014/2015_F+M_5_CAH14-01_UK</t>
  </si>
  <si>
    <t>2014/2015_F+M_10_CAH14-01_UK</t>
  </si>
  <si>
    <t>2014/2015_F_1_CAH14-01_UK</t>
  </si>
  <si>
    <t>2014/2015_F_3_CAH14-01_UK</t>
  </si>
  <si>
    <t>2014/2015_F_5_CAH14-01_UK</t>
  </si>
  <si>
    <t>2014/2015_F_10_CAH14-01_UK</t>
  </si>
  <si>
    <t>2014/2015_M_1_CAH14-01_UK</t>
  </si>
  <si>
    <t>2014/2015_M_3_CAH14-01_UK</t>
  </si>
  <si>
    <t>2014/2015_M_10_CAH14-01_UK</t>
  </si>
  <si>
    <t>CAH14-01_Non-EU</t>
  </si>
  <si>
    <t>2016/2017_F+M_1_CAH14-01_Non-EU</t>
  </si>
  <si>
    <t>2016/2017_F+M_3_CAH14-01_Non-EU</t>
  </si>
  <si>
    <t>2016/2017_F+M_5_CAH14-01_Non-EU</t>
  </si>
  <si>
    <t>2016/2017_F+M_10_CAH14-01_Non-EU</t>
  </si>
  <si>
    <t>2016/2017_F_1_CAH14-01_Non-EU</t>
  </si>
  <si>
    <t>2016/2017_F_3_CAH14-01_Non-EU</t>
  </si>
  <si>
    <t>2016/2017_F_5_CAH14-01_Non-EU</t>
  </si>
  <si>
    <t>2016/2017_F_10_CAH14-01_Non-EU</t>
  </si>
  <si>
    <t>2016/2017_M_1_CAH14-01_Non-EU</t>
  </si>
  <si>
    <t>2016/2017_M_3_CAH14-01_Non-EU</t>
  </si>
  <si>
    <t>2016/2017_M_5_CAH14-01_Non-EU</t>
  </si>
  <si>
    <t>2016/2017_M_10_CAH14-01_Non-EU</t>
  </si>
  <si>
    <t>2015/2016_F+M_1_CAH14-01_Non-EU</t>
  </si>
  <si>
    <t>2015/2016_F+M_3_CAH14-01_Non-EU</t>
  </si>
  <si>
    <t>2015/2016_F+M_5_CAH14-01_Non-EU</t>
  </si>
  <si>
    <t>2015/2016_F+M_10_CAH14-01_Non-EU</t>
  </si>
  <si>
    <t>2015/2016_F_1_CAH14-01_Non-EU</t>
  </si>
  <si>
    <t>2015/2016_F_3_CAH14-01_Non-EU</t>
  </si>
  <si>
    <t>2015/2016_F_5_CAH14-01_Non-EU</t>
  </si>
  <si>
    <t>2015/2016_F_10_CAH14-01_Non-EU</t>
  </si>
  <si>
    <t>2015/2016_M_1_CAH14-01_Non-EU</t>
  </si>
  <si>
    <t>2015/2016_M_3_CAH14-01_Non-EU</t>
  </si>
  <si>
    <t>2015/2016_M_5_CAH14-01_Non-EU</t>
  </si>
  <si>
    <t>2015/2016_M_10_CAH14-01_Non-EU</t>
  </si>
  <si>
    <t>2014/2015_F+M_1_CAH14-01_Non-EU</t>
  </si>
  <si>
    <t>2014/2015_F+M_3_CAH14-01_Non-EU</t>
  </si>
  <si>
    <t>2014/2015_F+M_5_CAH14-01_Non-EU</t>
  </si>
  <si>
    <t>2014/2015_F+M_10_CAH14-01_Non-EU</t>
  </si>
  <si>
    <t>2014/2015_F_1_CAH14-01_Non-EU</t>
  </si>
  <si>
    <t>2014/2015_F_3_CAH14-01_Non-EU</t>
  </si>
  <si>
    <t>2014/2015_F_5_CAH14-01_Non-EU</t>
  </si>
  <si>
    <t>2014/2015_F_10_CAH14-01_Non-EU</t>
  </si>
  <si>
    <t>2014/2015_M_1_CAH14-01_Non-EU</t>
  </si>
  <si>
    <t>2014/2015_M_3_CAH14-01_Non-EU</t>
  </si>
  <si>
    <t>2014/2015_M_10_CAH14-01_Non-EU</t>
  </si>
  <si>
    <t>CAH15-01_EU</t>
  </si>
  <si>
    <t>2016/2017_F+M_1_CAH15-01_EU</t>
  </si>
  <si>
    <t>2016/2017_F+M_3_CAH15-01_EU</t>
  </si>
  <si>
    <t>2016/2017_F+M_5_CAH15-01_EU</t>
  </si>
  <si>
    <t>2016/2017_F+M_10_CAH15-01_EU</t>
  </si>
  <si>
    <t>2016/2017_F_1_CAH15-01_EU</t>
  </si>
  <si>
    <t>2016/2017_F_3_CAH15-01_EU</t>
  </si>
  <si>
    <t>2016/2017_F_5_CAH15-01_EU</t>
  </si>
  <si>
    <t>2016/2017_F_10_CAH15-01_EU</t>
  </si>
  <si>
    <t>2016/2017_M_1_CAH15-01_EU</t>
  </si>
  <si>
    <t>2016/2017_M_3_CAH15-01_EU</t>
  </si>
  <si>
    <t>2016/2017_M_5_CAH15-01_EU</t>
  </si>
  <si>
    <t>2016/2017_M_10_CAH15-01_EU</t>
  </si>
  <si>
    <t>2015/2016_F+M_1_CAH15-01_EU</t>
  </si>
  <si>
    <t>2015/2016_F+M_3_CAH15-01_EU</t>
  </si>
  <si>
    <t>2015/2016_F+M_5_CAH15-01_EU</t>
  </si>
  <si>
    <t>2015/2016_F+M_10_CAH15-01_EU</t>
  </si>
  <si>
    <t>2015/2016_F_1_CAH15-01_EU</t>
  </si>
  <si>
    <t>2015/2016_F_3_CAH15-01_EU</t>
  </si>
  <si>
    <t>2015/2016_F_5_CAH15-01_EU</t>
  </si>
  <si>
    <t>2015/2016_F_10_CAH15-01_EU</t>
  </si>
  <si>
    <t>2015/2016_M_1_CAH15-01_EU</t>
  </si>
  <si>
    <t>2015/2016_M_3_CAH15-01_EU</t>
  </si>
  <si>
    <t>2015/2016_M_5_CAH15-01_EU</t>
  </si>
  <si>
    <t>2015/2016_M_10_CAH15-01_EU</t>
  </si>
  <si>
    <t>2014/2015_F+M_1_CAH15-01_EU</t>
  </si>
  <si>
    <t>2014/2015_F+M_3_CAH15-01_EU</t>
  </si>
  <si>
    <t>2014/2015_F+M_5_CAH15-01_EU</t>
  </si>
  <si>
    <t>2014/2015_F+M_10_CAH15-01_EU</t>
  </si>
  <si>
    <t>2014/2015_F_1_CAH15-01_EU</t>
  </si>
  <si>
    <t>2014/2015_F_3_CAH15-01_EU</t>
  </si>
  <si>
    <t>2014/2015_F_5_CAH15-01_EU</t>
  </si>
  <si>
    <t>2014/2015_F_10_CAH15-01_EU</t>
  </si>
  <si>
    <t>2014/2015_M_1_CAH15-01_EU</t>
  </si>
  <si>
    <t>2014/2015_M_3_CAH15-01_EU</t>
  </si>
  <si>
    <t>2014/2015_M_10_CAH15-01_EU</t>
  </si>
  <si>
    <t>CAH15-01_UK</t>
  </si>
  <si>
    <t>2016/2017_F+M_1_CAH15-01_UK</t>
  </si>
  <si>
    <t>2016/2017_F+M_3_CAH15-01_UK</t>
  </si>
  <si>
    <t>2016/2017_F+M_5_CAH15-01_UK</t>
  </si>
  <si>
    <t>2016/2017_F+M_10_CAH15-01_UK</t>
  </si>
  <si>
    <t>2016/2017_F_1_CAH15-01_UK</t>
  </si>
  <si>
    <t>2016/2017_F_3_CAH15-01_UK</t>
  </si>
  <si>
    <t>2016/2017_F_5_CAH15-01_UK</t>
  </si>
  <si>
    <t>2016/2017_F_10_CAH15-01_UK</t>
  </si>
  <si>
    <t>2016/2017_M_1_CAH15-01_UK</t>
  </si>
  <si>
    <t>2016/2017_M_3_CAH15-01_UK</t>
  </si>
  <si>
    <t>2016/2017_M_5_CAH15-01_UK</t>
  </si>
  <si>
    <t>2016/2017_M_10_CAH15-01_UK</t>
  </si>
  <si>
    <t>2015/2016_F+M_1_CAH15-01_UK</t>
  </si>
  <si>
    <t>2015/2016_F+M_3_CAH15-01_UK</t>
  </si>
  <si>
    <t>2015/2016_F+M_5_CAH15-01_UK</t>
  </si>
  <si>
    <t>2015/2016_F+M_10_CAH15-01_UK</t>
  </si>
  <si>
    <t>2015/2016_F_1_CAH15-01_UK</t>
  </si>
  <si>
    <t>2015/2016_F_3_CAH15-01_UK</t>
  </si>
  <si>
    <t>2015/2016_F_5_CAH15-01_UK</t>
  </si>
  <si>
    <t>2015/2016_F_10_CAH15-01_UK</t>
  </si>
  <si>
    <t>2015/2016_M_1_CAH15-01_UK</t>
  </si>
  <si>
    <t>2015/2016_M_3_CAH15-01_UK</t>
  </si>
  <si>
    <t>2015/2016_M_5_CAH15-01_UK</t>
  </si>
  <si>
    <t>2015/2016_M_10_CAH15-01_UK</t>
  </si>
  <si>
    <t>2014/2015_F+M_1_CAH15-01_UK</t>
  </si>
  <si>
    <t>2014/2015_F+M_3_CAH15-01_UK</t>
  </si>
  <si>
    <t>2014/2015_F+M_5_CAH15-01_UK</t>
  </si>
  <si>
    <t>2014/2015_F+M_10_CAH15-01_UK</t>
  </si>
  <si>
    <t>2014/2015_F_1_CAH15-01_UK</t>
  </si>
  <si>
    <t>2014/2015_F_3_CAH15-01_UK</t>
  </si>
  <si>
    <t>2014/2015_F_5_CAH15-01_UK</t>
  </si>
  <si>
    <t>2014/2015_F_10_CAH15-01_UK</t>
  </si>
  <si>
    <t>2014/2015_M_1_CAH15-01_UK</t>
  </si>
  <si>
    <t>2014/2015_M_3_CAH15-01_UK</t>
  </si>
  <si>
    <t>2014/2015_M_10_CAH15-01_UK</t>
  </si>
  <si>
    <t>CAH15-01_Non-EU</t>
  </si>
  <si>
    <t>2016/2017_F+M_1_CAH15-01_Non-EU</t>
  </si>
  <si>
    <t>2016/2017_F+M_3_CAH15-01_Non-EU</t>
  </si>
  <si>
    <t>2016/2017_F+M_5_CAH15-01_Non-EU</t>
  </si>
  <si>
    <t>2016/2017_F+M_10_CAH15-01_Non-EU</t>
  </si>
  <si>
    <t>2016/2017_F_1_CAH15-01_Non-EU</t>
  </si>
  <si>
    <t>2016/2017_F_3_CAH15-01_Non-EU</t>
  </si>
  <si>
    <t>2016/2017_F_5_CAH15-01_Non-EU</t>
  </si>
  <si>
    <t>2016/2017_F_10_CAH15-01_Non-EU</t>
  </si>
  <si>
    <t>2016/2017_M_1_CAH15-01_Non-EU</t>
  </si>
  <si>
    <t>2016/2017_M_3_CAH15-01_Non-EU</t>
  </si>
  <si>
    <t>2016/2017_M_5_CAH15-01_Non-EU</t>
  </si>
  <si>
    <t>2016/2017_M_10_CAH15-01_Non-EU</t>
  </si>
  <si>
    <t>2015/2016_F+M_1_CAH15-01_Non-EU</t>
  </si>
  <si>
    <t>2015/2016_F+M_3_CAH15-01_Non-EU</t>
  </si>
  <si>
    <t>2015/2016_F+M_5_CAH15-01_Non-EU</t>
  </si>
  <si>
    <t>2015/2016_F+M_10_CAH15-01_Non-EU</t>
  </si>
  <si>
    <t>2015/2016_F_1_CAH15-01_Non-EU</t>
  </si>
  <si>
    <t>2015/2016_F_3_CAH15-01_Non-EU</t>
  </si>
  <si>
    <t>2015/2016_F_5_CAH15-01_Non-EU</t>
  </si>
  <si>
    <t>2015/2016_F_10_CAH15-01_Non-EU</t>
  </si>
  <si>
    <t>2015/2016_M_1_CAH15-01_Non-EU</t>
  </si>
  <si>
    <t>2015/2016_M_3_CAH15-01_Non-EU</t>
  </si>
  <si>
    <t>2015/2016_M_5_CAH15-01_Non-EU</t>
  </si>
  <si>
    <t>2015/2016_M_10_CAH15-01_Non-EU</t>
  </si>
  <si>
    <t>2014/2015_F+M_1_CAH15-01_Non-EU</t>
  </si>
  <si>
    <t>2014/2015_F+M_3_CAH15-01_Non-EU</t>
  </si>
  <si>
    <t>2014/2015_F+M_5_CAH15-01_Non-EU</t>
  </si>
  <si>
    <t>2014/2015_F+M_10_CAH15-01_Non-EU</t>
  </si>
  <si>
    <t>2014/2015_F_1_CAH15-01_Non-EU</t>
  </si>
  <si>
    <t>2014/2015_F_3_CAH15-01_Non-EU</t>
  </si>
  <si>
    <t>2014/2015_F_5_CAH15-01_Non-EU</t>
  </si>
  <si>
    <t>2014/2015_F_10_CAH15-01_Non-EU</t>
  </si>
  <si>
    <t>2014/2015_M_1_CAH15-01_Non-EU</t>
  </si>
  <si>
    <t>2014/2015_M_3_CAH15-01_Non-EU</t>
  </si>
  <si>
    <t>2014/2015_M_10_CAH15-01_Non-EU</t>
  </si>
  <si>
    <t>CAH15-02_EU</t>
  </si>
  <si>
    <t>2016/2017_F+M_1_CAH15-02_EU</t>
  </si>
  <si>
    <t>2016/2017_F+M_3_CAH15-02_EU</t>
  </si>
  <si>
    <t>2016/2017_F+M_5_CAH15-02_EU</t>
  </si>
  <si>
    <t>2016/2017_F+M_10_CAH15-02_EU</t>
  </si>
  <si>
    <t>2016/2017_F_1_CAH15-02_EU</t>
  </si>
  <si>
    <t>2016/2017_F_3_CAH15-02_EU</t>
  </si>
  <si>
    <t>2016/2017_F_5_CAH15-02_EU</t>
  </si>
  <si>
    <t>2016/2017_F_10_CAH15-02_EU</t>
  </si>
  <si>
    <t>2016/2017_M_1_CAH15-02_EU</t>
  </si>
  <si>
    <t>2016/2017_M_3_CAH15-02_EU</t>
  </si>
  <si>
    <t>2016/2017_M_5_CAH15-02_EU</t>
  </si>
  <si>
    <t>2016/2017_M_10_CAH15-02_EU</t>
  </si>
  <si>
    <t>2015/2016_F+M_1_CAH15-02_EU</t>
  </si>
  <si>
    <t>2015/2016_F+M_3_CAH15-02_EU</t>
  </si>
  <si>
    <t>2015/2016_F+M_5_CAH15-02_EU</t>
  </si>
  <si>
    <t>2015/2016_F+M_10_CAH15-02_EU</t>
  </si>
  <si>
    <t>2015/2016_F_1_CAH15-02_EU</t>
  </si>
  <si>
    <t>2015/2016_F_3_CAH15-02_EU</t>
  </si>
  <si>
    <t>2015/2016_F_5_CAH15-02_EU</t>
  </si>
  <si>
    <t>2015/2016_F_10_CAH15-02_EU</t>
  </si>
  <si>
    <t>2015/2016_M_1_CAH15-02_EU</t>
  </si>
  <si>
    <t>2015/2016_M_3_CAH15-02_EU</t>
  </si>
  <si>
    <t>2015/2016_M_5_CAH15-02_EU</t>
  </si>
  <si>
    <t>2015/2016_M_10_CAH15-02_EU</t>
  </si>
  <si>
    <t>2014/2015_F+M_1_CAH15-02_EU</t>
  </si>
  <si>
    <t>2014/2015_F+M_3_CAH15-02_EU</t>
  </si>
  <si>
    <t>2014/2015_F+M_5_CAH15-02_EU</t>
  </si>
  <si>
    <t>2014/2015_F+M_10_CAH15-02_EU</t>
  </si>
  <si>
    <t>2014/2015_F_1_CAH15-02_EU</t>
  </si>
  <si>
    <t>2014/2015_F_3_CAH15-02_EU</t>
  </si>
  <si>
    <t>2014/2015_F_5_CAH15-02_EU</t>
  </si>
  <si>
    <t>2014/2015_F_10_CAH15-02_EU</t>
  </si>
  <si>
    <t>2014/2015_M_1_CAH15-02_EU</t>
  </si>
  <si>
    <t>2014/2015_M_3_CAH15-02_EU</t>
  </si>
  <si>
    <t>2014/2015_M_10_CAH15-02_EU</t>
  </si>
  <si>
    <t>CAH15-02_UK</t>
  </si>
  <si>
    <t>2016/2017_F+M_1_CAH15-02_UK</t>
  </si>
  <si>
    <t>2016/2017_F+M_3_CAH15-02_UK</t>
  </si>
  <si>
    <t>2016/2017_F+M_5_CAH15-02_UK</t>
  </si>
  <si>
    <t>2016/2017_F+M_10_CAH15-02_UK</t>
  </si>
  <si>
    <t>2016/2017_F_1_CAH15-02_UK</t>
  </si>
  <si>
    <t>2016/2017_F_3_CAH15-02_UK</t>
  </si>
  <si>
    <t>2016/2017_F_5_CAH15-02_UK</t>
  </si>
  <si>
    <t>2016/2017_F_10_CAH15-02_UK</t>
  </si>
  <si>
    <t>2016/2017_M_1_CAH15-02_UK</t>
  </si>
  <si>
    <t>2016/2017_M_3_CAH15-02_UK</t>
  </si>
  <si>
    <t>2016/2017_M_5_CAH15-02_UK</t>
  </si>
  <si>
    <t>2016/2017_M_10_CAH15-02_UK</t>
  </si>
  <si>
    <t>2015/2016_F+M_1_CAH15-02_UK</t>
  </si>
  <si>
    <t>2015/2016_F+M_3_CAH15-02_UK</t>
  </si>
  <si>
    <t>2015/2016_F+M_5_CAH15-02_UK</t>
  </si>
  <si>
    <t>2015/2016_F+M_10_CAH15-02_UK</t>
  </si>
  <si>
    <t>2015/2016_F_1_CAH15-02_UK</t>
  </si>
  <si>
    <t>2015/2016_F_3_CAH15-02_UK</t>
  </si>
  <si>
    <t>2015/2016_F_5_CAH15-02_UK</t>
  </si>
  <si>
    <t>2015/2016_F_10_CAH15-02_UK</t>
  </si>
  <si>
    <t>2015/2016_M_1_CAH15-02_UK</t>
  </si>
  <si>
    <t>2015/2016_M_3_CAH15-02_UK</t>
  </si>
  <si>
    <t>2015/2016_M_5_CAH15-02_UK</t>
  </si>
  <si>
    <t>2015/2016_M_10_CAH15-02_UK</t>
  </si>
  <si>
    <t>2014/2015_F+M_1_CAH15-02_UK</t>
  </si>
  <si>
    <t>2014/2015_F+M_3_CAH15-02_UK</t>
  </si>
  <si>
    <t>2014/2015_F+M_5_CAH15-02_UK</t>
  </si>
  <si>
    <t>2014/2015_F+M_10_CAH15-02_UK</t>
  </si>
  <si>
    <t>2014/2015_F_1_CAH15-02_UK</t>
  </si>
  <si>
    <t>2014/2015_F_3_CAH15-02_UK</t>
  </si>
  <si>
    <t>2014/2015_F_5_CAH15-02_UK</t>
  </si>
  <si>
    <t>2014/2015_F_10_CAH15-02_UK</t>
  </si>
  <si>
    <t>2014/2015_M_1_CAH15-02_UK</t>
  </si>
  <si>
    <t>2014/2015_M_3_CAH15-02_UK</t>
  </si>
  <si>
    <t>2014/2015_M_10_CAH15-02_UK</t>
  </si>
  <si>
    <t>CAH15-02_Non-EU</t>
  </si>
  <si>
    <t>2016/2017_F+M_1_CAH15-02_Non-EU</t>
  </si>
  <si>
    <t>2016/2017_F+M_3_CAH15-02_Non-EU</t>
  </si>
  <si>
    <t>2016/2017_F+M_5_CAH15-02_Non-EU</t>
  </si>
  <si>
    <t>2016/2017_F+M_10_CAH15-02_Non-EU</t>
  </si>
  <si>
    <t>2016/2017_F_1_CAH15-02_Non-EU</t>
  </si>
  <si>
    <t>2016/2017_F_3_CAH15-02_Non-EU</t>
  </si>
  <si>
    <t>2016/2017_F_5_CAH15-02_Non-EU</t>
  </si>
  <si>
    <t>2016/2017_F_10_CAH15-02_Non-EU</t>
  </si>
  <si>
    <t>2016/2017_M_1_CAH15-02_Non-EU</t>
  </si>
  <si>
    <t>2016/2017_M_3_CAH15-02_Non-EU</t>
  </si>
  <si>
    <t>2016/2017_M_5_CAH15-02_Non-EU</t>
  </si>
  <si>
    <t>2016/2017_M_10_CAH15-02_Non-EU</t>
  </si>
  <si>
    <t>2015/2016_F+M_1_CAH15-02_Non-EU</t>
  </si>
  <si>
    <t>2015/2016_F+M_3_CAH15-02_Non-EU</t>
  </si>
  <si>
    <t>2015/2016_F+M_5_CAH15-02_Non-EU</t>
  </si>
  <si>
    <t>2015/2016_F+M_10_CAH15-02_Non-EU</t>
  </si>
  <si>
    <t>2015/2016_F_1_CAH15-02_Non-EU</t>
  </si>
  <si>
    <t>2015/2016_F_3_CAH15-02_Non-EU</t>
  </si>
  <si>
    <t>2015/2016_F_5_CAH15-02_Non-EU</t>
  </si>
  <si>
    <t>2015/2016_F_10_CAH15-02_Non-EU</t>
  </si>
  <si>
    <t>2015/2016_M_1_CAH15-02_Non-EU</t>
  </si>
  <si>
    <t>2015/2016_M_3_CAH15-02_Non-EU</t>
  </si>
  <si>
    <t>2015/2016_M_5_CAH15-02_Non-EU</t>
  </si>
  <si>
    <t>2015/2016_M_10_CAH15-02_Non-EU</t>
  </si>
  <si>
    <t>2014/2015_F+M_1_CAH15-02_Non-EU</t>
  </si>
  <si>
    <t>2014/2015_F+M_3_CAH15-02_Non-EU</t>
  </si>
  <si>
    <t>2014/2015_F+M_5_CAH15-02_Non-EU</t>
  </si>
  <si>
    <t>2014/2015_F+M_10_CAH15-02_Non-EU</t>
  </si>
  <si>
    <t>2014/2015_F_1_CAH15-02_Non-EU</t>
  </si>
  <si>
    <t>2014/2015_F_3_CAH15-02_Non-EU</t>
  </si>
  <si>
    <t>2014/2015_F_5_CAH15-02_Non-EU</t>
  </si>
  <si>
    <t>2014/2015_F_10_CAH15-02_Non-EU</t>
  </si>
  <si>
    <t>2014/2015_M_1_CAH15-02_Non-EU</t>
  </si>
  <si>
    <t>2014/2015_M_3_CAH15-02_Non-EU</t>
  </si>
  <si>
    <t>2014/2015_M_10_CAH15-02_Non-EU</t>
  </si>
  <si>
    <t>CAH15-03_EU</t>
  </si>
  <si>
    <t>2016/2017_F+M_1_CAH15-03_EU</t>
  </si>
  <si>
    <t>2016/2017_F+M_3_CAH15-03_EU</t>
  </si>
  <si>
    <t>2016/2017_F+M_5_CAH15-03_EU</t>
  </si>
  <si>
    <t>2016/2017_F+M_10_CAH15-03_EU</t>
  </si>
  <si>
    <t>2016/2017_F_1_CAH15-03_EU</t>
  </si>
  <si>
    <t>2016/2017_F_3_CAH15-03_EU</t>
  </si>
  <si>
    <t>2016/2017_F_5_CAH15-03_EU</t>
  </si>
  <si>
    <t>2016/2017_F_10_CAH15-03_EU</t>
  </si>
  <si>
    <t>2016/2017_M_1_CAH15-03_EU</t>
  </si>
  <si>
    <t>2016/2017_M_3_CAH15-03_EU</t>
  </si>
  <si>
    <t>2016/2017_M_5_CAH15-03_EU</t>
  </si>
  <si>
    <t>2016/2017_M_10_CAH15-03_EU</t>
  </si>
  <si>
    <t>2015/2016_F+M_1_CAH15-03_EU</t>
  </si>
  <si>
    <t>2015/2016_F+M_3_CAH15-03_EU</t>
  </si>
  <si>
    <t>2015/2016_F+M_5_CAH15-03_EU</t>
  </si>
  <si>
    <t>2015/2016_F+M_10_CAH15-03_EU</t>
  </si>
  <si>
    <t>2015/2016_F_1_CAH15-03_EU</t>
  </si>
  <si>
    <t>2015/2016_F_3_CAH15-03_EU</t>
  </si>
  <si>
    <t>2015/2016_F_5_CAH15-03_EU</t>
  </si>
  <si>
    <t>2015/2016_F_10_CAH15-03_EU</t>
  </si>
  <si>
    <t>2015/2016_M_1_CAH15-03_EU</t>
  </si>
  <si>
    <t>2015/2016_M_3_CAH15-03_EU</t>
  </si>
  <si>
    <t>2015/2016_M_5_CAH15-03_EU</t>
  </si>
  <si>
    <t>2015/2016_M_10_CAH15-03_EU</t>
  </si>
  <si>
    <t>2014/2015_F+M_1_CAH15-03_EU</t>
  </si>
  <si>
    <t>2014/2015_F+M_3_CAH15-03_EU</t>
  </si>
  <si>
    <t>2014/2015_F+M_5_CAH15-03_EU</t>
  </si>
  <si>
    <t>2014/2015_F+M_10_CAH15-03_EU</t>
  </si>
  <si>
    <t>2014/2015_F_1_CAH15-03_EU</t>
  </si>
  <si>
    <t>2014/2015_F_3_CAH15-03_EU</t>
  </si>
  <si>
    <t>2014/2015_F_5_CAH15-03_EU</t>
  </si>
  <si>
    <t>2014/2015_F_10_CAH15-03_EU</t>
  </si>
  <si>
    <t>2014/2015_M_1_CAH15-03_EU</t>
  </si>
  <si>
    <t>2014/2015_M_3_CAH15-03_EU</t>
  </si>
  <si>
    <t>2014/2015_M_10_CAH15-03_EU</t>
  </si>
  <si>
    <t>CAH15-03_UK</t>
  </si>
  <si>
    <t>2016/2017_F+M_1_CAH15-03_UK</t>
  </si>
  <si>
    <t>2016/2017_F+M_3_CAH15-03_UK</t>
  </si>
  <si>
    <t>2016/2017_F+M_5_CAH15-03_UK</t>
  </si>
  <si>
    <t>2016/2017_F+M_10_CAH15-03_UK</t>
  </si>
  <si>
    <t>2016/2017_F_1_CAH15-03_UK</t>
  </si>
  <si>
    <t>2016/2017_F_3_CAH15-03_UK</t>
  </si>
  <si>
    <t>2016/2017_F_5_CAH15-03_UK</t>
  </si>
  <si>
    <t>2016/2017_F_10_CAH15-03_UK</t>
  </si>
  <si>
    <t>2016/2017_M_1_CAH15-03_UK</t>
  </si>
  <si>
    <t>2016/2017_M_3_CAH15-03_UK</t>
  </si>
  <si>
    <t>2016/2017_M_5_CAH15-03_UK</t>
  </si>
  <si>
    <t>2016/2017_M_10_CAH15-03_UK</t>
  </si>
  <si>
    <t>2015/2016_F+M_1_CAH15-03_UK</t>
  </si>
  <si>
    <t>2015/2016_F+M_3_CAH15-03_UK</t>
  </si>
  <si>
    <t>2015/2016_F+M_5_CAH15-03_UK</t>
  </si>
  <si>
    <t>2015/2016_F+M_10_CAH15-03_UK</t>
  </si>
  <si>
    <t>2015/2016_F_1_CAH15-03_UK</t>
  </si>
  <si>
    <t>2015/2016_F_3_CAH15-03_UK</t>
  </si>
  <si>
    <t>2015/2016_F_5_CAH15-03_UK</t>
  </si>
  <si>
    <t>2015/2016_F_10_CAH15-03_UK</t>
  </si>
  <si>
    <t>2015/2016_M_1_CAH15-03_UK</t>
  </si>
  <si>
    <t>2015/2016_M_3_CAH15-03_UK</t>
  </si>
  <si>
    <t>2015/2016_M_5_CAH15-03_UK</t>
  </si>
  <si>
    <t>2015/2016_M_10_CAH15-03_UK</t>
  </si>
  <si>
    <t>2014/2015_F+M_1_CAH15-03_UK</t>
  </si>
  <si>
    <t>2014/2015_F+M_3_CAH15-03_UK</t>
  </si>
  <si>
    <t>2014/2015_F+M_5_CAH15-03_UK</t>
  </si>
  <si>
    <t>2014/2015_F+M_10_CAH15-03_UK</t>
  </si>
  <si>
    <t>2014/2015_F_1_CAH15-03_UK</t>
  </si>
  <si>
    <t>2014/2015_F_3_CAH15-03_UK</t>
  </si>
  <si>
    <t>2014/2015_F_5_CAH15-03_UK</t>
  </si>
  <si>
    <t>2014/2015_F_10_CAH15-03_UK</t>
  </si>
  <si>
    <t>2014/2015_M_1_CAH15-03_UK</t>
  </si>
  <si>
    <t>2014/2015_M_3_CAH15-03_UK</t>
  </si>
  <si>
    <t>2014/2015_M_10_CAH15-03_UK</t>
  </si>
  <si>
    <t>CAH15-03_Non-EU</t>
  </si>
  <si>
    <t>2016/2017_F+M_1_CAH15-03_Non-EU</t>
  </si>
  <si>
    <t>2016/2017_F+M_3_CAH15-03_Non-EU</t>
  </si>
  <si>
    <t>2016/2017_F+M_5_CAH15-03_Non-EU</t>
  </si>
  <si>
    <t>2016/2017_F+M_10_CAH15-03_Non-EU</t>
  </si>
  <si>
    <t>2016/2017_F_1_CAH15-03_Non-EU</t>
  </si>
  <si>
    <t>2016/2017_F_3_CAH15-03_Non-EU</t>
  </si>
  <si>
    <t>2016/2017_F_5_CAH15-03_Non-EU</t>
  </si>
  <si>
    <t>2016/2017_F_10_CAH15-03_Non-EU</t>
  </si>
  <si>
    <t>2016/2017_M_1_CAH15-03_Non-EU</t>
  </si>
  <si>
    <t>2016/2017_M_3_CAH15-03_Non-EU</t>
  </si>
  <si>
    <t>2016/2017_M_5_CAH15-03_Non-EU</t>
  </si>
  <si>
    <t>2016/2017_M_10_CAH15-03_Non-EU</t>
  </si>
  <si>
    <t>2015/2016_F+M_1_CAH15-03_Non-EU</t>
  </si>
  <si>
    <t>2015/2016_F+M_3_CAH15-03_Non-EU</t>
  </si>
  <si>
    <t>2015/2016_F+M_5_CAH15-03_Non-EU</t>
  </si>
  <si>
    <t>2015/2016_F+M_10_CAH15-03_Non-EU</t>
  </si>
  <si>
    <t>2015/2016_F_1_CAH15-03_Non-EU</t>
  </si>
  <si>
    <t>2015/2016_F_3_CAH15-03_Non-EU</t>
  </si>
  <si>
    <t>2015/2016_F_5_CAH15-03_Non-EU</t>
  </si>
  <si>
    <t>2015/2016_F_10_CAH15-03_Non-EU</t>
  </si>
  <si>
    <t>2015/2016_M_1_CAH15-03_Non-EU</t>
  </si>
  <si>
    <t>2015/2016_M_3_CAH15-03_Non-EU</t>
  </si>
  <si>
    <t>2015/2016_M_5_CAH15-03_Non-EU</t>
  </si>
  <si>
    <t>2015/2016_M_10_CAH15-03_Non-EU</t>
  </si>
  <si>
    <t>2014/2015_F+M_1_CAH15-03_Non-EU</t>
  </si>
  <si>
    <t>2014/2015_F+M_3_CAH15-03_Non-EU</t>
  </si>
  <si>
    <t>2014/2015_F+M_5_CAH15-03_Non-EU</t>
  </si>
  <si>
    <t>2014/2015_F+M_10_CAH15-03_Non-EU</t>
  </si>
  <si>
    <t>2014/2015_F_1_CAH15-03_Non-EU</t>
  </si>
  <si>
    <t>2014/2015_F_3_CAH15-03_Non-EU</t>
  </si>
  <si>
    <t>2014/2015_F_5_CAH15-03_Non-EU</t>
  </si>
  <si>
    <t>2014/2015_F_10_CAH15-03_Non-EU</t>
  </si>
  <si>
    <t>2014/2015_M_1_CAH15-03_Non-EU</t>
  </si>
  <si>
    <t>2014/2015_M_3_CAH15-03_Non-EU</t>
  </si>
  <si>
    <t>2014/2015_M_10_CAH15-03_Non-EU</t>
  </si>
  <si>
    <t>CAH15-04_EU</t>
  </si>
  <si>
    <t>2016/2017_F+M_1_CAH15-04_EU</t>
  </si>
  <si>
    <t>2016/2017_F+M_3_CAH15-04_EU</t>
  </si>
  <si>
    <t>2016/2017_F+M_5_CAH15-04_EU</t>
  </si>
  <si>
    <t>2016/2017_F+M_10_CAH15-04_EU</t>
  </si>
  <si>
    <t>2016/2017_F_1_CAH15-04_EU</t>
  </si>
  <si>
    <t>2016/2017_F_3_CAH15-04_EU</t>
  </si>
  <si>
    <t>2016/2017_F_5_CAH15-04_EU</t>
  </si>
  <si>
    <t>2016/2017_F_10_CAH15-04_EU</t>
  </si>
  <si>
    <t>2016/2017_M_1_CAH15-04_EU</t>
  </si>
  <si>
    <t>2016/2017_M_3_CAH15-04_EU</t>
  </si>
  <si>
    <t>2016/2017_M_5_CAH15-04_EU</t>
  </si>
  <si>
    <t>2016/2017_M_10_CAH15-04_EU</t>
  </si>
  <si>
    <t>2015/2016_F+M_1_CAH15-04_EU</t>
  </si>
  <si>
    <t>2015/2016_F+M_3_CAH15-04_EU</t>
  </si>
  <si>
    <t>2015/2016_F+M_5_CAH15-04_EU</t>
  </si>
  <si>
    <t>2015/2016_F+M_10_CAH15-04_EU</t>
  </si>
  <si>
    <t>2015/2016_F_1_CAH15-04_EU</t>
  </si>
  <si>
    <t>2015/2016_F_3_CAH15-04_EU</t>
  </si>
  <si>
    <t>2015/2016_F_5_CAH15-04_EU</t>
  </si>
  <si>
    <t>2015/2016_F_10_CAH15-04_EU</t>
  </si>
  <si>
    <t>2015/2016_M_1_CAH15-04_EU</t>
  </si>
  <si>
    <t>2015/2016_M_3_CAH15-04_EU</t>
  </si>
  <si>
    <t>2015/2016_M_5_CAH15-04_EU</t>
  </si>
  <si>
    <t>2015/2016_M_10_CAH15-04_EU</t>
  </si>
  <si>
    <t>2014/2015_F+M_1_CAH15-04_EU</t>
  </si>
  <si>
    <t>2014/2015_F+M_3_CAH15-04_EU</t>
  </si>
  <si>
    <t>2014/2015_F+M_5_CAH15-04_EU</t>
  </si>
  <si>
    <t>2014/2015_F+M_10_CAH15-04_EU</t>
  </si>
  <si>
    <t>2014/2015_F_1_CAH15-04_EU</t>
  </si>
  <si>
    <t>2014/2015_F_3_CAH15-04_EU</t>
  </si>
  <si>
    <t>2014/2015_F_5_CAH15-04_EU</t>
  </si>
  <si>
    <t>2014/2015_F_10_CAH15-04_EU</t>
  </si>
  <si>
    <t>2014/2015_M_1_CAH15-04_EU</t>
  </si>
  <si>
    <t>2014/2015_M_3_CAH15-04_EU</t>
  </si>
  <si>
    <t>2014/2015_M_10_CAH15-04_EU</t>
  </si>
  <si>
    <t>CAH15-04_UK</t>
  </si>
  <si>
    <t>2016/2017_F+M_1_CAH15-04_UK</t>
  </si>
  <si>
    <t>2016/2017_F+M_3_CAH15-04_UK</t>
  </si>
  <si>
    <t>2016/2017_F+M_5_CAH15-04_UK</t>
  </si>
  <si>
    <t>2016/2017_F+M_10_CAH15-04_UK</t>
  </si>
  <si>
    <t>2016/2017_F_1_CAH15-04_UK</t>
  </si>
  <si>
    <t>2016/2017_F_3_CAH15-04_UK</t>
  </si>
  <si>
    <t>2016/2017_F_5_CAH15-04_UK</t>
  </si>
  <si>
    <t>2016/2017_F_10_CAH15-04_UK</t>
  </si>
  <si>
    <t>2016/2017_M_1_CAH15-04_UK</t>
  </si>
  <si>
    <t>2016/2017_M_3_CAH15-04_UK</t>
  </si>
  <si>
    <t>2016/2017_M_5_CAH15-04_UK</t>
  </si>
  <si>
    <t>2016/2017_M_10_CAH15-04_UK</t>
  </si>
  <si>
    <t>2015/2016_F+M_1_CAH15-04_UK</t>
  </si>
  <si>
    <t>2015/2016_F+M_3_CAH15-04_UK</t>
  </si>
  <si>
    <t>2015/2016_F+M_5_CAH15-04_UK</t>
  </si>
  <si>
    <t>2015/2016_F+M_10_CAH15-04_UK</t>
  </si>
  <si>
    <t>2015/2016_F_1_CAH15-04_UK</t>
  </si>
  <si>
    <t>2015/2016_F_3_CAH15-04_UK</t>
  </si>
  <si>
    <t>2015/2016_F_5_CAH15-04_UK</t>
  </si>
  <si>
    <t>2015/2016_F_10_CAH15-04_UK</t>
  </si>
  <si>
    <t>2015/2016_M_1_CAH15-04_UK</t>
  </si>
  <si>
    <t>2015/2016_M_3_CAH15-04_UK</t>
  </si>
  <si>
    <t>2015/2016_M_5_CAH15-04_UK</t>
  </si>
  <si>
    <t>2015/2016_M_10_CAH15-04_UK</t>
  </si>
  <si>
    <t>2014/2015_F+M_1_CAH15-04_UK</t>
  </si>
  <si>
    <t>2014/2015_F+M_3_CAH15-04_UK</t>
  </si>
  <si>
    <t>2014/2015_F+M_5_CAH15-04_UK</t>
  </si>
  <si>
    <t>2014/2015_F+M_10_CAH15-04_UK</t>
  </si>
  <si>
    <t>2014/2015_F_1_CAH15-04_UK</t>
  </si>
  <si>
    <t>2014/2015_F_3_CAH15-04_UK</t>
  </si>
  <si>
    <t>2014/2015_F_5_CAH15-04_UK</t>
  </si>
  <si>
    <t>2014/2015_F_10_CAH15-04_UK</t>
  </si>
  <si>
    <t>2014/2015_M_1_CAH15-04_UK</t>
  </si>
  <si>
    <t>2014/2015_M_3_CAH15-04_UK</t>
  </si>
  <si>
    <t>2014/2015_M_10_CAH15-04_UK</t>
  </si>
  <si>
    <t>CAH15-04_Non-EU</t>
  </si>
  <si>
    <t>2016/2017_F+M_1_CAH15-04_Non-EU</t>
  </si>
  <si>
    <t>2016/2017_F+M_3_CAH15-04_Non-EU</t>
  </si>
  <si>
    <t>2016/2017_F+M_5_CAH15-04_Non-EU</t>
  </si>
  <si>
    <t>2016/2017_F+M_10_CAH15-04_Non-EU</t>
  </si>
  <si>
    <t>2016/2017_F_1_CAH15-04_Non-EU</t>
  </si>
  <si>
    <t>2016/2017_F_3_CAH15-04_Non-EU</t>
  </si>
  <si>
    <t>2016/2017_F_5_CAH15-04_Non-EU</t>
  </si>
  <si>
    <t>2016/2017_F_10_CAH15-04_Non-EU</t>
  </si>
  <si>
    <t>2016/2017_M_1_CAH15-04_Non-EU</t>
  </si>
  <si>
    <t>2016/2017_M_3_CAH15-04_Non-EU</t>
  </si>
  <si>
    <t>2016/2017_M_5_CAH15-04_Non-EU</t>
  </si>
  <si>
    <t>2016/2017_M_10_CAH15-04_Non-EU</t>
  </si>
  <si>
    <t>2015/2016_F+M_1_CAH15-04_Non-EU</t>
  </si>
  <si>
    <t>2015/2016_F+M_3_CAH15-04_Non-EU</t>
  </si>
  <si>
    <t>2015/2016_F+M_5_CAH15-04_Non-EU</t>
  </si>
  <si>
    <t>2015/2016_F+M_10_CAH15-04_Non-EU</t>
  </si>
  <si>
    <t>2015/2016_F_1_CAH15-04_Non-EU</t>
  </si>
  <si>
    <t>2015/2016_F_3_CAH15-04_Non-EU</t>
  </si>
  <si>
    <t>2015/2016_F_5_CAH15-04_Non-EU</t>
  </si>
  <si>
    <t>2015/2016_F_10_CAH15-04_Non-EU</t>
  </si>
  <si>
    <t>2015/2016_M_1_CAH15-04_Non-EU</t>
  </si>
  <si>
    <t>2015/2016_M_3_CAH15-04_Non-EU</t>
  </si>
  <si>
    <t>2015/2016_M_5_CAH15-04_Non-EU</t>
  </si>
  <si>
    <t>2015/2016_M_10_CAH15-04_Non-EU</t>
  </si>
  <si>
    <t>2014/2015_F+M_1_CAH15-04_Non-EU</t>
  </si>
  <si>
    <t>2014/2015_F+M_3_CAH15-04_Non-EU</t>
  </si>
  <si>
    <t>2014/2015_F+M_5_CAH15-04_Non-EU</t>
  </si>
  <si>
    <t>2014/2015_F+M_10_CAH15-04_Non-EU</t>
  </si>
  <si>
    <t>2014/2015_F_1_CAH15-04_Non-EU</t>
  </si>
  <si>
    <t>2014/2015_F_3_CAH15-04_Non-EU</t>
  </si>
  <si>
    <t>2014/2015_F_5_CAH15-04_Non-EU</t>
  </si>
  <si>
    <t>2014/2015_F_10_CAH15-04_Non-EU</t>
  </si>
  <si>
    <t>2014/2015_M_1_CAH15-04_Non-EU</t>
  </si>
  <si>
    <t>2014/2015_M_3_CAH15-04_Non-EU</t>
  </si>
  <si>
    <t>2014/2015_M_10_CAH15-04_Non-EU</t>
  </si>
  <si>
    <t>CAH16-01_EU</t>
  </si>
  <si>
    <t>2016/2017_F+M_1_CAH16-01_EU</t>
  </si>
  <si>
    <t>2016/2017_F+M_3_CAH16-01_EU</t>
  </si>
  <si>
    <t>2016/2017_F+M_5_CAH16-01_EU</t>
  </si>
  <si>
    <t>2016/2017_F+M_10_CAH16-01_EU</t>
  </si>
  <si>
    <t>2016/2017_F_1_CAH16-01_EU</t>
  </si>
  <si>
    <t>2016/2017_F_3_CAH16-01_EU</t>
  </si>
  <si>
    <t>2016/2017_F_5_CAH16-01_EU</t>
  </si>
  <si>
    <t>2016/2017_F_10_CAH16-01_EU</t>
  </si>
  <si>
    <t>2016/2017_M_1_CAH16-01_EU</t>
  </si>
  <si>
    <t>2016/2017_M_3_CAH16-01_EU</t>
  </si>
  <si>
    <t>2016/2017_M_5_CAH16-01_EU</t>
  </si>
  <si>
    <t>2016/2017_M_10_CAH16-01_EU</t>
  </si>
  <si>
    <t>2015/2016_F+M_1_CAH16-01_EU</t>
  </si>
  <si>
    <t>2015/2016_F+M_3_CAH16-01_EU</t>
  </si>
  <si>
    <t>2015/2016_F+M_5_CAH16-01_EU</t>
  </si>
  <si>
    <t>2015/2016_F+M_10_CAH16-01_EU</t>
  </si>
  <si>
    <t>2015/2016_F_1_CAH16-01_EU</t>
  </si>
  <si>
    <t>2015/2016_F_3_CAH16-01_EU</t>
  </si>
  <si>
    <t>2015/2016_F_5_CAH16-01_EU</t>
  </si>
  <si>
    <t>2015/2016_F_10_CAH16-01_EU</t>
  </si>
  <si>
    <t>2015/2016_M_1_CAH16-01_EU</t>
  </si>
  <si>
    <t>2015/2016_M_3_CAH16-01_EU</t>
  </si>
  <si>
    <t>2015/2016_M_5_CAH16-01_EU</t>
  </si>
  <si>
    <t>2015/2016_M_10_CAH16-01_EU</t>
  </si>
  <si>
    <t>2014/2015_F+M_1_CAH16-01_EU</t>
  </si>
  <si>
    <t>2014/2015_F+M_3_CAH16-01_EU</t>
  </si>
  <si>
    <t>2014/2015_F+M_5_CAH16-01_EU</t>
  </si>
  <si>
    <t>2014/2015_F+M_10_CAH16-01_EU</t>
  </si>
  <si>
    <t>2014/2015_F_1_CAH16-01_EU</t>
  </si>
  <si>
    <t>2014/2015_F_3_CAH16-01_EU</t>
  </si>
  <si>
    <t>2014/2015_F_5_CAH16-01_EU</t>
  </si>
  <si>
    <t>2014/2015_F_10_CAH16-01_EU</t>
  </si>
  <si>
    <t>2014/2015_M_1_CAH16-01_EU</t>
  </si>
  <si>
    <t>2014/2015_M_3_CAH16-01_EU</t>
  </si>
  <si>
    <t>2014/2015_M_10_CAH16-01_EU</t>
  </si>
  <si>
    <t>CAH16-01_UK</t>
  </si>
  <si>
    <t>2016/2017_F+M_1_CAH16-01_UK</t>
  </si>
  <si>
    <t>2016/2017_F+M_3_CAH16-01_UK</t>
  </si>
  <si>
    <t>2016/2017_F+M_5_CAH16-01_UK</t>
  </si>
  <si>
    <t>2016/2017_F+M_10_CAH16-01_UK</t>
  </si>
  <si>
    <t>2016/2017_F_1_CAH16-01_UK</t>
  </si>
  <si>
    <t>2016/2017_F_3_CAH16-01_UK</t>
  </si>
  <si>
    <t>2016/2017_F_5_CAH16-01_UK</t>
  </si>
  <si>
    <t>2016/2017_F_10_CAH16-01_UK</t>
  </si>
  <si>
    <t>2016/2017_M_1_CAH16-01_UK</t>
  </si>
  <si>
    <t>2016/2017_M_3_CAH16-01_UK</t>
  </si>
  <si>
    <t>2016/2017_M_5_CAH16-01_UK</t>
  </si>
  <si>
    <t>2016/2017_M_10_CAH16-01_UK</t>
  </si>
  <si>
    <t>2015/2016_F+M_1_CAH16-01_UK</t>
  </si>
  <si>
    <t>2015/2016_F+M_3_CAH16-01_UK</t>
  </si>
  <si>
    <t>2015/2016_F+M_5_CAH16-01_UK</t>
  </si>
  <si>
    <t>2015/2016_F+M_10_CAH16-01_UK</t>
  </si>
  <si>
    <t>2015/2016_F_1_CAH16-01_UK</t>
  </si>
  <si>
    <t>2015/2016_F_3_CAH16-01_UK</t>
  </si>
  <si>
    <t>2015/2016_F_5_CAH16-01_UK</t>
  </si>
  <si>
    <t>2015/2016_F_10_CAH16-01_UK</t>
  </si>
  <si>
    <t>2015/2016_M_1_CAH16-01_UK</t>
  </si>
  <si>
    <t>2015/2016_M_3_CAH16-01_UK</t>
  </si>
  <si>
    <t>2015/2016_M_5_CAH16-01_UK</t>
  </si>
  <si>
    <t>2015/2016_M_10_CAH16-01_UK</t>
  </si>
  <si>
    <t>2014/2015_F+M_1_CAH16-01_UK</t>
  </si>
  <si>
    <t>2014/2015_F+M_3_CAH16-01_UK</t>
  </si>
  <si>
    <t>2014/2015_F+M_5_CAH16-01_UK</t>
  </si>
  <si>
    <t>2014/2015_F+M_10_CAH16-01_UK</t>
  </si>
  <si>
    <t>2014/2015_F_1_CAH16-01_UK</t>
  </si>
  <si>
    <t>2014/2015_F_3_CAH16-01_UK</t>
  </si>
  <si>
    <t>2014/2015_F_5_CAH16-01_UK</t>
  </si>
  <si>
    <t>2014/2015_F_10_CAH16-01_UK</t>
  </si>
  <si>
    <t>2014/2015_M_1_CAH16-01_UK</t>
  </si>
  <si>
    <t>2014/2015_M_3_CAH16-01_UK</t>
  </si>
  <si>
    <t>2014/2015_M_10_CAH16-01_UK</t>
  </si>
  <si>
    <t>CAH16-01_Non-EU</t>
  </si>
  <si>
    <t>2016/2017_F+M_1_CAH16-01_Non-EU</t>
  </si>
  <si>
    <t>2016/2017_F+M_3_CAH16-01_Non-EU</t>
  </si>
  <si>
    <t>2016/2017_F+M_5_CAH16-01_Non-EU</t>
  </si>
  <si>
    <t>2016/2017_F+M_10_CAH16-01_Non-EU</t>
  </si>
  <si>
    <t>2016/2017_F_1_CAH16-01_Non-EU</t>
  </si>
  <si>
    <t>2016/2017_F_3_CAH16-01_Non-EU</t>
  </si>
  <si>
    <t>2016/2017_F_5_CAH16-01_Non-EU</t>
  </si>
  <si>
    <t>2016/2017_F_10_CAH16-01_Non-EU</t>
  </si>
  <si>
    <t>2016/2017_M_1_CAH16-01_Non-EU</t>
  </si>
  <si>
    <t>2016/2017_M_3_CAH16-01_Non-EU</t>
  </si>
  <si>
    <t>2016/2017_M_5_CAH16-01_Non-EU</t>
  </si>
  <si>
    <t>2016/2017_M_10_CAH16-01_Non-EU</t>
  </si>
  <si>
    <t>2015/2016_F+M_1_CAH16-01_Non-EU</t>
  </si>
  <si>
    <t>2015/2016_F+M_3_CAH16-01_Non-EU</t>
  </si>
  <si>
    <t>2015/2016_F+M_5_CAH16-01_Non-EU</t>
  </si>
  <si>
    <t>2015/2016_F+M_10_CAH16-01_Non-EU</t>
  </si>
  <si>
    <t>2015/2016_F_1_CAH16-01_Non-EU</t>
  </si>
  <si>
    <t>2015/2016_F_3_CAH16-01_Non-EU</t>
  </si>
  <si>
    <t>2015/2016_F_5_CAH16-01_Non-EU</t>
  </si>
  <si>
    <t>2015/2016_F_10_CAH16-01_Non-EU</t>
  </si>
  <si>
    <t>2015/2016_M_1_CAH16-01_Non-EU</t>
  </si>
  <si>
    <t>2015/2016_M_3_CAH16-01_Non-EU</t>
  </si>
  <si>
    <t>2015/2016_M_5_CAH16-01_Non-EU</t>
  </si>
  <si>
    <t>2015/2016_M_10_CAH16-01_Non-EU</t>
  </si>
  <si>
    <t>2014/2015_F+M_1_CAH16-01_Non-EU</t>
  </si>
  <si>
    <t>2014/2015_F+M_3_CAH16-01_Non-EU</t>
  </si>
  <si>
    <t>2014/2015_F+M_5_CAH16-01_Non-EU</t>
  </si>
  <si>
    <t>2014/2015_F+M_10_CAH16-01_Non-EU</t>
  </si>
  <si>
    <t>2014/2015_F_1_CAH16-01_Non-EU</t>
  </si>
  <si>
    <t>2014/2015_F_3_CAH16-01_Non-EU</t>
  </si>
  <si>
    <t>2014/2015_F_5_CAH16-01_Non-EU</t>
  </si>
  <si>
    <t>2014/2015_F_10_CAH16-01_Non-EU</t>
  </si>
  <si>
    <t>2014/2015_M_1_CAH16-01_Non-EU</t>
  </si>
  <si>
    <t>2014/2015_M_3_CAH16-01_Non-EU</t>
  </si>
  <si>
    <t>2014/2015_M_10_CAH16-01_Non-EU</t>
  </si>
  <si>
    <t>CAH17-01_EU</t>
  </si>
  <si>
    <t>2016/2017_F+M_1_CAH17-01_EU</t>
  </si>
  <si>
    <t>2016/2017_F+M_3_CAH17-01_EU</t>
  </si>
  <si>
    <t>2016/2017_F+M_5_CAH17-01_EU</t>
  </si>
  <si>
    <t>2016/2017_F+M_10_CAH17-01_EU</t>
  </si>
  <si>
    <t>2016/2017_F_1_CAH17-01_EU</t>
  </si>
  <si>
    <t>2016/2017_F_3_CAH17-01_EU</t>
  </si>
  <si>
    <t>2016/2017_F_5_CAH17-01_EU</t>
  </si>
  <si>
    <t>2016/2017_F_10_CAH17-01_EU</t>
  </si>
  <si>
    <t>2016/2017_M_1_CAH17-01_EU</t>
  </si>
  <si>
    <t>2016/2017_M_3_CAH17-01_EU</t>
  </si>
  <si>
    <t>2016/2017_M_5_CAH17-01_EU</t>
  </si>
  <si>
    <t>2016/2017_M_10_CAH17-01_EU</t>
  </si>
  <si>
    <t>2015/2016_F+M_1_CAH17-01_EU</t>
  </si>
  <si>
    <t>2015/2016_F+M_3_CAH17-01_EU</t>
  </si>
  <si>
    <t>2015/2016_F+M_5_CAH17-01_EU</t>
  </si>
  <si>
    <t>2015/2016_F+M_10_CAH17-01_EU</t>
  </si>
  <si>
    <t>2015/2016_F_1_CAH17-01_EU</t>
  </si>
  <si>
    <t>2015/2016_F_3_CAH17-01_EU</t>
  </si>
  <si>
    <t>2015/2016_F_5_CAH17-01_EU</t>
  </si>
  <si>
    <t>2015/2016_F_10_CAH17-01_EU</t>
  </si>
  <si>
    <t>2015/2016_M_1_CAH17-01_EU</t>
  </si>
  <si>
    <t>2015/2016_M_3_CAH17-01_EU</t>
  </si>
  <si>
    <t>2015/2016_M_5_CAH17-01_EU</t>
  </si>
  <si>
    <t>2015/2016_M_10_CAH17-01_EU</t>
  </si>
  <si>
    <t>2014/2015_F+M_1_CAH17-01_EU</t>
  </si>
  <si>
    <t>2014/2015_F+M_3_CAH17-01_EU</t>
  </si>
  <si>
    <t>2014/2015_F+M_5_CAH17-01_EU</t>
  </si>
  <si>
    <t>2014/2015_F+M_10_CAH17-01_EU</t>
  </si>
  <si>
    <t>2014/2015_F_1_CAH17-01_EU</t>
  </si>
  <si>
    <t>2014/2015_F_3_CAH17-01_EU</t>
  </si>
  <si>
    <t>2014/2015_F_5_CAH17-01_EU</t>
  </si>
  <si>
    <t>2014/2015_F_10_CAH17-01_EU</t>
  </si>
  <si>
    <t>2014/2015_M_1_CAH17-01_EU</t>
  </si>
  <si>
    <t>2014/2015_M_3_CAH17-01_EU</t>
  </si>
  <si>
    <t>2014/2015_M_10_CAH17-01_EU</t>
  </si>
  <si>
    <t>CAH17-01_UK</t>
  </si>
  <si>
    <t>2016/2017_F+M_1_CAH17-01_UK</t>
  </si>
  <si>
    <t>2016/2017_F+M_3_CAH17-01_UK</t>
  </si>
  <si>
    <t>2016/2017_F+M_5_CAH17-01_UK</t>
  </si>
  <si>
    <t>2016/2017_F+M_10_CAH17-01_UK</t>
  </si>
  <si>
    <t>2016/2017_F_1_CAH17-01_UK</t>
  </si>
  <si>
    <t>2016/2017_F_3_CAH17-01_UK</t>
  </si>
  <si>
    <t>2016/2017_F_5_CAH17-01_UK</t>
  </si>
  <si>
    <t>2016/2017_F_10_CAH17-01_UK</t>
  </si>
  <si>
    <t>2016/2017_M_1_CAH17-01_UK</t>
  </si>
  <si>
    <t>2016/2017_M_3_CAH17-01_UK</t>
  </si>
  <si>
    <t>2016/2017_M_5_CAH17-01_UK</t>
  </si>
  <si>
    <t>2016/2017_M_10_CAH17-01_UK</t>
  </si>
  <si>
    <t>2015/2016_F+M_1_CAH17-01_UK</t>
  </si>
  <si>
    <t>2015/2016_F+M_3_CAH17-01_UK</t>
  </si>
  <si>
    <t>2015/2016_F+M_5_CAH17-01_UK</t>
  </si>
  <si>
    <t>2015/2016_F+M_10_CAH17-01_UK</t>
  </si>
  <si>
    <t>2015/2016_F_1_CAH17-01_UK</t>
  </si>
  <si>
    <t>2015/2016_F_3_CAH17-01_UK</t>
  </si>
  <si>
    <t>2015/2016_F_5_CAH17-01_UK</t>
  </si>
  <si>
    <t>2015/2016_F_10_CAH17-01_UK</t>
  </si>
  <si>
    <t>2015/2016_M_1_CAH17-01_UK</t>
  </si>
  <si>
    <t>2015/2016_M_3_CAH17-01_UK</t>
  </si>
  <si>
    <t>2015/2016_M_5_CAH17-01_UK</t>
  </si>
  <si>
    <t>2015/2016_M_10_CAH17-01_UK</t>
  </si>
  <si>
    <t>2014/2015_F+M_1_CAH17-01_UK</t>
  </si>
  <si>
    <t>2014/2015_F+M_3_CAH17-01_UK</t>
  </si>
  <si>
    <t>2014/2015_F+M_5_CAH17-01_UK</t>
  </si>
  <si>
    <t>2014/2015_F+M_10_CAH17-01_UK</t>
  </si>
  <si>
    <t>2014/2015_F_1_CAH17-01_UK</t>
  </si>
  <si>
    <t>2014/2015_F_3_CAH17-01_UK</t>
  </si>
  <si>
    <t>2014/2015_F_5_CAH17-01_UK</t>
  </si>
  <si>
    <t>2014/2015_F_10_CAH17-01_UK</t>
  </si>
  <si>
    <t>2014/2015_M_1_CAH17-01_UK</t>
  </si>
  <si>
    <t>2014/2015_M_3_CAH17-01_UK</t>
  </si>
  <si>
    <t>2014/2015_M_10_CAH17-01_UK</t>
  </si>
  <si>
    <t>CAH17-01_Non-EU</t>
  </si>
  <si>
    <t>2016/2017_F+M_1_CAH17-01_Non-EU</t>
  </si>
  <si>
    <t>2016/2017_F+M_3_CAH17-01_Non-EU</t>
  </si>
  <si>
    <t>2016/2017_F+M_5_CAH17-01_Non-EU</t>
  </si>
  <si>
    <t>2016/2017_F+M_10_CAH17-01_Non-EU</t>
  </si>
  <si>
    <t>2016/2017_F_1_CAH17-01_Non-EU</t>
  </si>
  <si>
    <t>2016/2017_F_3_CAH17-01_Non-EU</t>
  </si>
  <si>
    <t>2016/2017_F_5_CAH17-01_Non-EU</t>
  </si>
  <si>
    <t>2016/2017_F_10_CAH17-01_Non-EU</t>
  </si>
  <si>
    <t>2016/2017_M_1_CAH17-01_Non-EU</t>
  </si>
  <si>
    <t>2016/2017_M_3_CAH17-01_Non-EU</t>
  </si>
  <si>
    <t>2016/2017_M_5_CAH17-01_Non-EU</t>
  </si>
  <si>
    <t>2016/2017_M_10_CAH17-01_Non-EU</t>
  </si>
  <si>
    <t>2015/2016_F+M_1_CAH17-01_Non-EU</t>
  </si>
  <si>
    <t>2015/2016_F+M_3_CAH17-01_Non-EU</t>
  </si>
  <si>
    <t>2015/2016_F+M_5_CAH17-01_Non-EU</t>
  </si>
  <si>
    <t>2015/2016_F+M_10_CAH17-01_Non-EU</t>
  </si>
  <si>
    <t>2015/2016_F_1_CAH17-01_Non-EU</t>
  </si>
  <si>
    <t>2015/2016_F_3_CAH17-01_Non-EU</t>
  </si>
  <si>
    <t>2015/2016_F_5_CAH17-01_Non-EU</t>
  </si>
  <si>
    <t>2015/2016_F_10_CAH17-01_Non-EU</t>
  </si>
  <si>
    <t>2015/2016_M_1_CAH17-01_Non-EU</t>
  </si>
  <si>
    <t>2015/2016_M_3_CAH17-01_Non-EU</t>
  </si>
  <si>
    <t>2015/2016_M_5_CAH17-01_Non-EU</t>
  </si>
  <si>
    <t>2015/2016_M_10_CAH17-01_Non-EU</t>
  </si>
  <si>
    <t>2014/2015_F+M_1_CAH17-01_Non-EU</t>
  </si>
  <si>
    <t>2014/2015_F+M_3_CAH17-01_Non-EU</t>
  </si>
  <si>
    <t>2014/2015_F+M_5_CAH17-01_Non-EU</t>
  </si>
  <si>
    <t>2014/2015_F+M_10_CAH17-01_Non-EU</t>
  </si>
  <si>
    <t>2014/2015_F_1_CAH17-01_Non-EU</t>
  </si>
  <si>
    <t>2014/2015_F_3_CAH17-01_Non-EU</t>
  </si>
  <si>
    <t>2014/2015_F_5_CAH17-01_Non-EU</t>
  </si>
  <si>
    <t>2014/2015_F_10_CAH17-01_Non-EU</t>
  </si>
  <si>
    <t>2014/2015_M_1_CAH17-01_Non-EU</t>
  </si>
  <si>
    <t>2014/2015_M_3_CAH17-01_Non-EU</t>
  </si>
  <si>
    <t>2014/2015_M_10_CAH17-01_Non-EU</t>
  </si>
  <si>
    <t>CAH18-01_EU</t>
  </si>
  <si>
    <t>2016/2017_F+M_1_CAH18-01_EU</t>
  </si>
  <si>
    <t>2016/2017_F+M_3_CAH18-01_EU</t>
  </si>
  <si>
    <t>2016/2017_F+M_5_CAH18-01_EU</t>
  </si>
  <si>
    <t>2016/2017_F+M_10_CAH18-01_EU</t>
  </si>
  <si>
    <t>2016/2017_F_1_CAH18-01_EU</t>
  </si>
  <si>
    <t>2016/2017_F_3_CAH18-01_EU</t>
  </si>
  <si>
    <t>2016/2017_F_5_CAH18-01_EU</t>
  </si>
  <si>
    <t>2016/2017_F_10_CAH18-01_EU</t>
  </si>
  <si>
    <t>2016/2017_M_1_CAH18-01_EU</t>
  </si>
  <si>
    <t>2016/2017_M_3_CAH18-01_EU</t>
  </si>
  <si>
    <t>2016/2017_M_5_CAH18-01_EU</t>
  </si>
  <si>
    <t>2016/2017_M_10_CAH18-01_EU</t>
  </si>
  <si>
    <t>2015/2016_F+M_1_CAH18-01_EU</t>
  </si>
  <si>
    <t>2015/2016_F+M_3_CAH18-01_EU</t>
  </si>
  <si>
    <t>2015/2016_F+M_5_CAH18-01_EU</t>
  </si>
  <si>
    <t>2015/2016_F+M_10_CAH18-01_EU</t>
  </si>
  <si>
    <t>2015/2016_F_1_CAH18-01_EU</t>
  </si>
  <si>
    <t>2015/2016_F_3_CAH18-01_EU</t>
  </si>
  <si>
    <t>2015/2016_F_5_CAH18-01_EU</t>
  </si>
  <si>
    <t>2015/2016_F_10_CAH18-01_EU</t>
  </si>
  <si>
    <t>2015/2016_M_1_CAH18-01_EU</t>
  </si>
  <si>
    <t>2015/2016_M_3_CAH18-01_EU</t>
  </si>
  <si>
    <t>2015/2016_M_5_CAH18-01_EU</t>
  </si>
  <si>
    <t>2015/2016_M_10_CAH18-01_EU</t>
  </si>
  <si>
    <t>2014/2015_F+M_1_CAH18-01_EU</t>
  </si>
  <si>
    <t>2014/2015_F+M_3_CAH18-01_EU</t>
  </si>
  <si>
    <t>2014/2015_F+M_5_CAH18-01_EU</t>
  </si>
  <si>
    <t>2014/2015_F+M_10_CAH18-01_EU</t>
  </si>
  <si>
    <t>2014/2015_F_1_CAH18-01_EU</t>
  </si>
  <si>
    <t>2014/2015_F_3_CAH18-01_EU</t>
  </si>
  <si>
    <t>2014/2015_F_5_CAH18-01_EU</t>
  </si>
  <si>
    <t>2014/2015_F_10_CAH18-01_EU</t>
  </si>
  <si>
    <t>2014/2015_M_1_CAH18-01_EU</t>
  </si>
  <si>
    <t>2014/2015_M_3_CAH18-01_EU</t>
  </si>
  <si>
    <t>2014/2015_M_10_CAH18-01_EU</t>
  </si>
  <si>
    <t>CAH18-01_UK</t>
  </si>
  <si>
    <t>2016/2017_F+M_1_CAH18-01_UK</t>
  </si>
  <si>
    <t>2016/2017_F+M_3_CAH18-01_UK</t>
  </si>
  <si>
    <t>2016/2017_F+M_5_CAH18-01_UK</t>
  </si>
  <si>
    <t>2016/2017_F+M_10_CAH18-01_UK</t>
  </si>
  <si>
    <t>2016/2017_F_1_CAH18-01_UK</t>
  </si>
  <si>
    <t>2016/2017_F_3_CAH18-01_UK</t>
  </si>
  <si>
    <t>2016/2017_F_5_CAH18-01_UK</t>
  </si>
  <si>
    <t>2016/2017_F_10_CAH18-01_UK</t>
  </si>
  <si>
    <t>2016/2017_M_1_CAH18-01_UK</t>
  </si>
  <si>
    <t>2016/2017_M_3_CAH18-01_UK</t>
  </si>
  <si>
    <t>2016/2017_M_5_CAH18-01_UK</t>
  </si>
  <si>
    <t>2016/2017_M_10_CAH18-01_UK</t>
  </si>
  <si>
    <t>2015/2016_F+M_1_CAH18-01_UK</t>
  </si>
  <si>
    <t>2015/2016_F+M_3_CAH18-01_UK</t>
  </si>
  <si>
    <t>2015/2016_F+M_5_CAH18-01_UK</t>
  </si>
  <si>
    <t>2015/2016_F+M_10_CAH18-01_UK</t>
  </si>
  <si>
    <t>2015/2016_F_1_CAH18-01_UK</t>
  </si>
  <si>
    <t>2015/2016_F_3_CAH18-01_UK</t>
  </si>
  <si>
    <t>2015/2016_F_5_CAH18-01_UK</t>
  </si>
  <si>
    <t>2015/2016_F_10_CAH18-01_UK</t>
  </si>
  <si>
    <t>2015/2016_M_1_CAH18-01_UK</t>
  </si>
  <si>
    <t>2015/2016_M_3_CAH18-01_UK</t>
  </si>
  <si>
    <t>2015/2016_M_5_CAH18-01_UK</t>
  </si>
  <si>
    <t>2015/2016_M_10_CAH18-01_UK</t>
  </si>
  <si>
    <t>2014/2015_F+M_1_CAH18-01_UK</t>
  </si>
  <si>
    <t>2014/2015_F+M_3_CAH18-01_UK</t>
  </si>
  <si>
    <t>2014/2015_F+M_5_CAH18-01_UK</t>
  </si>
  <si>
    <t>2014/2015_F+M_10_CAH18-01_UK</t>
  </si>
  <si>
    <t>2014/2015_F_1_CAH18-01_UK</t>
  </si>
  <si>
    <t>2014/2015_F_3_CAH18-01_UK</t>
  </si>
  <si>
    <t>2014/2015_F_5_CAH18-01_UK</t>
  </si>
  <si>
    <t>2014/2015_F_10_CAH18-01_UK</t>
  </si>
  <si>
    <t>2014/2015_M_1_CAH18-01_UK</t>
  </si>
  <si>
    <t>2014/2015_M_3_CAH18-01_UK</t>
  </si>
  <si>
    <t>2014/2015_M_10_CAH18-01_UK</t>
  </si>
  <si>
    <t>CAH18-01_Non-EU</t>
  </si>
  <si>
    <t>2016/2017_F+M_1_CAH18-01_Non-EU</t>
  </si>
  <si>
    <t>2016/2017_F+M_3_CAH18-01_Non-EU</t>
  </si>
  <si>
    <t>2016/2017_F+M_5_CAH18-01_Non-EU</t>
  </si>
  <si>
    <t>2016/2017_F+M_10_CAH18-01_Non-EU</t>
  </si>
  <si>
    <t>2016/2017_F_1_CAH18-01_Non-EU</t>
  </si>
  <si>
    <t>2016/2017_F_3_CAH18-01_Non-EU</t>
  </si>
  <si>
    <t>2016/2017_F_5_CAH18-01_Non-EU</t>
  </si>
  <si>
    <t>2016/2017_F_10_CAH18-01_Non-EU</t>
  </si>
  <si>
    <t>2016/2017_M_1_CAH18-01_Non-EU</t>
  </si>
  <si>
    <t>2016/2017_M_3_CAH18-01_Non-EU</t>
  </si>
  <si>
    <t>2016/2017_M_5_CAH18-01_Non-EU</t>
  </si>
  <si>
    <t>2016/2017_M_10_CAH18-01_Non-EU</t>
  </si>
  <si>
    <t>2015/2016_F+M_1_CAH18-01_Non-EU</t>
  </si>
  <si>
    <t>2015/2016_F+M_3_CAH18-01_Non-EU</t>
  </si>
  <si>
    <t>2015/2016_F+M_5_CAH18-01_Non-EU</t>
  </si>
  <si>
    <t>2015/2016_F+M_10_CAH18-01_Non-EU</t>
  </si>
  <si>
    <t>2015/2016_F_1_CAH18-01_Non-EU</t>
  </si>
  <si>
    <t>2015/2016_F_3_CAH18-01_Non-EU</t>
  </si>
  <si>
    <t>2015/2016_F_5_CAH18-01_Non-EU</t>
  </si>
  <si>
    <t>2015/2016_F_10_CAH18-01_Non-EU</t>
  </si>
  <si>
    <t>2015/2016_M_1_CAH18-01_Non-EU</t>
  </si>
  <si>
    <t>2015/2016_M_3_CAH18-01_Non-EU</t>
  </si>
  <si>
    <t>2015/2016_M_5_CAH18-01_Non-EU</t>
  </si>
  <si>
    <t>2015/2016_M_10_CAH18-01_Non-EU</t>
  </si>
  <si>
    <t>2014/2015_F+M_1_CAH18-01_Non-EU</t>
  </si>
  <si>
    <t>2014/2015_F+M_3_CAH18-01_Non-EU</t>
  </si>
  <si>
    <t>2014/2015_F+M_5_CAH18-01_Non-EU</t>
  </si>
  <si>
    <t>2014/2015_F+M_10_CAH18-01_Non-EU</t>
  </si>
  <si>
    <t>2014/2015_F_1_CAH18-01_Non-EU</t>
  </si>
  <si>
    <t>2014/2015_F_3_CAH18-01_Non-EU</t>
  </si>
  <si>
    <t>2014/2015_F_5_CAH18-01_Non-EU</t>
  </si>
  <si>
    <t>2014/2015_F_10_CAH18-01_Non-EU</t>
  </si>
  <si>
    <t>2014/2015_M_1_CAH18-01_Non-EU</t>
  </si>
  <si>
    <t>2014/2015_M_3_CAH18-01_Non-EU</t>
  </si>
  <si>
    <t>2014/2015_M_10_CAH18-01_Non-EU</t>
  </si>
  <si>
    <t>CAH19-01_EU</t>
  </si>
  <si>
    <t>2016/2017_F+M_1_CAH19-01_EU</t>
  </si>
  <si>
    <t>2016/2017_F+M_3_CAH19-01_EU</t>
  </si>
  <si>
    <t>2016/2017_F+M_5_CAH19-01_EU</t>
  </si>
  <si>
    <t>2016/2017_F+M_10_CAH19-01_EU</t>
  </si>
  <si>
    <t>2016/2017_F_1_CAH19-01_EU</t>
  </si>
  <si>
    <t>2016/2017_F_3_CAH19-01_EU</t>
  </si>
  <si>
    <t>2016/2017_F_5_CAH19-01_EU</t>
  </si>
  <si>
    <t>2016/2017_F_10_CAH19-01_EU</t>
  </si>
  <si>
    <t>2016/2017_M_1_CAH19-01_EU</t>
  </si>
  <si>
    <t>2016/2017_M_3_CAH19-01_EU</t>
  </si>
  <si>
    <t>2016/2017_M_5_CAH19-01_EU</t>
  </si>
  <si>
    <t>2016/2017_M_10_CAH19-01_EU</t>
  </si>
  <si>
    <t>2015/2016_F+M_1_CAH19-01_EU</t>
  </si>
  <si>
    <t>2015/2016_F+M_3_CAH19-01_EU</t>
  </si>
  <si>
    <t>2015/2016_F+M_5_CAH19-01_EU</t>
  </si>
  <si>
    <t>2015/2016_F+M_10_CAH19-01_EU</t>
  </si>
  <si>
    <t>2015/2016_F_1_CAH19-01_EU</t>
  </si>
  <si>
    <t>2015/2016_F_3_CAH19-01_EU</t>
  </si>
  <si>
    <t>2015/2016_F_5_CAH19-01_EU</t>
  </si>
  <si>
    <t>2015/2016_F_10_CAH19-01_EU</t>
  </si>
  <si>
    <t>2015/2016_M_1_CAH19-01_EU</t>
  </si>
  <si>
    <t>2015/2016_M_3_CAH19-01_EU</t>
  </si>
  <si>
    <t>2015/2016_M_5_CAH19-01_EU</t>
  </si>
  <si>
    <t>2015/2016_M_10_CAH19-01_EU</t>
  </si>
  <si>
    <t>2014/2015_F+M_1_CAH19-01_EU</t>
  </si>
  <si>
    <t>2014/2015_F+M_3_CAH19-01_EU</t>
  </si>
  <si>
    <t>2014/2015_F+M_5_CAH19-01_EU</t>
  </si>
  <si>
    <t>2014/2015_F+M_10_CAH19-01_EU</t>
  </si>
  <si>
    <t>2014/2015_F_1_CAH19-01_EU</t>
  </si>
  <si>
    <t>2014/2015_F_3_CAH19-01_EU</t>
  </si>
  <si>
    <t>2014/2015_F_5_CAH19-01_EU</t>
  </si>
  <si>
    <t>2014/2015_F_10_CAH19-01_EU</t>
  </si>
  <si>
    <t>2014/2015_M_1_CAH19-01_EU</t>
  </si>
  <si>
    <t>2014/2015_M_3_CAH19-01_EU</t>
  </si>
  <si>
    <t>2014/2015_M_10_CAH19-01_EU</t>
  </si>
  <si>
    <t>CAH19-01_UK</t>
  </si>
  <si>
    <t>2016/2017_F+M_1_CAH19-01_UK</t>
  </si>
  <si>
    <t>2016/2017_F+M_3_CAH19-01_UK</t>
  </si>
  <si>
    <t>2016/2017_F+M_5_CAH19-01_UK</t>
  </si>
  <si>
    <t>2016/2017_F+M_10_CAH19-01_UK</t>
  </si>
  <si>
    <t>2016/2017_F_1_CAH19-01_UK</t>
  </si>
  <si>
    <t>2016/2017_F_3_CAH19-01_UK</t>
  </si>
  <si>
    <t>2016/2017_F_5_CAH19-01_UK</t>
  </si>
  <si>
    <t>2016/2017_F_10_CAH19-01_UK</t>
  </si>
  <si>
    <t>2016/2017_M_1_CAH19-01_UK</t>
  </si>
  <si>
    <t>2016/2017_M_3_CAH19-01_UK</t>
  </si>
  <si>
    <t>2016/2017_M_5_CAH19-01_UK</t>
  </si>
  <si>
    <t>2016/2017_M_10_CAH19-01_UK</t>
  </si>
  <si>
    <t>2015/2016_F+M_1_CAH19-01_UK</t>
  </si>
  <si>
    <t>2015/2016_F+M_3_CAH19-01_UK</t>
  </si>
  <si>
    <t>2015/2016_F+M_5_CAH19-01_UK</t>
  </si>
  <si>
    <t>2015/2016_F+M_10_CAH19-01_UK</t>
  </si>
  <si>
    <t>2015/2016_F_1_CAH19-01_UK</t>
  </si>
  <si>
    <t>2015/2016_F_3_CAH19-01_UK</t>
  </si>
  <si>
    <t>2015/2016_F_5_CAH19-01_UK</t>
  </si>
  <si>
    <t>2015/2016_F_10_CAH19-01_UK</t>
  </si>
  <si>
    <t>2015/2016_M_1_CAH19-01_UK</t>
  </si>
  <si>
    <t>2015/2016_M_3_CAH19-01_UK</t>
  </si>
  <si>
    <t>2015/2016_M_5_CAH19-01_UK</t>
  </si>
  <si>
    <t>2015/2016_M_10_CAH19-01_UK</t>
  </si>
  <si>
    <t>2014/2015_F+M_1_CAH19-01_UK</t>
  </si>
  <si>
    <t>2014/2015_F+M_3_CAH19-01_UK</t>
  </si>
  <si>
    <t>2014/2015_F+M_5_CAH19-01_UK</t>
  </si>
  <si>
    <t>2014/2015_F+M_10_CAH19-01_UK</t>
  </si>
  <si>
    <t>2014/2015_F_1_CAH19-01_UK</t>
  </si>
  <si>
    <t>2014/2015_F_3_CAH19-01_UK</t>
  </si>
  <si>
    <t>2014/2015_F_5_CAH19-01_UK</t>
  </si>
  <si>
    <t>2014/2015_F_10_CAH19-01_UK</t>
  </si>
  <si>
    <t>2014/2015_M_1_CAH19-01_UK</t>
  </si>
  <si>
    <t>2014/2015_M_3_CAH19-01_UK</t>
  </si>
  <si>
    <t>2014/2015_M_10_CAH19-01_UK</t>
  </si>
  <si>
    <t>CAH19-01_Non-EU</t>
  </si>
  <si>
    <t>2016/2017_F+M_1_CAH19-01_Non-EU</t>
  </si>
  <si>
    <t>2016/2017_F+M_3_CAH19-01_Non-EU</t>
  </si>
  <si>
    <t>2016/2017_F+M_5_CAH19-01_Non-EU</t>
  </si>
  <si>
    <t>2016/2017_F+M_10_CAH19-01_Non-EU</t>
  </si>
  <si>
    <t>2016/2017_F_1_CAH19-01_Non-EU</t>
  </si>
  <si>
    <t>2016/2017_F_3_CAH19-01_Non-EU</t>
  </si>
  <si>
    <t>2016/2017_F_5_CAH19-01_Non-EU</t>
  </si>
  <si>
    <t>2016/2017_F_10_CAH19-01_Non-EU</t>
  </si>
  <si>
    <t>2016/2017_M_1_CAH19-01_Non-EU</t>
  </si>
  <si>
    <t>2016/2017_M_3_CAH19-01_Non-EU</t>
  </si>
  <si>
    <t>2016/2017_M_5_CAH19-01_Non-EU</t>
  </si>
  <si>
    <t>2016/2017_M_10_CAH19-01_Non-EU</t>
  </si>
  <si>
    <t>2015/2016_F+M_1_CAH19-01_Non-EU</t>
  </si>
  <si>
    <t>2015/2016_F+M_3_CAH19-01_Non-EU</t>
  </si>
  <si>
    <t>2015/2016_F+M_5_CAH19-01_Non-EU</t>
  </si>
  <si>
    <t>2015/2016_F+M_10_CAH19-01_Non-EU</t>
  </si>
  <si>
    <t>2015/2016_F_1_CAH19-01_Non-EU</t>
  </si>
  <si>
    <t>2015/2016_F_3_CAH19-01_Non-EU</t>
  </si>
  <si>
    <t>2015/2016_F_5_CAH19-01_Non-EU</t>
  </si>
  <si>
    <t>2015/2016_F_10_CAH19-01_Non-EU</t>
  </si>
  <si>
    <t>2015/2016_M_1_CAH19-01_Non-EU</t>
  </si>
  <si>
    <t>2015/2016_M_3_CAH19-01_Non-EU</t>
  </si>
  <si>
    <t>2015/2016_M_5_CAH19-01_Non-EU</t>
  </si>
  <si>
    <t>2015/2016_M_10_CAH19-01_Non-EU</t>
  </si>
  <si>
    <t>2014/2015_F+M_1_CAH19-01_Non-EU</t>
  </si>
  <si>
    <t>2014/2015_F+M_3_CAH19-01_Non-EU</t>
  </si>
  <si>
    <t>2014/2015_F+M_5_CAH19-01_Non-EU</t>
  </si>
  <si>
    <t>2014/2015_F+M_10_CAH19-01_Non-EU</t>
  </si>
  <si>
    <t>2014/2015_F_1_CAH19-01_Non-EU</t>
  </si>
  <si>
    <t>2014/2015_F_3_CAH19-01_Non-EU</t>
  </si>
  <si>
    <t>2014/2015_F_5_CAH19-01_Non-EU</t>
  </si>
  <si>
    <t>2014/2015_F_10_CAH19-01_Non-EU</t>
  </si>
  <si>
    <t>2014/2015_M_1_CAH19-01_Non-EU</t>
  </si>
  <si>
    <t>2014/2015_M_3_CAH19-01_Non-EU</t>
  </si>
  <si>
    <t>2014/2015_M_10_CAH19-01_Non-EU</t>
  </si>
  <si>
    <t>CAH19-02_EU</t>
  </si>
  <si>
    <t>2016/2017_F+M_1_CAH19-02_EU</t>
  </si>
  <si>
    <t>2016/2017_F+M_3_CAH19-02_EU</t>
  </si>
  <si>
    <t>2016/2017_F+M_5_CAH19-02_EU</t>
  </si>
  <si>
    <t>2016/2017_F+M_10_CAH19-02_EU</t>
  </si>
  <si>
    <t>2016/2017_F_1_CAH19-02_EU</t>
  </si>
  <si>
    <t>2016/2017_F_3_CAH19-02_EU</t>
  </si>
  <si>
    <t>2016/2017_F_5_CAH19-02_EU</t>
  </si>
  <si>
    <t>2016/2017_F_10_CAH19-02_EU</t>
  </si>
  <si>
    <t>2016/2017_M_1_CAH19-02_EU</t>
  </si>
  <si>
    <t>2016/2017_M_3_CAH19-02_EU</t>
  </si>
  <si>
    <t>2016/2017_M_5_CAH19-02_EU</t>
  </si>
  <si>
    <t>2016/2017_M_10_CAH19-02_EU</t>
  </si>
  <si>
    <t>2015/2016_F+M_1_CAH19-02_EU</t>
  </si>
  <si>
    <t>2015/2016_F+M_3_CAH19-02_EU</t>
  </si>
  <si>
    <t>2015/2016_F+M_5_CAH19-02_EU</t>
  </si>
  <si>
    <t>2015/2016_F+M_10_CAH19-02_EU</t>
  </si>
  <si>
    <t>2015/2016_F_1_CAH19-02_EU</t>
  </si>
  <si>
    <t>2015/2016_F_3_CAH19-02_EU</t>
  </si>
  <si>
    <t>2015/2016_F_5_CAH19-02_EU</t>
  </si>
  <si>
    <t>2015/2016_F_10_CAH19-02_EU</t>
  </si>
  <si>
    <t>2015/2016_M_1_CAH19-02_EU</t>
  </si>
  <si>
    <t>2015/2016_M_3_CAH19-02_EU</t>
  </si>
  <si>
    <t>2015/2016_M_5_CAH19-02_EU</t>
  </si>
  <si>
    <t>2015/2016_M_10_CAH19-02_EU</t>
  </si>
  <si>
    <t>2014/2015_F+M_1_CAH19-02_EU</t>
  </si>
  <si>
    <t>2014/2015_F+M_3_CAH19-02_EU</t>
  </si>
  <si>
    <t>2014/2015_F+M_5_CAH19-02_EU</t>
  </si>
  <si>
    <t>2014/2015_F+M_10_CAH19-02_EU</t>
  </si>
  <si>
    <t>2014/2015_F_1_CAH19-02_EU</t>
  </si>
  <si>
    <t>2014/2015_F_3_CAH19-02_EU</t>
  </si>
  <si>
    <t>2014/2015_F_5_CAH19-02_EU</t>
  </si>
  <si>
    <t>2014/2015_F_10_CAH19-02_EU</t>
  </si>
  <si>
    <t>2014/2015_M_1_CAH19-02_EU</t>
  </si>
  <si>
    <t>2014/2015_M_3_CAH19-02_EU</t>
  </si>
  <si>
    <t>2014/2015_M_10_CAH19-02_EU</t>
  </si>
  <si>
    <t>CAH19-02_UK</t>
  </si>
  <si>
    <t>2016/2017_F+M_1_CAH19-02_UK</t>
  </si>
  <si>
    <t>2016/2017_F+M_3_CAH19-02_UK</t>
  </si>
  <si>
    <t>2016/2017_F+M_5_CAH19-02_UK</t>
  </si>
  <si>
    <t>2016/2017_F+M_10_CAH19-02_UK</t>
  </si>
  <si>
    <t>2016/2017_F_1_CAH19-02_UK</t>
  </si>
  <si>
    <t>2016/2017_F_3_CAH19-02_UK</t>
  </si>
  <si>
    <t>2016/2017_F_5_CAH19-02_UK</t>
  </si>
  <si>
    <t>2016/2017_F_10_CAH19-02_UK</t>
  </si>
  <si>
    <t>2016/2017_M_1_CAH19-02_UK</t>
  </si>
  <si>
    <t>2016/2017_M_3_CAH19-02_UK</t>
  </si>
  <si>
    <t>2016/2017_M_5_CAH19-02_UK</t>
  </si>
  <si>
    <t>2016/2017_M_10_CAH19-02_UK</t>
  </si>
  <si>
    <t>2015/2016_F+M_1_CAH19-02_UK</t>
  </si>
  <si>
    <t>2015/2016_F+M_3_CAH19-02_UK</t>
  </si>
  <si>
    <t>2015/2016_F+M_5_CAH19-02_UK</t>
  </si>
  <si>
    <t>2015/2016_F+M_10_CAH19-02_UK</t>
  </si>
  <si>
    <t>2015/2016_F_1_CAH19-02_UK</t>
  </si>
  <si>
    <t>2015/2016_F_3_CAH19-02_UK</t>
  </si>
  <si>
    <t>2015/2016_F_5_CAH19-02_UK</t>
  </si>
  <si>
    <t>2015/2016_F_10_CAH19-02_UK</t>
  </si>
  <si>
    <t>2015/2016_M_1_CAH19-02_UK</t>
  </si>
  <si>
    <t>2015/2016_M_3_CAH19-02_UK</t>
  </si>
  <si>
    <t>2015/2016_M_5_CAH19-02_UK</t>
  </si>
  <si>
    <t>2015/2016_M_10_CAH19-02_UK</t>
  </si>
  <si>
    <t>2014/2015_F+M_1_CAH19-02_UK</t>
  </si>
  <si>
    <t>2014/2015_F+M_3_CAH19-02_UK</t>
  </si>
  <si>
    <t>2014/2015_F+M_5_CAH19-02_UK</t>
  </si>
  <si>
    <t>2014/2015_F+M_10_CAH19-02_UK</t>
  </si>
  <si>
    <t>2014/2015_F_1_CAH19-02_UK</t>
  </si>
  <si>
    <t>2014/2015_F_3_CAH19-02_UK</t>
  </si>
  <si>
    <t>2014/2015_F_5_CAH19-02_UK</t>
  </si>
  <si>
    <t>2014/2015_F_10_CAH19-02_UK</t>
  </si>
  <si>
    <t>2014/2015_M_1_CAH19-02_UK</t>
  </si>
  <si>
    <t>2014/2015_M_3_CAH19-02_UK</t>
  </si>
  <si>
    <t>2014/2015_M_10_CAH19-02_UK</t>
  </si>
  <si>
    <t>CAH19-02_Non-EU</t>
  </si>
  <si>
    <t>2016/2017_F+M_1_CAH19-02_Non-EU</t>
  </si>
  <si>
    <t>2016/2017_F+M_3_CAH19-02_Non-EU</t>
  </si>
  <si>
    <t>2016/2017_F+M_5_CAH19-02_Non-EU</t>
  </si>
  <si>
    <t>2016/2017_F+M_10_CAH19-02_Non-EU</t>
  </si>
  <si>
    <t>2016/2017_F_1_CAH19-02_Non-EU</t>
  </si>
  <si>
    <t>2016/2017_F_3_CAH19-02_Non-EU</t>
  </si>
  <si>
    <t>2016/2017_F_5_CAH19-02_Non-EU</t>
  </si>
  <si>
    <t>2016/2017_F_10_CAH19-02_Non-EU</t>
  </si>
  <si>
    <t>2016/2017_M_1_CAH19-02_Non-EU</t>
  </si>
  <si>
    <t>2016/2017_M_3_CAH19-02_Non-EU</t>
  </si>
  <si>
    <t>2016/2017_M_5_CAH19-02_Non-EU</t>
  </si>
  <si>
    <t>2016/2017_M_10_CAH19-02_Non-EU</t>
  </si>
  <si>
    <t>2015/2016_F+M_1_CAH19-02_Non-EU</t>
  </si>
  <si>
    <t>2015/2016_F+M_3_CAH19-02_Non-EU</t>
  </si>
  <si>
    <t>2015/2016_F+M_5_CAH19-02_Non-EU</t>
  </si>
  <si>
    <t>2015/2016_F+M_10_CAH19-02_Non-EU</t>
  </si>
  <si>
    <t>2015/2016_F_1_CAH19-02_Non-EU</t>
  </si>
  <si>
    <t>2015/2016_F_3_CAH19-02_Non-EU</t>
  </si>
  <si>
    <t>2015/2016_F_5_CAH19-02_Non-EU</t>
  </si>
  <si>
    <t>2015/2016_F_10_CAH19-02_Non-EU</t>
  </si>
  <si>
    <t>2015/2016_M_1_CAH19-02_Non-EU</t>
  </si>
  <si>
    <t>2015/2016_M_3_CAH19-02_Non-EU</t>
  </si>
  <si>
    <t>2015/2016_M_5_CAH19-02_Non-EU</t>
  </si>
  <si>
    <t>2015/2016_M_10_CAH19-02_Non-EU</t>
  </si>
  <si>
    <t>2014/2015_F+M_1_CAH19-02_Non-EU</t>
  </si>
  <si>
    <t>2014/2015_F+M_3_CAH19-02_Non-EU</t>
  </si>
  <si>
    <t>2014/2015_F+M_5_CAH19-02_Non-EU</t>
  </si>
  <si>
    <t>2014/2015_F+M_10_CAH19-02_Non-EU</t>
  </si>
  <si>
    <t>2014/2015_F_1_CAH19-02_Non-EU</t>
  </si>
  <si>
    <t>2014/2015_F_3_CAH19-02_Non-EU</t>
  </si>
  <si>
    <t>2014/2015_F_5_CAH19-02_Non-EU</t>
  </si>
  <si>
    <t>2014/2015_F_10_CAH19-02_Non-EU</t>
  </si>
  <si>
    <t>2014/2015_M_1_CAH19-02_Non-EU</t>
  </si>
  <si>
    <t>2014/2015_M_3_CAH19-02_Non-EU</t>
  </si>
  <si>
    <t>2014/2015_M_10_CAH19-02_Non-EU</t>
  </si>
  <si>
    <t>CAH19-03_EU</t>
  </si>
  <si>
    <t>2016/2017_F+M_1_CAH19-03_EU</t>
  </si>
  <si>
    <t>2016/2017_F+M_3_CAH19-03_EU</t>
  </si>
  <si>
    <t>2016/2017_F+M_5_CAH19-03_EU</t>
  </si>
  <si>
    <t>2016/2017_F+M_10_CAH19-03_EU</t>
  </si>
  <si>
    <t>2016/2017_F_1_CAH19-03_EU</t>
  </si>
  <si>
    <t>2016/2017_F_3_CAH19-03_EU</t>
  </si>
  <si>
    <t>2016/2017_F_5_CAH19-03_EU</t>
  </si>
  <si>
    <t>2016/2017_F_10_CAH19-03_EU</t>
  </si>
  <si>
    <t>2016/2017_M_1_CAH19-03_EU</t>
  </si>
  <si>
    <t>2016/2017_M_3_CAH19-03_EU</t>
  </si>
  <si>
    <t>2016/2017_M_5_CAH19-03_EU</t>
  </si>
  <si>
    <t>2016/2017_M_10_CAH19-03_EU</t>
  </si>
  <si>
    <t>2015/2016_F+M_1_CAH19-03_EU</t>
  </si>
  <si>
    <t>2015/2016_F+M_3_CAH19-03_EU</t>
  </si>
  <si>
    <t>2015/2016_F+M_5_CAH19-03_EU</t>
  </si>
  <si>
    <t>2015/2016_F+M_10_CAH19-03_EU</t>
  </si>
  <si>
    <t>2015/2016_F_1_CAH19-03_EU</t>
  </si>
  <si>
    <t>2015/2016_F_3_CAH19-03_EU</t>
  </si>
  <si>
    <t>2015/2016_F_5_CAH19-03_EU</t>
  </si>
  <si>
    <t>2015/2016_F_10_CAH19-03_EU</t>
  </si>
  <si>
    <t>2015/2016_M_1_CAH19-03_EU</t>
  </si>
  <si>
    <t>2015/2016_M_3_CAH19-03_EU</t>
  </si>
  <si>
    <t>2015/2016_M_5_CAH19-03_EU</t>
  </si>
  <si>
    <t>2015/2016_M_10_CAH19-03_EU</t>
  </si>
  <si>
    <t>2014/2015_F+M_1_CAH19-03_EU</t>
  </si>
  <si>
    <t>2014/2015_F+M_3_CAH19-03_EU</t>
  </si>
  <si>
    <t>2014/2015_F+M_5_CAH19-03_EU</t>
  </si>
  <si>
    <t>2014/2015_F+M_10_CAH19-03_EU</t>
  </si>
  <si>
    <t>2014/2015_F_1_CAH19-03_EU</t>
  </si>
  <si>
    <t>2014/2015_F_3_CAH19-03_EU</t>
  </si>
  <si>
    <t>2014/2015_F_5_CAH19-03_EU</t>
  </si>
  <si>
    <t>2014/2015_F_10_CAH19-03_EU</t>
  </si>
  <si>
    <t>2014/2015_M_1_CAH19-03_EU</t>
  </si>
  <si>
    <t>2014/2015_M_3_CAH19-03_EU</t>
  </si>
  <si>
    <t>2014/2015_M_10_CAH19-03_EU</t>
  </si>
  <si>
    <t>CAH19-03_UK</t>
  </si>
  <si>
    <t>2016/2017_F+M_1_CAH19-03_UK</t>
  </si>
  <si>
    <t>2016/2017_F+M_3_CAH19-03_UK</t>
  </si>
  <si>
    <t>2016/2017_F+M_5_CAH19-03_UK</t>
  </si>
  <si>
    <t>2016/2017_F+M_10_CAH19-03_UK</t>
  </si>
  <si>
    <t>2016/2017_F_1_CAH19-03_UK</t>
  </si>
  <si>
    <t>2016/2017_F_3_CAH19-03_UK</t>
  </si>
  <si>
    <t>2016/2017_F_5_CAH19-03_UK</t>
  </si>
  <si>
    <t>2016/2017_F_10_CAH19-03_UK</t>
  </si>
  <si>
    <t>2016/2017_M_1_CAH19-03_UK</t>
  </si>
  <si>
    <t>2016/2017_M_3_CAH19-03_UK</t>
  </si>
  <si>
    <t>2016/2017_M_5_CAH19-03_UK</t>
  </si>
  <si>
    <t>2016/2017_M_10_CAH19-03_UK</t>
  </si>
  <si>
    <t>2015/2016_F+M_1_CAH19-03_UK</t>
  </si>
  <si>
    <t>2015/2016_F+M_3_CAH19-03_UK</t>
  </si>
  <si>
    <t>2015/2016_F+M_5_CAH19-03_UK</t>
  </si>
  <si>
    <t>2015/2016_F+M_10_CAH19-03_UK</t>
  </si>
  <si>
    <t>2015/2016_F_1_CAH19-03_UK</t>
  </si>
  <si>
    <t>2015/2016_F_3_CAH19-03_UK</t>
  </si>
  <si>
    <t>2015/2016_F_5_CAH19-03_UK</t>
  </si>
  <si>
    <t>2015/2016_F_10_CAH19-03_UK</t>
  </si>
  <si>
    <t>2015/2016_M_1_CAH19-03_UK</t>
  </si>
  <si>
    <t>2015/2016_M_3_CAH19-03_UK</t>
  </si>
  <si>
    <t>2015/2016_M_5_CAH19-03_UK</t>
  </si>
  <si>
    <t>2015/2016_M_10_CAH19-03_UK</t>
  </si>
  <si>
    <t>2014/2015_F+M_1_CAH19-03_UK</t>
  </si>
  <si>
    <t>2014/2015_F+M_3_CAH19-03_UK</t>
  </si>
  <si>
    <t>2014/2015_F+M_5_CAH19-03_UK</t>
  </si>
  <si>
    <t>2014/2015_F+M_10_CAH19-03_UK</t>
  </si>
  <si>
    <t>2014/2015_F_1_CAH19-03_UK</t>
  </si>
  <si>
    <t>2014/2015_F_3_CAH19-03_UK</t>
  </si>
  <si>
    <t>2014/2015_F_5_CAH19-03_UK</t>
  </si>
  <si>
    <t>2014/2015_F_10_CAH19-03_UK</t>
  </si>
  <si>
    <t>2014/2015_M_1_CAH19-03_UK</t>
  </si>
  <si>
    <t>2014/2015_M_3_CAH19-03_UK</t>
  </si>
  <si>
    <t>2014/2015_M_10_CAH19-03_UK</t>
  </si>
  <si>
    <t>CAH19-03_Non-EU</t>
  </si>
  <si>
    <t>2016/2017_F+M_1_CAH19-03_Non-EU</t>
  </si>
  <si>
    <t>2016/2017_F+M_3_CAH19-03_Non-EU</t>
  </si>
  <si>
    <t>2016/2017_F+M_5_CAH19-03_Non-EU</t>
  </si>
  <si>
    <t>2016/2017_F+M_10_CAH19-03_Non-EU</t>
  </si>
  <si>
    <t>2016/2017_F_1_CAH19-03_Non-EU</t>
  </si>
  <si>
    <t>2016/2017_F_3_CAH19-03_Non-EU</t>
  </si>
  <si>
    <t>2016/2017_F_5_CAH19-03_Non-EU</t>
  </si>
  <si>
    <t>2016/2017_F_10_CAH19-03_Non-EU</t>
  </si>
  <si>
    <t>2016/2017_M_1_CAH19-03_Non-EU</t>
  </si>
  <si>
    <t>2016/2017_M_3_CAH19-03_Non-EU</t>
  </si>
  <si>
    <t>2016/2017_M_5_CAH19-03_Non-EU</t>
  </si>
  <si>
    <t>2016/2017_M_10_CAH19-03_Non-EU</t>
  </si>
  <si>
    <t>2015/2016_F+M_1_CAH19-03_Non-EU</t>
  </si>
  <si>
    <t>2015/2016_F+M_3_CAH19-03_Non-EU</t>
  </si>
  <si>
    <t>2015/2016_F+M_5_CAH19-03_Non-EU</t>
  </si>
  <si>
    <t>2015/2016_F+M_10_CAH19-03_Non-EU</t>
  </si>
  <si>
    <t>2015/2016_F_1_CAH19-03_Non-EU</t>
  </si>
  <si>
    <t>2015/2016_F_3_CAH19-03_Non-EU</t>
  </si>
  <si>
    <t>2015/2016_F_5_CAH19-03_Non-EU</t>
  </si>
  <si>
    <t>2015/2016_F_10_CAH19-03_Non-EU</t>
  </si>
  <si>
    <t>2015/2016_M_1_CAH19-03_Non-EU</t>
  </si>
  <si>
    <t>2015/2016_M_3_CAH19-03_Non-EU</t>
  </si>
  <si>
    <t>2015/2016_M_5_CAH19-03_Non-EU</t>
  </si>
  <si>
    <t>2015/2016_M_10_CAH19-03_Non-EU</t>
  </si>
  <si>
    <t>2014/2015_F+M_1_CAH19-03_Non-EU</t>
  </si>
  <si>
    <t>2014/2015_F+M_3_CAH19-03_Non-EU</t>
  </si>
  <si>
    <t>2014/2015_F+M_5_CAH19-03_Non-EU</t>
  </si>
  <si>
    <t>2014/2015_F+M_10_CAH19-03_Non-EU</t>
  </si>
  <si>
    <t>2014/2015_F_1_CAH19-03_Non-EU</t>
  </si>
  <si>
    <t>2014/2015_F_3_CAH19-03_Non-EU</t>
  </si>
  <si>
    <t>2014/2015_F_5_CAH19-03_Non-EU</t>
  </si>
  <si>
    <t>2014/2015_F_10_CAH19-03_Non-EU</t>
  </si>
  <si>
    <t>2014/2015_M_1_CAH19-03_Non-EU</t>
  </si>
  <si>
    <t>2014/2015_M_3_CAH19-03_Non-EU</t>
  </si>
  <si>
    <t>2014/2015_M_10_CAH19-03_Non-EU</t>
  </si>
  <si>
    <t>CAH20-01_EU</t>
  </si>
  <si>
    <t>2016/2017_F+M_1_CAH20-01_EU</t>
  </si>
  <si>
    <t>2016/2017_F+M_3_CAH20-01_EU</t>
  </si>
  <si>
    <t>2016/2017_F+M_5_CAH20-01_EU</t>
  </si>
  <si>
    <t>2016/2017_F+M_10_CAH20-01_EU</t>
  </si>
  <si>
    <t>2016/2017_F_1_CAH20-01_EU</t>
  </si>
  <si>
    <t>2016/2017_F_3_CAH20-01_EU</t>
  </si>
  <si>
    <t>2016/2017_F_5_CAH20-01_EU</t>
  </si>
  <si>
    <t>2016/2017_F_10_CAH20-01_EU</t>
  </si>
  <si>
    <t>2016/2017_M_1_CAH20-01_EU</t>
  </si>
  <si>
    <t>2016/2017_M_3_CAH20-01_EU</t>
  </si>
  <si>
    <t>2016/2017_M_5_CAH20-01_EU</t>
  </si>
  <si>
    <t>2016/2017_M_10_CAH20-01_EU</t>
  </si>
  <si>
    <t>2015/2016_F+M_1_CAH20-01_EU</t>
  </si>
  <si>
    <t>2015/2016_F+M_3_CAH20-01_EU</t>
  </si>
  <si>
    <t>2015/2016_F+M_5_CAH20-01_EU</t>
  </si>
  <si>
    <t>2015/2016_F+M_10_CAH20-01_EU</t>
  </si>
  <si>
    <t>2015/2016_F_1_CAH20-01_EU</t>
  </si>
  <si>
    <t>2015/2016_F_3_CAH20-01_EU</t>
  </si>
  <si>
    <t>2015/2016_F_5_CAH20-01_EU</t>
  </si>
  <si>
    <t>2015/2016_F_10_CAH20-01_EU</t>
  </si>
  <si>
    <t>2015/2016_M_1_CAH20-01_EU</t>
  </si>
  <si>
    <t>2015/2016_M_3_CAH20-01_EU</t>
  </si>
  <si>
    <t>2015/2016_M_5_CAH20-01_EU</t>
  </si>
  <si>
    <t>2015/2016_M_10_CAH20-01_EU</t>
  </si>
  <si>
    <t>2014/2015_F+M_1_CAH20-01_EU</t>
  </si>
  <si>
    <t>2014/2015_F+M_3_CAH20-01_EU</t>
  </si>
  <si>
    <t>2014/2015_F+M_5_CAH20-01_EU</t>
  </si>
  <si>
    <t>2014/2015_F+M_10_CAH20-01_EU</t>
  </si>
  <si>
    <t>2014/2015_F_1_CAH20-01_EU</t>
  </si>
  <si>
    <t>2014/2015_F_3_CAH20-01_EU</t>
  </si>
  <si>
    <t>2014/2015_F_5_CAH20-01_EU</t>
  </si>
  <si>
    <t>2014/2015_F_10_CAH20-01_EU</t>
  </si>
  <si>
    <t>2014/2015_M_1_CAH20-01_EU</t>
  </si>
  <si>
    <t>2014/2015_M_3_CAH20-01_EU</t>
  </si>
  <si>
    <t>2014/2015_M_10_CAH20-01_EU</t>
  </si>
  <si>
    <t>CAH20-01_UK</t>
  </si>
  <si>
    <t>2016/2017_F+M_1_CAH20-01_UK</t>
  </si>
  <si>
    <t>2016/2017_F+M_3_CAH20-01_UK</t>
  </si>
  <si>
    <t>2016/2017_F+M_5_CAH20-01_UK</t>
  </si>
  <si>
    <t>2016/2017_F+M_10_CAH20-01_UK</t>
  </si>
  <si>
    <t>2016/2017_F_1_CAH20-01_UK</t>
  </si>
  <si>
    <t>2016/2017_F_3_CAH20-01_UK</t>
  </si>
  <si>
    <t>2016/2017_F_5_CAH20-01_UK</t>
  </si>
  <si>
    <t>2016/2017_F_10_CAH20-01_UK</t>
  </si>
  <si>
    <t>2016/2017_M_1_CAH20-01_UK</t>
  </si>
  <si>
    <t>2016/2017_M_3_CAH20-01_UK</t>
  </si>
  <si>
    <t>2016/2017_M_5_CAH20-01_UK</t>
  </si>
  <si>
    <t>2016/2017_M_10_CAH20-01_UK</t>
  </si>
  <si>
    <t>2015/2016_F+M_1_CAH20-01_UK</t>
  </si>
  <si>
    <t>2015/2016_F+M_3_CAH20-01_UK</t>
  </si>
  <si>
    <t>2015/2016_F+M_5_CAH20-01_UK</t>
  </si>
  <si>
    <t>2015/2016_F+M_10_CAH20-01_UK</t>
  </si>
  <si>
    <t>2015/2016_F_1_CAH20-01_UK</t>
  </si>
  <si>
    <t>2015/2016_F_3_CAH20-01_UK</t>
  </si>
  <si>
    <t>2015/2016_F_5_CAH20-01_UK</t>
  </si>
  <si>
    <t>2015/2016_F_10_CAH20-01_UK</t>
  </si>
  <si>
    <t>2015/2016_M_1_CAH20-01_UK</t>
  </si>
  <si>
    <t>2015/2016_M_3_CAH20-01_UK</t>
  </si>
  <si>
    <t>2015/2016_M_5_CAH20-01_UK</t>
  </si>
  <si>
    <t>2015/2016_M_10_CAH20-01_UK</t>
  </si>
  <si>
    <t>2014/2015_F+M_1_CAH20-01_UK</t>
  </si>
  <si>
    <t>2014/2015_F+M_3_CAH20-01_UK</t>
  </si>
  <si>
    <t>2014/2015_F+M_5_CAH20-01_UK</t>
  </si>
  <si>
    <t>2014/2015_F+M_10_CAH20-01_UK</t>
  </si>
  <si>
    <t>2014/2015_F_1_CAH20-01_UK</t>
  </si>
  <si>
    <t>2014/2015_F_3_CAH20-01_UK</t>
  </si>
  <si>
    <t>2014/2015_F_5_CAH20-01_UK</t>
  </si>
  <si>
    <t>2014/2015_F_10_CAH20-01_UK</t>
  </si>
  <si>
    <t>2014/2015_M_1_CAH20-01_UK</t>
  </si>
  <si>
    <t>2014/2015_M_3_CAH20-01_UK</t>
  </si>
  <si>
    <t>2014/2015_M_10_CAH20-01_UK</t>
  </si>
  <si>
    <t>CAH20-01_Non-EU</t>
  </si>
  <si>
    <t>2016/2017_F+M_1_CAH20-01_Non-EU</t>
  </si>
  <si>
    <t>2016/2017_F+M_3_CAH20-01_Non-EU</t>
  </si>
  <si>
    <t>2016/2017_F+M_5_CAH20-01_Non-EU</t>
  </si>
  <si>
    <t>2016/2017_F+M_10_CAH20-01_Non-EU</t>
  </si>
  <si>
    <t>2016/2017_F_1_CAH20-01_Non-EU</t>
  </si>
  <si>
    <t>2016/2017_F_3_CAH20-01_Non-EU</t>
  </si>
  <si>
    <t>2016/2017_F_5_CAH20-01_Non-EU</t>
  </si>
  <si>
    <t>2016/2017_F_10_CAH20-01_Non-EU</t>
  </si>
  <si>
    <t>2016/2017_M_1_CAH20-01_Non-EU</t>
  </si>
  <si>
    <t>2016/2017_M_3_CAH20-01_Non-EU</t>
  </si>
  <si>
    <t>2016/2017_M_5_CAH20-01_Non-EU</t>
  </si>
  <si>
    <t>2016/2017_M_10_CAH20-01_Non-EU</t>
  </si>
  <si>
    <t>2015/2016_F+M_1_CAH20-01_Non-EU</t>
  </si>
  <si>
    <t>2015/2016_F+M_3_CAH20-01_Non-EU</t>
  </si>
  <si>
    <t>2015/2016_F+M_5_CAH20-01_Non-EU</t>
  </si>
  <si>
    <t>2015/2016_F+M_10_CAH20-01_Non-EU</t>
  </si>
  <si>
    <t>2015/2016_F_1_CAH20-01_Non-EU</t>
  </si>
  <si>
    <t>2015/2016_F_3_CAH20-01_Non-EU</t>
  </si>
  <si>
    <t>2015/2016_F_5_CAH20-01_Non-EU</t>
  </si>
  <si>
    <t>2015/2016_F_10_CAH20-01_Non-EU</t>
  </si>
  <si>
    <t>2015/2016_M_1_CAH20-01_Non-EU</t>
  </si>
  <si>
    <t>2015/2016_M_3_CAH20-01_Non-EU</t>
  </si>
  <si>
    <t>2015/2016_M_5_CAH20-01_Non-EU</t>
  </si>
  <si>
    <t>2015/2016_M_10_CAH20-01_Non-EU</t>
  </si>
  <si>
    <t>2014/2015_F+M_1_CAH20-01_Non-EU</t>
  </si>
  <si>
    <t>2014/2015_F+M_3_CAH20-01_Non-EU</t>
  </si>
  <si>
    <t>2014/2015_F+M_5_CAH20-01_Non-EU</t>
  </si>
  <si>
    <t>2014/2015_F+M_10_CAH20-01_Non-EU</t>
  </si>
  <si>
    <t>2014/2015_F_1_CAH20-01_Non-EU</t>
  </si>
  <si>
    <t>2014/2015_F_3_CAH20-01_Non-EU</t>
  </si>
  <si>
    <t>2014/2015_F_5_CAH20-01_Non-EU</t>
  </si>
  <si>
    <t>2014/2015_F_10_CAH20-01_Non-EU</t>
  </si>
  <si>
    <t>2014/2015_M_1_CAH20-01_Non-EU</t>
  </si>
  <si>
    <t>2014/2015_M_3_CAH20-01_Non-EU</t>
  </si>
  <si>
    <t>2014/2015_M_10_CAH20-01_Non-EU</t>
  </si>
  <si>
    <t>CAH20-02_EU</t>
  </si>
  <si>
    <t>2016/2017_F+M_1_CAH20-02_EU</t>
  </si>
  <si>
    <t>2016/2017_F+M_3_CAH20-02_EU</t>
  </si>
  <si>
    <t>2016/2017_F+M_5_CAH20-02_EU</t>
  </si>
  <si>
    <t>2016/2017_F+M_10_CAH20-02_EU</t>
  </si>
  <si>
    <t>2016/2017_F_1_CAH20-02_EU</t>
  </si>
  <si>
    <t>2016/2017_F_3_CAH20-02_EU</t>
  </si>
  <si>
    <t>2016/2017_F_5_CAH20-02_EU</t>
  </si>
  <si>
    <t>2016/2017_F_10_CAH20-02_EU</t>
  </si>
  <si>
    <t>2016/2017_M_1_CAH20-02_EU</t>
  </si>
  <si>
    <t>2016/2017_M_3_CAH20-02_EU</t>
  </si>
  <si>
    <t>2016/2017_M_5_CAH20-02_EU</t>
  </si>
  <si>
    <t>2016/2017_M_10_CAH20-02_EU</t>
  </si>
  <si>
    <t>2015/2016_F+M_1_CAH20-02_EU</t>
  </si>
  <si>
    <t>2015/2016_F+M_3_CAH20-02_EU</t>
  </si>
  <si>
    <t>2015/2016_F+M_5_CAH20-02_EU</t>
  </si>
  <si>
    <t>2015/2016_F+M_10_CAH20-02_EU</t>
  </si>
  <si>
    <t>2015/2016_F_1_CAH20-02_EU</t>
  </si>
  <si>
    <t>2015/2016_F_3_CAH20-02_EU</t>
  </si>
  <si>
    <t>2015/2016_F_5_CAH20-02_EU</t>
  </si>
  <si>
    <t>2015/2016_F_10_CAH20-02_EU</t>
  </si>
  <si>
    <t>2015/2016_M_1_CAH20-02_EU</t>
  </si>
  <si>
    <t>2015/2016_M_3_CAH20-02_EU</t>
  </si>
  <si>
    <t>2015/2016_M_5_CAH20-02_EU</t>
  </si>
  <si>
    <t>2015/2016_M_10_CAH20-02_EU</t>
  </si>
  <si>
    <t>2014/2015_F+M_1_CAH20-02_EU</t>
  </si>
  <si>
    <t>2014/2015_F+M_3_CAH20-02_EU</t>
  </si>
  <si>
    <t>2014/2015_F+M_5_CAH20-02_EU</t>
  </si>
  <si>
    <t>2014/2015_F+M_10_CAH20-02_EU</t>
  </si>
  <si>
    <t>2014/2015_F_1_CAH20-02_EU</t>
  </si>
  <si>
    <t>2014/2015_F_3_CAH20-02_EU</t>
  </si>
  <si>
    <t>2014/2015_F_5_CAH20-02_EU</t>
  </si>
  <si>
    <t>2014/2015_F_10_CAH20-02_EU</t>
  </si>
  <si>
    <t>2014/2015_M_1_CAH20-02_EU</t>
  </si>
  <si>
    <t>2014/2015_M_3_CAH20-02_EU</t>
  </si>
  <si>
    <t>2014/2015_M_10_CAH20-02_EU</t>
  </si>
  <si>
    <t>CAH20-02_UK</t>
  </si>
  <si>
    <t>2016/2017_F+M_1_CAH20-02_UK</t>
  </si>
  <si>
    <t>2016/2017_F+M_3_CAH20-02_UK</t>
  </si>
  <si>
    <t>2016/2017_F+M_5_CAH20-02_UK</t>
  </si>
  <si>
    <t>2016/2017_F+M_10_CAH20-02_UK</t>
  </si>
  <si>
    <t>2016/2017_F_1_CAH20-02_UK</t>
  </si>
  <si>
    <t>2016/2017_F_3_CAH20-02_UK</t>
  </si>
  <si>
    <t>2016/2017_F_5_CAH20-02_UK</t>
  </si>
  <si>
    <t>2016/2017_F_10_CAH20-02_UK</t>
  </si>
  <si>
    <t>2016/2017_M_1_CAH20-02_UK</t>
  </si>
  <si>
    <t>2016/2017_M_3_CAH20-02_UK</t>
  </si>
  <si>
    <t>2016/2017_M_5_CAH20-02_UK</t>
  </si>
  <si>
    <t>2016/2017_M_10_CAH20-02_UK</t>
  </si>
  <si>
    <t>2015/2016_F+M_1_CAH20-02_UK</t>
  </si>
  <si>
    <t>2015/2016_F+M_3_CAH20-02_UK</t>
  </si>
  <si>
    <t>2015/2016_F+M_5_CAH20-02_UK</t>
  </si>
  <si>
    <t>2015/2016_F+M_10_CAH20-02_UK</t>
  </si>
  <si>
    <t>2015/2016_F_1_CAH20-02_UK</t>
  </si>
  <si>
    <t>2015/2016_F_3_CAH20-02_UK</t>
  </si>
  <si>
    <t>2015/2016_F_5_CAH20-02_UK</t>
  </si>
  <si>
    <t>2015/2016_F_10_CAH20-02_UK</t>
  </si>
  <si>
    <t>2015/2016_M_1_CAH20-02_UK</t>
  </si>
  <si>
    <t>2015/2016_M_3_CAH20-02_UK</t>
  </si>
  <si>
    <t>2015/2016_M_5_CAH20-02_UK</t>
  </si>
  <si>
    <t>2015/2016_M_10_CAH20-02_UK</t>
  </si>
  <si>
    <t>2014/2015_F+M_1_CAH20-02_UK</t>
  </si>
  <si>
    <t>2014/2015_F+M_3_CAH20-02_UK</t>
  </si>
  <si>
    <t>2014/2015_F+M_5_CAH20-02_UK</t>
  </si>
  <si>
    <t>2014/2015_F+M_10_CAH20-02_UK</t>
  </si>
  <si>
    <t>2014/2015_F_1_CAH20-02_UK</t>
  </si>
  <si>
    <t>2014/2015_F_3_CAH20-02_UK</t>
  </si>
  <si>
    <t>2014/2015_F_5_CAH20-02_UK</t>
  </si>
  <si>
    <t>2014/2015_F_10_CAH20-02_UK</t>
  </si>
  <si>
    <t>2014/2015_M_1_CAH20-02_UK</t>
  </si>
  <si>
    <t>2014/2015_M_3_CAH20-02_UK</t>
  </si>
  <si>
    <t>2014/2015_M_10_CAH20-02_UK</t>
  </si>
  <si>
    <t>CAH20-02_Non-EU</t>
  </si>
  <si>
    <t>2016/2017_F+M_1_CAH20-02_Non-EU</t>
  </si>
  <si>
    <t>2016/2017_F+M_3_CAH20-02_Non-EU</t>
  </si>
  <si>
    <t>2016/2017_F+M_5_CAH20-02_Non-EU</t>
  </si>
  <si>
    <t>2016/2017_F+M_10_CAH20-02_Non-EU</t>
  </si>
  <si>
    <t>2016/2017_F_1_CAH20-02_Non-EU</t>
  </si>
  <si>
    <t>2016/2017_F_3_CAH20-02_Non-EU</t>
  </si>
  <si>
    <t>2016/2017_F_5_CAH20-02_Non-EU</t>
  </si>
  <si>
    <t>2016/2017_F_10_CAH20-02_Non-EU</t>
  </si>
  <si>
    <t>2016/2017_M_1_CAH20-02_Non-EU</t>
  </si>
  <si>
    <t>2016/2017_M_3_CAH20-02_Non-EU</t>
  </si>
  <si>
    <t>2016/2017_M_5_CAH20-02_Non-EU</t>
  </si>
  <si>
    <t>2016/2017_M_10_CAH20-02_Non-EU</t>
  </si>
  <si>
    <t>2015/2016_F+M_1_CAH20-02_Non-EU</t>
  </si>
  <si>
    <t>2015/2016_F+M_3_CAH20-02_Non-EU</t>
  </si>
  <si>
    <t>2015/2016_F+M_5_CAH20-02_Non-EU</t>
  </si>
  <si>
    <t>2015/2016_F+M_10_CAH20-02_Non-EU</t>
  </si>
  <si>
    <t>2015/2016_F_1_CAH20-02_Non-EU</t>
  </si>
  <si>
    <t>2015/2016_F_3_CAH20-02_Non-EU</t>
  </si>
  <si>
    <t>2015/2016_F_5_CAH20-02_Non-EU</t>
  </si>
  <si>
    <t>2015/2016_F_10_CAH20-02_Non-EU</t>
  </si>
  <si>
    <t>2015/2016_M_1_CAH20-02_Non-EU</t>
  </si>
  <si>
    <t>2015/2016_M_3_CAH20-02_Non-EU</t>
  </si>
  <si>
    <t>2015/2016_M_5_CAH20-02_Non-EU</t>
  </si>
  <si>
    <t>2015/2016_M_10_CAH20-02_Non-EU</t>
  </si>
  <si>
    <t>2014/2015_F+M_1_CAH20-02_Non-EU</t>
  </si>
  <si>
    <t>2014/2015_F+M_3_CAH20-02_Non-EU</t>
  </si>
  <si>
    <t>2014/2015_F+M_5_CAH20-02_Non-EU</t>
  </si>
  <si>
    <t>2014/2015_F+M_10_CAH20-02_Non-EU</t>
  </si>
  <si>
    <t>2014/2015_F_1_CAH20-02_Non-EU</t>
  </si>
  <si>
    <t>2014/2015_F_3_CAH20-02_Non-EU</t>
  </si>
  <si>
    <t>2014/2015_F_5_CAH20-02_Non-EU</t>
  </si>
  <si>
    <t>2014/2015_F_10_CAH20-02_Non-EU</t>
  </si>
  <si>
    <t>2014/2015_M_1_CAH20-02_Non-EU</t>
  </si>
  <si>
    <t>2014/2015_M_3_CAH20-02_Non-EU</t>
  </si>
  <si>
    <t>2014/2015_M_10_CAH20-02_Non-EU</t>
  </si>
  <si>
    <t>CAH21-01_EU</t>
  </si>
  <si>
    <t>2016/2017_F+M_1_CAH21-01_EU</t>
  </si>
  <si>
    <t>2016/2017_F+M_3_CAH21-01_EU</t>
  </si>
  <si>
    <t>2016/2017_F+M_5_CAH21-01_EU</t>
  </si>
  <si>
    <t>2016/2017_F+M_10_CAH21-01_EU</t>
  </si>
  <si>
    <t>2016/2017_F_1_CAH21-01_EU</t>
  </si>
  <si>
    <t>2016/2017_F_3_CAH21-01_EU</t>
  </si>
  <si>
    <t>2016/2017_F_5_CAH21-01_EU</t>
  </si>
  <si>
    <t>2016/2017_F_10_CAH21-01_EU</t>
  </si>
  <si>
    <t>2016/2017_M_1_CAH21-01_EU</t>
  </si>
  <si>
    <t>2016/2017_M_3_CAH21-01_EU</t>
  </si>
  <si>
    <t>2016/2017_M_5_CAH21-01_EU</t>
  </si>
  <si>
    <t>2016/2017_M_10_CAH21-01_EU</t>
  </si>
  <si>
    <t>2015/2016_F+M_1_CAH21-01_EU</t>
  </si>
  <si>
    <t>2015/2016_F+M_3_CAH21-01_EU</t>
  </si>
  <si>
    <t>2015/2016_F+M_5_CAH21-01_EU</t>
  </si>
  <si>
    <t>2015/2016_F+M_10_CAH21-01_EU</t>
  </si>
  <si>
    <t>2015/2016_F_1_CAH21-01_EU</t>
  </si>
  <si>
    <t>2015/2016_F_3_CAH21-01_EU</t>
  </si>
  <si>
    <t>2015/2016_F_5_CAH21-01_EU</t>
  </si>
  <si>
    <t>2015/2016_F_10_CAH21-01_EU</t>
  </si>
  <si>
    <t>2015/2016_M_1_CAH21-01_EU</t>
  </si>
  <si>
    <t>2015/2016_M_3_CAH21-01_EU</t>
  </si>
  <si>
    <t>2015/2016_M_5_CAH21-01_EU</t>
  </si>
  <si>
    <t>2015/2016_M_10_CAH21-01_EU</t>
  </si>
  <si>
    <t>2014/2015_F+M_1_CAH21-01_EU</t>
  </si>
  <si>
    <t>2014/2015_F+M_3_CAH21-01_EU</t>
  </si>
  <si>
    <t>2014/2015_F+M_5_CAH21-01_EU</t>
  </si>
  <si>
    <t>2014/2015_F+M_10_CAH21-01_EU</t>
  </si>
  <si>
    <t>2014/2015_F_1_CAH21-01_EU</t>
  </si>
  <si>
    <t>2014/2015_F_3_CAH21-01_EU</t>
  </si>
  <si>
    <t>2014/2015_F_5_CAH21-01_EU</t>
  </si>
  <si>
    <t>2014/2015_F_10_CAH21-01_EU</t>
  </si>
  <si>
    <t>2014/2015_M_1_CAH21-01_EU</t>
  </si>
  <si>
    <t>2014/2015_M_3_CAH21-01_EU</t>
  </si>
  <si>
    <t>2014/2015_M_10_CAH21-01_EU</t>
  </si>
  <si>
    <t>CAH21-01_UK</t>
  </si>
  <si>
    <t>2016/2017_F+M_1_CAH21-01_UK</t>
  </si>
  <si>
    <t>2016/2017_F+M_3_CAH21-01_UK</t>
  </si>
  <si>
    <t>2016/2017_F+M_5_CAH21-01_UK</t>
  </si>
  <si>
    <t>2016/2017_F+M_10_CAH21-01_UK</t>
  </si>
  <si>
    <t>2016/2017_F_1_CAH21-01_UK</t>
  </si>
  <si>
    <t>2016/2017_F_3_CAH21-01_UK</t>
  </si>
  <si>
    <t>2016/2017_F_5_CAH21-01_UK</t>
  </si>
  <si>
    <t>2016/2017_F_10_CAH21-01_UK</t>
  </si>
  <si>
    <t>2016/2017_M_1_CAH21-01_UK</t>
  </si>
  <si>
    <t>2016/2017_M_3_CAH21-01_UK</t>
  </si>
  <si>
    <t>2016/2017_M_5_CAH21-01_UK</t>
  </si>
  <si>
    <t>2016/2017_M_10_CAH21-01_UK</t>
  </si>
  <si>
    <t>2015/2016_F+M_1_CAH21-01_UK</t>
  </si>
  <si>
    <t>2015/2016_F+M_3_CAH21-01_UK</t>
  </si>
  <si>
    <t>2015/2016_F+M_5_CAH21-01_UK</t>
  </si>
  <si>
    <t>2015/2016_F+M_10_CAH21-01_UK</t>
  </si>
  <si>
    <t>2015/2016_F_1_CAH21-01_UK</t>
  </si>
  <si>
    <t>2015/2016_F_3_CAH21-01_UK</t>
  </si>
  <si>
    <t>2015/2016_F_5_CAH21-01_UK</t>
  </si>
  <si>
    <t>2015/2016_F_10_CAH21-01_UK</t>
  </si>
  <si>
    <t>2015/2016_M_1_CAH21-01_UK</t>
  </si>
  <si>
    <t>2015/2016_M_3_CAH21-01_UK</t>
  </si>
  <si>
    <t>2015/2016_M_5_CAH21-01_UK</t>
  </si>
  <si>
    <t>2015/2016_M_10_CAH21-01_UK</t>
  </si>
  <si>
    <t>2014/2015_F+M_1_CAH21-01_UK</t>
  </si>
  <si>
    <t>2014/2015_F+M_3_CAH21-01_UK</t>
  </si>
  <si>
    <t>2014/2015_F+M_5_CAH21-01_UK</t>
  </si>
  <si>
    <t>2014/2015_F+M_10_CAH21-01_UK</t>
  </si>
  <si>
    <t>2014/2015_F_1_CAH21-01_UK</t>
  </si>
  <si>
    <t>2014/2015_F_3_CAH21-01_UK</t>
  </si>
  <si>
    <t>2014/2015_F_5_CAH21-01_UK</t>
  </si>
  <si>
    <t>2014/2015_F_10_CAH21-01_UK</t>
  </si>
  <si>
    <t>2014/2015_M_1_CAH21-01_UK</t>
  </si>
  <si>
    <t>2014/2015_M_3_CAH21-01_UK</t>
  </si>
  <si>
    <t>2014/2015_M_10_CAH21-01_UK</t>
  </si>
  <si>
    <t>CAH21-01_Non-EU</t>
  </si>
  <si>
    <t>2016/2017_F+M_1_CAH21-01_Non-EU</t>
  </si>
  <si>
    <t>2016/2017_F+M_3_CAH21-01_Non-EU</t>
  </si>
  <si>
    <t>2016/2017_F+M_5_CAH21-01_Non-EU</t>
  </si>
  <si>
    <t>2016/2017_F+M_10_CAH21-01_Non-EU</t>
  </si>
  <si>
    <t>2016/2017_F_1_CAH21-01_Non-EU</t>
  </si>
  <si>
    <t>2016/2017_F_3_CAH21-01_Non-EU</t>
  </si>
  <si>
    <t>2016/2017_F_5_CAH21-01_Non-EU</t>
  </si>
  <si>
    <t>2016/2017_F_10_CAH21-01_Non-EU</t>
  </si>
  <si>
    <t>2016/2017_M_1_CAH21-01_Non-EU</t>
  </si>
  <si>
    <t>2016/2017_M_3_CAH21-01_Non-EU</t>
  </si>
  <si>
    <t>2016/2017_M_5_CAH21-01_Non-EU</t>
  </si>
  <si>
    <t>2016/2017_M_10_CAH21-01_Non-EU</t>
  </si>
  <si>
    <t>2015/2016_F+M_1_CAH21-01_Non-EU</t>
  </si>
  <si>
    <t>2015/2016_F+M_3_CAH21-01_Non-EU</t>
  </si>
  <si>
    <t>2015/2016_F+M_5_CAH21-01_Non-EU</t>
  </si>
  <si>
    <t>2015/2016_F+M_10_CAH21-01_Non-EU</t>
  </si>
  <si>
    <t>2015/2016_F_1_CAH21-01_Non-EU</t>
  </si>
  <si>
    <t>2015/2016_F_3_CAH21-01_Non-EU</t>
  </si>
  <si>
    <t>2015/2016_F_5_CAH21-01_Non-EU</t>
  </si>
  <si>
    <t>2015/2016_F_10_CAH21-01_Non-EU</t>
  </si>
  <si>
    <t>2015/2016_M_1_CAH21-01_Non-EU</t>
  </si>
  <si>
    <t>2015/2016_M_3_CAH21-01_Non-EU</t>
  </si>
  <si>
    <t>2015/2016_M_5_CAH21-01_Non-EU</t>
  </si>
  <si>
    <t>2015/2016_M_10_CAH21-01_Non-EU</t>
  </si>
  <si>
    <t>2014/2015_F+M_1_CAH21-01_Non-EU</t>
  </si>
  <si>
    <t>2014/2015_F+M_3_CAH21-01_Non-EU</t>
  </si>
  <si>
    <t>2014/2015_F+M_5_CAH21-01_Non-EU</t>
  </si>
  <si>
    <t>2014/2015_F+M_10_CAH21-01_Non-EU</t>
  </si>
  <si>
    <t>2014/2015_F_1_CAH21-01_Non-EU</t>
  </si>
  <si>
    <t>2014/2015_F_3_CAH21-01_Non-EU</t>
  </si>
  <si>
    <t>2014/2015_F_5_CAH21-01_Non-EU</t>
  </si>
  <si>
    <t>2014/2015_F_10_CAH21-01_Non-EU</t>
  </si>
  <si>
    <t>2014/2015_M_1_CAH21-01_Non-EU</t>
  </si>
  <si>
    <t>2014/2015_M_3_CAH21-01_Non-EU</t>
  </si>
  <si>
    <t>2014/2015_M_10_CAH21-01_Non-EU</t>
  </si>
  <si>
    <t>CAH22-01_EU</t>
  </si>
  <si>
    <t>2016/2017_F+M_1_CAH22-01_EU</t>
  </si>
  <si>
    <t>2016/2017_F+M_3_CAH22-01_EU</t>
  </si>
  <si>
    <t>2016/2017_F+M_5_CAH22-01_EU</t>
  </si>
  <si>
    <t>2016/2017_F+M_10_CAH22-01_EU</t>
  </si>
  <si>
    <t>2016/2017_F_1_CAH22-01_EU</t>
  </si>
  <si>
    <t>2016/2017_F_3_CAH22-01_EU</t>
  </si>
  <si>
    <t>2016/2017_F_5_CAH22-01_EU</t>
  </si>
  <si>
    <t>2016/2017_F_10_CAH22-01_EU</t>
  </si>
  <si>
    <t>2016/2017_M_1_CAH22-01_EU</t>
  </si>
  <si>
    <t>2016/2017_M_3_CAH22-01_EU</t>
  </si>
  <si>
    <t>2016/2017_M_5_CAH22-01_EU</t>
  </si>
  <si>
    <t>2016/2017_M_10_CAH22-01_EU</t>
  </si>
  <si>
    <t>2015/2016_F+M_1_CAH22-01_EU</t>
  </si>
  <si>
    <t>2015/2016_F+M_3_CAH22-01_EU</t>
  </si>
  <si>
    <t>2015/2016_F+M_5_CAH22-01_EU</t>
  </si>
  <si>
    <t>2015/2016_F+M_10_CAH22-01_EU</t>
  </si>
  <si>
    <t>2015/2016_F_1_CAH22-01_EU</t>
  </si>
  <si>
    <t>2015/2016_F_3_CAH22-01_EU</t>
  </si>
  <si>
    <t>2015/2016_F_5_CAH22-01_EU</t>
  </si>
  <si>
    <t>2015/2016_F_10_CAH22-01_EU</t>
  </si>
  <si>
    <t>2015/2016_M_1_CAH22-01_EU</t>
  </si>
  <si>
    <t>2015/2016_M_3_CAH22-01_EU</t>
  </si>
  <si>
    <t>2015/2016_M_5_CAH22-01_EU</t>
  </si>
  <si>
    <t>2015/2016_M_10_CAH22-01_EU</t>
  </si>
  <si>
    <t>2014/2015_F+M_1_CAH22-01_EU</t>
  </si>
  <si>
    <t>2014/2015_F+M_3_CAH22-01_EU</t>
  </si>
  <si>
    <t>2014/2015_F+M_5_CAH22-01_EU</t>
  </si>
  <si>
    <t>2014/2015_F+M_10_CAH22-01_EU</t>
  </si>
  <si>
    <t>2014/2015_F_1_CAH22-01_EU</t>
  </si>
  <si>
    <t>2014/2015_F_3_CAH22-01_EU</t>
  </si>
  <si>
    <t>2014/2015_F_5_CAH22-01_EU</t>
  </si>
  <si>
    <t>2014/2015_F_10_CAH22-01_EU</t>
  </si>
  <si>
    <t>2014/2015_M_1_CAH22-01_EU</t>
  </si>
  <si>
    <t>2014/2015_M_3_CAH22-01_EU</t>
  </si>
  <si>
    <t>2014/2015_M_10_CAH22-01_EU</t>
  </si>
  <si>
    <t>CAH22-01_UK</t>
  </si>
  <si>
    <t>2016/2017_F+M_1_CAH22-01_UK</t>
  </si>
  <si>
    <t>2016/2017_F+M_3_CAH22-01_UK</t>
  </si>
  <si>
    <t>2016/2017_F+M_5_CAH22-01_UK</t>
  </si>
  <si>
    <t>2016/2017_F+M_10_CAH22-01_UK</t>
  </si>
  <si>
    <t>2016/2017_F_1_CAH22-01_UK</t>
  </si>
  <si>
    <t>2016/2017_F_3_CAH22-01_UK</t>
  </si>
  <si>
    <t>2016/2017_F_5_CAH22-01_UK</t>
  </si>
  <si>
    <t>2016/2017_F_10_CAH22-01_UK</t>
  </si>
  <si>
    <t>2016/2017_M_1_CAH22-01_UK</t>
  </si>
  <si>
    <t>2016/2017_M_3_CAH22-01_UK</t>
  </si>
  <si>
    <t>2016/2017_M_5_CAH22-01_UK</t>
  </si>
  <si>
    <t>2016/2017_M_10_CAH22-01_UK</t>
  </si>
  <si>
    <t>2015/2016_F+M_1_CAH22-01_UK</t>
  </si>
  <si>
    <t>2015/2016_F+M_3_CAH22-01_UK</t>
  </si>
  <si>
    <t>2015/2016_F+M_5_CAH22-01_UK</t>
  </si>
  <si>
    <t>2015/2016_F+M_10_CAH22-01_UK</t>
  </si>
  <si>
    <t>2015/2016_F_1_CAH22-01_UK</t>
  </si>
  <si>
    <t>2015/2016_F_3_CAH22-01_UK</t>
  </si>
  <si>
    <t>2015/2016_F_5_CAH22-01_UK</t>
  </si>
  <si>
    <t>2015/2016_F_10_CAH22-01_UK</t>
  </si>
  <si>
    <t>2015/2016_M_1_CAH22-01_UK</t>
  </si>
  <si>
    <t>2015/2016_M_3_CAH22-01_UK</t>
  </si>
  <si>
    <t>2015/2016_M_5_CAH22-01_UK</t>
  </si>
  <si>
    <t>2015/2016_M_10_CAH22-01_UK</t>
  </si>
  <si>
    <t>2014/2015_F+M_1_CAH22-01_UK</t>
  </si>
  <si>
    <t>2014/2015_F+M_3_CAH22-01_UK</t>
  </si>
  <si>
    <t>2014/2015_F+M_5_CAH22-01_UK</t>
  </si>
  <si>
    <t>2014/2015_F+M_10_CAH22-01_UK</t>
  </si>
  <si>
    <t>2014/2015_F_1_CAH22-01_UK</t>
  </si>
  <si>
    <t>2014/2015_F_3_CAH22-01_UK</t>
  </si>
  <si>
    <t>2014/2015_F_5_CAH22-01_UK</t>
  </si>
  <si>
    <t>2014/2015_F_10_CAH22-01_UK</t>
  </si>
  <si>
    <t>2014/2015_M_1_CAH22-01_UK</t>
  </si>
  <si>
    <t>2014/2015_M_3_CAH22-01_UK</t>
  </si>
  <si>
    <t>2014/2015_M_10_CAH22-01_UK</t>
  </si>
  <si>
    <t>CAH22-01_Non-EU</t>
  </si>
  <si>
    <t>2016/2017_F+M_1_CAH22-01_Non-EU</t>
  </si>
  <si>
    <t>2016/2017_F+M_3_CAH22-01_Non-EU</t>
  </si>
  <si>
    <t>2016/2017_F+M_5_CAH22-01_Non-EU</t>
  </si>
  <si>
    <t>2016/2017_F+M_10_CAH22-01_Non-EU</t>
  </si>
  <si>
    <t>2016/2017_F_1_CAH22-01_Non-EU</t>
  </si>
  <si>
    <t>2016/2017_F_3_CAH22-01_Non-EU</t>
  </si>
  <si>
    <t>2016/2017_F_5_CAH22-01_Non-EU</t>
  </si>
  <si>
    <t>2016/2017_F_10_CAH22-01_Non-EU</t>
  </si>
  <si>
    <t>2016/2017_M_1_CAH22-01_Non-EU</t>
  </si>
  <si>
    <t>2016/2017_M_3_CAH22-01_Non-EU</t>
  </si>
  <si>
    <t>2016/2017_M_5_CAH22-01_Non-EU</t>
  </si>
  <si>
    <t>2016/2017_M_10_CAH22-01_Non-EU</t>
  </si>
  <si>
    <t>2015/2016_F+M_1_CAH22-01_Non-EU</t>
  </si>
  <si>
    <t>2015/2016_F+M_3_CAH22-01_Non-EU</t>
  </si>
  <si>
    <t>2015/2016_F+M_5_CAH22-01_Non-EU</t>
  </si>
  <si>
    <t>2015/2016_F+M_10_CAH22-01_Non-EU</t>
  </si>
  <si>
    <t>2015/2016_F_1_CAH22-01_Non-EU</t>
  </si>
  <si>
    <t>2015/2016_F_3_CAH22-01_Non-EU</t>
  </si>
  <si>
    <t>2015/2016_F_5_CAH22-01_Non-EU</t>
  </si>
  <si>
    <t>2015/2016_F_10_CAH22-01_Non-EU</t>
  </si>
  <si>
    <t>2015/2016_M_1_CAH22-01_Non-EU</t>
  </si>
  <si>
    <t>2015/2016_M_3_CAH22-01_Non-EU</t>
  </si>
  <si>
    <t>2015/2016_M_5_CAH22-01_Non-EU</t>
  </si>
  <si>
    <t>2015/2016_M_10_CAH22-01_Non-EU</t>
  </si>
  <si>
    <t>2014/2015_F+M_1_CAH22-01_Non-EU</t>
  </si>
  <si>
    <t>2014/2015_F+M_3_CAH22-01_Non-EU</t>
  </si>
  <si>
    <t>2014/2015_F+M_5_CAH22-01_Non-EU</t>
  </si>
  <si>
    <t>2014/2015_F+M_10_CAH22-01_Non-EU</t>
  </si>
  <si>
    <t>2014/2015_F_1_CAH22-01_Non-EU</t>
  </si>
  <si>
    <t>2014/2015_F_3_CAH22-01_Non-EU</t>
  </si>
  <si>
    <t>2014/2015_F_5_CAH22-01_Non-EU</t>
  </si>
  <si>
    <t>2014/2015_F_10_CAH22-01_Non-EU</t>
  </si>
  <si>
    <t>2014/2015_M_1_CAH22-01_Non-EU</t>
  </si>
  <si>
    <t>2014/2015_M_3_CAH22-01_Non-EU</t>
  </si>
  <si>
    <t>2014/2015_M_10_CAH22-01_Non-EU</t>
  </si>
  <si>
    <t>CAH23-01_EU</t>
  </si>
  <si>
    <t>2016/2017_F+M_1_CAH23-01_EU</t>
  </si>
  <si>
    <t>2016/2017_F+M_3_CAH23-01_EU</t>
  </si>
  <si>
    <t>2016/2017_F+M_5_CAH23-01_EU</t>
  </si>
  <si>
    <t>2016/2017_F+M_10_CAH23-01_EU</t>
  </si>
  <si>
    <t>2016/2017_F_1_CAH23-01_EU</t>
  </si>
  <si>
    <t>2016/2017_F_3_CAH23-01_EU</t>
  </si>
  <si>
    <t>2016/2017_F_5_CAH23-01_EU</t>
  </si>
  <si>
    <t>2016/2017_F_10_CAH23-01_EU</t>
  </si>
  <si>
    <t>2016/2017_M_1_CAH23-01_EU</t>
  </si>
  <si>
    <t>2016/2017_M_3_CAH23-01_EU</t>
  </si>
  <si>
    <t>2016/2017_M_5_CAH23-01_EU</t>
  </si>
  <si>
    <t>2016/2017_M_10_CAH23-01_EU</t>
  </si>
  <si>
    <t>2015/2016_F+M_1_CAH23-01_EU</t>
  </si>
  <si>
    <t>2015/2016_F+M_3_CAH23-01_EU</t>
  </si>
  <si>
    <t>2015/2016_F+M_5_CAH23-01_EU</t>
  </si>
  <si>
    <t>2015/2016_F+M_10_CAH23-01_EU</t>
  </si>
  <si>
    <t>2015/2016_F_1_CAH23-01_EU</t>
  </si>
  <si>
    <t>2015/2016_F_3_CAH23-01_EU</t>
  </si>
  <si>
    <t>2015/2016_F_5_CAH23-01_EU</t>
  </si>
  <si>
    <t>2015/2016_F_10_CAH23-01_EU</t>
  </si>
  <si>
    <t>2015/2016_M_1_CAH23-01_EU</t>
  </si>
  <si>
    <t>2015/2016_M_3_CAH23-01_EU</t>
  </si>
  <si>
    <t>2015/2016_M_5_CAH23-01_EU</t>
  </si>
  <si>
    <t>2015/2016_M_10_CAH23-01_EU</t>
  </si>
  <si>
    <t>2014/2015_F+M_1_CAH23-01_EU</t>
  </si>
  <si>
    <t>2014/2015_F+M_3_CAH23-01_EU</t>
  </si>
  <si>
    <t>2014/2015_F+M_5_CAH23-01_EU</t>
  </si>
  <si>
    <t>2014/2015_F+M_10_CAH23-01_EU</t>
  </si>
  <si>
    <t>2014/2015_F_1_CAH23-01_EU</t>
  </si>
  <si>
    <t>2014/2015_F_3_CAH23-01_EU</t>
  </si>
  <si>
    <t>2014/2015_F_5_CAH23-01_EU</t>
  </si>
  <si>
    <t>2014/2015_F_10_CAH23-01_EU</t>
  </si>
  <si>
    <t>2014/2015_M_1_CAH23-01_EU</t>
  </si>
  <si>
    <t>2014/2015_M_3_CAH23-01_EU</t>
  </si>
  <si>
    <t>2014/2015_M_10_CAH23-01_EU</t>
  </si>
  <si>
    <t>CAH23-01_UK</t>
  </si>
  <si>
    <t>2016/2017_F+M_1_CAH23-01_UK</t>
  </si>
  <si>
    <t>2016/2017_F+M_3_CAH23-01_UK</t>
  </si>
  <si>
    <t>2016/2017_F+M_5_CAH23-01_UK</t>
  </si>
  <si>
    <t>2016/2017_F+M_10_CAH23-01_UK</t>
  </si>
  <si>
    <t>2016/2017_F_1_CAH23-01_UK</t>
  </si>
  <si>
    <t>2016/2017_F_3_CAH23-01_UK</t>
  </si>
  <si>
    <t>2016/2017_F_5_CAH23-01_UK</t>
  </si>
  <si>
    <t>2016/2017_F_10_CAH23-01_UK</t>
  </si>
  <si>
    <t>2016/2017_M_1_CAH23-01_UK</t>
  </si>
  <si>
    <t>2016/2017_M_3_CAH23-01_UK</t>
  </si>
  <si>
    <t>2016/2017_M_5_CAH23-01_UK</t>
  </si>
  <si>
    <t>2016/2017_M_10_CAH23-01_UK</t>
  </si>
  <si>
    <t>2015/2016_F+M_1_CAH23-01_UK</t>
  </si>
  <si>
    <t>2015/2016_F+M_3_CAH23-01_UK</t>
  </si>
  <si>
    <t>2015/2016_F+M_5_CAH23-01_UK</t>
  </si>
  <si>
    <t>2015/2016_F+M_10_CAH23-01_UK</t>
  </si>
  <si>
    <t>2015/2016_F_1_CAH23-01_UK</t>
  </si>
  <si>
    <t>2015/2016_F_3_CAH23-01_UK</t>
  </si>
  <si>
    <t>2015/2016_F_5_CAH23-01_UK</t>
  </si>
  <si>
    <t>2015/2016_F_10_CAH23-01_UK</t>
  </si>
  <si>
    <t>2015/2016_M_1_CAH23-01_UK</t>
  </si>
  <si>
    <t>2015/2016_M_3_CAH23-01_UK</t>
  </si>
  <si>
    <t>2015/2016_M_5_CAH23-01_UK</t>
  </si>
  <si>
    <t>2015/2016_M_10_CAH23-01_UK</t>
  </si>
  <si>
    <t>2014/2015_F+M_1_CAH23-01_UK</t>
  </si>
  <si>
    <t>2014/2015_F+M_3_CAH23-01_UK</t>
  </si>
  <si>
    <t>2014/2015_F+M_5_CAH23-01_UK</t>
  </si>
  <si>
    <t>2014/2015_F+M_10_CAH23-01_UK</t>
  </si>
  <si>
    <t>2014/2015_F_1_CAH23-01_UK</t>
  </si>
  <si>
    <t>2014/2015_F_3_CAH23-01_UK</t>
  </si>
  <si>
    <t>2014/2015_F_5_CAH23-01_UK</t>
  </si>
  <si>
    <t>2014/2015_F_10_CAH23-01_UK</t>
  </si>
  <si>
    <t>2014/2015_M_1_CAH23-01_UK</t>
  </si>
  <si>
    <t>2014/2015_M_3_CAH23-01_UK</t>
  </si>
  <si>
    <t>2014/2015_M_10_CAH23-01_UK</t>
  </si>
  <si>
    <t>CAH23-01_Non-EU</t>
  </si>
  <si>
    <t>2016/2017_F+M_1_CAH23-01_Non-EU</t>
  </si>
  <si>
    <t>2016/2017_F+M_3_CAH23-01_Non-EU</t>
  </si>
  <si>
    <t>2016/2017_F+M_5_CAH23-01_Non-EU</t>
  </si>
  <si>
    <t>2016/2017_F+M_10_CAH23-01_Non-EU</t>
  </si>
  <si>
    <t>2016/2017_F_1_CAH23-01_Non-EU</t>
  </si>
  <si>
    <t>2016/2017_F_3_CAH23-01_Non-EU</t>
  </si>
  <si>
    <t>2016/2017_F_5_CAH23-01_Non-EU</t>
  </si>
  <si>
    <t>2016/2017_F_10_CAH23-01_Non-EU</t>
  </si>
  <si>
    <t>2016/2017_M_1_CAH23-01_Non-EU</t>
  </si>
  <si>
    <t>2016/2017_M_3_CAH23-01_Non-EU</t>
  </si>
  <si>
    <t>2016/2017_M_5_CAH23-01_Non-EU</t>
  </si>
  <si>
    <t>2016/2017_M_10_CAH23-01_Non-EU</t>
  </si>
  <si>
    <t>2015/2016_F+M_1_CAH23-01_Non-EU</t>
  </si>
  <si>
    <t>2015/2016_F+M_3_CAH23-01_Non-EU</t>
  </si>
  <si>
    <t>2015/2016_F+M_5_CAH23-01_Non-EU</t>
  </si>
  <si>
    <t>2015/2016_F+M_10_CAH23-01_Non-EU</t>
  </si>
  <si>
    <t>2015/2016_F_1_CAH23-01_Non-EU</t>
  </si>
  <si>
    <t>2015/2016_F_3_CAH23-01_Non-EU</t>
  </si>
  <si>
    <t>2015/2016_F_5_CAH23-01_Non-EU</t>
  </si>
  <si>
    <t>2015/2016_F_10_CAH23-01_Non-EU</t>
  </si>
  <si>
    <t>2015/2016_M_1_CAH23-01_Non-EU</t>
  </si>
  <si>
    <t>2015/2016_M_3_CAH23-01_Non-EU</t>
  </si>
  <si>
    <t>2015/2016_M_5_CAH23-01_Non-EU</t>
  </si>
  <si>
    <t>2015/2016_M_10_CAH23-01_Non-EU</t>
  </si>
  <si>
    <t>2014/2015_F+M_1_CAH23-01_Non-EU</t>
  </si>
  <si>
    <t>2014/2015_F+M_3_CAH23-01_Non-EU</t>
  </si>
  <si>
    <t>2014/2015_F+M_5_CAH23-01_Non-EU</t>
  </si>
  <si>
    <t>2014/2015_F+M_10_CAH23-01_Non-EU</t>
  </si>
  <si>
    <t>2014/2015_F_1_CAH23-01_Non-EU</t>
  </si>
  <si>
    <t>2014/2015_F_3_CAH23-01_Non-EU</t>
  </si>
  <si>
    <t>2014/2015_F_5_CAH23-01_Non-EU</t>
  </si>
  <si>
    <t>2014/2015_F_10_CAH23-01_Non-EU</t>
  </si>
  <si>
    <t>2014/2015_M_1_CAH23-01_Non-EU</t>
  </si>
  <si>
    <t>2014/2015_M_3_CAH23-01_Non-EU</t>
  </si>
  <si>
    <t>2014/2015_M_10_CAH23-01_Non-EU</t>
  </si>
  <si>
    <t>All_Bulgaria</t>
  </si>
  <si>
    <t>2016/2017_F+M_1_All_Bulgaria</t>
  </si>
  <si>
    <t>2016/2017_F+M_3_All_Bulgaria</t>
  </si>
  <si>
    <t>2016/2017_F+M_5_All_Bulgaria</t>
  </si>
  <si>
    <t>2015/2016_F+M_1_All_Bulgaria</t>
  </si>
  <si>
    <t>2015/2016_F+M_3_All_Bulgaria</t>
  </si>
  <si>
    <t>2015/2016_F+M_5_All_Bulgaria</t>
  </si>
  <si>
    <t>2014/2015_F+M_1_All_Bulgaria</t>
  </si>
  <si>
    <t>2014/2015_F+M_3_All_Bulgaria</t>
  </si>
  <si>
    <t>2014/2015_F+M_5_All_Bulgaria</t>
  </si>
  <si>
    <t>All_Canada</t>
  </si>
  <si>
    <t>2016/2017_F+M_1_All_Canada</t>
  </si>
  <si>
    <t>2016/2017_F+M_3_All_Canada</t>
  </si>
  <si>
    <t>2016/2017_F+M_5_All_Canada</t>
  </si>
  <si>
    <t>2015/2016_F+M_1_All_Canada</t>
  </si>
  <si>
    <t>2015/2016_F+M_3_All_Canada</t>
  </si>
  <si>
    <t>2015/2016_F+M_5_All_Canada</t>
  </si>
  <si>
    <t>2014/2015_F+M_1_All_Canada</t>
  </si>
  <si>
    <t>2014/2015_F+M_3_All_Canada</t>
  </si>
  <si>
    <t>2014/2015_F+M_5_All_Canada</t>
  </si>
  <si>
    <t>All_China</t>
  </si>
  <si>
    <t>2016/2017_F+M_1_All_China</t>
  </si>
  <si>
    <t>2016/2017_F+M_3_All_China</t>
  </si>
  <si>
    <t>2016/2017_F+M_5_All_China</t>
  </si>
  <si>
    <t>2015/2016_F+M_1_All_China</t>
  </si>
  <si>
    <t>2015/2016_F+M_3_All_China</t>
  </si>
  <si>
    <t>2015/2016_F+M_5_All_China</t>
  </si>
  <si>
    <t>2014/2015_F+M_1_All_China</t>
  </si>
  <si>
    <t>2014/2015_F+M_3_All_China</t>
  </si>
  <si>
    <t>2014/2015_F+M_5_All_China</t>
  </si>
  <si>
    <t>All_Denmark</t>
  </si>
  <si>
    <t>2016/2017_F+M_1_All_Denmark</t>
  </si>
  <si>
    <t>2016/2017_F+M_3_All_Denmark</t>
  </si>
  <si>
    <t>2016/2017_F+M_5_All_Denmark</t>
  </si>
  <si>
    <t>2015/2016_F+M_1_All_Denmark</t>
  </si>
  <si>
    <t>2015/2016_F+M_3_All_Denmark</t>
  </si>
  <si>
    <t>2015/2016_F+M_5_All_Denmark</t>
  </si>
  <si>
    <t>2014/2015_F+M_1_All_Denmark</t>
  </si>
  <si>
    <t>2014/2015_F+M_3_All_Denmark</t>
  </si>
  <si>
    <t>2014/2015_F+M_5_All_Denmark</t>
  </si>
  <si>
    <t>All_Spain</t>
  </si>
  <si>
    <t>2016/2017_F+M_1_All_Spain</t>
  </si>
  <si>
    <t>2016/2017_F+M_3_All_Spain</t>
  </si>
  <si>
    <t>2016/2017_F+M_5_All_Spain</t>
  </si>
  <si>
    <t>2015/2016_F+M_1_All_Spain</t>
  </si>
  <si>
    <t>2015/2016_F+M_3_All_Spain</t>
  </si>
  <si>
    <t>2015/2016_F+M_5_All_Spain</t>
  </si>
  <si>
    <t>2014/2015_F+M_1_All_Spain</t>
  </si>
  <si>
    <t>2014/2015_F+M_3_All_Spain</t>
  </si>
  <si>
    <t>2014/2015_F+M_5_All_Spain</t>
  </si>
  <si>
    <t>All_France</t>
  </si>
  <si>
    <t>2016/2017_F+M_1_All_France</t>
  </si>
  <si>
    <t>2016/2017_F+M_3_All_France</t>
  </si>
  <si>
    <t>2016/2017_F+M_5_All_France</t>
  </si>
  <si>
    <t>2015/2016_F+M_1_All_France</t>
  </si>
  <si>
    <t>2015/2016_F+M_3_All_France</t>
  </si>
  <si>
    <t>2015/2016_F+M_5_All_France</t>
  </si>
  <si>
    <t>2014/2015_F+M_1_All_France</t>
  </si>
  <si>
    <t>2014/2015_F+M_3_All_France</t>
  </si>
  <si>
    <t>2014/2015_F+M_5_All_France</t>
  </si>
  <si>
    <t>All_Germany</t>
  </si>
  <si>
    <t>2016/2017_F+M_1_All_Germany</t>
  </si>
  <si>
    <t>2016/2017_F+M_3_All_Germany</t>
  </si>
  <si>
    <t>2016/2017_F+M_5_All_Germany</t>
  </si>
  <si>
    <t>2015/2016_F+M_1_All_Germany</t>
  </si>
  <si>
    <t>2015/2016_F+M_3_All_Germany</t>
  </si>
  <si>
    <t>2015/2016_F+M_5_All_Germany</t>
  </si>
  <si>
    <t>2014/2015_F+M_1_All_Germany</t>
  </si>
  <si>
    <t>2014/2015_F+M_3_All_Germany</t>
  </si>
  <si>
    <t>2014/2015_F+M_5_All_Germany</t>
  </si>
  <si>
    <t>All_Hong Kong</t>
  </si>
  <si>
    <t>2016/2017_F+M_1_All_Hong Kong</t>
  </si>
  <si>
    <t>2016/2017_F+M_3_All_Hong Kong</t>
  </si>
  <si>
    <t>2016/2017_F+M_5_All_Hong Kong</t>
  </si>
  <si>
    <t>2015/2016_F+M_1_All_Hong Kong</t>
  </si>
  <si>
    <t>2015/2016_F+M_3_All_Hong Kong</t>
  </si>
  <si>
    <t>2015/2016_F+M_5_All_Hong Kong</t>
  </si>
  <si>
    <t>2014/2015_F+M_1_All_Hong Kong</t>
  </si>
  <si>
    <t>2014/2015_F+M_3_All_Hong Kong</t>
  </si>
  <si>
    <t>2014/2015_F+M_5_All_Hong Kong</t>
  </si>
  <si>
    <t>All_Ireland</t>
  </si>
  <si>
    <t>2016/2017_F+M_1_All_Ireland</t>
  </si>
  <si>
    <t>2016/2017_F+M_3_All_Ireland</t>
  </si>
  <si>
    <t>2016/2017_F+M_5_All_Ireland</t>
  </si>
  <si>
    <t>2015/2016_F+M_1_All_Ireland</t>
  </si>
  <si>
    <t>2015/2016_F+M_3_All_Ireland</t>
  </si>
  <si>
    <t>2015/2016_F+M_5_All_Ireland</t>
  </si>
  <si>
    <t>2014/2015_F+M_1_All_Ireland</t>
  </si>
  <si>
    <t>2014/2015_F+M_3_All_Ireland</t>
  </si>
  <si>
    <t>2014/2015_F+M_5_All_Ireland</t>
  </si>
  <si>
    <t>All_India</t>
  </si>
  <si>
    <t>2016/2017_F+M_1_All_India</t>
  </si>
  <si>
    <t>2016/2017_F+M_3_All_India</t>
  </si>
  <si>
    <t>2016/2017_F+M_5_All_India</t>
  </si>
  <si>
    <t>2015/2016_F+M_1_All_India</t>
  </si>
  <si>
    <t>2015/2016_F+M_3_All_India</t>
  </si>
  <si>
    <t>2015/2016_F+M_5_All_India</t>
  </si>
  <si>
    <t>2014/2015_F+M_1_All_India</t>
  </si>
  <si>
    <t>2014/2015_F+M_3_All_India</t>
  </si>
  <si>
    <t>2014/2015_F+M_5_All_India</t>
  </si>
  <si>
    <t>All_Italy</t>
  </si>
  <si>
    <t>2016/2017_F+M_1_All_Italy</t>
  </si>
  <si>
    <t>2016/2017_F+M_3_All_Italy</t>
  </si>
  <si>
    <t>2016/2017_F+M_5_All_Italy</t>
  </si>
  <si>
    <t>2015/2016_F+M_1_All_Italy</t>
  </si>
  <si>
    <t>2015/2016_F+M_3_All_Italy</t>
  </si>
  <si>
    <t>2015/2016_F+M_5_All_Italy</t>
  </si>
  <si>
    <t>2014/2015_F+M_1_All_Italy</t>
  </si>
  <si>
    <t>2014/2015_F+M_3_All_Italy</t>
  </si>
  <si>
    <t>2014/2015_F+M_5_All_Italy</t>
  </si>
  <si>
    <t>All_Lithuania</t>
  </si>
  <si>
    <t>2016/2017_F+M_1_All_Lithuania</t>
  </si>
  <si>
    <t>2016/2017_F+M_3_All_Lithuania</t>
  </si>
  <si>
    <t>2016/2017_F+M_5_All_Lithuania</t>
  </si>
  <si>
    <t>2015/2016_F+M_1_All_Lithuania</t>
  </si>
  <si>
    <t>2015/2016_F+M_3_All_Lithuania</t>
  </si>
  <si>
    <t>2015/2016_F+M_5_All_Lithuania</t>
  </si>
  <si>
    <t>2014/2015_F+M_1_All_Lithuania</t>
  </si>
  <si>
    <t>2014/2015_F+M_3_All_Lithuania</t>
  </si>
  <si>
    <t>2014/2015_F+M_5_All_Lithuania</t>
  </si>
  <si>
    <t>All_Malaysia</t>
  </si>
  <si>
    <t>2016/2017_F+M_1_All_Malaysia</t>
  </si>
  <si>
    <t>2016/2017_F+M_3_All_Malaysia</t>
  </si>
  <si>
    <t>2016/2017_F+M_5_All_Malaysia</t>
  </si>
  <si>
    <t>2015/2016_F+M_1_All_Malaysia</t>
  </si>
  <si>
    <t>2015/2016_F+M_3_All_Malaysia</t>
  </si>
  <si>
    <t>2015/2016_F+M_5_All_Malaysia</t>
  </si>
  <si>
    <t>2014/2015_F+M_1_All_Malaysia</t>
  </si>
  <si>
    <t>2014/2015_F+M_3_All_Malaysia</t>
  </si>
  <si>
    <t>2014/2015_F+M_5_All_Malaysia</t>
  </si>
  <si>
    <t>All_Nigeria</t>
  </si>
  <si>
    <t>2016/2017_F+M_1_All_Nigeria</t>
  </si>
  <si>
    <t>2016/2017_F+M_3_All_Nigeria</t>
  </si>
  <si>
    <t>2016/2017_F+M_5_All_Nigeria</t>
  </si>
  <si>
    <t>2015/2016_F+M_1_All_Nigeria</t>
  </si>
  <si>
    <t>2015/2016_F+M_3_All_Nigeria</t>
  </si>
  <si>
    <t>2015/2016_F+M_5_All_Nigeria</t>
  </si>
  <si>
    <t>2014/2015_F+M_1_All_Nigeria</t>
  </si>
  <si>
    <t>2014/2015_F+M_3_All_Nigeria</t>
  </si>
  <si>
    <t>2014/2015_F+M_5_All_Nigeria</t>
  </si>
  <si>
    <t>All_Norway</t>
  </si>
  <si>
    <t>2016/2017_F+M_1_All_Norway</t>
  </si>
  <si>
    <t>2016/2017_F+M_3_All_Norway</t>
  </si>
  <si>
    <t>2016/2017_F+M_5_All_Norway</t>
  </si>
  <si>
    <t>2015/2016_F+M_1_All_Norway</t>
  </si>
  <si>
    <t>2015/2016_F+M_3_All_Norway</t>
  </si>
  <si>
    <t>2015/2016_F+M_5_All_Norway</t>
  </si>
  <si>
    <t>2014/2015_F+M_1_All_Norway</t>
  </si>
  <si>
    <t>2014/2015_F+M_3_All_Norway</t>
  </si>
  <si>
    <t>2014/2015_F+M_5_All_Norway</t>
  </si>
  <si>
    <t>All_Pakistan</t>
  </si>
  <si>
    <t>2016/2017_F+M_1_All_Pakistan</t>
  </si>
  <si>
    <t>2016/2017_F+M_3_All_Pakistan</t>
  </si>
  <si>
    <t>2016/2017_F+M_5_All_Pakistan</t>
  </si>
  <si>
    <t>2015/2016_F+M_1_All_Pakistan</t>
  </si>
  <si>
    <t>2015/2016_F+M_3_All_Pakistan</t>
  </si>
  <si>
    <t>2015/2016_F+M_5_All_Pakistan</t>
  </si>
  <si>
    <t>2014/2015_F+M_1_All_Pakistan</t>
  </si>
  <si>
    <t>2014/2015_F+M_3_All_Pakistan</t>
  </si>
  <si>
    <t>2014/2015_F+M_5_All_Pakistan</t>
  </si>
  <si>
    <t>All_Romania</t>
  </si>
  <si>
    <t>2016/2017_F+M_1_All_Romania</t>
  </si>
  <si>
    <t>2016/2017_F+M_3_All_Romania</t>
  </si>
  <si>
    <t>2016/2017_F+M_5_All_Romania</t>
  </si>
  <si>
    <t>2015/2016_F+M_1_All_Romania</t>
  </si>
  <si>
    <t>2015/2016_F+M_3_All_Romania</t>
  </si>
  <si>
    <t>2015/2016_F+M_5_All_Romania</t>
  </si>
  <si>
    <t>2014/2015_F+M_1_All_Romania</t>
  </si>
  <si>
    <t>2014/2015_F+M_3_All_Romania</t>
  </si>
  <si>
    <t>2014/2015_F+M_5_All_Romania</t>
  </si>
  <si>
    <t>All_Saudi Arabia</t>
  </si>
  <si>
    <t>2016/2017_F+M_1_All_Saudi Arabia</t>
  </si>
  <si>
    <t>2016/2017_F+M_3_All_Saudi Arabia</t>
  </si>
  <si>
    <t>2016/2017_F+M_5_All_Saudi Arabia</t>
  </si>
  <si>
    <t>2015/2016_F+M_1_All_Saudi Arabia</t>
  </si>
  <si>
    <t>2015/2016_F+M_3_All_Saudi Arabia</t>
  </si>
  <si>
    <t>2015/2016_F+M_5_All_Saudi Arabia</t>
  </si>
  <si>
    <t>2014/2015_F+M_1_All_Saudi Arabia</t>
  </si>
  <si>
    <t>2014/2015_F+M_3_All_Saudi Arabia</t>
  </si>
  <si>
    <t>2014/2015_F+M_5_All_Saudi Arabia</t>
  </si>
  <si>
    <t>All_Singapore</t>
  </si>
  <si>
    <t>2016/2017_F+M_1_All_Singapore</t>
  </si>
  <si>
    <t>2016/2017_F+M_3_All_Singapore</t>
  </si>
  <si>
    <t>2016/2017_F+M_5_All_Singapore</t>
  </si>
  <si>
    <t>2015/2016_F+M_1_All_Singapore</t>
  </si>
  <si>
    <t>2015/2016_F+M_3_All_Singapore</t>
  </si>
  <si>
    <t>2015/2016_F+M_5_All_Singapore</t>
  </si>
  <si>
    <t>2014/2015_F+M_1_All_Singapore</t>
  </si>
  <si>
    <t>2014/2015_F+M_3_All_Singapore</t>
  </si>
  <si>
    <t>2014/2015_F+M_5_All_Singapore</t>
  </si>
  <si>
    <t>All_Cyprus</t>
  </si>
  <si>
    <t>2016/2017_F+M_1_All_Cyprus</t>
  </si>
  <si>
    <t>2016/2017_F+M_3_All_Cyprus</t>
  </si>
  <si>
    <t>2016/2017_F+M_5_All_Cyprus</t>
  </si>
  <si>
    <t>2015/2016_F+M_1_All_Cyprus</t>
  </si>
  <si>
    <t>2015/2016_F+M_3_All_Cyprus</t>
  </si>
  <si>
    <t>2015/2016_F+M_5_All_Cyprus</t>
  </si>
  <si>
    <t>2014/2015_F+M_1_All_Cyprus</t>
  </si>
  <si>
    <t>2014/2015_F+M_3_All_Cyprus</t>
  </si>
  <si>
    <t>2014/2015_F+M_5_All_Cyprus</t>
  </si>
  <si>
    <t>Female_Bulgaria</t>
  </si>
  <si>
    <t>2016/2017_F_1_All_Bulgaria</t>
  </si>
  <si>
    <t>2016/2017_F_3_All_Bulgaria</t>
  </si>
  <si>
    <t>2016/2017_F_5_All_Bulgaria</t>
  </si>
  <si>
    <t>2015/2016_F_1_All_Bulgaria</t>
  </si>
  <si>
    <t>2015/2016_F_3_All_Bulgaria</t>
  </si>
  <si>
    <t>2015/2016_F_5_All_Bulgaria</t>
  </si>
  <si>
    <t>2014/2015_F_1_All_Bulgaria</t>
  </si>
  <si>
    <t>2014/2015_F_3_All_Bulgaria</t>
  </si>
  <si>
    <t>2014/2015_F_5_All_Bulgaria</t>
  </si>
  <si>
    <t>Female_Canada</t>
  </si>
  <si>
    <t>2016/2017_F_1_All_Canada</t>
  </si>
  <si>
    <t>2016/2017_F_3_All_Canada</t>
  </si>
  <si>
    <t>2016/2017_F_5_All_Canada</t>
  </si>
  <si>
    <t>2015/2016_F_1_All_Canada</t>
  </si>
  <si>
    <t>2015/2016_F_3_All_Canada</t>
  </si>
  <si>
    <t>2015/2016_F_5_All_Canada</t>
  </si>
  <si>
    <t>2014/2015_F_1_All_Canada</t>
  </si>
  <si>
    <t>2014/2015_F_3_All_Canada</t>
  </si>
  <si>
    <t>2014/2015_F_5_All_Canada</t>
  </si>
  <si>
    <t>Female_China</t>
  </si>
  <si>
    <t>2016/2017_F_1_All_China</t>
  </si>
  <si>
    <t>2016/2017_F_3_All_China</t>
  </si>
  <si>
    <t>2016/2017_F_5_All_China</t>
  </si>
  <si>
    <t>2015/2016_F_1_All_China</t>
  </si>
  <si>
    <t>2015/2016_F_3_All_China</t>
  </si>
  <si>
    <t>2015/2016_F_5_All_China</t>
  </si>
  <si>
    <t>2014/2015_F_1_All_China</t>
  </si>
  <si>
    <t>2014/2015_F_3_All_China</t>
  </si>
  <si>
    <t>2014/2015_F_5_All_China</t>
  </si>
  <si>
    <t>Female_Denmark</t>
  </si>
  <si>
    <t>2016/2017_F_1_All_Denmark</t>
  </si>
  <si>
    <t>2016/2017_F_3_All_Denmark</t>
  </si>
  <si>
    <t>2016/2017_F_5_All_Denmark</t>
  </si>
  <si>
    <t>2015/2016_F_1_All_Denmark</t>
  </si>
  <si>
    <t>2015/2016_F_3_All_Denmark</t>
  </si>
  <si>
    <t>2015/2016_F_5_All_Denmark</t>
  </si>
  <si>
    <t>2014/2015_F_1_All_Denmark</t>
  </si>
  <si>
    <t>2014/2015_F_3_All_Denmark</t>
  </si>
  <si>
    <t>2014/2015_F_5_All_Denmark</t>
  </si>
  <si>
    <t>Female_Spain</t>
  </si>
  <si>
    <t>2016/2017_F_1_All_Spain</t>
  </si>
  <si>
    <t>2016/2017_F_3_All_Spain</t>
  </si>
  <si>
    <t>2016/2017_F_5_All_Spain</t>
  </si>
  <si>
    <t>2015/2016_F_1_All_Spain</t>
  </si>
  <si>
    <t>2015/2016_F_3_All_Spain</t>
  </si>
  <si>
    <t>2015/2016_F_5_All_Spain</t>
  </si>
  <si>
    <t>2014/2015_F_1_All_Spain</t>
  </si>
  <si>
    <t>2014/2015_F_3_All_Spain</t>
  </si>
  <si>
    <t>2014/2015_F_5_All_Spain</t>
  </si>
  <si>
    <t>Female_France</t>
  </si>
  <si>
    <t>2016/2017_F_1_All_France</t>
  </si>
  <si>
    <t>2016/2017_F_3_All_France</t>
  </si>
  <si>
    <t>2016/2017_F_5_All_France</t>
  </si>
  <si>
    <t>2015/2016_F_1_All_France</t>
  </si>
  <si>
    <t>2015/2016_F_3_All_France</t>
  </si>
  <si>
    <t>2015/2016_F_5_All_France</t>
  </si>
  <si>
    <t>2014/2015_F_1_All_France</t>
  </si>
  <si>
    <t>2014/2015_F_3_All_France</t>
  </si>
  <si>
    <t>2014/2015_F_5_All_France</t>
  </si>
  <si>
    <t>Female_Germany</t>
  </si>
  <si>
    <t>2016/2017_F_1_All_Germany</t>
  </si>
  <si>
    <t>2016/2017_F_3_All_Germany</t>
  </si>
  <si>
    <t>2016/2017_F_5_All_Germany</t>
  </si>
  <si>
    <t>2015/2016_F_1_All_Germany</t>
  </si>
  <si>
    <t>2015/2016_F_3_All_Germany</t>
  </si>
  <si>
    <t>2015/2016_F_5_All_Germany</t>
  </si>
  <si>
    <t>2014/2015_F_1_All_Germany</t>
  </si>
  <si>
    <t>2014/2015_F_3_All_Germany</t>
  </si>
  <si>
    <t>2014/2015_F_5_All_Germany</t>
  </si>
  <si>
    <t>Female_Hong Kong</t>
  </si>
  <si>
    <t>2016/2017_F_1_All_Hong Kong</t>
  </si>
  <si>
    <t>2016/2017_F_3_All_Hong Kong</t>
  </si>
  <si>
    <t>2016/2017_F_5_All_Hong Kong</t>
  </si>
  <si>
    <t>2015/2016_F_1_All_Hong Kong</t>
  </si>
  <si>
    <t>2015/2016_F_3_All_Hong Kong</t>
  </si>
  <si>
    <t>2015/2016_F_5_All_Hong Kong</t>
  </si>
  <si>
    <t>2014/2015_F_1_All_Hong Kong</t>
  </si>
  <si>
    <t>2014/2015_F_3_All_Hong Kong</t>
  </si>
  <si>
    <t>2014/2015_F_5_All_Hong Kong</t>
  </si>
  <si>
    <t>Female_Ireland</t>
  </si>
  <si>
    <t>2016/2017_F_1_All_Ireland</t>
  </si>
  <si>
    <t>2016/2017_F_3_All_Ireland</t>
  </si>
  <si>
    <t>2016/2017_F_5_All_Ireland</t>
  </si>
  <si>
    <t>2015/2016_F_1_All_Ireland</t>
  </si>
  <si>
    <t>2015/2016_F_3_All_Ireland</t>
  </si>
  <si>
    <t>2015/2016_F_5_All_Ireland</t>
  </si>
  <si>
    <t>2014/2015_F_1_All_Ireland</t>
  </si>
  <si>
    <t>2014/2015_F_3_All_Ireland</t>
  </si>
  <si>
    <t>2014/2015_F_5_All_Ireland</t>
  </si>
  <si>
    <t>Female_India</t>
  </si>
  <si>
    <t>2016/2017_F_1_All_India</t>
  </si>
  <si>
    <t>2016/2017_F_3_All_India</t>
  </si>
  <si>
    <t>2016/2017_F_5_All_India</t>
  </si>
  <si>
    <t>2015/2016_F_1_All_India</t>
  </si>
  <si>
    <t>2015/2016_F_3_All_India</t>
  </si>
  <si>
    <t>2015/2016_F_5_All_India</t>
  </si>
  <si>
    <t>2014/2015_F_1_All_India</t>
  </si>
  <si>
    <t>2014/2015_F_3_All_India</t>
  </si>
  <si>
    <t>2014/2015_F_5_All_India</t>
  </si>
  <si>
    <t>Female_Italy</t>
  </si>
  <si>
    <t>2016/2017_F_1_All_Italy</t>
  </si>
  <si>
    <t>2016/2017_F_3_All_Italy</t>
  </si>
  <si>
    <t>2016/2017_F_5_All_Italy</t>
  </si>
  <si>
    <t>2015/2016_F_1_All_Italy</t>
  </si>
  <si>
    <t>2015/2016_F_3_All_Italy</t>
  </si>
  <si>
    <t>2015/2016_F_5_All_Italy</t>
  </si>
  <si>
    <t>2014/2015_F_1_All_Italy</t>
  </si>
  <si>
    <t>2014/2015_F_3_All_Italy</t>
  </si>
  <si>
    <t>2014/2015_F_5_All_Italy</t>
  </si>
  <si>
    <t>Female_Lithuania</t>
  </si>
  <si>
    <t>2016/2017_F_1_All_Lithuania</t>
  </si>
  <si>
    <t>2016/2017_F_3_All_Lithuania</t>
  </si>
  <si>
    <t>2016/2017_F_5_All_Lithuania</t>
  </si>
  <si>
    <t>2015/2016_F_1_All_Lithuania</t>
  </si>
  <si>
    <t>2015/2016_F_3_All_Lithuania</t>
  </si>
  <si>
    <t>2015/2016_F_5_All_Lithuania</t>
  </si>
  <si>
    <t>2014/2015_F_1_All_Lithuania</t>
  </si>
  <si>
    <t>2014/2015_F_3_All_Lithuania</t>
  </si>
  <si>
    <t>2014/2015_F_5_All_Lithuania</t>
  </si>
  <si>
    <t>Female_Malaysia</t>
  </si>
  <si>
    <t>2016/2017_F_1_All_Malaysia</t>
  </si>
  <si>
    <t>2016/2017_F_3_All_Malaysia</t>
  </si>
  <si>
    <t>2016/2017_F_5_All_Malaysia</t>
  </si>
  <si>
    <t>2015/2016_F_1_All_Malaysia</t>
  </si>
  <si>
    <t>2015/2016_F_3_All_Malaysia</t>
  </si>
  <si>
    <t>2015/2016_F_5_All_Malaysia</t>
  </si>
  <si>
    <t>2014/2015_F_1_All_Malaysia</t>
  </si>
  <si>
    <t>2014/2015_F_3_All_Malaysia</t>
  </si>
  <si>
    <t>2014/2015_F_5_All_Malaysia</t>
  </si>
  <si>
    <t>Female_Nigeria</t>
  </si>
  <si>
    <t>2016/2017_F_1_All_Nigeria</t>
  </si>
  <si>
    <t>2016/2017_F_3_All_Nigeria</t>
  </si>
  <si>
    <t>2016/2017_F_5_All_Nigeria</t>
  </si>
  <si>
    <t>2015/2016_F_1_All_Nigeria</t>
  </si>
  <si>
    <t>2015/2016_F_3_All_Nigeria</t>
  </si>
  <si>
    <t>2015/2016_F_5_All_Nigeria</t>
  </si>
  <si>
    <t>2014/2015_F_1_All_Nigeria</t>
  </si>
  <si>
    <t>2014/2015_F_3_All_Nigeria</t>
  </si>
  <si>
    <t>2014/2015_F_5_All_Nigeria</t>
  </si>
  <si>
    <t>Female_Norway</t>
  </si>
  <si>
    <t>2016/2017_F_1_All_Norway</t>
  </si>
  <si>
    <t>2016/2017_F_3_All_Norway</t>
  </si>
  <si>
    <t>2016/2017_F_5_All_Norway</t>
  </si>
  <si>
    <t>2015/2016_F_1_All_Norway</t>
  </si>
  <si>
    <t>2015/2016_F_3_All_Norway</t>
  </si>
  <si>
    <t>2015/2016_F_5_All_Norway</t>
  </si>
  <si>
    <t>2014/2015_F_1_All_Norway</t>
  </si>
  <si>
    <t>2014/2015_F_3_All_Norway</t>
  </si>
  <si>
    <t>2014/2015_F_5_All_Norway</t>
  </si>
  <si>
    <t>Female_Pakistan</t>
  </si>
  <si>
    <t>2016/2017_F_1_All_Pakistan</t>
  </si>
  <si>
    <t>2016/2017_F_3_All_Pakistan</t>
  </si>
  <si>
    <t>2016/2017_F_5_All_Pakistan</t>
  </si>
  <si>
    <t>2015/2016_F_1_All_Pakistan</t>
  </si>
  <si>
    <t>2015/2016_F_3_All_Pakistan</t>
  </si>
  <si>
    <t>2015/2016_F_5_All_Pakistan</t>
  </si>
  <si>
    <t>2014/2015_F_1_All_Pakistan</t>
  </si>
  <si>
    <t>2014/2015_F_3_All_Pakistan</t>
  </si>
  <si>
    <t>2014/2015_F_5_All_Pakistan</t>
  </si>
  <si>
    <t>Female_Romania</t>
  </si>
  <si>
    <t>2016/2017_F_1_All_Romania</t>
  </si>
  <si>
    <t>2016/2017_F_3_All_Romania</t>
  </si>
  <si>
    <t>2016/2017_F_5_All_Romania</t>
  </si>
  <si>
    <t>2015/2016_F_1_All_Romania</t>
  </si>
  <si>
    <t>2015/2016_F_3_All_Romania</t>
  </si>
  <si>
    <t>2015/2016_F_5_All_Romania</t>
  </si>
  <si>
    <t>2014/2015_F_1_All_Romania</t>
  </si>
  <si>
    <t>2014/2015_F_3_All_Romania</t>
  </si>
  <si>
    <t>2014/2015_F_5_All_Romania</t>
  </si>
  <si>
    <t>Female_Saudi Arabia</t>
  </si>
  <si>
    <t>2016/2017_F_1_All_Saudi Arabia</t>
  </si>
  <si>
    <t>2016/2017_F_3_All_Saudi Arabia</t>
  </si>
  <si>
    <t>2016/2017_F_5_All_Saudi Arabia</t>
  </si>
  <si>
    <t>2015/2016_F_1_All_Saudi Arabia</t>
  </si>
  <si>
    <t>2015/2016_F_3_All_Saudi Arabia</t>
  </si>
  <si>
    <t>2015/2016_F_5_All_Saudi Arabia</t>
  </si>
  <si>
    <t>2014/2015_F_1_All_Saudi Arabia</t>
  </si>
  <si>
    <t>2014/2015_F_3_All_Saudi Arabia</t>
  </si>
  <si>
    <t>2014/2015_F_5_All_Saudi Arabia</t>
  </si>
  <si>
    <t>Female_Singapore</t>
  </si>
  <si>
    <t>2016/2017_F_1_All_Singapore</t>
  </si>
  <si>
    <t>2016/2017_F_3_All_Singapore</t>
  </si>
  <si>
    <t>2016/2017_F_5_All_Singapore</t>
  </si>
  <si>
    <t>2015/2016_F_1_All_Singapore</t>
  </si>
  <si>
    <t>2015/2016_F_3_All_Singapore</t>
  </si>
  <si>
    <t>2015/2016_F_5_All_Singapore</t>
  </si>
  <si>
    <t>2014/2015_F_1_All_Singapore</t>
  </si>
  <si>
    <t>2014/2015_F_3_All_Singapore</t>
  </si>
  <si>
    <t>2014/2015_F_5_All_Singapore</t>
  </si>
  <si>
    <t>Female_Cyprus</t>
  </si>
  <si>
    <t>2016/2017_F_1_All_Cyprus</t>
  </si>
  <si>
    <t>2016/2017_F_3_All_Cyprus</t>
  </si>
  <si>
    <t>2016/2017_F_5_All_Cyprus</t>
  </si>
  <si>
    <t>2015/2016_F_1_All_Cyprus</t>
  </si>
  <si>
    <t>2015/2016_F_3_All_Cyprus</t>
  </si>
  <si>
    <t>2015/2016_F_5_All_Cyprus</t>
  </si>
  <si>
    <t>2014/2015_F_1_All_Cyprus</t>
  </si>
  <si>
    <t>2014/2015_F_3_All_Cyprus</t>
  </si>
  <si>
    <t>2014/2015_F_5_All_Cyprus</t>
  </si>
  <si>
    <t>Male_Bulgaria</t>
  </si>
  <si>
    <t>2016/2017_M_1_All_Bulgaria</t>
  </si>
  <si>
    <t>2016/2017_M_3_All_Bulgaria</t>
  </si>
  <si>
    <t>2016/2017_M_5_All_Bulgaria</t>
  </si>
  <si>
    <t>2015/2016_M_1_All_Bulgaria</t>
  </si>
  <si>
    <t>2015/2016_M_3_All_Bulgaria</t>
  </si>
  <si>
    <t>2015/2016_M_5_All_Bulgaria</t>
  </si>
  <si>
    <t>2014/2015_M_1_All_Bulgaria</t>
  </si>
  <si>
    <t>2014/2015_M_3_All_Bulgaria</t>
  </si>
  <si>
    <t>2014/2015_M_5_All_Bulgaria</t>
  </si>
  <si>
    <t>Male_Canada</t>
  </si>
  <si>
    <t>2016/2017_M_1_All_Canada</t>
  </si>
  <si>
    <t>2016/2017_M_3_All_Canada</t>
  </si>
  <si>
    <t>2016/2017_M_5_All_Canada</t>
  </si>
  <si>
    <t>2015/2016_M_1_All_Canada</t>
  </si>
  <si>
    <t>2015/2016_M_3_All_Canada</t>
  </si>
  <si>
    <t>2015/2016_M_5_All_Canada</t>
  </si>
  <si>
    <t>2014/2015_M_1_All_Canada</t>
  </si>
  <si>
    <t>2014/2015_M_3_All_Canada</t>
  </si>
  <si>
    <t>2014/2015_M_5_All_Canada</t>
  </si>
  <si>
    <t>Male_China</t>
  </si>
  <si>
    <t>2016/2017_M_1_All_China</t>
  </si>
  <si>
    <t>2016/2017_M_3_All_China</t>
  </si>
  <si>
    <t>2016/2017_M_5_All_China</t>
  </si>
  <si>
    <t>2015/2016_M_1_All_China</t>
  </si>
  <si>
    <t>2015/2016_M_3_All_China</t>
  </si>
  <si>
    <t>2015/2016_M_5_All_China</t>
  </si>
  <si>
    <t>2014/2015_M_1_All_China</t>
  </si>
  <si>
    <t>2014/2015_M_3_All_China</t>
  </si>
  <si>
    <t>2014/2015_M_5_All_China</t>
  </si>
  <si>
    <t>Male_Denmark</t>
  </si>
  <si>
    <t>2016/2017_M_1_All_Denmark</t>
  </si>
  <si>
    <t>2016/2017_M_3_All_Denmark</t>
  </si>
  <si>
    <t>2016/2017_M_5_All_Denmark</t>
  </si>
  <si>
    <t>2015/2016_M_1_All_Denmark</t>
  </si>
  <si>
    <t>2015/2016_M_3_All_Denmark</t>
  </si>
  <si>
    <t>2015/2016_M_5_All_Denmark</t>
  </si>
  <si>
    <t>2014/2015_M_1_All_Denmark</t>
  </si>
  <si>
    <t>2014/2015_M_3_All_Denmark</t>
  </si>
  <si>
    <t>2014/2015_M_5_All_Denmark</t>
  </si>
  <si>
    <t>Male_Spain</t>
  </si>
  <si>
    <t>2016/2017_M_1_All_Spain</t>
  </si>
  <si>
    <t>2016/2017_M_3_All_Spain</t>
  </si>
  <si>
    <t>2016/2017_M_5_All_Spain</t>
  </si>
  <si>
    <t>2015/2016_M_1_All_Spain</t>
  </si>
  <si>
    <t>2015/2016_M_3_All_Spain</t>
  </si>
  <si>
    <t>2015/2016_M_5_All_Spain</t>
  </si>
  <si>
    <t>2014/2015_M_1_All_Spain</t>
  </si>
  <si>
    <t>2014/2015_M_3_All_Spain</t>
  </si>
  <si>
    <t>2014/2015_M_5_All_Spain</t>
  </si>
  <si>
    <t>Male_France</t>
  </si>
  <si>
    <t>2016/2017_M_1_All_France</t>
  </si>
  <si>
    <t>2016/2017_M_3_All_France</t>
  </si>
  <si>
    <t>2016/2017_M_5_All_France</t>
  </si>
  <si>
    <t>2015/2016_M_1_All_France</t>
  </si>
  <si>
    <t>2015/2016_M_3_All_France</t>
  </si>
  <si>
    <t>2015/2016_M_5_All_France</t>
  </si>
  <si>
    <t>2014/2015_M_1_All_France</t>
  </si>
  <si>
    <t>2014/2015_M_3_All_France</t>
  </si>
  <si>
    <t>2014/2015_M_5_All_France</t>
  </si>
  <si>
    <t>Male_Germany</t>
  </si>
  <si>
    <t>2016/2017_M_1_All_Germany</t>
  </si>
  <si>
    <t>2016/2017_M_3_All_Germany</t>
  </si>
  <si>
    <t>2016/2017_M_5_All_Germany</t>
  </si>
  <si>
    <t>2015/2016_M_1_All_Germany</t>
  </si>
  <si>
    <t>2015/2016_M_3_All_Germany</t>
  </si>
  <si>
    <t>2015/2016_M_5_All_Germany</t>
  </si>
  <si>
    <t>2014/2015_M_1_All_Germany</t>
  </si>
  <si>
    <t>2014/2015_M_3_All_Germany</t>
  </si>
  <si>
    <t>2014/2015_M_5_All_Germany</t>
  </si>
  <si>
    <t>Male_Hong Kong</t>
  </si>
  <si>
    <t>2016/2017_M_1_All_Hong Kong</t>
  </si>
  <si>
    <t>2016/2017_M_3_All_Hong Kong</t>
  </si>
  <si>
    <t>2016/2017_M_5_All_Hong Kong</t>
  </si>
  <si>
    <t>2015/2016_M_1_All_Hong Kong</t>
  </si>
  <si>
    <t>2015/2016_M_3_All_Hong Kong</t>
  </si>
  <si>
    <t>2015/2016_M_5_All_Hong Kong</t>
  </si>
  <si>
    <t>2014/2015_M_1_All_Hong Kong</t>
  </si>
  <si>
    <t>2014/2015_M_3_All_Hong Kong</t>
  </si>
  <si>
    <t>2014/2015_M_5_All_Hong Kong</t>
  </si>
  <si>
    <t>Male_Ireland</t>
  </si>
  <si>
    <t>2016/2017_M_1_All_Ireland</t>
  </si>
  <si>
    <t>2016/2017_M_3_All_Ireland</t>
  </si>
  <si>
    <t>2016/2017_M_5_All_Ireland</t>
  </si>
  <si>
    <t>2015/2016_M_1_All_Ireland</t>
  </si>
  <si>
    <t>2015/2016_M_3_All_Ireland</t>
  </si>
  <si>
    <t>2015/2016_M_5_All_Ireland</t>
  </si>
  <si>
    <t>2014/2015_M_1_All_Ireland</t>
  </si>
  <si>
    <t>2014/2015_M_3_All_Ireland</t>
  </si>
  <si>
    <t>2014/2015_M_5_All_Ireland</t>
  </si>
  <si>
    <t>Male_India</t>
  </si>
  <si>
    <t>2016/2017_M_1_All_India</t>
  </si>
  <si>
    <t>2016/2017_M_3_All_India</t>
  </si>
  <si>
    <t>2016/2017_M_5_All_India</t>
  </si>
  <si>
    <t>2015/2016_M_1_All_India</t>
  </si>
  <si>
    <t>2015/2016_M_3_All_India</t>
  </si>
  <si>
    <t>2015/2016_M_5_All_India</t>
  </si>
  <si>
    <t>2014/2015_M_1_All_India</t>
  </si>
  <si>
    <t>2014/2015_M_3_All_India</t>
  </si>
  <si>
    <t>2014/2015_M_5_All_India</t>
  </si>
  <si>
    <t>Male_Italy</t>
  </si>
  <si>
    <t>2016/2017_M_1_All_Italy</t>
  </si>
  <si>
    <t>2016/2017_M_3_All_Italy</t>
  </si>
  <si>
    <t>2016/2017_M_5_All_Italy</t>
  </si>
  <si>
    <t>2015/2016_M_1_All_Italy</t>
  </si>
  <si>
    <t>2015/2016_M_3_All_Italy</t>
  </si>
  <si>
    <t>2015/2016_M_5_All_Italy</t>
  </si>
  <si>
    <t>2014/2015_M_1_All_Italy</t>
  </si>
  <si>
    <t>2014/2015_M_3_All_Italy</t>
  </si>
  <si>
    <t>2014/2015_M_5_All_Italy</t>
  </si>
  <si>
    <t>Male_Lithuania</t>
  </si>
  <si>
    <t>2016/2017_M_1_All_Lithuania</t>
  </si>
  <si>
    <t>2016/2017_M_3_All_Lithuania</t>
  </si>
  <si>
    <t>2016/2017_M_5_All_Lithuania</t>
  </si>
  <si>
    <t>2015/2016_M_1_All_Lithuania</t>
  </si>
  <si>
    <t>2015/2016_M_3_All_Lithuania</t>
  </si>
  <si>
    <t>2015/2016_M_5_All_Lithuania</t>
  </si>
  <si>
    <t>2014/2015_M_1_All_Lithuania</t>
  </si>
  <si>
    <t>2014/2015_M_3_All_Lithuania</t>
  </si>
  <si>
    <t>2014/2015_M_5_All_Lithuania</t>
  </si>
  <si>
    <t>Male_Malaysia</t>
  </si>
  <si>
    <t>2016/2017_M_1_All_Malaysia</t>
  </si>
  <si>
    <t>2016/2017_M_3_All_Malaysia</t>
  </si>
  <si>
    <t>2016/2017_M_5_All_Malaysia</t>
  </si>
  <si>
    <t>2015/2016_M_1_All_Malaysia</t>
  </si>
  <si>
    <t>2015/2016_M_3_All_Malaysia</t>
  </si>
  <si>
    <t>2015/2016_M_5_All_Malaysia</t>
  </si>
  <si>
    <t>2014/2015_M_1_All_Malaysia</t>
  </si>
  <si>
    <t>2014/2015_M_3_All_Malaysia</t>
  </si>
  <si>
    <t>2014/2015_M_5_All_Malaysia</t>
  </si>
  <si>
    <t>Male_Nigeria</t>
  </si>
  <si>
    <t>2016/2017_M_1_All_Nigeria</t>
  </si>
  <si>
    <t>2016/2017_M_3_All_Nigeria</t>
  </si>
  <si>
    <t>2016/2017_M_5_All_Nigeria</t>
  </si>
  <si>
    <t>2015/2016_M_1_All_Nigeria</t>
  </si>
  <si>
    <t>2015/2016_M_3_All_Nigeria</t>
  </si>
  <si>
    <t>2015/2016_M_5_All_Nigeria</t>
  </si>
  <si>
    <t>2014/2015_M_1_All_Nigeria</t>
  </si>
  <si>
    <t>2014/2015_M_3_All_Nigeria</t>
  </si>
  <si>
    <t>2014/2015_M_5_All_Nigeria</t>
  </si>
  <si>
    <t>Male_Norway</t>
  </si>
  <si>
    <t>2016/2017_M_1_All_Norway</t>
  </si>
  <si>
    <t>2016/2017_M_3_All_Norway</t>
  </si>
  <si>
    <t>2016/2017_M_5_All_Norway</t>
  </si>
  <si>
    <t>2015/2016_M_1_All_Norway</t>
  </si>
  <si>
    <t>2015/2016_M_3_All_Norway</t>
  </si>
  <si>
    <t>2015/2016_M_5_All_Norway</t>
  </si>
  <si>
    <t>2014/2015_M_1_All_Norway</t>
  </si>
  <si>
    <t>2014/2015_M_3_All_Norway</t>
  </si>
  <si>
    <t>2014/2015_M_5_All_Norway</t>
  </si>
  <si>
    <t>Male_Pakistan</t>
  </si>
  <si>
    <t>2016/2017_M_1_All_Pakistan</t>
  </si>
  <si>
    <t>2016/2017_M_3_All_Pakistan</t>
  </si>
  <si>
    <t>2016/2017_M_5_All_Pakistan</t>
  </si>
  <si>
    <t>2015/2016_M_1_All_Pakistan</t>
  </si>
  <si>
    <t>2015/2016_M_3_All_Pakistan</t>
  </si>
  <si>
    <t>2015/2016_M_5_All_Pakistan</t>
  </si>
  <si>
    <t>2014/2015_M_1_All_Pakistan</t>
  </si>
  <si>
    <t>2014/2015_M_3_All_Pakistan</t>
  </si>
  <si>
    <t>2014/2015_M_5_All_Pakistan</t>
  </si>
  <si>
    <t>Male_Romania</t>
  </si>
  <si>
    <t>2016/2017_M_1_All_Romania</t>
  </si>
  <si>
    <t>2016/2017_M_3_All_Romania</t>
  </si>
  <si>
    <t>2016/2017_M_5_All_Romania</t>
  </si>
  <si>
    <t>2015/2016_M_1_All_Romania</t>
  </si>
  <si>
    <t>2015/2016_M_3_All_Romania</t>
  </si>
  <si>
    <t>2015/2016_M_5_All_Romania</t>
  </si>
  <si>
    <t>2014/2015_M_1_All_Romania</t>
  </si>
  <si>
    <t>2014/2015_M_3_All_Romania</t>
  </si>
  <si>
    <t>2014/2015_M_5_All_Romania</t>
  </si>
  <si>
    <t>Male_Saudi Arabia</t>
  </si>
  <si>
    <t>2016/2017_M_1_All_Saudi Arabia</t>
  </si>
  <si>
    <t>2016/2017_M_3_All_Saudi Arabia</t>
  </si>
  <si>
    <t>2016/2017_M_5_All_Saudi Arabia</t>
  </si>
  <si>
    <t>2015/2016_M_1_All_Saudi Arabia</t>
  </si>
  <si>
    <t>2015/2016_M_3_All_Saudi Arabia</t>
  </si>
  <si>
    <t>2015/2016_M_5_All_Saudi Arabia</t>
  </si>
  <si>
    <t>2014/2015_M_1_All_Saudi Arabia</t>
  </si>
  <si>
    <t>2014/2015_M_3_All_Saudi Arabia</t>
  </si>
  <si>
    <t>2014/2015_M_5_All_Saudi Arabia</t>
  </si>
  <si>
    <t>Male_Singapore</t>
  </si>
  <si>
    <t>2016/2017_M_1_All_Singapore</t>
  </si>
  <si>
    <t>2016/2017_M_3_All_Singapore</t>
  </si>
  <si>
    <t>2016/2017_M_5_All_Singapore</t>
  </si>
  <si>
    <t>2015/2016_M_1_All_Singapore</t>
  </si>
  <si>
    <t>2015/2016_M_3_All_Singapore</t>
  </si>
  <si>
    <t>2015/2016_M_5_All_Singapore</t>
  </si>
  <si>
    <t>2014/2015_M_1_All_Singapore</t>
  </si>
  <si>
    <t>2014/2015_M_3_All_Singapore</t>
  </si>
  <si>
    <t>2014/2015_M_5_All_Singapore</t>
  </si>
  <si>
    <t>Male_Cyprus</t>
  </si>
  <si>
    <t>2016/2017_M_1_All_Cyprus</t>
  </si>
  <si>
    <t>2016/2017_M_3_All_Cyprus</t>
  </si>
  <si>
    <t>2016/2017_M_5_All_Cyprus</t>
  </si>
  <si>
    <t>2015/2016_M_1_All_Cyprus</t>
  </si>
  <si>
    <t>2015/2016_M_3_All_Cyprus</t>
  </si>
  <si>
    <t>2015/2016_M_5_All_Cyprus</t>
  </si>
  <si>
    <t>2014/2015_M_1_All_Cyprus</t>
  </si>
  <si>
    <t>2014/2015_M_3_All_Cyprus</t>
  </si>
  <si>
    <t>2014/2015_M_5_All_Cyprus</t>
  </si>
  <si>
    <t>c = data have been suppressed due to small sample sizes to prevent disclosure.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</si>
</sst>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
    <numFmt numFmtId="166" formatCode=";;;"/>
    <numFmt numFmtId="167" formatCode="_-* #,##0_-;\-* #,##0_-;_-* &quot;-&quot;??_-;_-@_-"/>
    <numFmt numFmtId="168" formatCode="_-* #,##0.0_-;\-* #,##0.0_-;_-* &quot;-&quot;??_-;_-@_-"/>
  </numFmts>
  <fonts count="33" x14ac:knownFonts="1">
    <font>
      <sz val="11"/>
      <color theme="1"/>
      <name val="Calibri"/>
      <family val="2"/>
      <scheme val="minor"/>
    </font>
    <font>
      <sz val="11"/>
      <color theme="1"/>
      <name val="Calibri"/>
      <family val="2"/>
      <scheme val="minor"/>
    </font>
    <font>
      <sz val="8"/>
      <color theme="1"/>
      <name val="Arial"/>
      <family val="2"/>
    </font>
    <font>
      <sz val="11"/>
      <color theme="1"/>
      <name val="Arial"/>
      <family val="2"/>
    </font>
    <font>
      <sz val="9"/>
      <color theme="1"/>
      <name val="Arial"/>
      <family val="2"/>
    </font>
    <font>
      <b/>
      <sz val="9"/>
      <color theme="1"/>
      <name val="Arial"/>
      <family val="2"/>
    </font>
    <font>
      <sz val="11"/>
      <color theme="0"/>
      <name val="Arial"/>
      <family val="2"/>
    </font>
    <font>
      <sz val="8"/>
      <color theme="0"/>
      <name val="Arial"/>
      <family val="2"/>
    </font>
    <font>
      <vertAlign val="superscript"/>
      <sz val="9"/>
      <color theme="1"/>
      <name val="Arial"/>
      <family val="2"/>
    </font>
    <font>
      <b/>
      <vertAlign val="superscript"/>
      <sz val="9"/>
      <color theme="1"/>
      <name val="Arial"/>
      <family val="2"/>
    </font>
    <font>
      <i/>
      <sz val="8"/>
      <name val="Arial"/>
      <family val="2"/>
    </font>
    <font>
      <sz val="10"/>
      <name val="Arial"/>
      <family val="2"/>
    </font>
    <font>
      <sz val="9"/>
      <color theme="0"/>
      <name val="Arial"/>
      <family val="2"/>
    </font>
    <font>
      <sz val="14"/>
      <color theme="1"/>
      <name val="Arial"/>
      <family val="2"/>
    </font>
    <font>
      <b/>
      <sz val="11"/>
      <color theme="1"/>
      <name val="Arial"/>
      <family val="2"/>
    </font>
    <font>
      <u/>
      <sz val="11"/>
      <color theme="10"/>
      <name val="Calibri"/>
      <family val="2"/>
      <scheme val="minor"/>
    </font>
    <font>
      <u/>
      <sz val="11"/>
      <color theme="10"/>
      <name val="Arial"/>
      <family val="2"/>
    </font>
    <font>
      <sz val="11"/>
      <color rgb="FFFF0000"/>
      <name val="Arial"/>
      <family val="2"/>
    </font>
    <font>
      <sz val="11"/>
      <name val="Arial"/>
      <family val="2"/>
    </font>
    <font>
      <b/>
      <sz val="9"/>
      <color theme="0"/>
      <name val="Arial"/>
      <family val="2"/>
    </font>
    <font>
      <sz val="10"/>
      <color theme="1"/>
      <name val="Arial"/>
      <family val="2"/>
    </font>
    <font>
      <b/>
      <sz val="10"/>
      <name val="Arial"/>
      <family val="2"/>
    </font>
    <font>
      <b/>
      <sz val="10"/>
      <color rgb="FFFF0000"/>
      <name val="Arial"/>
      <family val="2"/>
    </font>
    <font>
      <sz val="9"/>
      <name val="Arial"/>
      <family val="2"/>
    </font>
    <font>
      <b/>
      <sz val="9"/>
      <name val="Arial"/>
      <family val="2"/>
    </font>
    <font>
      <b/>
      <vertAlign val="superscript"/>
      <sz val="10"/>
      <name val="Arial"/>
      <family val="2"/>
    </font>
    <font>
      <vertAlign val="superscript"/>
      <sz val="10"/>
      <color theme="1"/>
      <name val="Arial"/>
      <family val="2"/>
    </font>
    <font>
      <b/>
      <sz val="11"/>
      <color rgb="FF000000"/>
      <name val="Arial"/>
      <family val="2"/>
    </font>
    <font>
      <sz val="11"/>
      <color rgb="FF000000"/>
      <name val="Arial"/>
      <family val="2"/>
    </font>
    <font>
      <b/>
      <sz val="15"/>
      <color rgb="FF104F75"/>
      <name val="Arial"/>
      <family val="2"/>
    </font>
    <font>
      <sz val="11"/>
      <color theme="0"/>
      <name val="Calibri"/>
      <family val="2"/>
      <scheme val="minor"/>
    </font>
    <font>
      <b/>
      <sz val="14"/>
      <name val="Arial"/>
      <family val="2"/>
    </font>
    <font>
      <u/>
      <sz val="11"/>
      <name val="Arial"/>
      <family val="2"/>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00B0F0"/>
        <bgColor indexed="64"/>
      </patternFill>
    </fill>
    <fill>
      <patternFill patternType="solid">
        <fgColor rgb="FFFFFFFF"/>
        <bgColor rgb="FF000000"/>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1" fillId="0" borderId="0"/>
    <xf numFmtId="0" fontId="1" fillId="0" borderId="0"/>
    <xf numFmtId="9" fontId="11" fillId="0" borderId="0" applyFon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cellStyleXfs>
  <cellXfs count="133">
    <xf numFmtId="0" fontId="0" fillId="0" borderId="0" xfId="0"/>
    <xf numFmtId="0" fontId="2" fillId="2" borderId="0" xfId="0" applyFont="1" applyFill="1"/>
    <xf numFmtId="0" fontId="3" fillId="2" borderId="0" xfId="0" applyFont="1" applyFill="1"/>
    <xf numFmtId="0" fontId="3" fillId="2" borderId="0" xfId="0" applyFont="1" applyFill="1" applyBorder="1"/>
    <xf numFmtId="0" fontId="6" fillId="2" borderId="0" xfId="0" applyFont="1" applyFill="1" applyBorder="1"/>
    <xf numFmtId="0" fontId="2" fillId="2" borderId="0" xfId="0" applyFont="1" applyFill="1" applyBorder="1"/>
    <xf numFmtId="0" fontId="2" fillId="2" borderId="1" xfId="0" applyFont="1" applyFill="1" applyBorder="1"/>
    <xf numFmtId="0" fontId="7" fillId="2" borderId="1" xfId="0" applyFont="1" applyFill="1" applyBorder="1"/>
    <xf numFmtId="0" fontId="3" fillId="2" borderId="0" xfId="0" applyFont="1" applyFill="1" applyBorder="1" applyAlignment="1">
      <alignment wrapText="1"/>
    </xf>
    <xf numFmtId="0" fontId="3" fillId="2" borderId="0" xfId="0" applyFont="1" applyFill="1" applyAlignment="1">
      <alignment wrapText="1"/>
    </xf>
    <xf numFmtId="0" fontId="5" fillId="2" borderId="1" xfId="0" applyFont="1" applyFill="1" applyBorder="1" applyAlignment="1">
      <alignment wrapText="1"/>
    </xf>
    <xf numFmtId="0" fontId="4" fillId="2" borderId="5" xfId="0" applyFont="1" applyFill="1" applyBorder="1" applyAlignment="1">
      <alignment wrapText="1"/>
    </xf>
    <xf numFmtId="0" fontId="4" fillId="2" borderId="1" xfId="0" applyFont="1" applyFill="1" applyBorder="1" applyAlignment="1">
      <alignment wrapText="1"/>
    </xf>
    <xf numFmtId="0" fontId="4" fillId="2" borderId="6" xfId="0" applyFont="1" applyFill="1" applyBorder="1" applyAlignment="1">
      <alignment wrapText="1"/>
    </xf>
    <xf numFmtId="164" fontId="2"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9" xfId="0" applyNumberFormat="1" applyFont="1" applyFill="1" applyBorder="1" applyAlignment="1">
      <alignment horizontal="right"/>
    </xf>
    <xf numFmtId="0" fontId="10" fillId="2" borderId="0" xfId="0" applyFont="1" applyFill="1" applyBorder="1" applyAlignment="1">
      <alignment wrapText="1"/>
    </xf>
    <xf numFmtId="3" fontId="2" fillId="2" borderId="0" xfId="0" applyNumberFormat="1" applyFont="1" applyFill="1" applyBorder="1"/>
    <xf numFmtId="164" fontId="2" fillId="2" borderId="0" xfId="0" applyNumberFormat="1" applyFont="1" applyFill="1" applyBorder="1"/>
    <xf numFmtId="3" fontId="3" fillId="2" borderId="0" xfId="0" applyNumberFormat="1" applyFont="1" applyFill="1" applyBorder="1"/>
    <xf numFmtId="0" fontId="10" fillId="2" borderId="0" xfId="0" applyFont="1" applyFill="1" applyBorder="1" applyAlignment="1">
      <alignment horizontal="right"/>
    </xf>
    <xf numFmtId="164" fontId="3" fillId="2" borderId="0" xfId="0" applyNumberFormat="1" applyFont="1" applyFill="1" applyBorder="1"/>
    <xf numFmtId="0" fontId="4" fillId="2" borderId="0" xfId="0" applyFont="1" applyFill="1" applyBorder="1"/>
    <xf numFmtId="0" fontId="5" fillId="3" borderId="11" xfId="0" applyFont="1" applyFill="1" applyBorder="1"/>
    <xf numFmtId="0" fontId="12" fillId="2" borderId="1" xfId="0" applyFont="1" applyFill="1" applyBorder="1"/>
    <xf numFmtId="0" fontId="4" fillId="2" borderId="0" xfId="0" applyFont="1" applyFill="1" applyBorder="1" applyAlignment="1">
      <alignment wrapText="1"/>
    </xf>
    <xf numFmtId="0" fontId="0" fillId="2" borderId="0" xfId="0" applyFill="1"/>
    <xf numFmtId="0" fontId="13" fillId="2" borderId="0" xfId="0" applyFont="1" applyFill="1"/>
    <xf numFmtId="0" fontId="16" fillId="2" borderId="14" xfId="4" applyFont="1" applyFill="1" applyBorder="1"/>
    <xf numFmtId="0" fontId="3" fillId="2" borderId="14" xfId="0" applyFont="1" applyFill="1" applyBorder="1"/>
    <xf numFmtId="0" fontId="17" fillId="2" borderId="0" xfId="0" applyFont="1" applyFill="1"/>
    <xf numFmtId="0" fontId="14" fillId="2" borderId="8" xfId="2" applyFont="1" applyFill="1" applyBorder="1"/>
    <xf numFmtId="0" fontId="3" fillId="2" borderId="7" xfId="2" applyFont="1" applyFill="1" applyBorder="1"/>
    <xf numFmtId="0" fontId="3" fillId="2" borderId="0" xfId="2" applyFont="1" applyFill="1" applyBorder="1" applyAlignment="1">
      <alignment vertical="top"/>
    </xf>
    <xf numFmtId="0" fontId="18" fillId="2" borderId="9" xfId="0" applyFont="1" applyFill="1" applyBorder="1" applyAlignment="1">
      <alignment horizontal="justify" vertical="top" wrapText="1"/>
    </xf>
    <xf numFmtId="0" fontId="18" fillId="2" borderId="0" xfId="0" applyFont="1" applyFill="1" applyBorder="1" applyAlignment="1">
      <alignment vertical="top" wrapText="1"/>
    </xf>
    <xf numFmtId="0" fontId="3" fillId="2" borderId="1" xfId="2" applyFont="1" applyFill="1" applyBorder="1" applyAlignment="1">
      <alignment vertical="center"/>
    </xf>
    <xf numFmtId="0" fontId="4" fillId="2" borderId="3" xfId="0" applyFont="1" applyFill="1" applyBorder="1" applyAlignment="1">
      <alignment wrapText="1"/>
    </xf>
    <xf numFmtId="0" fontId="5" fillId="2" borderId="2" xfId="0" applyFont="1" applyFill="1" applyBorder="1" applyAlignment="1">
      <alignment wrapText="1"/>
    </xf>
    <xf numFmtId="0" fontId="2" fillId="2" borderId="0" xfId="0" applyFont="1" applyFill="1" applyAlignment="1">
      <alignment wrapText="1"/>
    </xf>
    <xf numFmtId="0" fontId="5" fillId="2" borderId="0" xfId="0" applyFont="1" applyFill="1" applyBorder="1" applyAlignment="1">
      <alignment wrapText="1"/>
    </xf>
    <xf numFmtId="164" fontId="2" fillId="2" borderId="10" xfId="0" applyNumberFormat="1" applyFont="1" applyFill="1" applyBorder="1" applyAlignment="1">
      <alignment horizontal="right"/>
    </xf>
    <xf numFmtId="0" fontId="5" fillId="2" borderId="8" xfId="0" applyFont="1" applyFill="1" applyBorder="1" applyAlignment="1">
      <alignment wrapText="1"/>
    </xf>
    <xf numFmtId="0" fontId="5" fillId="2" borderId="13" xfId="0" applyFont="1" applyFill="1" applyBorder="1"/>
    <xf numFmtId="0" fontId="14" fillId="2" borderId="14" xfId="0" applyFont="1" applyFill="1" applyBorder="1" applyAlignment="1">
      <alignment wrapText="1"/>
    </xf>
    <xf numFmtId="0" fontId="14" fillId="2" borderId="14" xfId="0" applyFont="1" applyFill="1" applyBorder="1"/>
    <xf numFmtId="0" fontId="4" fillId="3" borderId="12" xfId="0" applyFont="1" applyFill="1" applyBorder="1" applyAlignment="1">
      <alignment horizontal="center"/>
    </xf>
    <xf numFmtId="0" fontId="11" fillId="2" borderId="0" xfId="0" applyFont="1" applyFill="1"/>
    <xf numFmtId="0" fontId="20" fillId="2" borderId="0" xfId="0" applyFont="1" applyFill="1"/>
    <xf numFmtId="0" fontId="21" fillId="2" borderId="0" xfId="0" applyFont="1" applyFill="1"/>
    <xf numFmtId="165" fontId="5" fillId="2" borderId="0" xfId="0" applyNumberFormat="1" applyFont="1" applyFill="1" applyBorder="1" applyAlignment="1">
      <alignment horizontal="right"/>
    </xf>
    <xf numFmtId="0" fontId="3" fillId="2" borderId="10" xfId="0" applyFont="1" applyFill="1" applyBorder="1"/>
    <xf numFmtId="0" fontId="12" fillId="2" borderId="0" xfId="0" applyFont="1" applyFill="1"/>
    <xf numFmtId="164" fontId="2" fillId="2" borderId="7" xfId="0" applyNumberFormat="1" applyFont="1" applyFill="1" applyBorder="1" applyAlignment="1">
      <alignment horizontal="right"/>
    </xf>
    <xf numFmtId="0" fontId="0" fillId="0" borderId="0" xfId="0" applyAlignment="1">
      <alignment horizontal="left"/>
    </xf>
    <xf numFmtId="0" fontId="3" fillId="2" borderId="11" xfId="0" applyFont="1" applyFill="1" applyBorder="1"/>
    <xf numFmtId="0" fontId="3" fillId="2" borderId="12" xfId="0" applyFont="1" applyFill="1" applyBorder="1"/>
    <xf numFmtId="0" fontId="14" fillId="2" borderId="0" xfId="0" applyFont="1" applyFill="1" applyBorder="1"/>
    <xf numFmtId="0" fontId="19" fillId="2" borderId="10" xfId="0" applyFont="1" applyFill="1" applyBorder="1" applyAlignment="1">
      <alignment horizontal="left"/>
    </xf>
    <xf numFmtId="166" fontId="5" fillId="2" borderId="0" xfId="0" applyNumberFormat="1" applyFont="1" applyFill="1" applyBorder="1" applyAlignment="1">
      <alignment horizontal="left"/>
    </xf>
    <xf numFmtId="0" fontId="3" fillId="2" borderId="8" xfId="0" applyFont="1" applyFill="1" applyBorder="1" applyAlignment="1">
      <alignment wrapText="1"/>
    </xf>
    <xf numFmtId="0" fontId="5" fillId="3" borderId="11" xfId="0" applyFont="1" applyFill="1" applyBorder="1" applyAlignment="1">
      <alignment wrapText="1"/>
    </xf>
    <xf numFmtId="0" fontId="4" fillId="3" borderId="12" xfId="0" applyFont="1" applyFill="1" applyBorder="1" applyAlignment="1">
      <alignment horizontal="center" vertical="center"/>
    </xf>
    <xf numFmtId="0" fontId="22" fillId="2" borderId="0" xfId="0" applyFont="1" applyFill="1" applyAlignment="1">
      <alignment wrapText="1"/>
    </xf>
    <xf numFmtId="167" fontId="4" fillId="2" borderId="0" xfId="5" applyNumberFormat="1" applyFont="1" applyFill="1" applyBorder="1" applyAlignment="1">
      <alignment horizontal="right"/>
    </xf>
    <xf numFmtId="167" fontId="4" fillId="2" borderId="1" xfId="5" applyNumberFormat="1" applyFont="1" applyFill="1" applyBorder="1" applyAlignment="1">
      <alignment horizontal="right"/>
    </xf>
    <xf numFmtId="167" fontId="4" fillId="2" borderId="10" xfId="5" applyNumberFormat="1" applyFont="1" applyFill="1" applyBorder="1" applyAlignment="1">
      <alignment horizontal="right"/>
    </xf>
    <xf numFmtId="167" fontId="4" fillId="2" borderId="9" xfId="5" applyNumberFormat="1" applyFont="1" applyFill="1" applyBorder="1" applyAlignment="1">
      <alignment horizontal="right"/>
    </xf>
    <xf numFmtId="167" fontId="4" fillId="2" borderId="6" xfId="5" applyNumberFormat="1" applyFont="1" applyFill="1" applyBorder="1" applyAlignment="1">
      <alignment horizontal="right"/>
    </xf>
    <xf numFmtId="0" fontId="23" fillId="2" borderId="0" xfId="0" applyNumberFormat="1" applyFont="1" applyFill="1" applyBorder="1" applyAlignment="1">
      <alignment horizontal="left"/>
    </xf>
    <xf numFmtId="0" fontId="23" fillId="2" borderId="10" xfId="0" applyNumberFormat="1" applyFont="1" applyFill="1" applyBorder="1" applyAlignment="1">
      <alignment horizontal="left"/>
    </xf>
    <xf numFmtId="0" fontId="24" fillId="2" borderId="10" xfId="0" applyFont="1" applyFill="1" applyBorder="1" applyAlignment="1">
      <alignment horizontal="left"/>
    </xf>
    <xf numFmtId="0" fontId="24" fillId="2" borderId="0" xfId="0" applyNumberFormat="1" applyFont="1" applyFill="1" applyBorder="1" applyAlignment="1">
      <alignment horizontal="left"/>
    </xf>
    <xf numFmtId="166" fontId="23" fillId="2" borderId="0" xfId="0" applyNumberFormat="1" applyFont="1" applyFill="1" applyBorder="1" applyAlignment="1">
      <alignment horizontal="left"/>
    </xf>
    <xf numFmtId="166" fontId="23" fillId="2" borderId="10" xfId="0" applyNumberFormat="1" applyFont="1" applyFill="1" applyBorder="1" applyAlignment="1">
      <alignment horizontal="left"/>
    </xf>
    <xf numFmtId="166" fontId="23" fillId="2" borderId="5" xfId="0" applyNumberFormat="1" applyFont="1" applyFill="1" applyBorder="1" applyAlignment="1">
      <alignment horizontal="left"/>
    </xf>
    <xf numFmtId="0" fontId="5" fillId="2" borderId="8" xfId="0" applyFont="1" applyFill="1" applyBorder="1" applyAlignment="1">
      <alignment horizontal="left" wrapText="1"/>
    </xf>
    <xf numFmtId="0" fontId="4" fillId="2" borderId="0" xfId="0" applyFont="1" applyFill="1" applyBorder="1" applyAlignment="1">
      <alignment horizontal="left" wrapText="1"/>
    </xf>
    <xf numFmtId="0" fontId="5" fillId="2" borderId="0" xfId="0" applyFont="1" applyFill="1" applyBorder="1" applyAlignment="1">
      <alignment horizontal="left" wrapText="1"/>
    </xf>
    <xf numFmtId="0" fontId="4" fillId="2" borderId="0" xfId="0" applyFont="1" applyFill="1" applyAlignment="1">
      <alignment horizontal="left"/>
    </xf>
    <xf numFmtId="0" fontId="23" fillId="2" borderId="0" xfId="0" applyNumberFormat="1" applyFont="1" applyFill="1" applyAlignment="1">
      <alignment horizontal="left"/>
    </xf>
    <xf numFmtId="0" fontId="4" fillId="2" borderId="0" xfId="0" applyFont="1" applyFill="1" applyBorder="1" applyAlignment="1">
      <alignment horizontal="left"/>
    </xf>
    <xf numFmtId="0" fontId="23" fillId="2" borderId="0" xfId="0" applyFont="1" applyFill="1" applyAlignment="1">
      <alignment horizontal="left"/>
    </xf>
    <xf numFmtId="0" fontId="12" fillId="2" borderId="0" xfId="0" applyFont="1" applyFill="1" applyAlignment="1">
      <alignment horizontal="left"/>
    </xf>
    <xf numFmtId="168" fontId="4" fillId="2" borderId="0" xfId="5" applyNumberFormat="1" applyFont="1" applyFill="1" applyBorder="1" applyAlignment="1">
      <alignment horizontal="right"/>
    </xf>
    <xf numFmtId="168" fontId="4" fillId="2" borderId="1" xfId="5" applyNumberFormat="1" applyFont="1" applyFill="1" applyBorder="1" applyAlignment="1">
      <alignment horizontal="right"/>
    </xf>
    <xf numFmtId="168" fontId="4" fillId="2" borderId="9" xfId="5" applyNumberFormat="1" applyFont="1" applyFill="1" applyBorder="1" applyAlignment="1">
      <alignment horizontal="right"/>
    </xf>
    <xf numFmtId="168" fontId="4" fillId="2" borderId="6" xfId="5" applyNumberFormat="1" applyFont="1" applyFill="1" applyBorder="1" applyAlignment="1">
      <alignment horizontal="right"/>
    </xf>
    <xf numFmtId="3" fontId="2" fillId="2" borderId="13" xfId="0" applyNumberFormat="1" applyFont="1" applyFill="1" applyBorder="1" applyAlignment="1">
      <alignment horizontal="right"/>
    </xf>
    <xf numFmtId="0" fontId="23" fillId="2" borderId="0" xfId="0" applyFont="1" applyFill="1" applyBorder="1" applyAlignment="1">
      <alignment horizontal="left"/>
    </xf>
    <xf numFmtId="0" fontId="2" fillId="2" borderId="0" xfId="0" applyFont="1" applyFill="1" applyAlignment="1"/>
    <xf numFmtId="0" fontId="28" fillId="5" borderId="0" xfId="0" applyFont="1" applyFill="1" applyBorder="1"/>
    <xf numFmtId="0" fontId="0" fillId="0" borderId="0" xfId="0" applyAlignment="1">
      <alignment horizontal="right"/>
    </xf>
    <xf numFmtId="0" fontId="30" fillId="0" borderId="0" xfId="0" applyFont="1"/>
    <xf numFmtId="0" fontId="30" fillId="0" borderId="0" xfId="0" applyFont="1" applyAlignment="1">
      <alignment horizontal="left"/>
    </xf>
    <xf numFmtId="0" fontId="12" fillId="2" borderId="0" xfId="0" applyFont="1" applyFill="1" applyBorder="1" applyAlignment="1">
      <alignment wrapText="1"/>
    </xf>
    <xf numFmtId="0" fontId="12" fillId="2" borderId="1" xfId="0" applyFont="1" applyFill="1" applyBorder="1" applyAlignment="1">
      <alignment wrapText="1"/>
    </xf>
    <xf numFmtId="0" fontId="0" fillId="2" borderId="0" xfId="0" applyFill="1" applyBorder="1"/>
    <xf numFmtId="0" fontId="12" fillId="2" borderId="0" xfId="0" applyNumberFormat="1" applyFont="1" applyFill="1" applyBorder="1" applyAlignment="1">
      <alignment horizontal="left"/>
    </xf>
    <xf numFmtId="0" fontId="23" fillId="2" borderId="1" xfId="0" applyFont="1" applyFill="1" applyBorder="1" applyAlignment="1">
      <alignment horizontal="left"/>
    </xf>
    <xf numFmtId="0" fontId="4" fillId="2" borderId="1" xfId="0" applyFont="1" applyFill="1" applyBorder="1" applyAlignment="1">
      <alignment horizontal="left"/>
    </xf>
    <xf numFmtId="3" fontId="2" fillId="2" borderId="7" xfId="0" applyNumberFormat="1" applyFont="1" applyFill="1" applyBorder="1" applyAlignment="1">
      <alignment horizontal="right"/>
    </xf>
    <xf numFmtId="167" fontId="12" fillId="2" borderId="0" xfId="5" applyNumberFormat="1" applyFont="1" applyFill="1" applyBorder="1" applyAlignment="1">
      <alignment horizontal="right"/>
    </xf>
    <xf numFmtId="167" fontId="12" fillId="2" borderId="9" xfId="5" applyNumberFormat="1" applyFont="1" applyFill="1" applyBorder="1" applyAlignment="1">
      <alignment horizontal="right"/>
    </xf>
    <xf numFmtId="168" fontId="12" fillId="2" borderId="0" xfId="5" applyNumberFormat="1" applyFont="1" applyFill="1" applyBorder="1" applyAlignment="1">
      <alignment horizontal="right"/>
    </xf>
    <xf numFmtId="168" fontId="12" fillId="2" borderId="9" xfId="5" applyNumberFormat="1" applyFont="1" applyFill="1" applyBorder="1" applyAlignment="1">
      <alignment horizontal="right"/>
    </xf>
    <xf numFmtId="167" fontId="12" fillId="2" borderId="10" xfId="5" applyNumberFormat="1" applyFont="1" applyFill="1" applyBorder="1" applyAlignment="1">
      <alignment horizontal="right"/>
    </xf>
    <xf numFmtId="0" fontId="31" fillId="2" borderId="0" xfId="0" applyFont="1" applyFill="1"/>
    <xf numFmtId="0" fontId="18" fillId="2" borderId="9" xfId="0" applyFont="1" applyFill="1" applyBorder="1" applyAlignment="1">
      <alignment horizontal="justify" wrapText="1"/>
    </xf>
    <xf numFmtId="0" fontId="32" fillId="2" borderId="6" xfId="4" applyFont="1" applyFill="1" applyBorder="1" applyAlignment="1">
      <alignment horizontal="justify" vertical="center" wrapText="1"/>
    </xf>
    <xf numFmtId="0" fontId="27" fillId="5" borderId="0" xfId="0" applyFont="1" applyFill="1" applyBorder="1" applyAlignment="1">
      <alignment horizontal="left" wrapText="1"/>
    </xf>
    <xf numFmtId="0" fontId="28" fillId="5" borderId="0" xfId="0" applyFont="1" applyFill="1" applyBorder="1" applyAlignment="1">
      <alignment horizontal="justify" vertical="center"/>
    </xf>
    <xf numFmtId="0" fontId="2" fillId="2" borderId="0" xfId="0" applyFont="1" applyFill="1" applyAlignment="1">
      <alignment horizontal="left" wrapText="1"/>
    </xf>
    <xf numFmtId="0" fontId="2" fillId="2" borderId="0" xfId="0" applyFont="1" applyFill="1" applyAlignment="1">
      <alignment horizontal="left"/>
    </xf>
    <xf numFmtId="0" fontId="28" fillId="5" borderId="0" xfId="0" applyFont="1" applyFill="1" applyBorder="1" applyAlignment="1">
      <alignment horizontal="justify" vertical="center"/>
    </xf>
    <xf numFmtId="0" fontId="29" fillId="5" borderId="0" xfId="0" applyFont="1" applyFill="1" applyBorder="1" applyAlignment="1">
      <alignment horizontal="center" vertical="center"/>
    </xf>
    <xf numFmtId="0" fontId="27" fillId="5" borderId="0" xfId="0" applyFont="1" applyFill="1" applyBorder="1" applyAlignment="1">
      <alignment horizontal="justify" vertical="center"/>
    </xf>
    <xf numFmtId="0" fontId="27" fillId="5" borderId="0" xfId="0" applyFont="1" applyFill="1" applyBorder="1" applyAlignment="1">
      <alignment horizontal="left" wrapText="1"/>
    </xf>
    <xf numFmtId="0" fontId="28" fillId="5" borderId="0" xfId="0" applyFont="1" applyFill="1" applyBorder="1" applyAlignment="1">
      <alignment horizontal="left" wrapText="1"/>
    </xf>
    <xf numFmtId="0" fontId="22" fillId="2" borderId="0" xfId="0" applyFont="1" applyFill="1" applyAlignment="1">
      <alignment horizontal="left"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2" fillId="2" borderId="0" xfId="0" applyFont="1" applyFill="1" applyAlignment="1">
      <alignment horizontal="left"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2" xfId="0" applyFont="1" applyFill="1" applyBorder="1" applyAlignment="1">
      <alignment horizontal="center"/>
    </xf>
    <xf numFmtId="0" fontId="2" fillId="0" borderId="0" xfId="0" applyFont="1" applyFill="1" applyBorder="1" applyAlignment="1">
      <alignment horizontal="left" wrapText="1"/>
    </xf>
    <xf numFmtId="0" fontId="10" fillId="2" borderId="8" xfId="0" applyFont="1" applyFill="1" applyBorder="1" applyAlignment="1">
      <alignment horizontal="left" wrapText="1"/>
    </xf>
    <xf numFmtId="0" fontId="5" fillId="2" borderId="1" xfId="0" applyFont="1" applyFill="1" applyBorder="1" applyAlignment="1">
      <alignment horizontal="left" wrapText="1"/>
    </xf>
    <xf numFmtId="0" fontId="5" fillId="2" borderId="6" xfId="0" applyFont="1" applyFill="1" applyBorder="1" applyAlignment="1">
      <alignment horizontal="left" wrapText="1"/>
    </xf>
    <xf numFmtId="0" fontId="2" fillId="2" borderId="0" xfId="0" applyFont="1" applyFill="1" applyAlignment="1">
      <alignment horizontal="left"/>
    </xf>
    <xf numFmtId="0" fontId="0" fillId="0" borderId="0" xfId="0" applyAlignment="1">
      <alignment horizontal="center"/>
    </xf>
  </cellXfs>
  <cellStyles count="6">
    <cellStyle name="Comma" xfId="5" builtinId="3"/>
    <cellStyle name="Hyperlink" xfId="4" builtinId="8"/>
    <cellStyle name="Normal" xfId="0" builtinId="0"/>
    <cellStyle name="Normal 2 2" xfId="1"/>
    <cellStyle name="Normal 3" xfId="2"/>
    <cellStyle name="Percent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967740</xdr:colOff>
      <xdr:row>5</xdr:row>
      <xdr:rowOff>113173</xdr:rowOff>
    </xdr:to>
    <xdr:pic>
      <xdr:nvPicPr>
        <xdr:cNvPr id="2" name="Picture 1" descr="https://upload.wikimedia.org/wikipedia/en/thumb/6/68/Department_for_Education.svg/1024px-Department_for_Education.svg.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729740" cy="1065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TP\Subject%20earning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EDUDEST-HE\SFR\SFR36%20July%202016\Tables\Earnings%20draft%20270716%20for%20Q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hoars\AppData\Local\Temp\Earnings%20draft%20270716%20for%20Q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TP\Outcomes%20by%20subje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L output- All"/>
      <sheetName val="SQL output-FTPT"/>
      <sheetName val="Tables -&gt;"/>
      <sheetName val="Interactive"/>
      <sheetName val="1"/>
      <sheetName val="2"/>
      <sheetName val="3"/>
      <sheetName val="4"/>
      <sheetName val="5"/>
      <sheetName val="6"/>
      <sheetName val="7"/>
      <sheetName val="8"/>
      <sheetName val="9"/>
      <sheetName val="A"/>
      <sheetName val="B"/>
      <sheetName val="C"/>
      <sheetName val="D"/>
      <sheetName val="E"/>
      <sheetName val="F"/>
      <sheetName val="G"/>
      <sheetName val="H"/>
      <sheetName val="I"/>
      <sheetName val="J"/>
      <sheetName val="JACS codes"/>
      <sheetName val="Distribution comparison"/>
      <sheetName val="DLHE comparison"/>
      <sheetName val="LEMSTEM"/>
      <sheetName val="LEMSTEM_graph"/>
      <sheetName val="lemstem_time"/>
      <sheetName val="CPI"/>
      <sheetName val="LEMSTEM time_tab"/>
      <sheetName val="LEMST_Chart"/>
      <sheetName val="Gender_1"/>
      <sheetName val="Gender_3"/>
      <sheetName val="Gender_5"/>
      <sheetName val="Gender_10"/>
      <sheetName val="Gender_distribution"/>
      <sheetName val="POLAR_1"/>
      <sheetName val="POLAR_3"/>
      <sheetName val="POLAR_5"/>
      <sheetName val="POLAR_10"/>
      <sheetName val="IFS_Comp_F"/>
      <sheetName val="IFS_Comp_M"/>
      <sheetName val="Polar_dist"/>
      <sheetName val="inst_1"/>
      <sheetName val="inst_3"/>
      <sheetName val="inst_5"/>
      <sheetName val="inst_10"/>
      <sheetName val="inst_dist"/>
      <sheetName val="Inst_list"/>
    </sheetNames>
    <sheetDataSet>
      <sheetData sheetId="0">
        <row r="1">
          <cell r="D1" t="str">
            <v>LOWER_1YR</v>
          </cell>
          <cell r="E1" t="str">
            <v>MEDIAN_1YR</v>
          </cell>
          <cell r="F1" t="str">
            <v>HIGHER_1YR</v>
          </cell>
          <cell r="G1" t="str">
            <v>COUNT_1YR</v>
          </cell>
          <cell r="H1" t="str">
            <v>LOWER_3YR</v>
          </cell>
          <cell r="I1" t="str">
            <v>MEDIAN_3YR</v>
          </cell>
          <cell r="J1" t="str">
            <v>HIGHER_3YR</v>
          </cell>
          <cell r="K1" t="str">
            <v>COUNT_3YR</v>
          </cell>
          <cell r="L1" t="str">
            <v>LOWER_5YR</v>
          </cell>
          <cell r="M1" t="str">
            <v>MEDIAN_5YR</v>
          </cell>
          <cell r="N1" t="str">
            <v>HIGHER_5YR</v>
          </cell>
          <cell r="O1" t="str">
            <v>COUNT_5YR</v>
          </cell>
          <cell r="P1" t="str">
            <v>LOWER_10YR</v>
          </cell>
          <cell r="Q1" t="str">
            <v>MEDIAN_10YR</v>
          </cell>
          <cell r="R1" t="str">
            <v>HIGHER_10YR</v>
          </cell>
          <cell r="S1" t="str">
            <v>COUNT_10YR</v>
          </cell>
        </row>
        <row r="2">
          <cell r="C2" t="str">
            <v>2003/20041</v>
          </cell>
          <cell r="D2">
            <v>29138.25</v>
          </cell>
          <cell r="E2">
            <v>35648.663911845702</v>
          </cell>
          <cell r="F2">
            <v>39147.25</v>
          </cell>
          <cell r="G2">
            <v>2574</v>
          </cell>
          <cell r="H2">
            <v>31908.578082191802</v>
          </cell>
          <cell r="I2">
            <v>42197</v>
          </cell>
          <cell r="J2">
            <v>45692.200460829503</v>
          </cell>
          <cell r="K2">
            <v>2771</v>
          </cell>
          <cell r="L2">
            <v>36195.5</v>
          </cell>
          <cell r="M2">
            <v>47112</v>
          </cell>
          <cell r="N2">
            <v>52596.524038461503</v>
          </cell>
          <cell r="O2">
            <v>2718</v>
          </cell>
          <cell r="P2">
            <v>29498.625</v>
          </cell>
          <cell r="Q2">
            <v>50236.506944444402</v>
          </cell>
          <cell r="R2">
            <v>65595.5</v>
          </cell>
          <cell r="S2">
            <v>2112</v>
          </cell>
        </row>
        <row r="3">
          <cell r="C3" t="str">
            <v>2004/20051</v>
          </cell>
          <cell r="D3">
            <v>30701</v>
          </cell>
          <cell r="E3">
            <v>34782</v>
          </cell>
          <cell r="F3">
            <v>37293.5</v>
          </cell>
          <cell r="G3">
            <v>2848</v>
          </cell>
          <cell r="H3">
            <v>36184</v>
          </cell>
          <cell r="I3">
            <v>43116.372950819699</v>
          </cell>
          <cell r="J3">
            <v>46286</v>
          </cell>
          <cell r="K3">
            <v>3083</v>
          </cell>
          <cell r="L3">
            <v>36531.380952380998</v>
          </cell>
          <cell r="M3">
            <v>46514</v>
          </cell>
          <cell r="N3">
            <v>51770.5</v>
          </cell>
          <cell r="O3">
            <v>3095</v>
          </cell>
          <cell r="P3" t="str">
            <v>NULL</v>
          </cell>
          <cell r="Q3" t="str">
            <v>NULL</v>
          </cell>
          <cell r="R3" t="str">
            <v>NULL</v>
          </cell>
          <cell r="S3" t="str">
            <v>NULL</v>
          </cell>
        </row>
        <row r="4">
          <cell r="C4" t="str">
            <v>2005/20061</v>
          </cell>
          <cell r="D4">
            <v>30949</v>
          </cell>
          <cell r="E4">
            <v>34720</v>
          </cell>
          <cell r="F4">
            <v>36891.024096385503</v>
          </cell>
          <cell r="G4">
            <v>3090</v>
          </cell>
          <cell r="H4">
            <v>37651</v>
          </cell>
          <cell r="I4">
            <v>43395</v>
          </cell>
          <cell r="J4">
            <v>46170</v>
          </cell>
          <cell r="K4">
            <v>3157</v>
          </cell>
          <cell r="L4">
            <v>35696.25</v>
          </cell>
          <cell r="M4">
            <v>46590.5</v>
          </cell>
          <cell r="N4">
            <v>51393.25</v>
          </cell>
          <cell r="O4">
            <v>3180</v>
          </cell>
          <cell r="P4" t="str">
            <v>NULL</v>
          </cell>
          <cell r="Q4" t="str">
            <v>NULL</v>
          </cell>
          <cell r="R4" t="str">
            <v>NULL</v>
          </cell>
          <cell r="S4" t="str">
            <v>NULL</v>
          </cell>
        </row>
        <row r="5">
          <cell r="C5" t="str">
            <v>2006/20071</v>
          </cell>
          <cell r="D5">
            <v>31344</v>
          </cell>
          <cell r="E5">
            <v>34858</v>
          </cell>
          <cell r="F5">
            <v>37079</v>
          </cell>
          <cell r="G5">
            <v>3529</v>
          </cell>
          <cell r="H5">
            <v>38249</v>
          </cell>
          <cell r="I5">
            <v>43354.391483516498</v>
          </cell>
          <cell r="J5">
            <v>45834.287878787902</v>
          </cell>
          <cell r="K5">
            <v>3716</v>
          </cell>
          <cell r="L5">
            <v>33748</v>
          </cell>
          <cell r="M5">
            <v>46208.5</v>
          </cell>
          <cell r="N5">
            <v>52303.25</v>
          </cell>
          <cell r="O5">
            <v>3484</v>
          </cell>
          <cell r="P5" t="str">
            <v>NULL</v>
          </cell>
          <cell r="Q5" t="str">
            <v>NULL</v>
          </cell>
          <cell r="R5" t="str">
            <v>NULL</v>
          </cell>
          <cell r="S5" t="str">
            <v>NULL</v>
          </cell>
        </row>
        <row r="6">
          <cell r="C6" t="str">
            <v>2007/20081</v>
          </cell>
          <cell r="D6">
            <v>17603.5</v>
          </cell>
          <cell r="E6">
            <v>27897.728531855999</v>
          </cell>
          <cell r="F6">
            <v>35949.940509915003</v>
          </cell>
          <cell r="G6">
            <v>5243</v>
          </cell>
          <cell r="H6">
            <v>21519.75</v>
          </cell>
          <cell r="I6">
            <v>30254</v>
          </cell>
          <cell r="J6">
            <v>43993.105479452097</v>
          </cell>
          <cell r="K6">
            <v>4775</v>
          </cell>
          <cell r="L6">
            <v>22234.144446538001</v>
          </cell>
          <cell r="M6">
            <v>31950.816573033699</v>
          </cell>
          <cell r="N6">
            <v>47965.0024752475</v>
          </cell>
          <cell r="O6">
            <v>4724</v>
          </cell>
          <cell r="P6" t="str">
            <v>NULL</v>
          </cell>
          <cell r="Q6" t="str">
            <v>NULL</v>
          </cell>
          <cell r="R6" t="str">
            <v>NULL</v>
          </cell>
          <cell r="S6" t="str">
            <v>NULL</v>
          </cell>
        </row>
        <row r="7">
          <cell r="C7" t="str">
            <v>2008/20091</v>
          </cell>
          <cell r="D7">
            <v>17320.25</v>
          </cell>
          <cell r="E7">
            <v>24561.24</v>
          </cell>
          <cell r="F7">
            <v>35680.5</v>
          </cell>
          <cell r="G7">
            <v>5931</v>
          </cell>
          <cell r="H7">
            <v>19203</v>
          </cell>
          <cell r="I7">
            <v>28525.5</v>
          </cell>
          <cell r="J7">
            <v>43427.902777777803</v>
          </cell>
          <cell r="K7">
            <v>5397</v>
          </cell>
          <cell r="L7">
            <v>21457.268103448299</v>
          </cell>
          <cell r="M7">
            <v>29510.673796791401</v>
          </cell>
          <cell r="N7">
            <v>46351</v>
          </cell>
          <cell r="O7">
            <v>5096</v>
          </cell>
          <cell r="P7" t="str">
            <v>NULL</v>
          </cell>
          <cell r="Q7" t="str">
            <v>NULL</v>
          </cell>
          <cell r="R7" t="str">
            <v>NULL</v>
          </cell>
          <cell r="S7" t="str">
            <v>NULL</v>
          </cell>
        </row>
        <row r="8">
          <cell r="C8" t="str">
            <v>2009/20101</v>
          </cell>
          <cell r="D8">
            <v>17969</v>
          </cell>
          <cell r="E8">
            <v>29377.265753424701</v>
          </cell>
          <cell r="F8">
            <v>36242</v>
          </cell>
          <cell r="G8">
            <v>5901</v>
          </cell>
          <cell r="H8">
            <v>19737.8131578947</v>
          </cell>
          <cell r="I8">
            <v>28981.301652892598</v>
          </cell>
          <cell r="J8">
            <v>43529</v>
          </cell>
          <cell r="K8">
            <v>5655</v>
          </cell>
          <cell r="L8" t="str">
            <v>NULL</v>
          </cell>
          <cell r="M8" t="str">
            <v>NULL</v>
          </cell>
          <cell r="N8" t="str">
            <v>NULL</v>
          </cell>
          <cell r="O8" t="str">
            <v>NULL</v>
          </cell>
          <cell r="P8" t="str">
            <v>NULL</v>
          </cell>
          <cell r="Q8" t="str">
            <v>NULL</v>
          </cell>
          <cell r="R8" t="str">
            <v>NULL</v>
          </cell>
          <cell r="S8" t="str">
            <v>NULL</v>
          </cell>
        </row>
        <row r="9">
          <cell r="C9" t="str">
            <v>2010/20111</v>
          </cell>
          <cell r="D9">
            <v>17467.2</v>
          </cell>
          <cell r="E9">
            <v>28406.419354838701</v>
          </cell>
          <cell r="F9">
            <v>36576.6</v>
          </cell>
          <cell r="G9">
            <v>6369</v>
          </cell>
          <cell r="H9">
            <v>18888.099999999999</v>
          </cell>
          <cell r="I9">
            <v>27078.493827160499</v>
          </cell>
          <cell r="J9">
            <v>42613.622950819699</v>
          </cell>
          <cell r="K9">
            <v>5515</v>
          </cell>
          <cell r="L9" t="str">
            <v>NULL</v>
          </cell>
          <cell r="M9" t="str">
            <v>NULL</v>
          </cell>
          <cell r="N9" t="str">
            <v>NULL</v>
          </cell>
          <cell r="O9" t="str">
            <v>NULL</v>
          </cell>
          <cell r="P9" t="str">
            <v>NULL</v>
          </cell>
          <cell r="Q9" t="str">
            <v>NULL</v>
          </cell>
          <cell r="R9" t="str">
            <v>NULL</v>
          </cell>
          <cell r="S9" t="str">
            <v>NULL</v>
          </cell>
        </row>
        <row r="10">
          <cell r="C10" t="str">
            <v>2011/20121</v>
          </cell>
          <cell r="D10">
            <v>17338</v>
          </cell>
          <cell r="E10">
            <v>24562.560000000001</v>
          </cell>
          <cell r="F10">
            <v>35515.75</v>
          </cell>
          <cell r="G10">
            <v>6478</v>
          </cell>
          <cell r="H10" t="str">
            <v>NULL</v>
          </cell>
          <cell r="I10" t="str">
            <v>NULL</v>
          </cell>
          <cell r="J10" t="str">
            <v>NULL</v>
          </cell>
          <cell r="K10" t="str">
            <v>NULL</v>
          </cell>
          <cell r="L10" t="str">
            <v>NULL</v>
          </cell>
          <cell r="M10" t="str">
            <v>NULL</v>
          </cell>
          <cell r="N10" t="str">
            <v>NULL</v>
          </cell>
          <cell r="O10" t="str">
            <v>NULL</v>
          </cell>
          <cell r="P10" t="str">
            <v>NULL</v>
          </cell>
          <cell r="Q10" t="str">
            <v>NULL</v>
          </cell>
          <cell r="R10" t="str">
            <v>NULL</v>
          </cell>
          <cell r="S10" t="str">
            <v>NULL</v>
          </cell>
        </row>
        <row r="11">
          <cell r="C11" t="str">
            <v>2012/20131</v>
          </cell>
          <cell r="D11">
            <v>17385.875</v>
          </cell>
          <cell r="E11">
            <v>24895.84</v>
          </cell>
          <cell r="F11">
            <v>35726</v>
          </cell>
          <cell r="G11">
            <v>6840</v>
          </cell>
          <cell r="H11" t="str">
            <v>NULL</v>
          </cell>
          <cell r="I11" t="str">
            <v>NULL</v>
          </cell>
          <cell r="J11" t="str">
            <v>NULL</v>
          </cell>
          <cell r="K11" t="str">
            <v>NULL</v>
          </cell>
          <cell r="L11" t="str">
            <v>NULL</v>
          </cell>
          <cell r="M11" t="str">
            <v>NULL</v>
          </cell>
          <cell r="N11" t="str">
            <v>NULL</v>
          </cell>
          <cell r="O11" t="str">
            <v>NULL</v>
          </cell>
          <cell r="P11" t="str">
            <v>NULL</v>
          </cell>
          <cell r="Q11" t="str">
            <v>NULL</v>
          </cell>
          <cell r="R11" t="str">
            <v>NULL</v>
          </cell>
          <cell r="S11" t="str">
            <v>NULL</v>
          </cell>
        </row>
        <row r="12">
          <cell r="C12" t="str">
            <v>2003/20042</v>
          </cell>
          <cell r="D12">
            <v>14624.5</v>
          </cell>
          <cell r="E12">
            <v>20290.590659340702</v>
          </cell>
          <cell r="F12">
            <v>25127</v>
          </cell>
          <cell r="G12">
            <v>8589</v>
          </cell>
          <cell r="H12">
            <v>16093.25</v>
          </cell>
          <cell r="I12">
            <v>23281</v>
          </cell>
          <cell r="J12">
            <v>29741.5</v>
          </cell>
          <cell r="K12">
            <v>8070</v>
          </cell>
          <cell r="L12">
            <v>17719</v>
          </cell>
          <cell r="M12">
            <v>26618</v>
          </cell>
          <cell r="N12">
            <v>34083</v>
          </cell>
          <cell r="O12">
            <v>9345</v>
          </cell>
          <cell r="P12">
            <v>16705.5</v>
          </cell>
          <cell r="Q12">
            <v>28236</v>
          </cell>
          <cell r="R12">
            <v>36951</v>
          </cell>
          <cell r="S12">
            <v>10651</v>
          </cell>
        </row>
        <row r="13">
          <cell r="C13" t="str">
            <v>2004/20052</v>
          </cell>
          <cell r="D13">
            <v>14868</v>
          </cell>
          <cell r="E13">
            <v>20396</v>
          </cell>
          <cell r="F13">
            <v>25187</v>
          </cell>
          <cell r="G13">
            <v>8945</v>
          </cell>
          <cell r="H13">
            <v>16921.942567567599</v>
          </cell>
          <cell r="I13">
            <v>24169</v>
          </cell>
          <cell r="J13">
            <v>30654</v>
          </cell>
          <cell r="K13">
            <v>8581</v>
          </cell>
          <cell r="L13">
            <v>18466.5</v>
          </cell>
          <cell r="M13">
            <v>27106</v>
          </cell>
          <cell r="N13">
            <v>34732.5</v>
          </cell>
          <cell r="O13">
            <v>9999</v>
          </cell>
          <cell r="P13" t="str">
            <v>NULL</v>
          </cell>
          <cell r="Q13" t="str">
            <v>NULL</v>
          </cell>
          <cell r="R13" t="str">
            <v>NULL</v>
          </cell>
          <cell r="S13" t="str">
            <v>NULL</v>
          </cell>
        </row>
        <row r="14">
          <cell r="C14" t="str">
            <v>2005/20062</v>
          </cell>
          <cell r="D14">
            <v>14887.524373259101</v>
          </cell>
          <cell r="E14">
            <v>20632.9726443769</v>
          </cell>
          <cell r="F14">
            <v>26009.047260274001</v>
          </cell>
          <cell r="G14">
            <v>9734</v>
          </cell>
          <cell r="H14">
            <v>17188</v>
          </cell>
          <cell r="I14">
            <v>24808</v>
          </cell>
          <cell r="J14">
            <v>31462</v>
          </cell>
          <cell r="K14">
            <v>10019</v>
          </cell>
          <cell r="L14">
            <v>18090.125874125901</v>
          </cell>
          <cell r="M14">
            <v>27089</v>
          </cell>
          <cell r="N14">
            <v>34577</v>
          </cell>
          <cell r="O14">
            <v>11413</v>
          </cell>
          <cell r="P14" t="str">
            <v>NULL</v>
          </cell>
          <cell r="Q14" t="str">
            <v>NULL</v>
          </cell>
          <cell r="R14" t="str">
            <v>NULL</v>
          </cell>
          <cell r="S14" t="str">
            <v>NULL</v>
          </cell>
        </row>
        <row r="15">
          <cell r="C15" t="str">
            <v>2006/20072</v>
          </cell>
          <cell r="D15">
            <v>15118.8429752066</v>
          </cell>
          <cell r="E15">
            <v>21149.1077441077</v>
          </cell>
          <cell r="F15">
            <v>26397.0147058824</v>
          </cell>
          <cell r="G15">
            <v>10345</v>
          </cell>
          <cell r="H15">
            <v>16863.25</v>
          </cell>
          <cell r="I15">
            <v>24903</v>
          </cell>
          <cell r="J15">
            <v>31637.25</v>
          </cell>
          <cell r="K15">
            <v>10568</v>
          </cell>
          <cell r="L15">
            <v>16913.75</v>
          </cell>
          <cell r="M15">
            <v>26333.5</v>
          </cell>
          <cell r="N15">
            <v>33705.592519685</v>
          </cell>
          <cell r="O15">
            <v>11950</v>
          </cell>
          <cell r="P15" t="str">
            <v>NULL</v>
          </cell>
          <cell r="Q15" t="str">
            <v>NULL</v>
          </cell>
          <cell r="R15" t="str">
            <v>NULL</v>
          </cell>
          <cell r="S15" t="str">
            <v>NULL</v>
          </cell>
        </row>
        <row r="16">
          <cell r="C16" t="str">
            <v>2007/20082</v>
          </cell>
          <cell r="D16">
            <v>15860.5</v>
          </cell>
          <cell r="E16">
            <v>21746.430599369101</v>
          </cell>
          <cell r="F16">
            <v>26813.507042253499</v>
          </cell>
          <cell r="G16">
            <v>12110</v>
          </cell>
          <cell r="H16">
            <v>17166</v>
          </cell>
          <cell r="I16">
            <v>24850</v>
          </cell>
          <cell r="J16">
            <v>31295.881889763801</v>
          </cell>
          <cell r="K16">
            <v>12365</v>
          </cell>
          <cell r="L16">
            <v>17531.5</v>
          </cell>
          <cell r="M16">
            <v>26280.5</v>
          </cell>
          <cell r="N16">
            <v>32762</v>
          </cell>
          <cell r="O16">
            <v>13850</v>
          </cell>
          <cell r="P16" t="str">
            <v>NULL</v>
          </cell>
          <cell r="Q16" t="str">
            <v>NULL</v>
          </cell>
          <cell r="R16" t="str">
            <v>NULL</v>
          </cell>
          <cell r="S16" t="str">
            <v>NULL</v>
          </cell>
        </row>
        <row r="17">
          <cell r="C17" t="str">
            <v>2008/20092</v>
          </cell>
          <cell r="D17">
            <v>15812.415730337099</v>
          </cell>
          <cell r="E17">
            <v>22250</v>
          </cell>
          <cell r="F17">
            <v>27487</v>
          </cell>
          <cell r="G17">
            <v>11523</v>
          </cell>
          <cell r="H17">
            <v>17204.089857651201</v>
          </cell>
          <cell r="I17">
            <v>24747.5</v>
          </cell>
          <cell r="J17">
            <v>31466.25</v>
          </cell>
          <cell r="K17">
            <v>11634</v>
          </cell>
          <cell r="L17">
            <v>17918.241071428602</v>
          </cell>
          <cell r="M17">
            <v>26378</v>
          </cell>
          <cell r="N17">
            <v>33209</v>
          </cell>
          <cell r="O17">
            <v>12621</v>
          </cell>
          <cell r="P17" t="str">
            <v>NULL</v>
          </cell>
          <cell r="Q17" t="str">
            <v>NULL</v>
          </cell>
          <cell r="R17" t="str">
            <v>NULL</v>
          </cell>
          <cell r="S17" t="str">
            <v>NULL</v>
          </cell>
        </row>
        <row r="18">
          <cell r="C18" t="str">
            <v>2009/20102</v>
          </cell>
          <cell r="D18">
            <v>15262.0969529086</v>
          </cell>
          <cell r="E18">
            <v>22302.5</v>
          </cell>
          <cell r="F18">
            <v>27668.5</v>
          </cell>
          <cell r="G18">
            <v>12598</v>
          </cell>
          <cell r="H18">
            <v>17345</v>
          </cell>
          <cell r="I18">
            <v>24955</v>
          </cell>
          <cell r="J18">
            <v>31341</v>
          </cell>
          <cell r="K18">
            <v>12901</v>
          </cell>
          <cell r="L18" t="str">
            <v>NULL</v>
          </cell>
          <cell r="M18" t="str">
            <v>NULL</v>
          </cell>
          <cell r="N18" t="str">
            <v>NULL</v>
          </cell>
          <cell r="O18" t="str">
            <v>NULL</v>
          </cell>
          <cell r="P18" t="str">
            <v>NULL</v>
          </cell>
          <cell r="Q18" t="str">
            <v>NULL</v>
          </cell>
          <cell r="R18" t="str">
            <v>NULL</v>
          </cell>
          <cell r="S18" t="str">
            <v>NULL</v>
          </cell>
        </row>
        <row r="19">
          <cell r="C19" t="str">
            <v>2010/20112</v>
          </cell>
          <cell r="D19">
            <v>14519</v>
          </cell>
          <cell r="E19">
            <v>22131</v>
          </cell>
          <cell r="F19">
            <v>27820</v>
          </cell>
          <cell r="G19">
            <v>12704</v>
          </cell>
          <cell r="H19">
            <v>16895</v>
          </cell>
          <cell r="I19">
            <v>24613</v>
          </cell>
          <cell r="J19">
            <v>31031</v>
          </cell>
          <cell r="K19">
            <v>12925</v>
          </cell>
          <cell r="L19" t="str">
            <v>NULL</v>
          </cell>
          <cell r="M19" t="str">
            <v>NULL</v>
          </cell>
          <cell r="N19" t="str">
            <v>NULL</v>
          </cell>
          <cell r="O19" t="str">
            <v>NULL</v>
          </cell>
          <cell r="P19" t="str">
            <v>NULL</v>
          </cell>
          <cell r="Q19" t="str">
            <v>NULL</v>
          </cell>
          <cell r="R19" t="str">
            <v>NULL</v>
          </cell>
          <cell r="S19" t="str">
            <v>NULL</v>
          </cell>
        </row>
        <row r="20">
          <cell r="C20" t="str">
            <v>2011/20122</v>
          </cell>
          <cell r="D20">
            <v>15842.380434782601</v>
          </cell>
          <cell r="E20">
            <v>22678</v>
          </cell>
          <cell r="F20">
            <v>27831.25</v>
          </cell>
          <cell r="G20">
            <v>15008</v>
          </cell>
          <cell r="H20" t="str">
            <v>NULL</v>
          </cell>
          <cell r="I20" t="str">
            <v>NULL</v>
          </cell>
          <cell r="J20" t="str">
            <v>NULL</v>
          </cell>
          <cell r="K20" t="str">
            <v>NULL</v>
          </cell>
          <cell r="L20" t="str">
            <v>NULL</v>
          </cell>
          <cell r="M20" t="str">
            <v>NULL</v>
          </cell>
          <cell r="N20" t="str">
            <v>NULL</v>
          </cell>
          <cell r="O20" t="str">
            <v>NULL</v>
          </cell>
          <cell r="P20" t="str">
            <v>NULL</v>
          </cell>
          <cell r="Q20" t="str">
            <v>NULL</v>
          </cell>
          <cell r="R20" t="str">
            <v>NULL</v>
          </cell>
          <cell r="S20" t="str">
            <v>NULL</v>
          </cell>
        </row>
        <row r="21">
          <cell r="C21" t="str">
            <v>2012/20132</v>
          </cell>
          <cell r="D21">
            <v>16378</v>
          </cell>
          <cell r="E21">
            <v>22729</v>
          </cell>
          <cell r="F21">
            <v>27441</v>
          </cell>
          <cell r="G21">
            <v>16421</v>
          </cell>
          <cell r="H21" t="str">
            <v>NULL</v>
          </cell>
          <cell r="I21" t="str">
            <v>NULL</v>
          </cell>
          <cell r="J21" t="str">
            <v>NULL</v>
          </cell>
          <cell r="K21" t="str">
            <v>NULL</v>
          </cell>
          <cell r="L21" t="str">
            <v>NULL</v>
          </cell>
          <cell r="M21" t="str">
            <v>NULL</v>
          </cell>
          <cell r="N21" t="str">
            <v>NULL</v>
          </cell>
          <cell r="O21" t="str">
            <v>NULL</v>
          </cell>
          <cell r="P21" t="str">
            <v>NULL</v>
          </cell>
          <cell r="Q21" t="str">
            <v>NULL</v>
          </cell>
          <cell r="R21" t="str">
            <v>NULL</v>
          </cell>
          <cell r="S21" t="str">
            <v>NULL</v>
          </cell>
        </row>
        <row r="22">
          <cell r="C22" t="str">
            <v>2003/20043</v>
          </cell>
          <cell r="D22">
            <v>6586</v>
          </cell>
          <cell r="E22">
            <v>11083</v>
          </cell>
          <cell r="F22">
            <v>16087</v>
          </cell>
          <cell r="G22">
            <v>9981</v>
          </cell>
          <cell r="H22">
            <v>10061.5</v>
          </cell>
          <cell r="I22">
            <v>16241.5027624309</v>
          </cell>
          <cell r="J22">
            <v>22342</v>
          </cell>
          <cell r="K22">
            <v>11009</v>
          </cell>
          <cell r="L22">
            <v>12356.5</v>
          </cell>
          <cell r="M22">
            <v>19740</v>
          </cell>
          <cell r="N22">
            <v>26847</v>
          </cell>
          <cell r="O22">
            <v>12793</v>
          </cell>
          <cell r="P22">
            <v>13410.6705</v>
          </cell>
          <cell r="Q22">
            <v>23208</v>
          </cell>
          <cell r="R22">
            <v>34028</v>
          </cell>
          <cell r="S22">
            <v>14641</v>
          </cell>
        </row>
        <row r="23">
          <cell r="C23" t="str">
            <v>2004/20053</v>
          </cell>
          <cell r="D23">
            <v>6967.4195591715998</v>
          </cell>
          <cell r="E23">
            <v>11628.719008264499</v>
          </cell>
          <cell r="F23">
            <v>16614</v>
          </cell>
          <cell r="G23">
            <v>10609</v>
          </cell>
          <cell r="H23">
            <v>10655</v>
          </cell>
          <cell r="I23">
            <v>16753</v>
          </cell>
          <cell r="J23">
            <v>22858</v>
          </cell>
          <cell r="K23">
            <v>11809</v>
          </cell>
          <cell r="L23">
            <v>12463.563375</v>
          </cell>
          <cell r="M23">
            <v>19757</v>
          </cell>
          <cell r="N23">
            <v>26802</v>
          </cell>
          <cell r="O23">
            <v>13850</v>
          </cell>
          <cell r="P23" t="str">
            <v>NULL</v>
          </cell>
          <cell r="Q23" t="str">
            <v>NULL</v>
          </cell>
          <cell r="R23" t="str">
            <v>NULL</v>
          </cell>
          <cell r="S23" t="str">
            <v>NULL</v>
          </cell>
        </row>
        <row r="24">
          <cell r="C24" t="str">
            <v>2005/20063</v>
          </cell>
          <cell r="D24">
            <v>7304.625</v>
          </cell>
          <cell r="E24">
            <v>12151.5</v>
          </cell>
          <cell r="F24">
            <v>17264.767543859602</v>
          </cell>
          <cell r="G24">
            <v>10566</v>
          </cell>
          <cell r="H24">
            <v>10634.6690283401</v>
          </cell>
          <cell r="I24">
            <v>16725.584800000001</v>
          </cell>
          <cell r="J24">
            <v>22911.4070247934</v>
          </cell>
          <cell r="K24">
            <v>12654</v>
          </cell>
          <cell r="L24">
            <v>12383.2858</v>
          </cell>
          <cell r="M24">
            <v>19603.060439560399</v>
          </cell>
          <cell r="N24">
            <v>26927.75</v>
          </cell>
          <cell r="O24">
            <v>14412</v>
          </cell>
          <cell r="P24" t="str">
            <v>NULL</v>
          </cell>
          <cell r="Q24" t="str">
            <v>NULL</v>
          </cell>
          <cell r="R24" t="str">
            <v>NULL</v>
          </cell>
          <cell r="S24" t="str">
            <v>NULL</v>
          </cell>
        </row>
        <row r="25">
          <cell r="C25" t="str">
            <v>2006/20073</v>
          </cell>
          <cell r="D25">
            <v>7266.9399000000003</v>
          </cell>
          <cell r="E25">
            <v>12181.654589371999</v>
          </cell>
          <cell r="F25">
            <v>17603.228021978</v>
          </cell>
          <cell r="G25">
            <v>11209</v>
          </cell>
          <cell r="H25">
            <v>10197.71075</v>
          </cell>
          <cell r="I25">
            <v>16293.5</v>
          </cell>
          <cell r="J25">
            <v>22859.9971910112</v>
          </cell>
          <cell r="K25">
            <v>13536</v>
          </cell>
          <cell r="L25">
            <v>11861.877110507099</v>
          </cell>
          <cell r="M25">
            <v>19220.647150000001</v>
          </cell>
          <cell r="N25">
            <v>26552.5</v>
          </cell>
          <cell r="O25">
            <v>15146</v>
          </cell>
          <cell r="P25" t="str">
            <v>NULL</v>
          </cell>
          <cell r="Q25" t="str">
            <v>NULL</v>
          </cell>
          <cell r="R25" t="str">
            <v>NULL</v>
          </cell>
          <cell r="S25" t="str">
            <v>NULL</v>
          </cell>
        </row>
        <row r="26">
          <cell r="C26" t="str">
            <v>2007/20083</v>
          </cell>
          <cell r="D26">
            <v>7527.14</v>
          </cell>
          <cell r="E26">
            <v>12511</v>
          </cell>
          <cell r="F26">
            <v>17511.060000000001</v>
          </cell>
          <cell r="G26">
            <v>12483</v>
          </cell>
          <cell r="H26">
            <v>10500</v>
          </cell>
          <cell r="I26">
            <v>16595</v>
          </cell>
          <cell r="J26">
            <v>22813</v>
          </cell>
          <cell r="K26">
            <v>14933</v>
          </cell>
          <cell r="L26">
            <v>12409</v>
          </cell>
          <cell r="M26">
            <v>19893.525280898899</v>
          </cell>
          <cell r="N26">
            <v>26686.714285714301</v>
          </cell>
          <cell r="O26">
            <v>16477</v>
          </cell>
          <cell r="P26" t="str">
            <v>NULL</v>
          </cell>
          <cell r="Q26" t="str">
            <v>NULL</v>
          </cell>
          <cell r="R26" t="str">
            <v>NULL</v>
          </cell>
          <cell r="S26" t="str">
            <v>NULL</v>
          </cell>
        </row>
        <row r="27">
          <cell r="C27" t="str">
            <v>2008/20093</v>
          </cell>
          <cell r="D27">
            <v>7420.2722063037299</v>
          </cell>
          <cell r="E27">
            <v>12106</v>
          </cell>
          <cell r="F27">
            <v>17179</v>
          </cell>
          <cell r="G27">
            <v>12513</v>
          </cell>
          <cell r="H27">
            <v>10378</v>
          </cell>
          <cell r="I27">
            <v>16320</v>
          </cell>
          <cell r="J27">
            <v>22557</v>
          </cell>
          <cell r="K27">
            <v>14721</v>
          </cell>
          <cell r="L27">
            <v>12594.995000000001</v>
          </cell>
          <cell r="M27">
            <v>19975.897435897401</v>
          </cell>
          <cell r="N27">
            <v>26794</v>
          </cell>
          <cell r="O27">
            <v>15898</v>
          </cell>
          <cell r="P27" t="str">
            <v>NULL</v>
          </cell>
          <cell r="Q27" t="str">
            <v>NULL</v>
          </cell>
          <cell r="R27" t="str">
            <v>NULL</v>
          </cell>
          <cell r="S27" t="str">
            <v>NULL</v>
          </cell>
        </row>
        <row r="28">
          <cell r="C28" t="str">
            <v>2009/20103</v>
          </cell>
          <cell r="D28">
            <v>7886.25</v>
          </cell>
          <cell r="E28">
            <v>12420.98</v>
          </cell>
          <cell r="F28">
            <v>17325.75</v>
          </cell>
          <cell r="G28">
            <v>14078</v>
          </cell>
          <cell r="H28">
            <v>11049.368975069299</v>
          </cell>
          <cell r="I28">
            <v>17067</v>
          </cell>
          <cell r="J28">
            <v>22869</v>
          </cell>
          <cell r="K28">
            <v>16077</v>
          </cell>
          <cell r="L28" t="str">
            <v>NULL</v>
          </cell>
          <cell r="M28" t="str">
            <v>NULL</v>
          </cell>
          <cell r="N28" t="str">
            <v>NULL</v>
          </cell>
          <cell r="O28" t="str">
            <v>NULL</v>
          </cell>
          <cell r="P28" t="str">
            <v>NULL</v>
          </cell>
          <cell r="Q28" t="str">
            <v>NULL</v>
          </cell>
          <cell r="R28" t="str">
            <v>NULL</v>
          </cell>
          <cell r="S28" t="str">
            <v>NULL</v>
          </cell>
        </row>
        <row r="29">
          <cell r="C29" t="str">
            <v>2010/20113</v>
          </cell>
          <cell r="D29">
            <v>7875.5</v>
          </cell>
          <cell r="E29">
            <v>12631.041184573</v>
          </cell>
          <cell r="F29">
            <v>17685</v>
          </cell>
          <cell r="G29">
            <v>14563</v>
          </cell>
          <cell r="H29">
            <v>11194.9915254237</v>
          </cell>
          <cell r="I29">
            <v>17537.5</v>
          </cell>
          <cell r="J29">
            <v>23203.866281815201</v>
          </cell>
          <cell r="K29">
            <v>16571</v>
          </cell>
          <cell r="L29" t="str">
            <v>NULL</v>
          </cell>
          <cell r="M29" t="str">
            <v>NULL</v>
          </cell>
          <cell r="N29" t="str">
            <v>NULL</v>
          </cell>
          <cell r="O29" t="str">
            <v>NULL</v>
          </cell>
          <cell r="P29" t="str">
            <v>NULL</v>
          </cell>
          <cell r="Q29" t="str">
            <v>NULL</v>
          </cell>
          <cell r="R29" t="str">
            <v>NULL</v>
          </cell>
          <cell r="S29" t="str">
            <v>NULL</v>
          </cell>
        </row>
        <row r="30">
          <cell r="C30" t="str">
            <v>2011/20123</v>
          </cell>
          <cell r="D30">
            <v>8066</v>
          </cell>
          <cell r="E30">
            <v>12816</v>
          </cell>
          <cell r="F30">
            <v>18018.5625</v>
          </cell>
          <cell r="G30">
            <v>16590</v>
          </cell>
          <cell r="H30" t="str">
            <v>NULL</v>
          </cell>
          <cell r="I30" t="str">
            <v>NULL</v>
          </cell>
          <cell r="J30" t="str">
            <v>NULL</v>
          </cell>
          <cell r="K30" t="str">
            <v>NULL</v>
          </cell>
          <cell r="L30" t="str">
            <v>NULL</v>
          </cell>
          <cell r="M30" t="str">
            <v>NULL</v>
          </cell>
          <cell r="N30" t="str">
            <v>NULL</v>
          </cell>
          <cell r="O30" t="str">
            <v>NULL</v>
          </cell>
          <cell r="P30" t="str">
            <v>NULL</v>
          </cell>
          <cell r="Q30" t="str">
            <v>NULL</v>
          </cell>
          <cell r="R30" t="str">
            <v>NULL</v>
          </cell>
          <cell r="S30" t="str">
            <v>NULL</v>
          </cell>
        </row>
        <row r="31">
          <cell r="C31" t="str">
            <v>2012/20133</v>
          </cell>
          <cell r="D31">
            <v>8308.4549999999999</v>
          </cell>
          <cell r="E31">
            <v>13291</v>
          </cell>
          <cell r="F31">
            <v>18290.75</v>
          </cell>
          <cell r="G31">
            <v>18027</v>
          </cell>
          <cell r="H31" t="str">
            <v>NULL</v>
          </cell>
          <cell r="I31" t="str">
            <v>NULL</v>
          </cell>
          <cell r="J31" t="str">
            <v>NULL</v>
          </cell>
          <cell r="K31" t="str">
            <v>NULL</v>
          </cell>
          <cell r="L31" t="str">
            <v>NULL</v>
          </cell>
          <cell r="M31" t="str">
            <v>NULL</v>
          </cell>
          <cell r="N31" t="str">
            <v>NULL</v>
          </cell>
          <cell r="O31" t="str">
            <v>NULL</v>
          </cell>
          <cell r="P31" t="str">
            <v>NULL</v>
          </cell>
          <cell r="Q31" t="str">
            <v>NULL</v>
          </cell>
          <cell r="R31" t="str">
            <v>NULL</v>
          </cell>
          <cell r="S31" t="str">
            <v>NULL</v>
          </cell>
        </row>
        <row r="32">
          <cell r="C32" t="str">
            <v>2003/20044</v>
          </cell>
          <cell r="D32">
            <v>11874.875</v>
          </cell>
          <cell r="E32">
            <v>16797.019230769201</v>
          </cell>
          <cell r="F32">
            <v>22523</v>
          </cell>
          <cell r="G32">
            <v>266</v>
          </cell>
          <cell r="H32">
            <v>14141.875</v>
          </cell>
          <cell r="I32">
            <v>20968.219008264499</v>
          </cell>
          <cell r="J32">
            <v>30066.25</v>
          </cell>
          <cell r="K32">
            <v>230</v>
          </cell>
          <cell r="L32">
            <v>18896.5</v>
          </cell>
          <cell r="M32">
            <v>28632</v>
          </cell>
          <cell r="N32">
            <v>35925</v>
          </cell>
          <cell r="O32">
            <v>269</v>
          </cell>
          <cell r="P32">
            <v>13485.75</v>
          </cell>
          <cell r="Q32">
            <v>25363</v>
          </cell>
          <cell r="R32">
            <v>40261.5</v>
          </cell>
          <cell r="S32">
            <v>266</v>
          </cell>
        </row>
        <row r="33">
          <cell r="C33" t="str">
            <v>2004/20054</v>
          </cell>
          <cell r="D33">
            <v>12087.672638436499</v>
          </cell>
          <cell r="E33">
            <v>15186.495726495699</v>
          </cell>
          <cell r="F33">
            <v>23120.5</v>
          </cell>
          <cell r="G33">
            <v>347</v>
          </cell>
          <cell r="H33">
            <v>15312</v>
          </cell>
          <cell r="I33">
            <v>19291</v>
          </cell>
          <cell r="J33">
            <v>30443</v>
          </cell>
          <cell r="K33">
            <v>309</v>
          </cell>
          <cell r="L33">
            <v>17503.287545787502</v>
          </cell>
          <cell r="M33">
            <v>22100</v>
          </cell>
          <cell r="N33">
            <v>34064</v>
          </cell>
          <cell r="O33">
            <v>357</v>
          </cell>
          <cell r="P33" t="str">
            <v>NULL</v>
          </cell>
          <cell r="Q33" t="str">
            <v>NULL</v>
          </cell>
          <cell r="R33" t="str">
            <v>NULL</v>
          </cell>
          <cell r="S33" t="str">
            <v>NULL</v>
          </cell>
        </row>
        <row r="34">
          <cell r="C34" t="str">
            <v>2005/20064</v>
          </cell>
          <cell r="D34">
            <v>12231</v>
          </cell>
          <cell r="E34">
            <v>16657.169139465899</v>
          </cell>
          <cell r="F34">
            <v>24851.25</v>
          </cell>
          <cell r="G34">
            <v>350</v>
          </cell>
          <cell r="H34">
            <v>16100</v>
          </cell>
          <cell r="I34">
            <v>19237.345505617999</v>
          </cell>
          <cell r="J34">
            <v>31278.25</v>
          </cell>
          <cell r="K34">
            <v>312</v>
          </cell>
          <cell r="L34">
            <v>17416.5</v>
          </cell>
          <cell r="M34">
            <v>23805.5</v>
          </cell>
          <cell r="N34">
            <v>35045.5</v>
          </cell>
          <cell r="O34">
            <v>379</v>
          </cell>
          <cell r="P34" t="str">
            <v>NULL</v>
          </cell>
          <cell r="Q34" t="str">
            <v>NULL</v>
          </cell>
          <cell r="R34" t="str">
            <v>NULL</v>
          </cell>
          <cell r="S34" t="str">
            <v>NULL</v>
          </cell>
        </row>
        <row r="35">
          <cell r="C35" t="str">
            <v>2006/20074</v>
          </cell>
          <cell r="D35">
            <v>12413.0845070423</v>
          </cell>
          <cell r="E35">
            <v>17177</v>
          </cell>
          <cell r="F35">
            <v>26314.865671641801</v>
          </cell>
          <cell r="G35">
            <v>373</v>
          </cell>
          <cell r="H35">
            <v>15198.5</v>
          </cell>
          <cell r="I35">
            <v>23272</v>
          </cell>
          <cell r="J35">
            <v>31749</v>
          </cell>
          <cell r="K35">
            <v>321</v>
          </cell>
          <cell r="L35">
            <v>17500</v>
          </cell>
          <cell r="M35">
            <v>21663</v>
          </cell>
          <cell r="N35">
            <v>35203</v>
          </cell>
          <cell r="O35">
            <v>345</v>
          </cell>
          <cell r="P35" t="str">
            <v>NULL</v>
          </cell>
          <cell r="Q35" t="str">
            <v>NULL</v>
          </cell>
          <cell r="R35" t="str">
            <v>NULL</v>
          </cell>
          <cell r="S35" t="str">
            <v>NULL</v>
          </cell>
        </row>
        <row r="36">
          <cell r="C36" t="str">
            <v>2007/20084</v>
          </cell>
          <cell r="D36">
            <v>12275.854700854699</v>
          </cell>
          <cell r="E36">
            <v>15230.5</v>
          </cell>
          <cell r="F36">
            <v>25122</v>
          </cell>
          <cell r="G36">
            <v>422</v>
          </cell>
          <cell r="H36">
            <v>15635.5</v>
          </cell>
          <cell r="I36">
            <v>19211.304945054901</v>
          </cell>
          <cell r="J36">
            <v>30055.963898917002</v>
          </cell>
          <cell r="K36">
            <v>396</v>
          </cell>
          <cell r="L36">
            <v>16444</v>
          </cell>
          <cell r="M36">
            <v>20439.5</v>
          </cell>
          <cell r="N36">
            <v>32520.818965517199</v>
          </cell>
          <cell r="O36">
            <v>403</v>
          </cell>
          <cell r="P36" t="str">
            <v>NULL</v>
          </cell>
          <cell r="Q36" t="str">
            <v>NULL</v>
          </cell>
          <cell r="R36" t="str">
            <v>NULL</v>
          </cell>
          <cell r="S36" t="str">
            <v>NULL</v>
          </cell>
        </row>
        <row r="37">
          <cell r="C37" t="str">
            <v>2008/20094</v>
          </cell>
          <cell r="D37">
            <v>12305</v>
          </cell>
          <cell r="E37">
            <v>15420.4656160458</v>
          </cell>
          <cell r="F37">
            <v>24750</v>
          </cell>
          <cell r="G37">
            <v>529</v>
          </cell>
          <cell r="H37">
            <v>15225</v>
          </cell>
          <cell r="I37">
            <v>17930</v>
          </cell>
          <cell r="J37">
            <v>30582.7298050139</v>
          </cell>
          <cell r="K37">
            <v>501</v>
          </cell>
          <cell r="L37">
            <v>16920.375</v>
          </cell>
          <cell r="M37">
            <v>20831.987336601302</v>
          </cell>
          <cell r="N37">
            <v>35600.2907567293</v>
          </cell>
          <cell r="O37">
            <v>470</v>
          </cell>
          <cell r="P37" t="str">
            <v>NULL</v>
          </cell>
          <cell r="Q37" t="str">
            <v>NULL</v>
          </cell>
          <cell r="R37" t="str">
            <v>NULL</v>
          </cell>
          <cell r="S37" t="str">
            <v>NULL</v>
          </cell>
        </row>
        <row r="38">
          <cell r="C38" t="str">
            <v>2009/20104</v>
          </cell>
          <cell r="D38">
            <v>12380.400197653</v>
          </cell>
          <cell r="E38">
            <v>15333.8015320334</v>
          </cell>
          <cell r="F38">
            <v>24736.284431137701</v>
          </cell>
          <cell r="G38">
            <v>538</v>
          </cell>
          <cell r="H38">
            <v>15003</v>
          </cell>
          <cell r="I38">
            <v>18518.5</v>
          </cell>
          <cell r="J38">
            <v>29847.431318681301</v>
          </cell>
          <cell r="K38">
            <v>531</v>
          </cell>
          <cell r="L38" t="str">
            <v>NULL</v>
          </cell>
          <cell r="M38" t="str">
            <v>NULL</v>
          </cell>
          <cell r="N38" t="str">
            <v>NULL</v>
          </cell>
          <cell r="O38" t="str">
            <v>NULL</v>
          </cell>
          <cell r="P38" t="str">
            <v>NULL</v>
          </cell>
          <cell r="Q38" t="str">
            <v>NULL</v>
          </cell>
          <cell r="R38" t="str">
            <v>NULL</v>
          </cell>
          <cell r="S38" t="str">
            <v>NULL</v>
          </cell>
        </row>
        <row r="39">
          <cell r="C39" t="str">
            <v>2010/20114</v>
          </cell>
          <cell r="D39">
            <v>12603</v>
          </cell>
          <cell r="E39">
            <v>16157.75</v>
          </cell>
          <cell r="F39">
            <v>25875</v>
          </cell>
          <cell r="G39">
            <v>594</v>
          </cell>
          <cell r="H39">
            <v>15893.125</v>
          </cell>
          <cell r="I39">
            <v>19335.195482865998</v>
          </cell>
          <cell r="J39">
            <v>31667</v>
          </cell>
          <cell r="K39">
            <v>508</v>
          </cell>
          <cell r="L39" t="str">
            <v>NULL</v>
          </cell>
          <cell r="M39" t="str">
            <v>NULL</v>
          </cell>
          <cell r="N39" t="str">
            <v>NULL</v>
          </cell>
          <cell r="O39" t="str">
            <v>NULL</v>
          </cell>
          <cell r="P39" t="str">
            <v>NULL</v>
          </cell>
          <cell r="Q39" t="str">
            <v>NULL</v>
          </cell>
          <cell r="R39" t="str">
            <v>NULL</v>
          </cell>
          <cell r="S39" t="str">
            <v>NULL</v>
          </cell>
        </row>
        <row r="40">
          <cell r="C40" t="str">
            <v>2011/20124</v>
          </cell>
          <cell r="D40">
            <v>13247.1933781682</v>
          </cell>
          <cell r="E40">
            <v>17184</v>
          </cell>
          <cell r="F40">
            <v>27387.5027548209</v>
          </cell>
          <cell r="G40">
            <v>635</v>
          </cell>
          <cell r="H40" t="str">
            <v>NULL</v>
          </cell>
          <cell r="I40" t="str">
            <v>NULL</v>
          </cell>
          <cell r="J40" t="str">
            <v>NULL</v>
          </cell>
          <cell r="K40" t="str">
            <v>NULL</v>
          </cell>
          <cell r="L40" t="str">
            <v>NULL</v>
          </cell>
          <cell r="M40" t="str">
            <v>NULL</v>
          </cell>
          <cell r="N40" t="str">
            <v>NULL</v>
          </cell>
          <cell r="O40" t="str">
            <v>NULL</v>
          </cell>
          <cell r="P40" t="str">
            <v>NULL</v>
          </cell>
          <cell r="Q40" t="str">
            <v>NULL</v>
          </cell>
          <cell r="R40" t="str">
            <v>NULL</v>
          </cell>
          <cell r="S40" t="str">
            <v>NULL</v>
          </cell>
        </row>
        <row r="41">
          <cell r="C41" t="str">
            <v>2012/20134</v>
          </cell>
          <cell r="D41">
            <v>13891.615671641801</v>
          </cell>
          <cell r="E41">
            <v>17613.8276836158</v>
          </cell>
          <cell r="F41">
            <v>27191.880165289302</v>
          </cell>
          <cell r="G41">
            <v>543</v>
          </cell>
          <cell r="H41" t="str">
            <v>NULL</v>
          </cell>
          <cell r="I41" t="str">
            <v>NULL</v>
          </cell>
          <cell r="J41" t="str">
            <v>NULL</v>
          </cell>
          <cell r="K41" t="str">
            <v>NULL</v>
          </cell>
          <cell r="L41" t="str">
            <v>NULL</v>
          </cell>
          <cell r="M41" t="str">
            <v>NULL</v>
          </cell>
          <cell r="N41" t="str">
            <v>NULL</v>
          </cell>
          <cell r="O41" t="str">
            <v>NULL</v>
          </cell>
          <cell r="P41" t="str">
            <v>NULL</v>
          </cell>
          <cell r="Q41" t="str">
            <v>NULL</v>
          </cell>
          <cell r="R41" t="str">
            <v>NULL</v>
          </cell>
          <cell r="S41" t="str">
            <v>NULL</v>
          </cell>
        </row>
        <row r="42">
          <cell r="C42" t="str">
            <v>2003/20045</v>
          </cell>
          <cell r="D42">
            <v>9164.6739130434798</v>
          </cell>
          <cell r="E42">
            <v>13868</v>
          </cell>
          <cell r="F42">
            <v>18052</v>
          </cell>
          <cell r="G42">
            <v>929</v>
          </cell>
          <cell r="H42">
            <v>12825</v>
          </cell>
          <cell r="I42">
            <v>18080</v>
          </cell>
          <cell r="J42">
            <v>23869</v>
          </cell>
          <cell r="K42">
            <v>965</v>
          </cell>
          <cell r="L42">
            <v>14749</v>
          </cell>
          <cell r="M42">
            <v>20921</v>
          </cell>
          <cell r="N42">
            <v>27916</v>
          </cell>
          <cell r="O42">
            <v>1057</v>
          </cell>
          <cell r="P42">
            <v>14561.5</v>
          </cell>
          <cell r="Q42">
            <v>23712.867036011099</v>
          </cell>
          <cell r="R42">
            <v>33836</v>
          </cell>
          <cell r="S42">
            <v>1129</v>
          </cell>
        </row>
        <row r="43">
          <cell r="C43" t="str">
            <v>2004/20055</v>
          </cell>
          <cell r="D43">
            <v>9728.5</v>
          </cell>
          <cell r="E43">
            <v>14275.5</v>
          </cell>
          <cell r="F43">
            <v>18585.876033057899</v>
          </cell>
          <cell r="G43">
            <v>904</v>
          </cell>
          <cell r="H43">
            <v>12832.5</v>
          </cell>
          <cell r="I43">
            <v>18751</v>
          </cell>
          <cell r="J43">
            <v>24029.5</v>
          </cell>
          <cell r="K43">
            <v>927</v>
          </cell>
          <cell r="L43">
            <v>14089.75</v>
          </cell>
          <cell r="M43">
            <v>20807</v>
          </cell>
          <cell r="N43">
            <v>27706.5625</v>
          </cell>
          <cell r="O43">
            <v>1062</v>
          </cell>
          <cell r="P43" t="str">
            <v>NULL</v>
          </cell>
          <cell r="Q43" t="str">
            <v>NULL</v>
          </cell>
          <cell r="R43" t="str">
            <v>NULL</v>
          </cell>
          <cell r="S43" t="str">
            <v>NULL</v>
          </cell>
        </row>
        <row r="44">
          <cell r="C44" t="str">
            <v>2005/20065</v>
          </cell>
          <cell r="D44">
            <v>9541.25</v>
          </cell>
          <cell r="E44">
            <v>13916.9243380891</v>
          </cell>
          <cell r="F44">
            <v>18676.4025423729</v>
          </cell>
          <cell r="G44">
            <v>828</v>
          </cell>
          <cell r="H44">
            <v>12521</v>
          </cell>
          <cell r="I44">
            <v>18000</v>
          </cell>
          <cell r="J44">
            <v>23606</v>
          </cell>
          <cell r="K44">
            <v>951</v>
          </cell>
          <cell r="L44">
            <v>14167.3380681818</v>
          </cell>
          <cell r="M44">
            <v>20610</v>
          </cell>
          <cell r="N44">
            <v>26870</v>
          </cell>
          <cell r="O44">
            <v>1034</v>
          </cell>
          <cell r="P44" t="str">
            <v>NULL</v>
          </cell>
          <cell r="Q44" t="str">
            <v>NULL</v>
          </cell>
          <cell r="R44" t="str">
            <v>NULL</v>
          </cell>
          <cell r="S44" t="str">
            <v>NULL</v>
          </cell>
        </row>
        <row r="45">
          <cell r="C45" t="str">
            <v>2006/20075</v>
          </cell>
          <cell r="D45">
            <v>9367</v>
          </cell>
          <cell r="E45">
            <v>14638.4210526316</v>
          </cell>
          <cell r="F45">
            <v>19523</v>
          </cell>
          <cell r="G45">
            <v>869</v>
          </cell>
          <cell r="H45">
            <v>12051.5</v>
          </cell>
          <cell r="I45">
            <v>16816</v>
          </cell>
          <cell r="J45">
            <v>22460</v>
          </cell>
          <cell r="K45">
            <v>1027</v>
          </cell>
          <cell r="L45">
            <v>13055.75</v>
          </cell>
          <cell r="M45">
            <v>19065.5</v>
          </cell>
          <cell r="N45">
            <v>25819.25</v>
          </cell>
          <cell r="O45">
            <v>1080</v>
          </cell>
          <cell r="P45" t="str">
            <v>NULL</v>
          </cell>
          <cell r="Q45" t="str">
            <v>NULL</v>
          </cell>
          <cell r="R45" t="str">
            <v>NULL</v>
          </cell>
          <cell r="S45" t="str">
            <v>NULL</v>
          </cell>
        </row>
        <row r="46">
          <cell r="C46" t="str">
            <v>2007/20085</v>
          </cell>
          <cell r="D46">
            <v>8747.3238432568196</v>
          </cell>
          <cell r="E46">
            <v>13486.4531680441</v>
          </cell>
          <cell r="F46">
            <v>18248.762534818899</v>
          </cell>
          <cell r="G46">
            <v>1002</v>
          </cell>
          <cell r="H46">
            <v>11454</v>
          </cell>
          <cell r="I46">
            <v>16623.5</v>
          </cell>
          <cell r="J46">
            <v>22697.0212765957</v>
          </cell>
          <cell r="K46">
            <v>1155</v>
          </cell>
          <cell r="L46">
            <v>13257</v>
          </cell>
          <cell r="M46">
            <v>18883</v>
          </cell>
          <cell r="N46">
            <v>25906.6332378224</v>
          </cell>
          <cell r="O46">
            <v>1233</v>
          </cell>
          <cell r="P46" t="str">
            <v>NULL</v>
          </cell>
          <cell r="Q46" t="str">
            <v>NULL</v>
          </cell>
          <cell r="R46" t="str">
            <v>NULL</v>
          </cell>
          <cell r="S46" t="str">
            <v>NULL</v>
          </cell>
        </row>
        <row r="47">
          <cell r="C47" t="str">
            <v>2008/20095</v>
          </cell>
          <cell r="D47">
            <v>9358.1825088891001</v>
          </cell>
          <cell r="E47">
            <v>13489.0960960961</v>
          </cell>
          <cell r="F47">
            <v>18274.663946587501</v>
          </cell>
          <cell r="G47">
            <v>952</v>
          </cell>
          <cell r="H47">
            <v>11910.020775623299</v>
          </cell>
          <cell r="I47">
            <v>16350</v>
          </cell>
          <cell r="J47">
            <v>22650</v>
          </cell>
          <cell r="K47">
            <v>1045</v>
          </cell>
          <cell r="L47">
            <v>13786.447916666701</v>
          </cell>
          <cell r="M47">
            <v>19735</v>
          </cell>
          <cell r="N47">
            <v>25944</v>
          </cell>
          <cell r="O47">
            <v>1128</v>
          </cell>
          <cell r="P47" t="str">
            <v>NULL</v>
          </cell>
          <cell r="Q47" t="str">
            <v>NULL</v>
          </cell>
          <cell r="R47" t="str">
            <v>NULL</v>
          </cell>
          <cell r="S47" t="str">
            <v>NULL</v>
          </cell>
        </row>
        <row r="48">
          <cell r="C48" t="str">
            <v>2009/20105</v>
          </cell>
          <cell r="D48">
            <v>9819</v>
          </cell>
          <cell r="E48">
            <v>14220.981308411199</v>
          </cell>
          <cell r="F48">
            <v>19652</v>
          </cell>
          <cell r="G48">
            <v>1037</v>
          </cell>
          <cell r="H48">
            <v>12159.953358209001</v>
          </cell>
          <cell r="I48">
            <v>16927</v>
          </cell>
          <cell r="J48">
            <v>23087.564425770299</v>
          </cell>
          <cell r="K48">
            <v>1123</v>
          </cell>
          <cell r="L48" t="str">
            <v>NULL</v>
          </cell>
          <cell r="M48" t="str">
            <v>NULL</v>
          </cell>
          <cell r="N48" t="str">
            <v>NULL</v>
          </cell>
          <cell r="O48" t="str">
            <v>NULL</v>
          </cell>
          <cell r="P48" t="str">
            <v>NULL</v>
          </cell>
          <cell r="Q48" t="str">
            <v>NULL</v>
          </cell>
          <cell r="R48" t="str">
            <v>NULL</v>
          </cell>
          <cell r="S48" t="str">
            <v>NULL</v>
          </cell>
        </row>
        <row r="49">
          <cell r="C49" t="str">
            <v>2010/20115</v>
          </cell>
          <cell r="D49">
            <v>10095.447368421101</v>
          </cell>
          <cell r="E49">
            <v>14704.300275482099</v>
          </cell>
          <cell r="F49">
            <v>19343</v>
          </cell>
          <cell r="G49">
            <v>1114</v>
          </cell>
          <cell r="H49">
            <v>13333.25</v>
          </cell>
          <cell r="I49">
            <v>18158.185393258402</v>
          </cell>
          <cell r="J49">
            <v>23832.114325068898</v>
          </cell>
          <cell r="K49">
            <v>1214</v>
          </cell>
          <cell r="L49" t="str">
            <v>NULL</v>
          </cell>
          <cell r="M49" t="str">
            <v>NULL</v>
          </cell>
          <cell r="N49" t="str">
            <v>NULL</v>
          </cell>
          <cell r="O49" t="str">
            <v>NULL</v>
          </cell>
          <cell r="P49" t="str">
            <v>NULL</v>
          </cell>
          <cell r="Q49" t="str">
            <v>NULL</v>
          </cell>
          <cell r="R49" t="str">
            <v>NULL</v>
          </cell>
          <cell r="S49" t="str">
            <v>NULL</v>
          </cell>
        </row>
        <row r="50">
          <cell r="C50" t="str">
            <v>2011/20125</v>
          </cell>
          <cell r="D50">
            <v>10017.108938547501</v>
          </cell>
          <cell r="E50">
            <v>14652</v>
          </cell>
          <cell r="F50">
            <v>19069</v>
          </cell>
          <cell r="G50">
            <v>1221</v>
          </cell>
          <cell r="H50" t="str">
            <v>NULL</v>
          </cell>
          <cell r="I50" t="str">
            <v>NULL</v>
          </cell>
          <cell r="J50" t="str">
            <v>NULL</v>
          </cell>
          <cell r="K50" t="str">
            <v>NULL</v>
          </cell>
          <cell r="L50" t="str">
            <v>NULL</v>
          </cell>
          <cell r="M50" t="str">
            <v>NULL</v>
          </cell>
          <cell r="N50" t="str">
            <v>NULL</v>
          </cell>
          <cell r="O50" t="str">
            <v>NULL</v>
          </cell>
          <cell r="P50" t="str">
            <v>NULL</v>
          </cell>
          <cell r="Q50" t="str">
            <v>NULL</v>
          </cell>
          <cell r="R50" t="str">
            <v>NULL</v>
          </cell>
          <cell r="S50" t="str">
            <v>NULL</v>
          </cell>
        </row>
        <row r="51">
          <cell r="C51" t="str">
            <v>2012/20135</v>
          </cell>
          <cell r="D51">
            <v>10344.5781893004</v>
          </cell>
          <cell r="E51">
            <v>15398.282312925199</v>
          </cell>
          <cell r="F51">
            <v>20223.4618768328</v>
          </cell>
          <cell r="G51">
            <v>1339</v>
          </cell>
          <cell r="H51" t="str">
            <v>NULL</v>
          </cell>
          <cell r="I51" t="str">
            <v>NULL</v>
          </cell>
          <cell r="J51" t="str">
            <v>NULL</v>
          </cell>
          <cell r="K51" t="str">
            <v>NULL</v>
          </cell>
          <cell r="L51" t="str">
            <v>NULL</v>
          </cell>
          <cell r="M51" t="str">
            <v>NULL</v>
          </cell>
          <cell r="N51" t="str">
            <v>NULL</v>
          </cell>
          <cell r="O51" t="str">
            <v>NULL</v>
          </cell>
          <cell r="P51" t="str">
            <v>NULL</v>
          </cell>
          <cell r="Q51" t="str">
            <v>NULL</v>
          </cell>
          <cell r="R51" t="str">
            <v>NULL</v>
          </cell>
          <cell r="S51" t="str">
            <v>NULL</v>
          </cell>
        </row>
        <row r="52">
          <cell r="C52" t="str">
            <v>2003/20046</v>
          </cell>
          <cell r="D52">
            <v>6573.6620000000003</v>
          </cell>
          <cell r="E52">
            <v>12395.0743494424</v>
          </cell>
          <cell r="F52">
            <v>17610.5081300813</v>
          </cell>
          <cell r="G52">
            <v>4777</v>
          </cell>
          <cell r="H52">
            <v>10611.966480446899</v>
          </cell>
          <cell r="I52">
            <v>17818.778900000001</v>
          </cell>
          <cell r="J52">
            <v>24167.091160221</v>
          </cell>
          <cell r="K52">
            <v>5462</v>
          </cell>
          <cell r="L52">
            <v>12868</v>
          </cell>
          <cell r="M52">
            <v>21723.752799999998</v>
          </cell>
          <cell r="N52">
            <v>28707</v>
          </cell>
          <cell r="O52">
            <v>6469</v>
          </cell>
          <cell r="P52">
            <v>14857.375</v>
          </cell>
          <cell r="Q52">
            <v>26471</v>
          </cell>
          <cell r="R52">
            <v>37489.5</v>
          </cell>
          <cell r="S52">
            <v>7338</v>
          </cell>
        </row>
        <row r="53">
          <cell r="C53" t="str">
            <v>2004/20056</v>
          </cell>
          <cell r="D53">
            <v>7301.2698</v>
          </cell>
          <cell r="E53">
            <v>13242.157434402299</v>
          </cell>
          <cell r="F53">
            <v>18858</v>
          </cell>
          <cell r="G53">
            <v>4907</v>
          </cell>
          <cell r="H53">
            <v>11344</v>
          </cell>
          <cell r="I53">
            <v>18906.5</v>
          </cell>
          <cell r="J53">
            <v>25171.25</v>
          </cell>
          <cell r="K53">
            <v>5748</v>
          </cell>
          <cell r="L53">
            <v>13156</v>
          </cell>
          <cell r="M53">
            <v>21699</v>
          </cell>
          <cell r="N53">
            <v>28918</v>
          </cell>
          <cell r="O53">
            <v>6897</v>
          </cell>
          <cell r="P53" t="str">
            <v>NULL</v>
          </cell>
          <cell r="Q53" t="str">
            <v>NULL</v>
          </cell>
          <cell r="R53" t="str">
            <v>NULL</v>
          </cell>
          <cell r="S53" t="str">
            <v>NULL</v>
          </cell>
        </row>
        <row r="54">
          <cell r="C54" t="str">
            <v>2005/20066</v>
          </cell>
          <cell r="D54">
            <v>8263</v>
          </cell>
          <cell r="E54">
            <v>14336.7168</v>
          </cell>
          <cell r="F54">
            <v>20221</v>
          </cell>
          <cell r="G54">
            <v>4821</v>
          </cell>
          <cell r="H54">
            <v>11578.189725</v>
          </cell>
          <cell r="I54">
            <v>18999</v>
          </cell>
          <cell r="J54">
            <v>25500.152075000002</v>
          </cell>
          <cell r="K54">
            <v>6160</v>
          </cell>
          <cell r="L54">
            <v>13404</v>
          </cell>
          <cell r="M54">
            <v>21899</v>
          </cell>
          <cell r="N54">
            <v>29618</v>
          </cell>
          <cell r="O54">
            <v>7201</v>
          </cell>
          <cell r="P54" t="str">
            <v>NULL</v>
          </cell>
          <cell r="Q54" t="str">
            <v>NULL</v>
          </cell>
          <cell r="R54" t="str">
            <v>NULL</v>
          </cell>
          <cell r="S54" t="str">
            <v>NULL</v>
          </cell>
        </row>
        <row r="55">
          <cell r="C55" t="str">
            <v>2006/20076</v>
          </cell>
          <cell r="D55">
            <v>7471.8765000000003</v>
          </cell>
          <cell r="E55">
            <v>13583</v>
          </cell>
          <cell r="F55">
            <v>20371.928571428602</v>
          </cell>
          <cell r="G55">
            <v>4807</v>
          </cell>
          <cell r="H55">
            <v>10489.875</v>
          </cell>
          <cell r="I55">
            <v>17870.323170731699</v>
          </cell>
          <cell r="J55">
            <v>24918.5</v>
          </cell>
          <cell r="K55">
            <v>6208</v>
          </cell>
          <cell r="L55">
            <v>12584.375</v>
          </cell>
          <cell r="M55">
            <v>21254.463142979901</v>
          </cell>
          <cell r="N55">
            <v>29303</v>
          </cell>
          <cell r="O55">
            <v>7174</v>
          </cell>
          <cell r="P55" t="str">
            <v>NULL</v>
          </cell>
          <cell r="Q55" t="str">
            <v>NULL</v>
          </cell>
          <cell r="R55" t="str">
            <v>NULL</v>
          </cell>
          <cell r="S55" t="str">
            <v>NULL</v>
          </cell>
        </row>
        <row r="56">
          <cell r="C56" t="str">
            <v>2007/20086</v>
          </cell>
          <cell r="D56">
            <v>7937.82</v>
          </cell>
          <cell r="E56">
            <v>13625</v>
          </cell>
          <cell r="F56">
            <v>19799</v>
          </cell>
          <cell r="G56">
            <v>5045</v>
          </cell>
          <cell r="H56">
            <v>11193</v>
          </cell>
          <cell r="I56">
            <v>18313.555</v>
          </cell>
          <cell r="J56">
            <v>25303.75</v>
          </cell>
          <cell r="K56">
            <v>6416</v>
          </cell>
          <cell r="L56">
            <v>13082.9110169492</v>
          </cell>
          <cell r="M56">
            <v>22052</v>
          </cell>
          <cell r="N56">
            <v>29750.5689166667</v>
          </cell>
          <cell r="O56">
            <v>7299</v>
          </cell>
          <cell r="P56" t="str">
            <v>NULL</v>
          </cell>
          <cell r="Q56" t="str">
            <v>NULL</v>
          </cell>
          <cell r="R56" t="str">
            <v>NULL</v>
          </cell>
          <cell r="S56" t="str">
            <v>NULL</v>
          </cell>
        </row>
        <row r="57">
          <cell r="C57" t="str">
            <v>2008/20096</v>
          </cell>
          <cell r="D57">
            <v>7255.5</v>
          </cell>
          <cell r="E57">
            <v>12838.33</v>
          </cell>
          <cell r="F57">
            <v>19107.476480836202</v>
          </cell>
          <cell r="G57">
            <v>5222</v>
          </cell>
          <cell r="H57">
            <v>10598.5582627119</v>
          </cell>
          <cell r="I57">
            <v>18139.5</v>
          </cell>
          <cell r="J57">
            <v>25209.028528528499</v>
          </cell>
          <cell r="K57">
            <v>6700</v>
          </cell>
          <cell r="L57">
            <v>13058.125</v>
          </cell>
          <cell r="M57">
            <v>21850.5</v>
          </cell>
          <cell r="N57">
            <v>29997.5</v>
          </cell>
          <cell r="O57">
            <v>7582</v>
          </cell>
          <cell r="P57" t="str">
            <v>NULL</v>
          </cell>
          <cell r="Q57" t="str">
            <v>NULL</v>
          </cell>
          <cell r="R57" t="str">
            <v>NULL</v>
          </cell>
          <cell r="S57" t="str">
            <v>NULL</v>
          </cell>
        </row>
        <row r="58">
          <cell r="C58" t="str">
            <v>2009/20106</v>
          </cell>
          <cell r="D58">
            <v>7970.5</v>
          </cell>
          <cell r="E58">
            <v>13714.5</v>
          </cell>
          <cell r="F58">
            <v>20242.1538461538</v>
          </cell>
          <cell r="G58">
            <v>5740</v>
          </cell>
          <cell r="H58">
            <v>10962</v>
          </cell>
          <cell r="I58">
            <v>18554</v>
          </cell>
          <cell r="J58">
            <v>25701</v>
          </cell>
          <cell r="K58">
            <v>7209</v>
          </cell>
          <cell r="L58" t="str">
            <v>NULL</v>
          </cell>
          <cell r="M58" t="str">
            <v>NULL</v>
          </cell>
          <cell r="N58" t="str">
            <v>NULL</v>
          </cell>
          <cell r="O58" t="str">
            <v>NULL</v>
          </cell>
          <cell r="P58" t="str">
            <v>NULL</v>
          </cell>
          <cell r="Q58" t="str">
            <v>NULL</v>
          </cell>
          <cell r="R58" t="str">
            <v>NULL</v>
          </cell>
          <cell r="S58" t="str">
            <v>NULL</v>
          </cell>
        </row>
        <row r="59">
          <cell r="C59" t="str">
            <v>2010/20116</v>
          </cell>
          <cell r="D59">
            <v>8418.5</v>
          </cell>
          <cell r="E59">
            <v>14688.729281768001</v>
          </cell>
          <cell r="F59">
            <v>21122</v>
          </cell>
          <cell r="G59">
            <v>6121</v>
          </cell>
          <cell r="H59">
            <v>12053.5</v>
          </cell>
          <cell r="I59">
            <v>19813</v>
          </cell>
          <cell r="J59">
            <v>26703</v>
          </cell>
          <cell r="K59">
            <v>7601</v>
          </cell>
          <cell r="L59" t="str">
            <v>NULL</v>
          </cell>
          <cell r="M59" t="str">
            <v>NULL</v>
          </cell>
          <cell r="N59" t="str">
            <v>NULL</v>
          </cell>
          <cell r="O59" t="str">
            <v>NULL</v>
          </cell>
          <cell r="P59" t="str">
            <v>NULL</v>
          </cell>
          <cell r="Q59" t="str">
            <v>NULL</v>
          </cell>
          <cell r="R59" t="str">
            <v>NULL</v>
          </cell>
          <cell r="S59" t="str">
            <v>NULL</v>
          </cell>
        </row>
        <row r="60">
          <cell r="C60" t="str">
            <v>2011/20126</v>
          </cell>
          <cell r="D60">
            <v>8836.3520408163295</v>
          </cell>
          <cell r="E60">
            <v>15043</v>
          </cell>
          <cell r="F60">
            <v>21521</v>
          </cell>
          <cell r="G60">
            <v>6868</v>
          </cell>
          <cell r="H60" t="str">
            <v>NULL</v>
          </cell>
          <cell r="I60" t="str">
            <v>NULL</v>
          </cell>
          <cell r="J60" t="str">
            <v>NULL</v>
          </cell>
          <cell r="K60" t="str">
            <v>NULL</v>
          </cell>
          <cell r="L60" t="str">
            <v>NULL</v>
          </cell>
          <cell r="M60" t="str">
            <v>NULL</v>
          </cell>
          <cell r="N60" t="str">
            <v>NULL</v>
          </cell>
          <cell r="O60" t="str">
            <v>NULL</v>
          </cell>
          <cell r="P60" t="str">
            <v>NULL</v>
          </cell>
          <cell r="Q60" t="str">
            <v>NULL</v>
          </cell>
          <cell r="R60" t="str">
            <v>NULL</v>
          </cell>
          <cell r="S60" t="str">
            <v>NULL</v>
          </cell>
        </row>
        <row r="61">
          <cell r="C61" t="str">
            <v>2012/20136</v>
          </cell>
          <cell r="D61">
            <v>9324</v>
          </cell>
          <cell r="E61">
            <v>15849.6180758017</v>
          </cell>
          <cell r="F61">
            <v>22073.25</v>
          </cell>
          <cell r="G61">
            <v>7408</v>
          </cell>
          <cell r="H61" t="str">
            <v>NULL</v>
          </cell>
          <cell r="I61" t="str">
            <v>NULL</v>
          </cell>
          <cell r="J61" t="str">
            <v>NULL</v>
          </cell>
          <cell r="K61" t="str">
            <v>NULL</v>
          </cell>
          <cell r="L61" t="str">
            <v>NULL</v>
          </cell>
          <cell r="M61" t="str">
            <v>NULL</v>
          </cell>
          <cell r="N61" t="str">
            <v>NULL</v>
          </cell>
          <cell r="O61" t="str">
            <v>NULL</v>
          </cell>
          <cell r="P61" t="str">
            <v>NULL</v>
          </cell>
          <cell r="Q61" t="str">
            <v>NULL</v>
          </cell>
          <cell r="R61" t="str">
            <v>NULL</v>
          </cell>
          <cell r="S61" t="str">
            <v>NULL</v>
          </cell>
        </row>
        <row r="62">
          <cell r="C62" t="str">
            <v>2003/20047</v>
          </cell>
          <cell r="D62">
            <v>7425.0549466292096</v>
          </cell>
          <cell r="E62">
            <v>11834</v>
          </cell>
          <cell r="F62">
            <v>18451</v>
          </cell>
          <cell r="G62">
            <v>2639</v>
          </cell>
          <cell r="H62">
            <v>11362.0330578512</v>
          </cell>
          <cell r="I62">
            <v>18246.5</v>
          </cell>
          <cell r="J62">
            <v>27546.0942</v>
          </cell>
          <cell r="K62">
            <v>3150</v>
          </cell>
          <cell r="L62">
            <v>13693.202794561899</v>
          </cell>
          <cell r="M62">
            <v>21989.75</v>
          </cell>
          <cell r="N62">
            <v>33295.75</v>
          </cell>
          <cell r="O62">
            <v>3436</v>
          </cell>
          <cell r="P62">
            <v>15419.5</v>
          </cell>
          <cell r="Q62">
            <v>28542</v>
          </cell>
          <cell r="R62">
            <v>45351</v>
          </cell>
          <cell r="S62">
            <v>3685</v>
          </cell>
        </row>
        <row r="63">
          <cell r="C63" t="str">
            <v>2004/20057</v>
          </cell>
          <cell r="D63">
            <v>8054.2845985022996</v>
          </cell>
          <cell r="E63">
            <v>12992.800173010401</v>
          </cell>
          <cell r="F63">
            <v>20042.75</v>
          </cell>
          <cell r="G63">
            <v>2452</v>
          </cell>
          <cell r="H63">
            <v>11662.5</v>
          </cell>
          <cell r="I63">
            <v>18272.836299999999</v>
          </cell>
          <cell r="J63">
            <v>27721.421249999999</v>
          </cell>
          <cell r="K63">
            <v>2952</v>
          </cell>
          <cell r="L63">
            <v>13732.375</v>
          </cell>
          <cell r="M63">
            <v>22649.5828729282</v>
          </cell>
          <cell r="N63">
            <v>33816.25</v>
          </cell>
          <cell r="O63">
            <v>3264</v>
          </cell>
          <cell r="P63" t="str">
            <v>NULL</v>
          </cell>
          <cell r="Q63" t="str">
            <v>NULL</v>
          </cell>
          <cell r="R63" t="str">
            <v>NULL</v>
          </cell>
          <cell r="S63" t="str">
            <v>NULL</v>
          </cell>
        </row>
        <row r="64">
          <cell r="C64" t="str">
            <v>2005/20067</v>
          </cell>
          <cell r="D64">
            <v>8844.3078999999998</v>
          </cell>
          <cell r="E64">
            <v>13982</v>
          </cell>
          <cell r="F64">
            <v>21826.75</v>
          </cell>
          <cell r="G64">
            <v>2391</v>
          </cell>
          <cell r="H64">
            <v>11937.5</v>
          </cell>
          <cell r="I64">
            <v>19250</v>
          </cell>
          <cell r="J64">
            <v>28474.757000000001</v>
          </cell>
          <cell r="K64">
            <v>3057</v>
          </cell>
          <cell r="L64">
            <v>14290</v>
          </cell>
          <cell r="M64">
            <v>23661.091649999998</v>
          </cell>
          <cell r="N64">
            <v>35035</v>
          </cell>
          <cell r="O64">
            <v>3338</v>
          </cell>
          <cell r="P64" t="str">
            <v>NULL</v>
          </cell>
          <cell r="Q64" t="str">
            <v>NULL</v>
          </cell>
          <cell r="R64" t="str">
            <v>NULL</v>
          </cell>
          <cell r="S64" t="str">
            <v>NULL</v>
          </cell>
        </row>
        <row r="65">
          <cell r="C65" t="str">
            <v>2006/20077</v>
          </cell>
          <cell r="D65">
            <v>9585.5</v>
          </cell>
          <cell r="E65">
            <v>15001.7780833333</v>
          </cell>
          <cell r="F65">
            <v>22854.5</v>
          </cell>
          <cell r="G65">
            <v>2462</v>
          </cell>
          <cell r="H65">
            <v>12274</v>
          </cell>
          <cell r="I65">
            <v>20384</v>
          </cell>
          <cell r="J65">
            <v>29375</v>
          </cell>
          <cell r="K65">
            <v>3229</v>
          </cell>
          <cell r="L65">
            <v>14765.3912429379</v>
          </cell>
          <cell r="M65">
            <v>24655.283049999998</v>
          </cell>
          <cell r="N65">
            <v>36266.5</v>
          </cell>
          <cell r="O65">
            <v>3430</v>
          </cell>
          <cell r="P65" t="str">
            <v>NULL</v>
          </cell>
          <cell r="Q65" t="str">
            <v>NULL</v>
          </cell>
          <cell r="R65" t="str">
            <v>NULL</v>
          </cell>
          <cell r="S65" t="str">
            <v>NULL</v>
          </cell>
        </row>
        <row r="66">
          <cell r="C66" t="str">
            <v>2007/20087</v>
          </cell>
          <cell r="D66">
            <v>9117.4874999999993</v>
          </cell>
          <cell r="E66">
            <v>14175.254999999999</v>
          </cell>
          <cell r="F66">
            <v>22217.023648648599</v>
          </cell>
          <cell r="G66">
            <v>2580</v>
          </cell>
          <cell r="H66">
            <v>12255.5</v>
          </cell>
          <cell r="I66">
            <v>19644.400000000001</v>
          </cell>
          <cell r="J66">
            <v>29292</v>
          </cell>
          <cell r="K66">
            <v>3353</v>
          </cell>
          <cell r="L66">
            <v>14487.125</v>
          </cell>
          <cell r="M66">
            <v>23951.25</v>
          </cell>
          <cell r="N66">
            <v>35696.75</v>
          </cell>
          <cell r="O66">
            <v>3516</v>
          </cell>
          <cell r="P66" t="str">
            <v>NULL</v>
          </cell>
          <cell r="Q66" t="str">
            <v>NULL</v>
          </cell>
          <cell r="R66" t="str">
            <v>NULL</v>
          </cell>
          <cell r="S66" t="str">
            <v>NULL</v>
          </cell>
        </row>
        <row r="67">
          <cell r="C67" t="str">
            <v>2008/20097</v>
          </cell>
          <cell r="D67">
            <v>9206.0953680791808</v>
          </cell>
          <cell r="E67">
            <v>14415.514999999999</v>
          </cell>
          <cell r="F67">
            <v>22564.0275</v>
          </cell>
          <cell r="G67">
            <v>2618</v>
          </cell>
          <cell r="H67">
            <v>12951.62</v>
          </cell>
          <cell r="I67">
            <v>20797.47</v>
          </cell>
          <cell r="J67">
            <v>29814</v>
          </cell>
          <cell r="K67">
            <v>3453</v>
          </cell>
          <cell r="L67">
            <v>15222.25</v>
          </cell>
          <cell r="M67">
            <v>24905.5</v>
          </cell>
          <cell r="N67">
            <v>37407.473140495902</v>
          </cell>
          <cell r="O67">
            <v>3648</v>
          </cell>
          <cell r="P67" t="str">
            <v>NULL</v>
          </cell>
          <cell r="Q67" t="str">
            <v>NULL</v>
          </cell>
          <cell r="R67" t="str">
            <v>NULL</v>
          </cell>
          <cell r="S67" t="str">
            <v>NULL</v>
          </cell>
        </row>
        <row r="68">
          <cell r="C68" t="str">
            <v>2009/20107</v>
          </cell>
          <cell r="D68">
            <v>9869.5631702127594</v>
          </cell>
          <cell r="E68">
            <v>15863.360607734799</v>
          </cell>
          <cell r="F68">
            <v>23352.625</v>
          </cell>
          <cell r="G68">
            <v>3026</v>
          </cell>
          <cell r="H68">
            <v>13184.875</v>
          </cell>
          <cell r="I68">
            <v>21372.66</v>
          </cell>
          <cell r="J68">
            <v>29588.912499999999</v>
          </cell>
          <cell r="K68">
            <v>3738</v>
          </cell>
          <cell r="L68" t="str">
            <v>NULL</v>
          </cell>
          <cell r="M68" t="str">
            <v>NULL</v>
          </cell>
          <cell r="N68" t="str">
            <v>NULL</v>
          </cell>
          <cell r="O68" t="str">
            <v>NULL</v>
          </cell>
          <cell r="P68" t="str">
            <v>NULL</v>
          </cell>
          <cell r="Q68" t="str">
            <v>NULL</v>
          </cell>
          <cell r="R68" t="str">
            <v>NULL</v>
          </cell>
          <cell r="S68" t="str">
            <v>NULL</v>
          </cell>
        </row>
        <row r="69">
          <cell r="C69" t="str">
            <v>2010/20117</v>
          </cell>
          <cell r="D69">
            <v>10604.611677116</v>
          </cell>
          <cell r="E69">
            <v>16478.069560439599</v>
          </cell>
          <cell r="F69">
            <v>24228.25</v>
          </cell>
          <cell r="G69">
            <v>3412</v>
          </cell>
          <cell r="H69">
            <v>13624</v>
          </cell>
          <cell r="I69">
            <v>21715</v>
          </cell>
          <cell r="J69">
            <v>30508.25</v>
          </cell>
          <cell r="K69">
            <v>4222</v>
          </cell>
          <cell r="L69" t="str">
            <v>NULL</v>
          </cell>
          <cell r="M69" t="str">
            <v>NULL</v>
          </cell>
          <cell r="N69" t="str">
            <v>NULL</v>
          </cell>
          <cell r="O69" t="str">
            <v>NULL</v>
          </cell>
          <cell r="P69" t="str">
            <v>NULL</v>
          </cell>
          <cell r="Q69" t="str">
            <v>NULL</v>
          </cell>
          <cell r="R69" t="str">
            <v>NULL</v>
          </cell>
          <cell r="S69" t="str">
            <v>NULL</v>
          </cell>
        </row>
        <row r="70">
          <cell r="C70" t="str">
            <v>2011/20127</v>
          </cell>
          <cell r="D70">
            <v>10564</v>
          </cell>
          <cell r="E70">
            <v>16250</v>
          </cell>
          <cell r="F70">
            <v>24070</v>
          </cell>
          <cell r="G70">
            <v>3761</v>
          </cell>
          <cell r="H70" t="str">
            <v>NULL</v>
          </cell>
          <cell r="I70" t="str">
            <v>NULL</v>
          </cell>
          <cell r="J70" t="str">
            <v>NULL</v>
          </cell>
          <cell r="K70" t="str">
            <v>NULL</v>
          </cell>
          <cell r="L70" t="str">
            <v>NULL</v>
          </cell>
          <cell r="M70" t="str">
            <v>NULL</v>
          </cell>
          <cell r="N70" t="str">
            <v>NULL</v>
          </cell>
          <cell r="O70" t="str">
            <v>NULL</v>
          </cell>
          <cell r="P70" t="str">
            <v>NULL</v>
          </cell>
          <cell r="Q70" t="str">
            <v>NULL</v>
          </cell>
          <cell r="R70" t="str">
            <v>NULL</v>
          </cell>
          <cell r="S70" t="str">
            <v>NULL</v>
          </cell>
        </row>
        <row r="71">
          <cell r="C71" t="str">
            <v>2012/20137</v>
          </cell>
          <cell r="D71">
            <v>10775.5</v>
          </cell>
          <cell r="E71">
            <v>16537</v>
          </cell>
          <cell r="F71">
            <v>24007</v>
          </cell>
          <cell r="G71">
            <v>4341</v>
          </cell>
          <cell r="H71" t="str">
            <v>NULL</v>
          </cell>
          <cell r="I71" t="str">
            <v>NULL</v>
          </cell>
          <cell r="J71" t="str">
            <v>NULL</v>
          </cell>
          <cell r="K71" t="str">
            <v>NULL</v>
          </cell>
          <cell r="L71" t="str">
            <v>NULL</v>
          </cell>
          <cell r="M71" t="str">
            <v>NULL</v>
          </cell>
          <cell r="N71" t="str">
            <v>NULL</v>
          </cell>
          <cell r="O71" t="str">
            <v>NULL</v>
          </cell>
          <cell r="P71" t="str">
            <v>NULL</v>
          </cell>
          <cell r="Q71" t="str">
            <v>NULL</v>
          </cell>
          <cell r="R71" t="str">
            <v>NULL</v>
          </cell>
          <cell r="S71" t="str">
            <v>NULL</v>
          </cell>
        </row>
        <row r="72">
          <cell r="C72" t="str">
            <v>2003/20048</v>
          </cell>
          <cell r="D72">
            <v>8998.25</v>
          </cell>
          <cell r="E72">
            <v>14882.5482093664</v>
          </cell>
          <cell r="F72">
            <v>20481.112947658399</v>
          </cell>
          <cell r="G72">
            <v>9243</v>
          </cell>
          <cell r="H72">
            <v>12499.5</v>
          </cell>
          <cell r="I72">
            <v>20239</v>
          </cell>
          <cell r="J72">
            <v>27591.939058171702</v>
          </cell>
          <cell r="K72">
            <v>9893</v>
          </cell>
          <cell r="L72">
            <v>14395.5</v>
          </cell>
          <cell r="M72">
            <v>23564.926540284399</v>
          </cell>
          <cell r="N72">
            <v>32090.75</v>
          </cell>
          <cell r="O72">
            <v>10726</v>
          </cell>
          <cell r="P72">
            <v>15840.5</v>
          </cell>
          <cell r="Q72">
            <v>28730</v>
          </cell>
          <cell r="R72">
            <v>42337</v>
          </cell>
          <cell r="S72">
            <v>11029</v>
          </cell>
        </row>
        <row r="73">
          <cell r="C73" t="str">
            <v>2004/20058</v>
          </cell>
          <cell r="D73">
            <v>10217.9339622642</v>
          </cell>
          <cell r="E73">
            <v>16268.114035087699</v>
          </cell>
          <cell r="F73">
            <v>21963</v>
          </cell>
          <cell r="G73">
            <v>9021</v>
          </cell>
          <cell r="H73">
            <v>13850</v>
          </cell>
          <cell r="I73">
            <v>21652.501199999999</v>
          </cell>
          <cell r="J73">
            <v>28821.325648415001</v>
          </cell>
          <cell r="K73">
            <v>9897</v>
          </cell>
          <cell r="L73">
            <v>15454.454400000001</v>
          </cell>
          <cell r="M73">
            <v>24439</v>
          </cell>
          <cell r="N73">
            <v>32909</v>
          </cell>
          <cell r="O73">
            <v>10789</v>
          </cell>
          <cell r="P73" t="str">
            <v>NULL</v>
          </cell>
          <cell r="Q73" t="str">
            <v>NULL</v>
          </cell>
          <cell r="R73" t="str">
            <v>NULL</v>
          </cell>
          <cell r="S73" t="str">
            <v>NULL</v>
          </cell>
        </row>
        <row r="74">
          <cell r="C74" t="str">
            <v>2005/20068</v>
          </cell>
          <cell r="D74">
            <v>10375</v>
          </cell>
          <cell r="E74">
            <v>16885.7068775281</v>
          </cell>
          <cell r="F74">
            <v>22971.25</v>
          </cell>
          <cell r="G74">
            <v>8452</v>
          </cell>
          <cell r="H74">
            <v>13601.5</v>
          </cell>
          <cell r="I74">
            <v>20950</v>
          </cell>
          <cell r="J74">
            <v>28256.489761092202</v>
          </cell>
          <cell r="K74">
            <v>9687</v>
          </cell>
          <cell r="L74">
            <v>15326.25</v>
          </cell>
          <cell r="M74">
            <v>24209</v>
          </cell>
          <cell r="N74">
            <v>33169</v>
          </cell>
          <cell r="O74">
            <v>10573</v>
          </cell>
          <cell r="P74" t="str">
            <v>NULL</v>
          </cell>
          <cell r="Q74" t="str">
            <v>NULL</v>
          </cell>
          <cell r="R74" t="str">
            <v>NULL</v>
          </cell>
          <cell r="S74" t="str">
            <v>NULL</v>
          </cell>
        </row>
        <row r="75">
          <cell r="C75" t="str">
            <v>2006/20078</v>
          </cell>
          <cell r="D75">
            <v>9737.3888888888905</v>
          </cell>
          <cell r="E75">
            <v>15931.671469740601</v>
          </cell>
          <cell r="F75">
            <v>22508</v>
          </cell>
          <cell r="G75">
            <v>7593</v>
          </cell>
          <cell r="H75">
            <v>12319.375</v>
          </cell>
          <cell r="I75">
            <v>19336.2679640719</v>
          </cell>
          <cell r="J75">
            <v>26970.25</v>
          </cell>
          <cell r="K75">
            <v>9024</v>
          </cell>
          <cell r="L75">
            <v>14119.375</v>
          </cell>
          <cell r="M75">
            <v>22336.224999999999</v>
          </cell>
          <cell r="N75">
            <v>31685.25</v>
          </cell>
          <cell r="O75">
            <v>9296</v>
          </cell>
          <cell r="P75" t="str">
            <v>NULL</v>
          </cell>
          <cell r="Q75" t="str">
            <v>NULL</v>
          </cell>
          <cell r="R75" t="str">
            <v>NULL</v>
          </cell>
          <cell r="S75" t="str">
            <v>NULL</v>
          </cell>
        </row>
        <row r="76">
          <cell r="C76" t="str">
            <v>2007/20088</v>
          </cell>
          <cell r="D76">
            <v>9644.8484848484895</v>
          </cell>
          <cell r="E76">
            <v>15393</v>
          </cell>
          <cell r="F76">
            <v>21764</v>
          </cell>
          <cell r="G76">
            <v>7033</v>
          </cell>
          <cell r="H76">
            <v>12220.5</v>
          </cell>
          <cell r="I76">
            <v>18974</v>
          </cell>
          <cell r="J76">
            <v>26623.5</v>
          </cell>
          <cell r="K76">
            <v>8407</v>
          </cell>
          <cell r="L76">
            <v>13845.8575</v>
          </cell>
          <cell r="M76">
            <v>22137.587813620099</v>
          </cell>
          <cell r="N76">
            <v>31842.25</v>
          </cell>
          <cell r="O76">
            <v>8554</v>
          </cell>
          <cell r="P76" t="str">
            <v>NULL</v>
          </cell>
          <cell r="Q76" t="str">
            <v>NULL</v>
          </cell>
          <cell r="R76" t="str">
            <v>NULL</v>
          </cell>
          <cell r="S76" t="str">
            <v>NULL</v>
          </cell>
        </row>
        <row r="77">
          <cell r="C77" t="str">
            <v>2008/20098</v>
          </cell>
          <cell r="D77">
            <v>9356.7408906882592</v>
          </cell>
          <cell r="E77">
            <v>15683.976510067099</v>
          </cell>
          <cell r="F77">
            <v>22021</v>
          </cell>
          <cell r="G77">
            <v>6467</v>
          </cell>
          <cell r="H77">
            <v>12889.6597796143</v>
          </cell>
          <cell r="I77">
            <v>20108.861168113701</v>
          </cell>
          <cell r="J77">
            <v>27632.25</v>
          </cell>
          <cell r="K77">
            <v>7446</v>
          </cell>
          <cell r="L77">
            <v>14589</v>
          </cell>
          <cell r="M77">
            <v>23318.8427299703</v>
          </cell>
          <cell r="N77">
            <v>32770</v>
          </cell>
          <cell r="O77">
            <v>7613</v>
          </cell>
          <cell r="P77" t="str">
            <v>NULL</v>
          </cell>
          <cell r="Q77" t="str">
            <v>NULL</v>
          </cell>
          <cell r="R77" t="str">
            <v>NULL</v>
          </cell>
          <cell r="S77" t="str">
            <v>NULL</v>
          </cell>
        </row>
        <row r="78">
          <cell r="C78" t="str">
            <v>2009/20108</v>
          </cell>
          <cell r="D78">
            <v>10446.75</v>
          </cell>
          <cell r="E78">
            <v>16513</v>
          </cell>
          <cell r="F78">
            <v>22958.2583892617</v>
          </cell>
          <cell r="G78">
            <v>6807</v>
          </cell>
          <cell r="H78">
            <v>13429</v>
          </cell>
          <cell r="I78">
            <v>20922.5</v>
          </cell>
          <cell r="J78">
            <v>28554</v>
          </cell>
          <cell r="K78">
            <v>7536</v>
          </cell>
          <cell r="L78" t="str">
            <v>NULL</v>
          </cell>
          <cell r="M78" t="str">
            <v>NULL</v>
          </cell>
          <cell r="N78" t="str">
            <v>NULL</v>
          </cell>
          <cell r="O78" t="str">
            <v>NULL</v>
          </cell>
          <cell r="P78" t="str">
            <v>NULL</v>
          </cell>
          <cell r="Q78" t="str">
            <v>NULL</v>
          </cell>
          <cell r="R78" t="str">
            <v>NULL</v>
          </cell>
          <cell r="S78" t="str">
            <v>NULL</v>
          </cell>
        </row>
        <row r="79">
          <cell r="C79" t="str">
            <v>2010/20118</v>
          </cell>
          <cell r="D79">
            <v>10770</v>
          </cell>
          <cell r="E79">
            <v>17024</v>
          </cell>
          <cell r="F79">
            <v>23291</v>
          </cell>
          <cell r="G79">
            <v>6805</v>
          </cell>
          <cell r="H79">
            <v>13966.5</v>
          </cell>
          <cell r="I79">
            <v>21417.924528301901</v>
          </cell>
          <cell r="J79">
            <v>29241</v>
          </cell>
          <cell r="K79">
            <v>7395</v>
          </cell>
          <cell r="L79" t="str">
            <v>NULL</v>
          </cell>
          <cell r="M79" t="str">
            <v>NULL</v>
          </cell>
          <cell r="N79" t="str">
            <v>NULL</v>
          </cell>
          <cell r="O79" t="str">
            <v>NULL</v>
          </cell>
          <cell r="P79" t="str">
            <v>NULL</v>
          </cell>
          <cell r="Q79" t="str">
            <v>NULL</v>
          </cell>
          <cell r="R79" t="str">
            <v>NULL</v>
          </cell>
          <cell r="S79" t="str">
            <v>NULL</v>
          </cell>
        </row>
        <row r="80">
          <cell r="C80" t="str">
            <v>2011/20128</v>
          </cell>
          <cell r="D80">
            <v>11475</v>
          </cell>
          <cell r="E80">
            <v>18249</v>
          </cell>
          <cell r="F80">
            <v>24598</v>
          </cell>
          <cell r="G80">
            <v>7253</v>
          </cell>
          <cell r="H80" t="str">
            <v>NULL</v>
          </cell>
          <cell r="I80" t="str">
            <v>NULL</v>
          </cell>
          <cell r="J80" t="str">
            <v>NULL</v>
          </cell>
          <cell r="K80" t="str">
            <v>NULL</v>
          </cell>
          <cell r="L80" t="str">
            <v>NULL</v>
          </cell>
          <cell r="M80" t="str">
            <v>NULL</v>
          </cell>
          <cell r="N80" t="str">
            <v>NULL</v>
          </cell>
          <cell r="O80" t="str">
            <v>NULL</v>
          </cell>
          <cell r="P80" t="str">
            <v>NULL</v>
          </cell>
          <cell r="Q80" t="str">
            <v>NULL</v>
          </cell>
          <cell r="R80" t="str">
            <v>NULL</v>
          </cell>
          <cell r="S80" t="str">
            <v>NULL</v>
          </cell>
        </row>
        <row r="81">
          <cell r="C81" t="str">
            <v>2012/20138</v>
          </cell>
          <cell r="D81">
            <v>12129.0336727666</v>
          </cell>
          <cell r="E81">
            <v>18449</v>
          </cell>
          <cell r="F81">
            <v>24957</v>
          </cell>
          <cell r="G81">
            <v>7716</v>
          </cell>
          <cell r="H81" t="str">
            <v>NULL</v>
          </cell>
          <cell r="I81" t="str">
            <v>NULL</v>
          </cell>
          <cell r="J81" t="str">
            <v>NULL</v>
          </cell>
          <cell r="K81" t="str">
            <v>NULL</v>
          </cell>
          <cell r="L81" t="str">
            <v>NULL</v>
          </cell>
          <cell r="M81" t="str">
            <v>NULL</v>
          </cell>
          <cell r="N81" t="str">
            <v>NULL</v>
          </cell>
          <cell r="O81" t="str">
            <v>NULL</v>
          </cell>
          <cell r="P81" t="str">
            <v>NULL</v>
          </cell>
          <cell r="Q81" t="str">
            <v>NULL</v>
          </cell>
          <cell r="R81" t="str">
            <v>NULL</v>
          </cell>
          <cell r="S81" t="str">
            <v>NULL</v>
          </cell>
        </row>
        <row r="82">
          <cell r="C82" t="str">
            <v>2003/20049</v>
          </cell>
          <cell r="D82">
            <v>11508.6718235518</v>
          </cell>
          <cell r="E82">
            <v>18411.050186212899</v>
          </cell>
          <cell r="F82">
            <v>23739.25</v>
          </cell>
          <cell r="G82">
            <v>7002</v>
          </cell>
          <cell r="H82">
            <v>16461</v>
          </cell>
          <cell r="I82">
            <v>24602</v>
          </cell>
          <cell r="J82">
            <v>31276.5</v>
          </cell>
          <cell r="K82">
            <v>7247</v>
          </cell>
          <cell r="L82">
            <v>18876.943800000001</v>
          </cell>
          <cell r="M82">
            <v>28111</v>
          </cell>
          <cell r="N82">
            <v>36350</v>
          </cell>
          <cell r="O82">
            <v>7861</v>
          </cell>
          <cell r="P82">
            <v>21495.5</v>
          </cell>
          <cell r="Q82">
            <v>35690.567867035999</v>
          </cell>
          <cell r="R82">
            <v>49385</v>
          </cell>
          <cell r="S82">
            <v>8442</v>
          </cell>
        </row>
        <row r="83">
          <cell r="C83" t="str">
            <v>2004/20059</v>
          </cell>
          <cell r="D83">
            <v>12266.3805571063</v>
          </cell>
          <cell r="E83">
            <v>19776.5</v>
          </cell>
          <cell r="F83">
            <v>25132.46875</v>
          </cell>
          <cell r="G83">
            <v>6890</v>
          </cell>
          <cell r="H83">
            <v>16494.008699999998</v>
          </cell>
          <cell r="I83">
            <v>25534.357142857101</v>
          </cell>
          <cell r="J83">
            <v>32408.5</v>
          </cell>
          <cell r="K83">
            <v>7299</v>
          </cell>
          <cell r="L83">
            <v>18603</v>
          </cell>
          <cell r="M83">
            <v>28288</v>
          </cell>
          <cell r="N83">
            <v>36779</v>
          </cell>
          <cell r="O83">
            <v>8013</v>
          </cell>
          <cell r="P83" t="str">
            <v>NULL</v>
          </cell>
          <cell r="Q83" t="str">
            <v>NULL</v>
          </cell>
          <cell r="R83" t="str">
            <v>NULL</v>
          </cell>
          <cell r="S83" t="str">
            <v>NULL</v>
          </cell>
        </row>
        <row r="84">
          <cell r="C84" t="str">
            <v>2005/20069</v>
          </cell>
          <cell r="D84">
            <v>12537.209790209799</v>
          </cell>
          <cell r="E84">
            <v>20637</v>
          </cell>
          <cell r="F84">
            <v>26222.242694063902</v>
          </cell>
          <cell r="G84">
            <v>6347</v>
          </cell>
          <cell r="H84">
            <v>16034</v>
          </cell>
          <cell r="I84">
            <v>24737.5</v>
          </cell>
          <cell r="J84">
            <v>31462</v>
          </cell>
          <cell r="K84">
            <v>7168</v>
          </cell>
          <cell r="L84">
            <v>18550</v>
          </cell>
          <cell r="M84">
            <v>28459.7589041096</v>
          </cell>
          <cell r="N84">
            <v>37402.017391304304</v>
          </cell>
          <cell r="O84">
            <v>7701</v>
          </cell>
          <cell r="P84" t="str">
            <v>NULL</v>
          </cell>
          <cell r="Q84" t="str">
            <v>NULL</v>
          </cell>
          <cell r="R84" t="str">
            <v>NULL</v>
          </cell>
          <cell r="S84" t="str">
            <v>NULL</v>
          </cell>
        </row>
        <row r="85">
          <cell r="C85" t="str">
            <v>2006/20079</v>
          </cell>
          <cell r="D85">
            <v>12941.75</v>
          </cell>
          <cell r="E85">
            <v>21045</v>
          </cell>
          <cell r="F85">
            <v>26747.5</v>
          </cell>
          <cell r="G85">
            <v>6843</v>
          </cell>
          <cell r="H85">
            <v>15477.5</v>
          </cell>
          <cell r="I85">
            <v>24511</v>
          </cell>
          <cell r="J85">
            <v>31205</v>
          </cell>
          <cell r="K85">
            <v>7707</v>
          </cell>
          <cell r="L85">
            <v>17901</v>
          </cell>
          <cell r="M85">
            <v>28308</v>
          </cell>
          <cell r="N85">
            <v>37212</v>
          </cell>
          <cell r="O85">
            <v>8013</v>
          </cell>
          <cell r="P85" t="str">
            <v>NULL</v>
          </cell>
          <cell r="Q85" t="str">
            <v>NULL</v>
          </cell>
          <cell r="R85" t="str">
            <v>NULL</v>
          </cell>
          <cell r="S85" t="str">
            <v>NULL</v>
          </cell>
        </row>
        <row r="86">
          <cell r="C86" t="str">
            <v>2007/20089</v>
          </cell>
          <cell r="D86">
            <v>11891.369596541799</v>
          </cell>
          <cell r="E86">
            <v>19881.625408365198</v>
          </cell>
          <cell r="F86">
            <v>26065.9558189655</v>
          </cell>
          <cell r="G86">
            <v>7006</v>
          </cell>
          <cell r="H86">
            <v>15329.6982758621</v>
          </cell>
          <cell r="I86">
            <v>24344</v>
          </cell>
          <cell r="J86">
            <v>31308.25</v>
          </cell>
          <cell r="K86">
            <v>8036</v>
          </cell>
          <cell r="L86">
            <v>17957</v>
          </cell>
          <cell r="M86">
            <v>28510.25</v>
          </cell>
          <cell r="N86">
            <v>37672.75</v>
          </cell>
          <cell r="O86">
            <v>8260</v>
          </cell>
          <cell r="P86" t="str">
            <v>NULL</v>
          </cell>
          <cell r="Q86" t="str">
            <v>NULL</v>
          </cell>
          <cell r="R86" t="str">
            <v>NULL</v>
          </cell>
          <cell r="S86" t="str">
            <v>NULL</v>
          </cell>
        </row>
        <row r="87">
          <cell r="C87" t="str">
            <v>2008/20099</v>
          </cell>
          <cell r="D87">
            <v>11820.4</v>
          </cell>
          <cell r="E87">
            <v>19349</v>
          </cell>
          <cell r="F87">
            <v>26286</v>
          </cell>
          <cell r="G87">
            <v>7199</v>
          </cell>
          <cell r="H87">
            <v>15822.514999999999</v>
          </cell>
          <cell r="I87">
            <v>24867</v>
          </cell>
          <cell r="J87">
            <v>32011.75</v>
          </cell>
          <cell r="K87">
            <v>8082</v>
          </cell>
          <cell r="L87">
            <v>18222.325000000001</v>
          </cell>
          <cell r="M87">
            <v>28875</v>
          </cell>
          <cell r="N87">
            <v>38355.5</v>
          </cell>
          <cell r="O87">
            <v>8295</v>
          </cell>
          <cell r="P87" t="str">
            <v>NULL</v>
          </cell>
          <cell r="Q87" t="str">
            <v>NULL</v>
          </cell>
          <cell r="R87" t="str">
            <v>NULL</v>
          </cell>
          <cell r="S87" t="str">
            <v>NULL</v>
          </cell>
        </row>
        <row r="88">
          <cell r="C88" t="str">
            <v>2009/20109</v>
          </cell>
          <cell r="D88">
            <v>12318.6412742382</v>
          </cell>
          <cell r="E88">
            <v>20133</v>
          </cell>
          <cell r="F88">
            <v>26961.508333333299</v>
          </cell>
          <cell r="G88">
            <v>7967</v>
          </cell>
          <cell r="H88">
            <v>16012.781808510599</v>
          </cell>
          <cell r="I88">
            <v>25327.5</v>
          </cell>
          <cell r="J88">
            <v>33121</v>
          </cell>
          <cell r="K88">
            <v>8610</v>
          </cell>
          <cell r="L88" t="str">
            <v>NULL</v>
          </cell>
          <cell r="M88" t="str">
            <v>NULL</v>
          </cell>
          <cell r="N88" t="str">
            <v>NULL</v>
          </cell>
          <cell r="O88" t="str">
            <v>NULL</v>
          </cell>
          <cell r="P88" t="str">
            <v>NULL</v>
          </cell>
          <cell r="Q88" t="str">
            <v>NULL</v>
          </cell>
          <cell r="R88" t="str">
            <v>NULL</v>
          </cell>
          <cell r="S88" t="str">
            <v>NULL</v>
          </cell>
        </row>
        <row r="89">
          <cell r="C89" t="str">
            <v>2010/20119</v>
          </cell>
          <cell r="D89">
            <v>13224.5</v>
          </cell>
          <cell r="E89">
            <v>21675</v>
          </cell>
          <cell r="F89">
            <v>28014.5</v>
          </cell>
          <cell r="G89">
            <v>8186</v>
          </cell>
          <cell r="H89">
            <v>17161</v>
          </cell>
          <cell r="I89">
            <v>26694</v>
          </cell>
          <cell r="J89">
            <v>34706.068820224697</v>
          </cell>
          <cell r="K89">
            <v>8936</v>
          </cell>
          <cell r="L89" t="str">
            <v>NULL</v>
          </cell>
          <cell r="M89" t="str">
            <v>NULL</v>
          </cell>
          <cell r="N89" t="str">
            <v>NULL</v>
          </cell>
          <cell r="O89" t="str">
            <v>NULL</v>
          </cell>
          <cell r="P89" t="str">
            <v>NULL</v>
          </cell>
          <cell r="Q89" t="str">
            <v>NULL</v>
          </cell>
          <cell r="R89" t="str">
            <v>NULL</v>
          </cell>
          <cell r="S89" t="str">
            <v>NULL</v>
          </cell>
        </row>
        <row r="90">
          <cell r="C90" t="str">
            <v>2011/20129</v>
          </cell>
          <cell r="D90">
            <v>13064.125</v>
          </cell>
          <cell r="E90">
            <v>22167.691176470598</v>
          </cell>
          <cell r="F90">
            <v>28495.5</v>
          </cell>
          <cell r="G90">
            <v>8810</v>
          </cell>
          <cell r="H90" t="str">
            <v>NULL</v>
          </cell>
          <cell r="I90" t="str">
            <v>NULL</v>
          </cell>
          <cell r="J90" t="str">
            <v>NULL</v>
          </cell>
          <cell r="K90" t="str">
            <v>NULL</v>
          </cell>
          <cell r="L90" t="str">
            <v>NULL</v>
          </cell>
          <cell r="M90" t="str">
            <v>NULL</v>
          </cell>
          <cell r="N90" t="str">
            <v>NULL</v>
          </cell>
          <cell r="O90" t="str">
            <v>NULL</v>
          </cell>
          <cell r="P90" t="str">
            <v>NULL</v>
          </cell>
          <cell r="Q90" t="str">
            <v>NULL</v>
          </cell>
          <cell r="R90" t="str">
            <v>NULL</v>
          </cell>
          <cell r="S90" t="str">
            <v>NULL</v>
          </cell>
        </row>
        <row r="91">
          <cell r="C91" t="str">
            <v>2012/20139</v>
          </cell>
          <cell r="D91">
            <v>14125.25</v>
          </cell>
          <cell r="E91">
            <v>22850.5</v>
          </cell>
          <cell r="F91">
            <v>28710.25</v>
          </cell>
          <cell r="G91">
            <v>9206</v>
          </cell>
          <cell r="H91" t="str">
            <v>NULL</v>
          </cell>
          <cell r="I91" t="str">
            <v>NULL</v>
          </cell>
          <cell r="J91" t="str">
            <v>NULL</v>
          </cell>
          <cell r="K91" t="str">
            <v>NULL</v>
          </cell>
          <cell r="L91" t="str">
            <v>NULL</v>
          </cell>
          <cell r="M91" t="str">
            <v>NULL</v>
          </cell>
          <cell r="N91" t="str">
            <v>NULL</v>
          </cell>
          <cell r="O91" t="str">
            <v>NULL</v>
          </cell>
          <cell r="P91" t="str">
            <v>NULL</v>
          </cell>
          <cell r="Q91" t="str">
            <v>NULL</v>
          </cell>
          <cell r="R91" t="str">
            <v>NULL</v>
          </cell>
          <cell r="S91" t="str">
            <v>NULL</v>
          </cell>
        </row>
        <row r="92">
          <cell r="C92" t="str">
            <v>2003/2004A</v>
          </cell>
          <cell r="D92">
            <v>15622.8966942149</v>
          </cell>
          <cell r="E92">
            <v>21330.890776699001</v>
          </cell>
          <cell r="F92">
            <v>26892.900974026001</v>
          </cell>
          <cell r="G92">
            <v>2024</v>
          </cell>
          <cell r="H92">
            <v>20397.8461538462</v>
          </cell>
          <cell r="I92">
            <v>27452.5</v>
          </cell>
          <cell r="J92">
            <v>34966.078282828297</v>
          </cell>
          <cell r="K92">
            <v>2154</v>
          </cell>
          <cell r="L92">
            <v>21545.5</v>
          </cell>
          <cell r="M92">
            <v>28445</v>
          </cell>
          <cell r="N92">
            <v>36500.25</v>
          </cell>
          <cell r="O92">
            <v>2588</v>
          </cell>
          <cell r="P92">
            <v>23300</v>
          </cell>
          <cell r="Q92">
            <v>34231</v>
          </cell>
          <cell r="R92">
            <v>46275</v>
          </cell>
          <cell r="S92">
            <v>2893</v>
          </cell>
        </row>
        <row r="93">
          <cell r="C93" t="str">
            <v>2004/2005A</v>
          </cell>
          <cell r="D93">
            <v>16309</v>
          </cell>
          <cell r="E93">
            <v>22247</v>
          </cell>
          <cell r="F93">
            <v>27933</v>
          </cell>
          <cell r="G93">
            <v>1889</v>
          </cell>
          <cell r="H93">
            <v>20413</v>
          </cell>
          <cell r="I93">
            <v>27332.416666666701</v>
          </cell>
          <cell r="J93">
            <v>34697</v>
          </cell>
          <cell r="K93">
            <v>1951</v>
          </cell>
          <cell r="L93">
            <v>20937</v>
          </cell>
          <cell r="M93">
            <v>28153</v>
          </cell>
          <cell r="N93">
            <v>36097</v>
          </cell>
          <cell r="O93">
            <v>2401</v>
          </cell>
          <cell r="P93" t="str">
            <v>NULL</v>
          </cell>
          <cell r="Q93" t="str">
            <v>NULL</v>
          </cell>
          <cell r="R93" t="str">
            <v>NULL</v>
          </cell>
          <cell r="S93" t="str">
            <v>NULL</v>
          </cell>
        </row>
        <row r="94">
          <cell r="C94" t="str">
            <v>2005/2006A</v>
          </cell>
          <cell r="D94">
            <v>17148.75</v>
          </cell>
          <cell r="E94">
            <v>23530.296610169498</v>
          </cell>
          <cell r="F94">
            <v>29651.75</v>
          </cell>
          <cell r="G94">
            <v>2170</v>
          </cell>
          <cell r="H94">
            <v>18756.75</v>
          </cell>
          <cell r="I94">
            <v>26231</v>
          </cell>
          <cell r="J94">
            <v>33050.25</v>
          </cell>
          <cell r="K94">
            <v>2414</v>
          </cell>
          <cell r="L94">
            <v>19500</v>
          </cell>
          <cell r="M94">
            <v>27497.5</v>
          </cell>
          <cell r="N94">
            <v>35467.128742515</v>
          </cell>
          <cell r="O94">
            <v>3004</v>
          </cell>
          <cell r="P94" t="str">
            <v>NULL</v>
          </cell>
          <cell r="Q94" t="str">
            <v>NULL</v>
          </cell>
          <cell r="R94" t="str">
            <v>NULL</v>
          </cell>
          <cell r="S94" t="str">
            <v>NULL</v>
          </cell>
        </row>
        <row r="95">
          <cell r="C95" t="str">
            <v>2006/2007A</v>
          </cell>
          <cell r="D95">
            <v>15954.5</v>
          </cell>
          <cell r="E95">
            <v>22500</v>
          </cell>
          <cell r="F95">
            <v>28763.25</v>
          </cell>
          <cell r="G95">
            <v>2352</v>
          </cell>
          <cell r="H95">
            <v>17074.108187134501</v>
          </cell>
          <cell r="I95">
            <v>24660</v>
          </cell>
          <cell r="J95">
            <v>31256.735294117701</v>
          </cell>
          <cell r="K95">
            <v>2691</v>
          </cell>
          <cell r="L95">
            <v>19400</v>
          </cell>
          <cell r="M95">
            <v>27039</v>
          </cell>
          <cell r="N95">
            <v>34422</v>
          </cell>
          <cell r="O95">
            <v>3209</v>
          </cell>
          <cell r="P95" t="str">
            <v>NULL</v>
          </cell>
          <cell r="Q95" t="str">
            <v>NULL</v>
          </cell>
          <cell r="R95" t="str">
            <v>NULL</v>
          </cell>
          <cell r="S95" t="str">
            <v>NULL</v>
          </cell>
        </row>
        <row r="96">
          <cell r="C96" t="str">
            <v>2007/2008A</v>
          </cell>
          <cell r="D96">
            <v>13743.6944444444</v>
          </cell>
          <cell r="E96">
            <v>21465</v>
          </cell>
          <cell r="F96">
            <v>27495.953651685399</v>
          </cell>
          <cell r="G96">
            <v>2887</v>
          </cell>
          <cell r="H96">
            <v>16746.5</v>
          </cell>
          <cell r="I96">
            <v>24409.0546875</v>
          </cell>
          <cell r="J96">
            <v>31385.7527472527</v>
          </cell>
          <cell r="K96">
            <v>3407</v>
          </cell>
          <cell r="L96">
            <v>19531.5</v>
          </cell>
          <cell r="M96">
            <v>27440.5</v>
          </cell>
          <cell r="N96">
            <v>36266.25</v>
          </cell>
          <cell r="O96">
            <v>3890</v>
          </cell>
          <cell r="P96" t="str">
            <v>NULL</v>
          </cell>
          <cell r="Q96" t="str">
            <v>NULL</v>
          </cell>
          <cell r="R96" t="str">
            <v>NULL</v>
          </cell>
          <cell r="S96" t="str">
            <v>NULL</v>
          </cell>
        </row>
        <row r="97">
          <cell r="C97" t="str">
            <v>2008/2009A</v>
          </cell>
          <cell r="D97">
            <v>12754.875</v>
          </cell>
          <cell r="E97">
            <v>19746.5491803279</v>
          </cell>
          <cell r="F97">
            <v>26349.5</v>
          </cell>
          <cell r="G97">
            <v>3328</v>
          </cell>
          <cell r="H97">
            <v>16314</v>
          </cell>
          <cell r="I97">
            <v>24058</v>
          </cell>
          <cell r="J97">
            <v>31141</v>
          </cell>
          <cell r="K97">
            <v>3585</v>
          </cell>
          <cell r="L97">
            <v>19247.5</v>
          </cell>
          <cell r="M97">
            <v>28155</v>
          </cell>
          <cell r="N97">
            <v>37879.373955431802</v>
          </cell>
          <cell r="O97">
            <v>4090</v>
          </cell>
          <cell r="P97" t="str">
            <v>NULL</v>
          </cell>
          <cell r="Q97" t="str">
            <v>NULL</v>
          </cell>
          <cell r="R97" t="str">
            <v>NULL</v>
          </cell>
          <cell r="S97" t="str">
            <v>NULL</v>
          </cell>
        </row>
        <row r="98">
          <cell r="C98" t="str">
            <v>2009/2010A</v>
          </cell>
          <cell r="D98">
            <v>13534.5</v>
          </cell>
          <cell r="E98">
            <v>19753</v>
          </cell>
          <cell r="F98">
            <v>26000</v>
          </cell>
          <cell r="G98">
            <v>4319</v>
          </cell>
          <cell r="H98">
            <v>16774.355371900801</v>
          </cell>
          <cell r="I98">
            <v>24755.5</v>
          </cell>
          <cell r="J98">
            <v>31839.75</v>
          </cell>
          <cell r="K98">
            <v>4574</v>
          </cell>
          <cell r="L98" t="str">
            <v>NULL</v>
          </cell>
          <cell r="M98" t="str">
            <v>NULL</v>
          </cell>
          <cell r="N98" t="str">
            <v>NULL</v>
          </cell>
          <cell r="O98" t="str">
            <v>NULL</v>
          </cell>
          <cell r="P98" t="str">
            <v>NULL</v>
          </cell>
          <cell r="Q98" t="str">
            <v>NULL</v>
          </cell>
          <cell r="R98" t="str">
            <v>NULL</v>
          </cell>
          <cell r="S98" t="str">
            <v>NULL</v>
          </cell>
        </row>
        <row r="99">
          <cell r="C99" t="str">
            <v>2010/2011A</v>
          </cell>
          <cell r="D99">
            <v>13750.75</v>
          </cell>
          <cell r="E99">
            <v>20206.636655948601</v>
          </cell>
          <cell r="F99">
            <v>26156.75</v>
          </cell>
          <cell r="G99">
            <v>4300</v>
          </cell>
          <cell r="H99">
            <v>17904.2085190861</v>
          </cell>
          <cell r="I99">
            <v>26000</v>
          </cell>
          <cell r="J99">
            <v>34269.5</v>
          </cell>
          <cell r="K99">
            <v>4559</v>
          </cell>
          <cell r="L99" t="str">
            <v>NULL</v>
          </cell>
          <cell r="M99" t="str">
            <v>NULL</v>
          </cell>
          <cell r="N99" t="str">
            <v>NULL</v>
          </cell>
          <cell r="O99" t="str">
            <v>NULL</v>
          </cell>
          <cell r="P99" t="str">
            <v>NULL</v>
          </cell>
          <cell r="Q99" t="str">
            <v>NULL</v>
          </cell>
          <cell r="R99" t="str">
            <v>NULL</v>
          </cell>
          <cell r="S99" t="str">
            <v>NULL</v>
          </cell>
        </row>
        <row r="100">
          <cell r="C100" t="str">
            <v>2011/2012A</v>
          </cell>
          <cell r="D100">
            <v>14125</v>
          </cell>
          <cell r="E100">
            <v>20750</v>
          </cell>
          <cell r="F100">
            <v>27418</v>
          </cell>
          <cell r="G100">
            <v>4405</v>
          </cell>
          <cell r="H100" t="str">
            <v>NULL</v>
          </cell>
          <cell r="I100" t="str">
            <v>NULL</v>
          </cell>
          <cell r="J100" t="str">
            <v>NULL</v>
          </cell>
          <cell r="K100" t="str">
            <v>NULL</v>
          </cell>
          <cell r="L100" t="str">
            <v>NULL</v>
          </cell>
          <cell r="M100" t="str">
            <v>NULL</v>
          </cell>
          <cell r="N100" t="str">
            <v>NULL</v>
          </cell>
          <cell r="O100" t="str">
            <v>NULL</v>
          </cell>
          <cell r="P100" t="str">
            <v>NULL</v>
          </cell>
          <cell r="Q100" t="str">
            <v>NULL</v>
          </cell>
          <cell r="R100" t="str">
            <v>NULL</v>
          </cell>
          <cell r="S100" t="str">
            <v>NULL</v>
          </cell>
        </row>
        <row r="101">
          <cell r="C101" t="str">
            <v>2012/2013A</v>
          </cell>
          <cell r="D101">
            <v>15755.2898351648</v>
          </cell>
          <cell r="E101">
            <v>21999</v>
          </cell>
          <cell r="F101">
            <v>28078.030359401699</v>
          </cell>
          <cell r="G101">
            <v>4328</v>
          </cell>
          <cell r="H101" t="str">
            <v>NULL</v>
          </cell>
          <cell r="I101" t="str">
            <v>NULL</v>
          </cell>
          <cell r="J101" t="str">
            <v>NULL</v>
          </cell>
          <cell r="K101" t="str">
            <v>NULL</v>
          </cell>
          <cell r="L101" t="str">
            <v>NULL</v>
          </cell>
          <cell r="M101" t="str">
            <v>NULL</v>
          </cell>
          <cell r="N101" t="str">
            <v>NULL</v>
          </cell>
          <cell r="O101" t="str">
            <v>NULL</v>
          </cell>
          <cell r="P101" t="str">
            <v>NULL</v>
          </cell>
          <cell r="Q101" t="str">
            <v>NULL</v>
          </cell>
          <cell r="R101" t="str">
            <v>NULL</v>
          </cell>
          <cell r="S101" t="str">
            <v>NULL</v>
          </cell>
        </row>
        <row r="102">
          <cell r="C102" t="str">
            <v>2003/2004B</v>
          </cell>
          <cell r="D102">
            <v>6871.6528925619796</v>
          </cell>
          <cell r="E102">
            <v>11671</v>
          </cell>
          <cell r="F102">
            <v>18513</v>
          </cell>
          <cell r="G102">
            <v>12133</v>
          </cell>
          <cell r="H102">
            <v>10021.303259259301</v>
          </cell>
          <cell r="I102">
            <v>16496.5</v>
          </cell>
          <cell r="J102">
            <v>24537.157473309599</v>
          </cell>
          <cell r="K102">
            <v>13396</v>
          </cell>
          <cell r="L102">
            <v>11900</v>
          </cell>
          <cell r="M102">
            <v>19763</v>
          </cell>
          <cell r="N102">
            <v>28482</v>
          </cell>
          <cell r="O102">
            <v>14987</v>
          </cell>
          <cell r="P102">
            <v>12927.5</v>
          </cell>
          <cell r="Q102">
            <v>22820</v>
          </cell>
          <cell r="R102">
            <v>35921</v>
          </cell>
          <cell r="S102">
            <v>16093</v>
          </cell>
        </row>
        <row r="103">
          <cell r="C103" t="str">
            <v>2004/2005B</v>
          </cell>
          <cell r="D103">
            <v>6980.2212389380502</v>
          </cell>
          <cell r="E103">
            <v>12000</v>
          </cell>
          <cell r="F103">
            <v>19310</v>
          </cell>
          <cell r="G103">
            <v>13301</v>
          </cell>
          <cell r="H103">
            <v>10138.5</v>
          </cell>
          <cell r="I103">
            <v>16551</v>
          </cell>
          <cell r="J103">
            <v>25129</v>
          </cell>
          <cell r="K103">
            <v>14967</v>
          </cell>
          <cell r="L103">
            <v>11746</v>
          </cell>
          <cell r="M103">
            <v>19180.433526011599</v>
          </cell>
          <cell r="N103">
            <v>28635</v>
          </cell>
          <cell r="O103">
            <v>16919</v>
          </cell>
          <cell r="P103" t="str">
            <v>NULL</v>
          </cell>
          <cell r="Q103" t="str">
            <v>NULL</v>
          </cell>
          <cell r="R103" t="str">
            <v>NULL</v>
          </cell>
          <cell r="S103" t="str">
            <v>NULL</v>
          </cell>
        </row>
        <row r="104">
          <cell r="C104" t="str">
            <v>2005/2006B</v>
          </cell>
          <cell r="D104">
            <v>7532.2274812720198</v>
          </cell>
          <cell r="E104">
            <v>13011.5</v>
          </cell>
          <cell r="F104">
            <v>20821.626696832602</v>
          </cell>
          <cell r="G104">
            <v>13731</v>
          </cell>
          <cell r="H104">
            <v>10219.815305555599</v>
          </cell>
          <cell r="I104">
            <v>16636.830357142899</v>
          </cell>
          <cell r="J104">
            <v>25455.5</v>
          </cell>
          <cell r="K104">
            <v>16411</v>
          </cell>
          <cell r="L104">
            <v>11773.577950000001</v>
          </cell>
          <cell r="M104">
            <v>19562</v>
          </cell>
          <cell r="N104">
            <v>29059</v>
          </cell>
          <cell r="O104">
            <v>18191</v>
          </cell>
          <cell r="P104" t="str">
            <v>NULL</v>
          </cell>
          <cell r="Q104" t="str">
            <v>NULL</v>
          </cell>
          <cell r="R104" t="str">
            <v>NULL</v>
          </cell>
          <cell r="S104" t="str">
            <v>NULL</v>
          </cell>
        </row>
        <row r="105">
          <cell r="C105" t="str">
            <v>2006/2007B</v>
          </cell>
          <cell r="D105">
            <v>7576.3786506172801</v>
          </cell>
          <cell r="E105">
            <v>13331.4971098266</v>
          </cell>
          <cell r="F105">
            <v>21715.75</v>
          </cell>
          <cell r="G105">
            <v>14218</v>
          </cell>
          <cell r="H105">
            <v>10018</v>
          </cell>
          <cell r="I105">
            <v>16381</v>
          </cell>
          <cell r="J105">
            <v>25390</v>
          </cell>
          <cell r="K105">
            <v>17373</v>
          </cell>
          <cell r="L105">
            <v>11498.8312101911</v>
          </cell>
          <cell r="M105">
            <v>18999</v>
          </cell>
          <cell r="N105">
            <v>28796.5</v>
          </cell>
          <cell r="O105">
            <v>18587</v>
          </cell>
          <cell r="P105" t="str">
            <v>NULL</v>
          </cell>
          <cell r="Q105" t="str">
            <v>NULL</v>
          </cell>
          <cell r="R105" t="str">
            <v>NULL</v>
          </cell>
          <cell r="S105" t="str">
            <v>NULL</v>
          </cell>
        </row>
        <row r="106">
          <cell r="C106" t="str">
            <v>2007/2008B</v>
          </cell>
          <cell r="D106">
            <v>7301.125</v>
          </cell>
          <cell r="E106">
            <v>12957.5</v>
          </cell>
          <cell r="F106">
            <v>21320</v>
          </cell>
          <cell r="G106">
            <v>16298</v>
          </cell>
          <cell r="H106">
            <v>9769.625</v>
          </cell>
          <cell r="I106">
            <v>16273.645</v>
          </cell>
          <cell r="J106">
            <v>25293</v>
          </cell>
          <cell r="K106">
            <v>19112</v>
          </cell>
          <cell r="L106">
            <v>11507</v>
          </cell>
          <cell r="M106">
            <v>19192</v>
          </cell>
          <cell r="N106">
            <v>28858.75</v>
          </cell>
          <cell r="O106">
            <v>20339</v>
          </cell>
          <cell r="P106" t="str">
            <v>NULL</v>
          </cell>
          <cell r="Q106" t="str">
            <v>NULL</v>
          </cell>
          <cell r="R106" t="str">
            <v>NULL</v>
          </cell>
          <cell r="S106" t="str">
            <v>NULL</v>
          </cell>
        </row>
        <row r="107">
          <cell r="C107" t="str">
            <v>2008/2009B</v>
          </cell>
          <cell r="D107">
            <v>7441</v>
          </cell>
          <cell r="E107">
            <v>12836</v>
          </cell>
          <cell r="F107">
            <v>21371.334519573</v>
          </cell>
          <cell r="G107">
            <v>16021</v>
          </cell>
          <cell r="H107">
            <v>9922.625</v>
          </cell>
          <cell r="I107">
            <v>16275.6818181818</v>
          </cell>
          <cell r="J107">
            <v>25256.3899721448</v>
          </cell>
          <cell r="K107">
            <v>18682</v>
          </cell>
          <cell r="L107">
            <v>11790</v>
          </cell>
          <cell r="M107">
            <v>19211</v>
          </cell>
          <cell r="N107">
            <v>29021.5</v>
          </cell>
          <cell r="O107">
            <v>19799</v>
          </cell>
          <cell r="P107" t="str">
            <v>NULL</v>
          </cell>
          <cell r="Q107" t="str">
            <v>NULL</v>
          </cell>
          <cell r="R107" t="str">
            <v>NULL</v>
          </cell>
          <cell r="S107" t="str">
            <v>NULL</v>
          </cell>
        </row>
        <row r="108">
          <cell r="C108" t="str">
            <v>2009/2010B</v>
          </cell>
          <cell r="D108">
            <v>7771.4245867768605</v>
          </cell>
          <cell r="E108">
            <v>13216.5288461538</v>
          </cell>
          <cell r="F108">
            <v>20994.901114206099</v>
          </cell>
          <cell r="G108">
            <v>17928</v>
          </cell>
          <cell r="H108">
            <v>10268.375</v>
          </cell>
          <cell r="I108">
            <v>17005.692307692301</v>
          </cell>
          <cell r="J108">
            <v>25713.375</v>
          </cell>
          <cell r="K108">
            <v>20514</v>
          </cell>
          <cell r="L108" t="str">
            <v>NULL</v>
          </cell>
          <cell r="M108" t="str">
            <v>NULL</v>
          </cell>
          <cell r="N108" t="str">
            <v>NULL</v>
          </cell>
          <cell r="O108" t="str">
            <v>NULL</v>
          </cell>
          <cell r="P108" t="str">
            <v>NULL</v>
          </cell>
          <cell r="Q108" t="str">
            <v>NULL</v>
          </cell>
          <cell r="R108" t="str">
            <v>NULL</v>
          </cell>
          <cell r="S108" t="str">
            <v>NULL</v>
          </cell>
        </row>
        <row r="109">
          <cell r="C109" t="str">
            <v>2010/2011B</v>
          </cell>
          <cell r="D109">
            <v>7974.75340136054</v>
          </cell>
          <cell r="E109">
            <v>13397.25</v>
          </cell>
          <cell r="F109">
            <v>20701.8581267218</v>
          </cell>
          <cell r="G109">
            <v>18678</v>
          </cell>
          <cell r="H109">
            <v>10619.5</v>
          </cell>
          <cell r="I109">
            <v>17297.840909090901</v>
          </cell>
          <cell r="J109">
            <v>25661.016616314198</v>
          </cell>
          <cell r="K109">
            <v>21582</v>
          </cell>
          <cell r="L109" t="str">
            <v>NULL</v>
          </cell>
          <cell r="M109" t="str">
            <v>NULL</v>
          </cell>
          <cell r="N109" t="str">
            <v>NULL</v>
          </cell>
          <cell r="O109" t="str">
            <v>NULL</v>
          </cell>
          <cell r="P109" t="str">
            <v>NULL</v>
          </cell>
          <cell r="Q109" t="str">
            <v>NULL</v>
          </cell>
          <cell r="R109" t="str">
            <v>NULL</v>
          </cell>
          <cell r="S109" t="str">
            <v>NULL</v>
          </cell>
        </row>
        <row r="110">
          <cell r="C110" t="str">
            <v>2011/2012B</v>
          </cell>
          <cell r="D110">
            <v>8061.0749999999998</v>
          </cell>
          <cell r="E110">
            <v>13557</v>
          </cell>
          <cell r="F110">
            <v>20982.465240641701</v>
          </cell>
          <cell r="G110">
            <v>20954</v>
          </cell>
          <cell r="H110" t="str">
            <v>NULL</v>
          </cell>
          <cell r="I110" t="str">
            <v>NULL</v>
          </cell>
          <cell r="J110" t="str">
            <v>NULL</v>
          </cell>
          <cell r="K110" t="str">
            <v>NULL</v>
          </cell>
          <cell r="L110" t="str">
            <v>NULL</v>
          </cell>
          <cell r="M110" t="str">
            <v>NULL</v>
          </cell>
          <cell r="N110" t="str">
            <v>NULL</v>
          </cell>
          <cell r="O110" t="str">
            <v>NULL</v>
          </cell>
          <cell r="P110" t="str">
            <v>NULL</v>
          </cell>
          <cell r="Q110" t="str">
            <v>NULL</v>
          </cell>
          <cell r="R110" t="str">
            <v>NULL</v>
          </cell>
          <cell r="S110" t="str">
            <v>NULL</v>
          </cell>
        </row>
        <row r="111">
          <cell r="C111" t="str">
            <v>2012/2013B</v>
          </cell>
          <cell r="D111">
            <v>8456.25</v>
          </cell>
          <cell r="E111">
            <v>13843.2</v>
          </cell>
          <cell r="F111">
            <v>21114.799382716101</v>
          </cell>
          <cell r="G111">
            <v>22357</v>
          </cell>
          <cell r="H111" t="str">
            <v>NULL</v>
          </cell>
          <cell r="I111" t="str">
            <v>NULL</v>
          </cell>
          <cell r="J111" t="str">
            <v>NULL</v>
          </cell>
          <cell r="K111" t="str">
            <v>NULL</v>
          </cell>
          <cell r="L111" t="str">
            <v>NULL</v>
          </cell>
          <cell r="M111" t="str">
            <v>NULL</v>
          </cell>
          <cell r="N111" t="str">
            <v>NULL</v>
          </cell>
          <cell r="O111" t="str">
            <v>NULL</v>
          </cell>
          <cell r="P111" t="str">
            <v>NULL</v>
          </cell>
          <cell r="Q111" t="str">
            <v>NULL</v>
          </cell>
          <cell r="R111" t="str">
            <v>NULL</v>
          </cell>
          <cell r="S111" t="str">
            <v>NULL</v>
          </cell>
        </row>
        <row r="112">
          <cell r="C112" t="str">
            <v>2003/2004C</v>
          </cell>
          <cell r="D112">
            <v>7157.65625</v>
          </cell>
          <cell r="E112">
            <v>12204.998583569401</v>
          </cell>
          <cell r="F112">
            <v>17066.0185185185</v>
          </cell>
          <cell r="G112">
            <v>3814</v>
          </cell>
          <cell r="H112">
            <v>12591.25</v>
          </cell>
          <cell r="I112">
            <v>18837.5</v>
          </cell>
          <cell r="J112">
            <v>26783</v>
          </cell>
          <cell r="K112">
            <v>5528</v>
          </cell>
          <cell r="L112">
            <v>14956.3293539326</v>
          </cell>
          <cell r="M112">
            <v>23375.5</v>
          </cell>
          <cell r="N112">
            <v>33499.5</v>
          </cell>
          <cell r="O112">
            <v>6210</v>
          </cell>
          <cell r="P112">
            <v>16877.159722222201</v>
          </cell>
          <cell r="Q112">
            <v>29268.25</v>
          </cell>
          <cell r="R112">
            <v>44985.988538682002</v>
          </cell>
          <cell r="S112">
            <v>6528</v>
          </cell>
        </row>
        <row r="113">
          <cell r="C113" t="str">
            <v>2004/2005C</v>
          </cell>
          <cell r="D113">
            <v>7267</v>
          </cell>
          <cell r="E113">
            <v>12750</v>
          </cell>
          <cell r="F113">
            <v>17941.214912280699</v>
          </cell>
          <cell r="G113">
            <v>4303</v>
          </cell>
          <cell r="H113">
            <v>12495.8624084412</v>
          </cell>
          <cell r="I113">
            <v>19063</v>
          </cell>
          <cell r="J113">
            <v>26587.7345505618</v>
          </cell>
          <cell r="K113">
            <v>6080</v>
          </cell>
          <cell r="L113">
            <v>14700.367383512499</v>
          </cell>
          <cell r="M113">
            <v>23199</v>
          </cell>
          <cell r="N113">
            <v>32874</v>
          </cell>
          <cell r="O113">
            <v>6899</v>
          </cell>
          <cell r="P113" t="str">
            <v>NULL</v>
          </cell>
          <cell r="Q113" t="str">
            <v>NULL</v>
          </cell>
          <cell r="R113" t="str">
            <v>NULL</v>
          </cell>
          <cell r="S113" t="str">
            <v>NULL</v>
          </cell>
        </row>
        <row r="114">
          <cell r="C114" t="str">
            <v>2005/2006C</v>
          </cell>
          <cell r="D114">
            <v>7731.75</v>
          </cell>
          <cell r="E114">
            <v>13009.847619047599</v>
          </cell>
          <cell r="F114">
            <v>18854</v>
          </cell>
          <cell r="G114">
            <v>4493</v>
          </cell>
          <cell r="H114">
            <v>12655.050900277</v>
          </cell>
          <cell r="I114">
            <v>18666.676056338001</v>
          </cell>
          <cell r="J114">
            <v>25999.5</v>
          </cell>
          <cell r="K114">
            <v>6726</v>
          </cell>
          <cell r="L114">
            <v>14956.1022099448</v>
          </cell>
          <cell r="M114">
            <v>23016</v>
          </cell>
          <cell r="N114">
            <v>33532.75</v>
          </cell>
          <cell r="O114">
            <v>7612</v>
          </cell>
          <cell r="P114" t="str">
            <v>NULL</v>
          </cell>
          <cell r="Q114" t="str">
            <v>NULL</v>
          </cell>
          <cell r="R114" t="str">
            <v>NULL</v>
          </cell>
          <cell r="S114" t="str">
            <v>NULL</v>
          </cell>
        </row>
        <row r="115">
          <cell r="C115" t="str">
            <v>2006/2007C</v>
          </cell>
          <cell r="D115">
            <v>7488.0204999999996</v>
          </cell>
          <cell r="E115">
            <v>12853.0344827586</v>
          </cell>
          <cell r="F115">
            <v>19137.032258064501</v>
          </cell>
          <cell r="G115">
            <v>4943</v>
          </cell>
          <cell r="H115">
            <v>12302.763000000001</v>
          </cell>
          <cell r="I115">
            <v>18361</v>
          </cell>
          <cell r="J115">
            <v>26001</v>
          </cell>
          <cell r="K115">
            <v>7685</v>
          </cell>
          <cell r="L115">
            <v>14778</v>
          </cell>
          <cell r="M115">
            <v>22666.9</v>
          </cell>
          <cell r="N115">
            <v>32740.883704735399</v>
          </cell>
          <cell r="O115">
            <v>8076</v>
          </cell>
          <cell r="P115" t="str">
            <v>NULL</v>
          </cell>
          <cell r="Q115" t="str">
            <v>NULL</v>
          </cell>
          <cell r="R115" t="str">
            <v>NULL</v>
          </cell>
          <cell r="S115" t="str">
            <v>NULL</v>
          </cell>
        </row>
        <row r="116">
          <cell r="C116" t="str">
            <v>2007/2008C</v>
          </cell>
          <cell r="D116">
            <v>7058.0230324572703</v>
          </cell>
          <cell r="E116">
            <v>12237</v>
          </cell>
          <cell r="F116">
            <v>17862</v>
          </cell>
          <cell r="G116">
            <v>5455</v>
          </cell>
          <cell r="H116">
            <v>11926.5</v>
          </cell>
          <cell r="I116">
            <v>17813.13</v>
          </cell>
          <cell r="J116">
            <v>25260.6403918662</v>
          </cell>
          <cell r="K116">
            <v>8042</v>
          </cell>
          <cell r="L116">
            <v>14387.278006329099</v>
          </cell>
          <cell r="M116">
            <v>21963.455000000002</v>
          </cell>
          <cell r="N116">
            <v>31768.271201413401</v>
          </cell>
          <cell r="O116">
            <v>8308</v>
          </cell>
          <cell r="P116" t="str">
            <v>NULL</v>
          </cell>
          <cell r="Q116" t="str">
            <v>NULL</v>
          </cell>
          <cell r="R116" t="str">
            <v>NULL</v>
          </cell>
          <cell r="S116" t="str">
            <v>NULL</v>
          </cell>
        </row>
        <row r="117">
          <cell r="C117" t="str">
            <v>2008/2009C</v>
          </cell>
          <cell r="D117">
            <v>7226.5</v>
          </cell>
          <cell r="E117">
            <v>12188.4126457034</v>
          </cell>
          <cell r="F117">
            <v>17538.25</v>
          </cell>
          <cell r="G117">
            <v>5498</v>
          </cell>
          <cell r="H117">
            <v>12001</v>
          </cell>
          <cell r="I117">
            <v>17767</v>
          </cell>
          <cell r="J117">
            <v>24748</v>
          </cell>
          <cell r="K117">
            <v>7575</v>
          </cell>
          <cell r="L117">
            <v>14448</v>
          </cell>
          <cell r="M117">
            <v>21752.290969899699</v>
          </cell>
          <cell r="N117">
            <v>31481.25</v>
          </cell>
          <cell r="O117">
            <v>7969</v>
          </cell>
          <cell r="P117" t="str">
            <v>NULL</v>
          </cell>
          <cell r="Q117" t="str">
            <v>NULL</v>
          </cell>
          <cell r="R117" t="str">
            <v>NULL</v>
          </cell>
          <cell r="S117" t="str">
            <v>NULL</v>
          </cell>
        </row>
        <row r="118">
          <cell r="C118" t="str">
            <v>2009/2010C</v>
          </cell>
          <cell r="D118">
            <v>7714.2794514404504</v>
          </cell>
          <cell r="E118">
            <v>12622.989010989</v>
          </cell>
          <cell r="F118">
            <v>17907.75</v>
          </cell>
          <cell r="G118">
            <v>6380</v>
          </cell>
          <cell r="H118">
            <v>12406.181712707201</v>
          </cell>
          <cell r="I118">
            <v>18357</v>
          </cell>
          <cell r="J118">
            <v>25101.540166204999</v>
          </cell>
          <cell r="K118">
            <v>8119</v>
          </cell>
          <cell r="L118" t="str">
            <v>NULL</v>
          </cell>
          <cell r="M118" t="str">
            <v>NULL</v>
          </cell>
          <cell r="N118" t="str">
            <v>NULL</v>
          </cell>
          <cell r="O118" t="str">
            <v>NULL</v>
          </cell>
          <cell r="P118" t="str">
            <v>NULL</v>
          </cell>
          <cell r="Q118" t="str">
            <v>NULL</v>
          </cell>
          <cell r="R118" t="str">
            <v>NULL</v>
          </cell>
          <cell r="S118" t="str">
            <v>NULL</v>
          </cell>
        </row>
        <row r="119">
          <cell r="C119" t="str">
            <v>2010/2011C</v>
          </cell>
          <cell r="D119">
            <v>8212.1060393258394</v>
          </cell>
          <cell r="E119">
            <v>13587.4411764706</v>
          </cell>
          <cell r="F119">
            <v>18583.282338308501</v>
          </cell>
          <cell r="G119">
            <v>6596</v>
          </cell>
          <cell r="H119">
            <v>12755.915032679701</v>
          </cell>
          <cell r="I119">
            <v>18764.772036474202</v>
          </cell>
          <cell r="J119">
            <v>25817.465564738301</v>
          </cell>
          <cell r="K119">
            <v>8477</v>
          </cell>
          <cell r="L119" t="str">
            <v>NULL</v>
          </cell>
          <cell r="M119" t="str">
            <v>NULL</v>
          </cell>
          <cell r="N119" t="str">
            <v>NULL</v>
          </cell>
          <cell r="O119" t="str">
            <v>NULL</v>
          </cell>
          <cell r="P119" t="str">
            <v>NULL</v>
          </cell>
          <cell r="Q119" t="str">
            <v>NULL</v>
          </cell>
          <cell r="R119" t="str">
            <v>NULL</v>
          </cell>
          <cell r="S119" t="str">
            <v>NULL</v>
          </cell>
        </row>
        <row r="120">
          <cell r="C120" t="str">
            <v>2011/2012C</v>
          </cell>
          <cell r="D120">
            <v>8723</v>
          </cell>
          <cell r="E120">
            <v>13907.5154798762</v>
          </cell>
          <cell r="F120">
            <v>19345.5</v>
          </cell>
          <cell r="G120">
            <v>7196</v>
          </cell>
          <cell r="H120" t="str">
            <v>NULL</v>
          </cell>
          <cell r="I120" t="str">
            <v>NULL</v>
          </cell>
          <cell r="J120" t="str">
            <v>NULL</v>
          </cell>
          <cell r="K120" t="str">
            <v>NULL</v>
          </cell>
          <cell r="L120" t="str">
            <v>NULL</v>
          </cell>
          <cell r="M120" t="str">
            <v>NULL</v>
          </cell>
          <cell r="N120" t="str">
            <v>NULL</v>
          </cell>
          <cell r="O120" t="str">
            <v>NULL</v>
          </cell>
          <cell r="P120" t="str">
            <v>NULL</v>
          </cell>
          <cell r="Q120" t="str">
            <v>NULL</v>
          </cell>
          <cell r="R120" t="str">
            <v>NULL</v>
          </cell>
          <cell r="S120" t="str">
            <v>NULL</v>
          </cell>
        </row>
        <row r="121">
          <cell r="C121" t="str">
            <v>2012/2013C</v>
          </cell>
          <cell r="D121">
            <v>9844.6055240793194</v>
          </cell>
          <cell r="E121">
            <v>14831</v>
          </cell>
          <cell r="F121">
            <v>19745.596418732799</v>
          </cell>
          <cell r="G121">
            <v>7311</v>
          </cell>
          <cell r="H121" t="str">
            <v>NULL</v>
          </cell>
          <cell r="I121" t="str">
            <v>NULL</v>
          </cell>
          <cell r="J121" t="str">
            <v>NULL</v>
          </cell>
          <cell r="K121" t="str">
            <v>NULL</v>
          </cell>
          <cell r="L121" t="str">
            <v>NULL</v>
          </cell>
          <cell r="M121" t="str">
            <v>NULL</v>
          </cell>
          <cell r="N121" t="str">
            <v>NULL</v>
          </cell>
          <cell r="O121" t="str">
            <v>NULL</v>
          </cell>
          <cell r="P121" t="str">
            <v>NULL</v>
          </cell>
          <cell r="Q121" t="str">
            <v>NULL</v>
          </cell>
          <cell r="R121" t="str">
            <v>NULL</v>
          </cell>
          <cell r="S121" t="str">
            <v>NULL</v>
          </cell>
        </row>
        <row r="122">
          <cell r="C122" t="str">
            <v>2003/2004D</v>
          </cell>
          <cell r="D122">
            <v>7758.875</v>
          </cell>
          <cell r="E122">
            <v>13037.5</v>
          </cell>
          <cell r="F122">
            <v>18188.2022058824</v>
          </cell>
          <cell r="G122">
            <v>18372</v>
          </cell>
          <cell r="H122">
            <v>11091.777249999999</v>
          </cell>
          <cell r="I122">
            <v>17640</v>
          </cell>
          <cell r="J122">
            <v>24791.5</v>
          </cell>
          <cell r="K122">
            <v>18851</v>
          </cell>
          <cell r="L122">
            <v>12769.5</v>
          </cell>
          <cell r="M122">
            <v>20472.5</v>
          </cell>
          <cell r="N122">
            <v>29239.25</v>
          </cell>
          <cell r="O122">
            <v>20492</v>
          </cell>
          <cell r="P122">
            <v>14161.031000000001</v>
          </cell>
          <cell r="Q122">
            <v>24957.5</v>
          </cell>
          <cell r="R122">
            <v>38993.114583333299</v>
          </cell>
          <cell r="S122">
            <v>21050</v>
          </cell>
        </row>
        <row r="123">
          <cell r="C123" t="str">
            <v>2004/2005D</v>
          </cell>
          <cell r="D123">
            <v>8192.8979861751104</v>
          </cell>
          <cell r="E123">
            <v>13768.1629834254</v>
          </cell>
          <cell r="F123">
            <v>19085</v>
          </cell>
          <cell r="G123">
            <v>17993</v>
          </cell>
          <cell r="H123">
            <v>11499</v>
          </cell>
          <cell r="I123">
            <v>18248</v>
          </cell>
          <cell r="J123">
            <v>25588</v>
          </cell>
          <cell r="K123">
            <v>18865</v>
          </cell>
          <cell r="L123">
            <v>13071.894525</v>
          </cell>
          <cell r="M123">
            <v>20836.957999999999</v>
          </cell>
          <cell r="N123">
            <v>29863.5</v>
          </cell>
          <cell r="O123">
            <v>20650</v>
          </cell>
          <cell r="P123" t="str">
            <v>NULL</v>
          </cell>
          <cell r="Q123" t="str">
            <v>NULL</v>
          </cell>
          <cell r="R123" t="str">
            <v>NULL</v>
          </cell>
          <cell r="S123" t="str">
            <v>NULL</v>
          </cell>
        </row>
        <row r="124">
          <cell r="C124" t="str">
            <v>2005/2006D</v>
          </cell>
          <cell r="D124">
            <v>8358.6186974789907</v>
          </cell>
          <cell r="E124">
            <v>14000</v>
          </cell>
          <cell r="F124">
            <v>19873.5</v>
          </cell>
          <cell r="G124">
            <v>17116</v>
          </cell>
          <cell r="H124">
            <v>10812</v>
          </cell>
          <cell r="I124">
            <v>17526</v>
          </cell>
          <cell r="J124">
            <v>24884.896449704102</v>
          </cell>
          <cell r="K124">
            <v>19175</v>
          </cell>
          <cell r="L124">
            <v>12738.5</v>
          </cell>
          <cell r="M124">
            <v>20691</v>
          </cell>
          <cell r="N124">
            <v>29833.5</v>
          </cell>
          <cell r="O124">
            <v>20727</v>
          </cell>
          <cell r="P124" t="str">
            <v>NULL</v>
          </cell>
          <cell r="Q124" t="str">
            <v>NULL</v>
          </cell>
          <cell r="R124" t="str">
            <v>NULL</v>
          </cell>
          <cell r="S124" t="str">
            <v>NULL</v>
          </cell>
        </row>
        <row r="125">
          <cell r="C125" t="str">
            <v>2006/2007D</v>
          </cell>
          <cell r="D125">
            <v>8620.1151803957891</v>
          </cell>
          <cell r="E125">
            <v>14149.3474212034</v>
          </cell>
          <cell r="F125">
            <v>20198.25</v>
          </cell>
          <cell r="G125">
            <v>17784</v>
          </cell>
          <cell r="H125">
            <v>10870</v>
          </cell>
          <cell r="I125">
            <v>17421.537700000001</v>
          </cell>
          <cell r="J125">
            <v>24770</v>
          </cell>
          <cell r="K125">
            <v>20673</v>
          </cell>
          <cell r="L125">
            <v>12612</v>
          </cell>
          <cell r="M125">
            <v>20540</v>
          </cell>
          <cell r="N125">
            <v>29582</v>
          </cell>
          <cell r="O125">
            <v>21301</v>
          </cell>
          <cell r="P125" t="str">
            <v>NULL</v>
          </cell>
          <cell r="Q125" t="str">
            <v>NULL</v>
          </cell>
          <cell r="R125" t="str">
            <v>NULL</v>
          </cell>
          <cell r="S125" t="str">
            <v>NULL</v>
          </cell>
        </row>
        <row r="126">
          <cell r="C126" t="str">
            <v>2007/2008D</v>
          </cell>
          <cell r="D126">
            <v>7855.5</v>
          </cell>
          <cell r="E126">
            <v>13017.1498054475</v>
          </cell>
          <cell r="F126">
            <v>19290.5</v>
          </cell>
          <cell r="G126">
            <v>19338</v>
          </cell>
          <cell r="H126">
            <v>10387.5</v>
          </cell>
          <cell r="I126">
            <v>16877.989726027401</v>
          </cell>
          <cell r="J126">
            <v>24511.5</v>
          </cell>
          <cell r="K126">
            <v>22301</v>
          </cell>
          <cell r="L126">
            <v>12198.5</v>
          </cell>
          <cell r="M126">
            <v>19878</v>
          </cell>
          <cell r="N126">
            <v>29387</v>
          </cell>
          <cell r="O126">
            <v>22397</v>
          </cell>
          <cell r="P126" t="str">
            <v>NULL</v>
          </cell>
          <cell r="Q126" t="str">
            <v>NULL</v>
          </cell>
          <cell r="R126" t="str">
            <v>NULL</v>
          </cell>
          <cell r="S126" t="str">
            <v>NULL</v>
          </cell>
        </row>
        <row r="127">
          <cell r="C127" t="str">
            <v>2008/2009D</v>
          </cell>
          <cell r="D127">
            <v>7999.4941348973598</v>
          </cell>
          <cell r="E127">
            <v>13501.4415041783</v>
          </cell>
          <cell r="F127">
            <v>19573.38</v>
          </cell>
          <cell r="G127">
            <v>20257</v>
          </cell>
          <cell r="H127">
            <v>10675.930847457599</v>
          </cell>
          <cell r="I127">
            <v>17400.5</v>
          </cell>
          <cell r="J127">
            <v>24946.541666666701</v>
          </cell>
          <cell r="K127">
            <v>22392</v>
          </cell>
          <cell r="L127">
            <v>12584.8007425743</v>
          </cell>
          <cell r="M127">
            <v>20533.256198347099</v>
          </cell>
          <cell r="N127">
            <v>30133</v>
          </cell>
          <cell r="O127">
            <v>22666</v>
          </cell>
          <cell r="P127" t="str">
            <v>NULL</v>
          </cell>
          <cell r="Q127" t="str">
            <v>NULL</v>
          </cell>
          <cell r="R127" t="str">
            <v>NULL</v>
          </cell>
          <cell r="S127" t="str">
            <v>NULL</v>
          </cell>
        </row>
        <row r="128">
          <cell r="C128" t="str">
            <v>2009/2010D</v>
          </cell>
          <cell r="D128">
            <v>8315</v>
          </cell>
          <cell r="E128">
            <v>13847</v>
          </cell>
          <cell r="F128">
            <v>19950</v>
          </cell>
          <cell r="G128">
            <v>23097</v>
          </cell>
          <cell r="H128">
            <v>10673.094999999999</v>
          </cell>
          <cell r="I128">
            <v>17488</v>
          </cell>
          <cell r="J128">
            <v>25315.5</v>
          </cell>
          <cell r="K128">
            <v>24527</v>
          </cell>
          <cell r="L128" t="str">
            <v>NULL</v>
          </cell>
          <cell r="M128" t="str">
            <v>NULL</v>
          </cell>
          <cell r="N128" t="str">
            <v>NULL</v>
          </cell>
          <cell r="O128" t="str">
            <v>NULL</v>
          </cell>
          <cell r="P128" t="str">
            <v>NULL</v>
          </cell>
          <cell r="Q128" t="str">
            <v>NULL</v>
          </cell>
          <cell r="R128" t="str">
            <v>NULL</v>
          </cell>
          <cell r="S128" t="str">
            <v>NULL</v>
          </cell>
        </row>
        <row r="129">
          <cell r="C129" t="str">
            <v>2010/2011D</v>
          </cell>
          <cell r="D129">
            <v>8482.7064583333304</v>
          </cell>
          <cell r="E129">
            <v>13961.75</v>
          </cell>
          <cell r="F129">
            <v>20279.528236914601</v>
          </cell>
          <cell r="G129">
            <v>23538</v>
          </cell>
          <cell r="H129">
            <v>10958.6</v>
          </cell>
          <cell r="I129">
            <v>17932.375</v>
          </cell>
          <cell r="J129">
            <v>25692.547277936999</v>
          </cell>
          <cell r="K129">
            <v>25298</v>
          </cell>
          <cell r="L129" t="str">
            <v>NULL</v>
          </cell>
          <cell r="M129" t="str">
            <v>NULL</v>
          </cell>
          <cell r="N129" t="str">
            <v>NULL</v>
          </cell>
          <cell r="O129" t="str">
            <v>NULL</v>
          </cell>
          <cell r="P129" t="str">
            <v>NULL</v>
          </cell>
          <cell r="Q129" t="str">
            <v>NULL</v>
          </cell>
          <cell r="R129" t="str">
            <v>NULL</v>
          </cell>
          <cell r="S129" t="str">
            <v>NULL</v>
          </cell>
        </row>
        <row r="130">
          <cell r="C130" t="str">
            <v>2011/2012D</v>
          </cell>
          <cell r="D130">
            <v>8547</v>
          </cell>
          <cell r="E130">
            <v>13859.5</v>
          </cell>
          <cell r="F130">
            <v>20227.7668539326</v>
          </cell>
          <cell r="G130">
            <v>26597</v>
          </cell>
          <cell r="H130" t="str">
            <v>NULL</v>
          </cell>
          <cell r="I130" t="str">
            <v>NULL</v>
          </cell>
          <cell r="J130" t="str">
            <v>NULL</v>
          </cell>
          <cell r="K130" t="str">
            <v>NULL</v>
          </cell>
          <cell r="L130" t="str">
            <v>NULL</v>
          </cell>
          <cell r="M130" t="str">
            <v>NULL</v>
          </cell>
          <cell r="N130" t="str">
            <v>NULL</v>
          </cell>
          <cell r="O130" t="str">
            <v>NULL</v>
          </cell>
          <cell r="P130" t="str">
            <v>NULL</v>
          </cell>
          <cell r="Q130" t="str">
            <v>NULL</v>
          </cell>
          <cell r="R130" t="str">
            <v>NULL</v>
          </cell>
          <cell r="S130" t="str">
            <v>NULL</v>
          </cell>
        </row>
        <row r="131">
          <cell r="C131" t="str">
            <v>2012/2013D</v>
          </cell>
          <cell r="D131">
            <v>8650.6393129771004</v>
          </cell>
          <cell r="E131">
            <v>14087.7209454331</v>
          </cell>
          <cell r="F131">
            <v>20571.288793103398</v>
          </cell>
          <cell r="G131">
            <v>28472</v>
          </cell>
          <cell r="H131" t="str">
            <v>NULL</v>
          </cell>
          <cell r="I131" t="str">
            <v>NULL</v>
          </cell>
          <cell r="J131" t="str">
            <v>NULL</v>
          </cell>
          <cell r="K131" t="str">
            <v>NULL</v>
          </cell>
          <cell r="L131" t="str">
            <v>NULL</v>
          </cell>
          <cell r="M131" t="str">
            <v>NULL</v>
          </cell>
          <cell r="N131" t="str">
            <v>NULL</v>
          </cell>
          <cell r="O131" t="str">
            <v>NULL</v>
          </cell>
          <cell r="P131" t="str">
            <v>NULL</v>
          </cell>
          <cell r="Q131" t="str">
            <v>NULL</v>
          </cell>
          <cell r="R131" t="str">
            <v>NULL</v>
          </cell>
          <cell r="S131" t="str">
            <v>NULL</v>
          </cell>
        </row>
        <row r="132">
          <cell r="C132" t="str">
            <v>2003/2004E</v>
          </cell>
          <cell r="D132">
            <v>6073.375</v>
          </cell>
          <cell r="E132">
            <v>10154.7430939227</v>
          </cell>
          <cell r="F132">
            <v>15059.25</v>
          </cell>
          <cell r="G132">
            <v>4384</v>
          </cell>
          <cell r="H132">
            <v>8633.6622384615403</v>
          </cell>
          <cell r="I132">
            <v>14375.75</v>
          </cell>
          <cell r="J132">
            <v>20878.5</v>
          </cell>
          <cell r="K132">
            <v>4426</v>
          </cell>
          <cell r="L132">
            <v>10531.609375</v>
          </cell>
          <cell r="M132">
            <v>16523</v>
          </cell>
          <cell r="N132">
            <v>24184</v>
          </cell>
          <cell r="O132">
            <v>4870</v>
          </cell>
          <cell r="P132">
            <v>11263.43655</v>
          </cell>
          <cell r="Q132">
            <v>19690.0308</v>
          </cell>
          <cell r="R132">
            <v>30495.0454545455</v>
          </cell>
          <cell r="S132">
            <v>4987</v>
          </cell>
        </row>
        <row r="133">
          <cell r="C133" t="str">
            <v>2004/2005E</v>
          </cell>
          <cell r="D133">
            <v>6269.625</v>
          </cell>
          <cell r="E133">
            <v>10646.4673</v>
          </cell>
          <cell r="F133">
            <v>15803.682528409099</v>
          </cell>
          <cell r="G133">
            <v>5006</v>
          </cell>
          <cell r="H133">
            <v>8824.3753501400606</v>
          </cell>
          <cell r="I133">
            <v>14967.5</v>
          </cell>
          <cell r="J133">
            <v>21415.75</v>
          </cell>
          <cell r="K133">
            <v>5250</v>
          </cell>
          <cell r="L133">
            <v>10216.65575</v>
          </cell>
          <cell r="M133">
            <v>16661.667000000001</v>
          </cell>
          <cell r="N133">
            <v>24711</v>
          </cell>
          <cell r="O133">
            <v>5783</v>
          </cell>
          <cell r="P133" t="str">
            <v>NULL</v>
          </cell>
          <cell r="Q133" t="str">
            <v>NULL</v>
          </cell>
          <cell r="R133" t="str">
            <v>NULL</v>
          </cell>
          <cell r="S133" t="str">
            <v>NULL</v>
          </cell>
        </row>
        <row r="134">
          <cell r="C134" t="str">
            <v>2005/2006E</v>
          </cell>
          <cell r="D134">
            <v>6425.8748921052602</v>
          </cell>
          <cell r="E134">
            <v>10830.5</v>
          </cell>
          <cell r="F134">
            <v>16138.060126582301</v>
          </cell>
          <cell r="G134">
            <v>5086</v>
          </cell>
          <cell r="H134">
            <v>8483.1893749999999</v>
          </cell>
          <cell r="I134">
            <v>13914.13948125</v>
          </cell>
          <cell r="J134">
            <v>20455.75</v>
          </cell>
          <cell r="K134">
            <v>5730</v>
          </cell>
          <cell r="L134">
            <v>9999.5</v>
          </cell>
          <cell r="M134">
            <v>16363.4848</v>
          </cell>
          <cell r="N134">
            <v>24218</v>
          </cell>
          <cell r="O134">
            <v>6107</v>
          </cell>
          <cell r="P134" t="str">
            <v>NULL</v>
          </cell>
          <cell r="Q134" t="str">
            <v>NULL</v>
          </cell>
          <cell r="R134" t="str">
            <v>NULL</v>
          </cell>
          <cell r="S134" t="str">
            <v>NULL</v>
          </cell>
        </row>
        <row r="135">
          <cell r="C135" t="str">
            <v>2006/2007E</v>
          </cell>
          <cell r="D135">
            <v>6444.0222000000003</v>
          </cell>
          <cell r="E135">
            <v>11038.5</v>
          </cell>
          <cell r="F135">
            <v>16482.1493902439</v>
          </cell>
          <cell r="G135">
            <v>5102</v>
          </cell>
          <cell r="H135">
            <v>8360.0080618617194</v>
          </cell>
          <cell r="I135">
            <v>13833.512500000001</v>
          </cell>
          <cell r="J135">
            <v>20349.75</v>
          </cell>
          <cell r="K135">
            <v>5950</v>
          </cell>
          <cell r="L135">
            <v>10039.5</v>
          </cell>
          <cell r="M135">
            <v>16228.5</v>
          </cell>
          <cell r="N135">
            <v>24368</v>
          </cell>
          <cell r="O135">
            <v>6141</v>
          </cell>
          <cell r="P135" t="str">
            <v>NULL</v>
          </cell>
          <cell r="Q135" t="str">
            <v>NULL</v>
          </cell>
          <cell r="R135" t="str">
            <v>NULL</v>
          </cell>
          <cell r="S135" t="str">
            <v>NULL</v>
          </cell>
        </row>
        <row r="136">
          <cell r="C136" t="str">
            <v>2007/2008E</v>
          </cell>
          <cell r="D136">
            <v>5804.5</v>
          </cell>
          <cell r="E136">
            <v>9487.5</v>
          </cell>
          <cell r="F136">
            <v>15024.25</v>
          </cell>
          <cell r="G136">
            <v>5882</v>
          </cell>
          <cell r="H136">
            <v>8366.5</v>
          </cell>
          <cell r="I136">
            <v>13153.1499145299</v>
          </cell>
          <cell r="J136">
            <v>19802</v>
          </cell>
          <cell r="K136">
            <v>6816</v>
          </cell>
          <cell r="L136">
            <v>9974.1357445945596</v>
          </cell>
          <cell r="M136">
            <v>15934.5</v>
          </cell>
          <cell r="N136">
            <v>23764.470505617999</v>
          </cell>
          <cell r="O136">
            <v>6916</v>
          </cell>
          <cell r="P136" t="str">
            <v>NULL</v>
          </cell>
          <cell r="Q136" t="str">
            <v>NULL</v>
          </cell>
          <cell r="R136" t="str">
            <v>NULL</v>
          </cell>
          <cell r="S136" t="str">
            <v>NULL</v>
          </cell>
        </row>
        <row r="137">
          <cell r="C137" t="str">
            <v>2008/2009E</v>
          </cell>
          <cell r="D137">
            <v>6065.58</v>
          </cell>
          <cell r="E137">
            <v>9552</v>
          </cell>
          <cell r="F137">
            <v>14944.25</v>
          </cell>
          <cell r="G137">
            <v>6022</v>
          </cell>
          <cell r="H137">
            <v>8626.375</v>
          </cell>
          <cell r="I137">
            <v>13340.5</v>
          </cell>
          <cell r="J137">
            <v>20107.652062959802</v>
          </cell>
          <cell r="K137">
            <v>6614</v>
          </cell>
          <cell r="L137">
            <v>10294.3125</v>
          </cell>
          <cell r="M137">
            <v>15777.5</v>
          </cell>
          <cell r="N137">
            <v>23820.75</v>
          </cell>
          <cell r="O137">
            <v>6678</v>
          </cell>
          <cell r="P137" t="str">
            <v>NULL</v>
          </cell>
          <cell r="Q137" t="str">
            <v>NULL</v>
          </cell>
          <cell r="R137" t="str">
            <v>NULL</v>
          </cell>
          <cell r="S137" t="str">
            <v>NULL</v>
          </cell>
        </row>
        <row r="138">
          <cell r="C138" t="str">
            <v>2009/2010E</v>
          </cell>
          <cell r="D138">
            <v>6610</v>
          </cell>
          <cell r="E138">
            <v>10157</v>
          </cell>
          <cell r="F138">
            <v>15515.7368421053</v>
          </cell>
          <cell r="G138">
            <v>6495</v>
          </cell>
          <cell r="H138">
            <v>8937</v>
          </cell>
          <cell r="I138">
            <v>13724.5</v>
          </cell>
          <cell r="J138">
            <v>20217.5</v>
          </cell>
          <cell r="K138">
            <v>6818</v>
          </cell>
          <cell r="L138" t="str">
            <v>NULL</v>
          </cell>
          <cell r="M138" t="str">
            <v>NULL</v>
          </cell>
          <cell r="N138" t="str">
            <v>NULL</v>
          </cell>
          <cell r="O138" t="str">
            <v>NULL</v>
          </cell>
          <cell r="P138" t="str">
            <v>NULL</v>
          </cell>
          <cell r="Q138" t="str">
            <v>NULL</v>
          </cell>
          <cell r="R138" t="str">
            <v>NULL</v>
          </cell>
          <cell r="S138" t="str">
            <v>NULL</v>
          </cell>
        </row>
        <row r="139">
          <cell r="C139" t="str">
            <v>2010/2011E</v>
          </cell>
          <cell r="D139">
            <v>6628.5</v>
          </cell>
          <cell r="E139">
            <v>10316</v>
          </cell>
          <cell r="F139">
            <v>16049</v>
          </cell>
          <cell r="G139">
            <v>6733</v>
          </cell>
          <cell r="H139">
            <v>9037</v>
          </cell>
          <cell r="I139">
            <v>13757</v>
          </cell>
          <cell r="J139">
            <v>20687.118781396901</v>
          </cell>
          <cell r="K139">
            <v>7239</v>
          </cell>
          <cell r="L139" t="str">
            <v>NULL</v>
          </cell>
          <cell r="M139" t="str">
            <v>NULL</v>
          </cell>
          <cell r="N139" t="str">
            <v>NULL</v>
          </cell>
          <cell r="O139" t="str">
            <v>NULL</v>
          </cell>
          <cell r="P139" t="str">
            <v>NULL</v>
          </cell>
          <cell r="Q139" t="str">
            <v>NULL</v>
          </cell>
          <cell r="R139" t="str">
            <v>NULL</v>
          </cell>
          <cell r="S139" t="str">
            <v>NULL</v>
          </cell>
        </row>
        <row r="140">
          <cell r="C140" t="str">
            <v>2011/2012E</v>
          </cell>
          <cell r="D140">
            <v>6833.3949275362302</v>
          </cell>
          <cell r="E140">
            <v>10584.370689655199</v>
          </cell>
          <cell r="F140">
            <v>16319.375</v>
          </cell>
          <cell r="G140">
            <v>7514</v>
          </cell>
          <cell r="H140" t="str">
            <v>NULL</v>
          </cell>
          <cell r="I140" t="str">
            <v>NULL</v>
          </cell>
          <cell r="J140" t="str">
            <v>NULL</v>
          </cell>
          <cell r="K140" t="str">
            <v>NULL</v>
          </cell>
          <cell r="L140" t="str">
            <v>NULL</v>
          </cell>
          <cell r="M140" t="str">
            <v>NULL</v>
          </cell>
          <cell r="N140" t="str">
            <v>NULL</v>
          </cell>
          <cell r="O140" t="str">
            <v>NULL</v>
          </cell>
          <cell r="P140" t="str">
            <v>NULL</v>
          </cell>
          <cell r="Q140" t="str">
            <v>NULL</v>
          </cell>
          <cell r="R140" t="str">
            <v>NULL</v>
          </cell>
          <cell r="S140" t="str">
            <v>NULL</v>
          </cell>
        </row>
        <row r="141">
          <cell r="C141" t="str">
            <v>2012/2013E</v>
          </cell>
          <cell r="D141">
            <v>7069.5</v>
          </cell>
          <cell r="E141">
            <v>10937.1176470588</v>
          </cell>
          <cell r="F141">
            <v>16681.430594900801</v>
          </cell>
          <cell r="G141">
            <v>7513</v>
          </cell>
          <cell r="H141" t="str">
            <v>NULL</v>
          </cell>
          <cell r="I141" t="str">
            <v>NULL</v>
          </cell>
          <cell r="J141" t="str">
            <v>NULL</v>
          </cell>
          <cell r="K141" t="str">
            <v>NULL</v>
          </cell>
          <cell r="L141" t="str">
            <v>NULL</v>
          </cell>
          <cell r="M141" t="str">
            <v>NULL</v>
          </cell>
          <cell r="N141" t="str">
            <v>NULL</v>
          </cell>
          <cell r="O141" t="str">
            <v>NULL</v>
          </cell>
          <cell r="P141" t="str">
            <v>NULL</v>
          </cell>
          <cell r="Q141" t="str">
            <v>NULL</v>
          </cell>
          <cell r="R141" t="str">
            <v>NULL</v>
          </cell>
          <cell r="S141" t="str">
            <v>NULL</v>
          </cell>
        </row>
        <row r="142">
          <cell r="C142" t="str">
            <v>2003/2004F</v>
          </cell>
          <cell r="D142">
            <v>5400.6994593749996</v>
          </cell>
          <cell r="E142">
            <v>8564.3922651933699</v>
          </cell>
          <cell r="F142">
            <v>12702</v>
          </cell>
          <cell r="G142">
            <v>9529</v>
          </cell>
          <cell r="H142">
            <v>8329.3130136986292</v>
          </cell>
          <cell r="I142">
            <v>11940.5870609005</v>
          </cell>
          <cell r="J142">
            <v>18918.257879656201</v>
          </cell>
          <cell r="K142">
            <v>11056</v>
          </cell>
          <cell r="L142">
            <v>9853.125</v>
          </cell>
          <cell r="M142">
            <v>14440.5</v>
          </cell>
          <cell r="N142">
            <v>22961</v>
          </cell>
          <cell r="O142">
            <v>12626</v>
          </cell>
          <cell r="P142">
            <v>10555</v>
          </cell>
          <cell r="Q142">
            <v>17441.7693</v>
          </cell>
          <cell r="R142">
            <v>28421.375</v>
          </cell>
          <cell r="S142">
            <v>13414</v>
          </cell>
        </row>
        <row r="143">
          <cell r="C143" t="str">
            <v>2004/2005F</v>
          </cell>
          <cell r="D143">
            <v>5762</v>
          </cell>
          <cell r="E143">
            <v>9159.6518987341806</v>
          </cell>
          <cell r="F143">
            <v>13564.4889502762</v>
          </cell>
          <cell r="G143">
            <v>9561</v>
          </cell>
          <cell r="H143">
            <v>8787.5</v>
          </cell>
          <cell r="I143">
            <v>12491</v>
          </cell>
          <cell r="J143">
            <v>19735</v>
          </cell>
          <cell r="K143">
            <v>11693</v>
          </cell>
          <cell r="L143">
            <v>10062.625</v>
          </cell>
          <cell r="M143">
            <v>14801</v>
          </cell>
          <cell r="N143">
            <v>23276.25</v>
          </cell>
          <cell r="O143">
            <v>13162</v>
          </cell>
          <cell r="P143" t="str">
            <v>NULL</v>
          </cell>
          <cell r="Q143" t="str">
            <v>NULL</v>
          </cell>
          <cell r="R143" t="str">
            <v>NULL</v>
          </cell>
          <cell r="S143" t="str">
            <v>NULL</v>
          </cell>
        </row>
        <row r="144">
          <cell r="C144" t="str">
            <v>2005/2006F</v>
          </cell>
          <cell r="D144">
            <v>6105.3654215460501</v>
          </cell>
          <cell r="E144">
            <v>9664.5</v>
          </cell>
          <cell r="F144">
            <v>14392.2196132597</v>
          </cell>
          <cell r="G144">
            <v>9062</v>
          </cell>
          <cell r="H144">
            <v>8697.8983750000007</v>
          </cell>
          <cell r="I144">
            <v>12550.5</v>
          </cell>
          <cell r="J144">
            <v>19444.986099999998</v>
          </cell>
          <cell r="K144">
            <v>11759</v>
          </cell>
          <cell r="L144">
            <v>10335.439436619699</v>
          </cell>
          <cell r="M144">
            <v>15233.737999999999</v>
          </cell>
          <cell r="N144">
            <v>23504.1539037855</v>
          </cell>
          <cell r="O144">
            <v>13194</v>
          </cell>
          <cell r="P144" t="str">
            <v>NULL</v>
          </cell>
          <cell r="Q144" t="str">
            <v>NULL</v>
          </cell>
          <cell r="R144" t="str">
            <v>NULL</v>
          </cell>
          <cell r="S144" t="str">
            <v>NULL</v>
          </cell>
        </row>
        <row r="145">
          <cell r="C145" t="str">
            <v>2006/2007F</v>
          </cell>
          <cell r="D145">
            <v>6238.3761000000004</v>
          </cell>
          <cell r="E145">
            <v>9968.2353899082591</v>
          </cell>
          <cell r="F145">
            <v>14768.5474006116</v>
          </cell>
          <cell r="G145">
            <v>9165</v>
          </cell>
          <cell r="H145">
            <v>8871.58061133706</v>
          </cell>
          <cell r="I145">
            <v>12807</v>
          </cell>
          <cell r="J145">
            <v>20140</v>
          </cell>
          <cell r="K145">
            <v>12211</v>
          </cell>
          <cell r="L145">
            <v>10448.766799999999</v>
          </cell>
          <cell r="M145">
            <v>15200</v>
          </cell>
          <cell r="N145">
            <v>24041</v>
          </cell>
          <cell r="O145">
            <v>13034</v>
          </cell>
          <cell r="P145" t="str">
            <v>NULL</v>
          </cell>
          <cell r="Q145" t="str">
            <v>NULL</v>
          </cell>
          <cell r="R145" t="str">
            <v>NULL</v>
          </cell>
          <cell r="S145" t="str">
            <v>NULL</v>
          </cell>
        </row>
        <row r="146">
          <cell r="C146" t="str">
            <v>2007/2008F</v>
          </cell>
          <cell r="D146">
            <v>5711.78</v>
          </cell>
          <cell r="E146">
            <v>9286</v>
          </cell>
          <cell r="F146">
            <v>14257.544117647099</v>
          </cell>
          <cell r="G146">
            <v>10269</v>
          </cell>
          <cell r="H146">
            <v>8538.0089020771502</v>
          </cell>
          <cell r="I146">
            <v>12851.4112903226</v>
          </cell>
          <cell r="J146">
            <v>20236.5959332192</v>
          </cell>
          <cell r="K146">
            <v>13404</v>
          </cell>
          <cell r="L146">
            <v>10160.5382316245</v>
          </cell>
          <cell r="M146">
            <v>15144.5</v>
          </cell>
          <cell r="N146">
            <v>24000</v>
          </cell>
          <cell r="O146">
            <v>14476</v>
          </cell>
          <cell r="P146" t="str">
            <v>NULL</v>
          </cell>
          <cell r="Q146" t="str">
            <v>NULL</v>
          </cell>
          <cell r="R146" t="str">
            <v>NULL</v>
          </cell>
          <cell r="S146" t="str">
            <v>NULL</v>
          </cell>
        </row>
        <row r="147">
          <cell r="C147" t="str">
            <v>2008/2009F</v>
          </cell>
          <cell r="D147">
            <v>5664.2375196850398</v>
          </cell>
          <cell r="E147">
            <v>9186.5168539325805</v>
          </cell>
          <cell r="F147">
            <v>14146</v>
          </cell>
          <cell r="G147">
            <v>10215</v>
          </cell>
          <cell r="H147">
            <v>8731.75</v>
          </cell>
          <cell r="I147">
            <v>12700</v>
          </cell>
          <cell r="J147">
            <v>20143.969072949501</v>
          </cell>
          <cell r="K147">
            <v>13295</v>
          </cell>
          <cell r="L147">
            <v>10541.782098337901</v>
          </cell>
          <cell r="M147">
            <v>15373.5</v>
          </cell>
          <cell r="N147">
            <v>24282.75</v>
          </cell>
          <cell r="O147">
            <v>14286</v>
          </cell>
          <cell r="P147" t="str">
            <v>NULL</v>
          </cell>
          <cell r="Q147" t="str">
            <v>NULL</v>
          </cell>
          <cell r="R147" t="str">
            <v>NULL</v>
          </cell>
          <cell r="S147" t="str">
            <v>NULL</v>
          </cell>
        </row>
        <row r="148">
          <cell r="C148" t="str">
            <v>2009/2010F</v>
          </cell>
          <cell r="D148">
            <v>6183.8</v>
          </cell>
          <cell r="E148">
            <v>9811</v>
          </cell>
          <cell r="F148">
            <v>14836.220338983099</v>
          </cell>
          <cell r="G148">
            <v>11071</v>
          </cell>
          <cell r="H148">
            <v>9028</v>
          </cell>
          <cell r="I148">
            <v>13200</v>
          </cell>
          <cell r="J148">
            <v>20629.015151515199</v>
          </cell>
          <cell r="K148">
            <v>13955</v>
          </cell>
          <cell r="L148" t="str">
            <v>NULL</v>
          </cell>
          <cell r="M148" t="str">
            <v>NULL</v>
          </cell>
          <cell r="N148" t="str">
            <v>NULL</v>
          </cell>
          <cell r="O148" t="str">
            <v>NULL</v>
          </cell>
          <cell r="P148" t="str">
            <v>NULL</v>
          </cell>
          <cell r="Q148" t="str">
            <v>NULL</v>
          </cell>
          <cell r="R148" t="str">
            <v>NULL</v>
          </cell>
          <cell r="S148" t="str">
            <v>NULL</v>
          </cell>
        </row>
        <row r="149">
          <cell r="C149" t="str">
            <v>2010/2011F</v>
          </cell>
          <cell r="D149">
            <v>6370.5</v>
          </cell>
          <cell r="E149">
            <v>9854</v>
          </cell>
          <cell r="F149">
            <v>14933</v>
          </cell>
          <cell r="G149">
            <v>11417</v>
          </cell>
          <cell r="H149">
            <v>9384.8974999999991</v>
          </cell>
          <cell r="I149">
            <v>13444.5</v>
          </cell>
          <cell r="J149">
            <v>21014.25</v>
          </cell>
          <cell r="K149">
            <v>14348</v>
          </cell>
          <cell r="L149" t="str">
            <v>NULL</v>
          </cell>
          <cell r="M149" t="str">
            <v>NULL</v>
          </cell>
          <cell r="N149" t="str">
            <v>NULL</v>
          </cell>
          <cell r="O149" t="str">
            <v>NULL</v>
          </cell>
          <cell r="P149" t="str">
            <v>NULL</v>
          </cell>
          <cell r="Q149" t="str">
            <v>NULL</v>
          </cell>
          <cell r="R149" t="str">
            <v>NULL</v>
          </cell>
          <cell r="S149" t="str">
            <v>NULL</v>
          </cell>
        </row>
        <row r="150">
          <cell r="C150" t="str">
            <v>2011/2012F</v>
          </cell>
          <cell r="D150">
            <v>6806.5</v>
          </cell>
          <cell r="E150">
            <v>10285</v>
          </cell>
          <cell r="F150">
            <v>15653.4305555556</v>
          </cell>
          <cell r="G150">
            <v>12529</v>
          </cell>
          <cell r="H150" t="str">
            <v>NULL</v>
          </cell>
          <cell r="I150" t="str">
            <v>NULL</v>
          </cell>
          <cell r="J150" t="str">
            <v>NULL</v>
          </cell>
          <cell r="K150" t="str">
            <v>NULL</v>
          </cell>
          <cell r="L150" t="str">
            <v>NULL</v>
          </cell>
          <cell r="M150" t="str">
            <v>NULL</v>
          </cell>
          <cell r="N150" t="str">
            <v>NULL</v>
          </cell>
          <cell r="O150" t="str">
            <v>NULL</v>
          </cell>
          <cell r="P150" t="str">
            <v>NULL</v>
          </cell>
          <cell r="Q150" t="str">
            <v>NULL</v>
          </cell>
          <cell r="R150" t="str">
            <v>NULL</v>
          </cell>
          <cell r="S150" t="str">
            <v>NULL</v>
          </cell>
        </row>
        <row r="151">
          <cell r="C151" t="str">
            <v>2012/2013F</v>
          </cell>
          <cell r="D151">
            <v>7214.1483208955196</v>
          </cell>
          <cell r="E151">
            <v>10647.5</v>
          </cell>
          <cell r="F151">
            <v>16203.543956044001</v>
          </cell>
          <cell r="G151">
            <v>12832</v>
          </cell>
          <cell r="H151" t="str">
            <v>NULL</v>
          </cell>
          <cell r="I151" t="str">
            <v>NULL</v>
          </cell>
          <cell r="J151" t="str">
            <v>NULL</v>
          </cell>
          <cell r="K151" t="str">
            <v>NULL</v>
          </cell>
          <cell r="L151" t="str">
            <v>NULL</v>
          </cell>
          <cell r="M151" t="str">
            <v>NULL</v>
          </cell>
          <cell r="N151" t="str">
            <v>NULL</v>
          </cell>
          <cell r="O151" t="str">
            <v>NULL</v>
          </cell>
          <cell r="P151" t="str">
            <v>NULL</v>
          </cell>
          <cell r="Q151" t="str">
            <v>NULL</v>
          </cell>
          <cell r="R151" t="str">
            <v>NULL</v>
          </cell>
          <cell r="S151" t="str">
            <v>NULL</v>
          </cell>
        </row>
        <row r="152">
          <cell r="C152" t="str">
            <v>2003/2004G</v>
          </cell>
          <cell r="D152">
            <v>5866.43505</v>
          </cell>
          <cell r="E152">
            <v>9543</v>
          </cell>
          <cell r="F152">
            <v>14933.771024464801</v>
          </cell>
          <cell r="G152">
            <v>5866</v>
          </cell>
          <cell r="H152">
            <v>8937.875</v>
          </cell>
          <cell r="I152">
            <v>14242.5</v>
          </cell>
          <cell r="J152">
            <v>21405.307479224401</v>
          </cell>
          <cell r="K152">
            <v>7288</v>
          </cell>
          <cell r="L152">
            <v>11072</v>
          </cell>
          <cell r="M152">
            <v>17241.5</v>
          </cell>
          <cell r="N152">
            <v>25928.25</v>
          </cell>
          <cell r="O152">
            <v>8250</v>
          </cell>
          <cell r="P152">
            <v>11957.375</v>
          </cell>
          <cell r="Q152">
            <v>20394.5</v>
          </cell>
          <cell r="R152">
            <v>33716.071629213497</v>
          </cell>
          <cell r="S152">
            <v>9166</v>
          </cell>
        </row>
        <row r="153">
          <cell r="C153" t="str">
            <v>2004/2005G</v>
          </cell>
          <cell r="D153">
            <v>6094.0572000000002</v>
          </cell>
          <cell r="E153">
            <v>10057.5</v>
          </cell>
          <cell r="F153">
            <v>15781</v>
          </cell>
          <cell r="G153">
            <v>6177</v>
          </cell>
          <cell r="H153">
            <v>9175.375</v>
          </cell>
          <cell r="I153">
            <v>14661.750871080099</v>
          </cell>
          <cell r="J153">
            <v>22244</v>
          </cell>
          <cell r="K153">
            <v>7888</v>
          </cell>
          <cell r="L153">
            <v>10721.2611</v>
          </cell>
          <cell r="M153">
            <v>17285</v>
          </cell>
          <cell r="N153">
            <v>26328</v>
          </cell>
          <cell r="O153">
            <v>8983</v>
          </cell>
          <cell r="P153" t="str">
            <v>NULL</v>
          </cell>
          <cell r="Q153" t="str">
            <v>NULL</v>
          </cell>
          <cell r="R153" t="str">
            <v>NULL</v>
          </cell>
          <cell r="S153" t="str">
            <v>NULL</v>
          </cell>
        </row>
        <row r="154">
          <cell r="C154" t="str">
            <v>2005/2006G</v>
          </cell>
          <cell r="D154">
            <v>6430</v>
          </cell>
          <cell r="E154">
            <v>10731.977272727299</v>
          </cell>
          <cell r="F154">
            <v>16576.75</v>
          </cell>
          <cell r="G154">
            <v>6386</v>
          </cell>
          <cell r="H154">
            <v>9456.5</v>
          </cell>
          <cell r="I154">
            <v>14778</v>
          </cell>
          <cell r="J154">
            <v>22319</v>
          </cell>
          <cell r="K154">
            <v>8485</v>
          </cell>
          <cell r="L154">
            <v>11239.850305932199</v>
          </cell>
          <cell r="M154">
            <v>17731.75</v>
          </cell>
          <cell r="N154">
            <v>26802.75</v>
          </cell>
          <cell r="O154">
            <v>9714</v>
          </cell>
          <cell r="P154" t="str">
            <v>NULL</v>
          </cell>
          <cell r="Q154" t="str">
            <v>NULL</v>
          </cell>
          <cell r="R154" t="str">
            <v>NULL</v>
          </cell>
          <cell r="S154" t="str">
            <v>NULL</v>
          </cell>
        </row>
        <row r="155">
          <cell r="C155" t="str">
            <v>2006/2007G</v>
          </cell>
          <cell r="D155">
            <v>6586.9305535714302</v>
          </cell>
          <cell r="E155">
            <v>10847.641788766799</v>
          </cell>
          <cell r="F155">
            <v>16871.770057306599</v>
          </cell>
          <cell r="G155">
            <v>6236</v>
          </cell>
          <cell r="H155">
            <v>9282.1598297213604</v>
          </cell>
          <cell r="I155">
            <v>14687.604166666701</v>
          </cell>
          <cell r="J155">
            <v>22621.5</v>
          </cell>
          <cell r="K155">
            <v>8738</v>
          </cell>
          <cell r="L155">
            <v>11372.396875</v>
          </cell>
          <cell r="M155">
            <v>17776.94425</v>
          </cell>
          <cell r="N155">
            <v>26848.204415954398</v>
          </cell>
          <cell r="O155">
            <v>9608</v>
          </cell>
          <cell r="P155" t="str">
            <v>NULL</v>
          </cell>
          <cell r="Q155" t="str">
            <v>NULL</v>
          </cell>
          <cell r="R155" t="str">
            <v>NULL</v>
          </cell>
          <cell r="S155" t="str">
            <v>NULL</v>
          </cell>
        </row>
        <row r="156">
          <cell r="C156" t="str">
            <v>2007/2008G</v>
          </cell>
          <cell r="D156">
            <v>6095.9856060606098</v>
          </cell>
          <cell r="E156">
            <v>10304.2483660131</v>
          </cell>
          <cell r="F156">
            <v>16070.474236641199</v>
          </cell>
          <cell r="G156">
            <v>7304</v>
          </cell>
          <cell r="H156">
            <v>9235.25</v>
          </cell>
          <cell r="I156">
            <v>14698.6275510204</v>
          </cell>
          <cell r="J156">
            <v>22420.875</v>
          </cell>
          <cell r="K156">
            <v>9906</v>
          </cell>
          <cell r="L156">
            <v>11098</v>
          </cell>
          <cell r="M156">
            <v>17954</v>
          </cell>
          <cell r="N156">
            <v>27050</v>
          </cell>
          <cell r="O156">
            <v>10881</v>
          </cell>
          <cell r="P156" t="str">
            <v>NULL</v>
          </cell>
          <cell r="Q156" t="str">
            <v>NULL</v>
          </cell>
          <cell r="R156" t="str">
            <v>NULL</v>
          </cell>
          <cell r="S156" t="str">
            <v>NULL</v>
          </cell>
        </row>
        <row r="157">
          <cell r="C157" t="str">
            <v>2008/2009G</v>
          </cell>
          <cell r="D157">
            <v>6072.4316770186297</v>
          </cell>
          <cell r="E157">
            <v>10374</v>
          </cell>
          <cell r="F157">
            <v>16199.0635676362</v>
          </cell>
          <cell r="G157">
            <v>7002</v>
          </cell>
          <cell r="H157">
            <v>9428.1611570247896</v>
          </cell>
          <cell r="I157">
            <v>14882.9538904899</v>
          </cell>
          <cell r="J157">
            <v>22698.050847457602</v>
          </cell>
          <cell r="K157">
            <v>9449</v>
          </cell>
          <cell r="L157">
            <v>11498</v>
          </cell>
          <cell r="M157">
            <v>18543.25</v>
          </cell>
          <cell r="N157">
            <v>27476.625</v>
          </cell>
          <cell r="O157">
            <v>10208</v>
          </cell>
          <cell r="P157" t="str">
            <v>NULL</v>
          </cell>
          <cell r="Q157" t="str">
            <v>NULL</v>
          </cell>
          <cell r="R157" t="str">
            <v>NULL</v>
          </cell>
          <cell r="S157" t="str">
            <v>NULL</v>
          </cell>
        </row>
        <row r="158">
          <cell r="C158" t="str">
            <v>2009/2010G</v>
          </cell>
          <cell r="D158">
            <v>6858</v>
          </cell>
          <cell r="E158">
            <v>11059.6317991632</v>
          </cell>
          <cell r="F158">
            <v>17356</v>
          </cell>
          <cell r="G158">
            <v>7613</v>
          </cell>
          <cell r="H158">
            <v>9823</v>
          </cell>
          <cell r="I158">
            <v>15500</v>
          </cell>
          <cell r="J158">
            <v>23227</v>
          </cell>
          <cell r="K158">
            <v>9981</v>
          </cell>
          <cell r="L158" t="str">
            <v>NULL</v>
          </cell>
          <cell r="M158" t="str">
            <v>NULL</v>
          </cell>
          <cell r="N158" t="str">
            <v>NULL</v>
          </cell>
          <cell r="O158" t="str">
            <v>NULL</v>
          </cell>
          <cell r="P158" t="str">
            <v>NULL</v>
          </cell>
          <cell r="Q158" t="str">
            <v>NULL</v>
          </cell>
          <cell r="R158" t="str">
            <v>NULL</v>
          </cell>
          <cell r="S158" t="str">
            <v>NULL</v>
          </cell>
        </row>
        <row r="159">
          <cell r="C159" t="str">
            <v>2010/2011G</v>
          </cell>
          <cell r="D159">
            <v>7112</v>
          </cell>
          <cell r="E159">
            <v>11501</v>
          </cell>
          <cell r="F159">
            <v>17970.8823529412</v>
          </cell>
          <cell r="G159">
            <v>7661</v>
          </cell>
          <cell r="H159">
            <v>10367.282458563501</v>
          </cell>
          <cell r="I159">
            <v>16192.5</v>
          </cell>
          <cell r="J159">
            <v>23898.75</v>
          </cell>
          <cell r="K159">
            <v>10078</v>
          </cell>
          <cell r="L159" t="str">
            <v>NULL</v>
          </cell>
          <cell r="M159" t="str">
            <v>NULL</v>
          </cell>
          <cell r="N159" t="str">
            <v>NULL</v>
          </cell>
          <cell r="O159" t="str">
            <v>NULL</v>
          </cell>
          <cell r="P159" t="str">
            <v>NULL</v>
          </cell>
          <cell r="Q159" t="str">
            <v>NULL</v>
          </cell>
          <cell r="R159" t="str">
            <v>NULL</v>
          </cell>
          <cell r="S159" t="str">
            <v>NULL</v>
          </cell>
        </row>
        <row r="160">
          <cell r="C160" t="str">
            <v>2011/2012G</v>
          </cell>
          <cell r="D160">
            <v>7247</v>
          </cell>
          <cell r="E160">
            <v>11744.1758241758</v>
          </cell>
          <cell r="F160">
            <v>18212</v>
          </cell>
          <cell r="G160">
            <v>8789</v>
          </cell>
          <cell r="H160" t="str">
            <v>NULL</v>
          </cell>
          <cell r="I160" t="str">
            <v>NULL</v>
          </cell>
          <cell r="J160" t="str">
            <v>NULL</v>
          </cell>
          <cell r="K160" t="str">
            <v>NULL</v>
          </cell>
          <cell r="L160" t="str">
            <v>NULL</v>
          </cell>
          <cell r="M160" t="str">
            <v>NULL</v>
          </cell>
          <cell r="N160" t="str">
            <v>NULL</v>
          </cell>
          <cell r="O160" t="str">
            <v>NULL</v>
          </cell>
          <cell r="P160" t="str">
            <v>NULL</v>
          </cell>
          <cell r="Q160" t="str">
            <v>NULL</v>
          </cell>
          <cell r="R160" t="str">
            <v>NULL</v>
          </cell>
          <cell r="S160" t="str">
            <v>NULL</v>
          </cell>
        </row>
        <row r="161">
          <cell r="C161" t="str">
            <v>2012/2013G</v>
          </cell>
          <cell r="D161">
            <v>7676.5</v>
          </cell>
          <cell r="E161">
            <v>12231.5</v>
          </cell>
          <cell r="F161">
            <v>18691.138535031801</v>
          </cell>
          <cell r="G161">
            <v>8869</v>
          </cell>
          <cell r="H161" t="str">
            <v>NULL</v>
          </cell>
          <cell r="I161" t="str">
            <v>NULL</v>
          </cell>
          <cell r="J161" t="str">
            <v>NULL</v>
          </cell>
          <cell r="K161" t="str">
            <v>NULL</v>
          </cell>
          <cell r="L161" t="str">
            <v>NULL</v>
          </cell>
          <cell r="M161" t="str">
            <v>NULL</v>
          </cell>
          <cell r="N161" t="str">
            <v>NULL</v>
          </cell>
          <cell r="O161" t="str">
            <v>NULL</v>
          </cell>
          <cell r="P161" t="str">
            <v>NULL</v>
          </cell>
          <cell r="Q161" t="str">
            <v>NULL</v>
          </cell>
          <cell r="R161" t="str">
            <v>NULL</v>
          </cell>
          <cell r="S161" t="str">
            <v>NULL</v>
          </cell>
        </row>
        <row r="162">
          <cell r="C162" t="str">
            <v>2003/2004H</v>
          </cell>
          <cell r="D162">
            <v>5771</v>
          </cell>
          <cell r="E162">
            <v>10163.4984520124</v>
          </cell>
          <cell r="F162">
            <v>14823.5112359551</v>
          </cell>
          <cell r="G162">
            <v>12045</v>
          </cell>
          <cell r="H162">
            <v>8645.5</v>
          </cell>
          <cell r="I162">
            <v>14333</v>
          </cell>
          <cell r="J162">
            <v>20391.75</v>
          </cell>
          <cell r="K162">
            <v>12794</v>
          </cell>
          <cell r="L162">
            <v>9820.6844999999994</v>
          </cell>
          <cell r="M162">
            <v>16421</v>
          </cell>
          <cell r="N162">
            <v>23822</v>
          </cell>
          <cell r="O162">
            <v>14185</v>
          </cell>
          <cell r="P162">
            <v>10400</v>
          </cell>
          <cell r="Q162">
            <v>18976</v>
          </cell>
          <cell r="R162">
            <v>29875</v>
          </cell>
          <cell r="S162">
            <v>14484</v>
          </cell>
        </row>
        <row r="163">
          <cell r="C163" t="str">
            <v>2004/2005H</v>
          </cell>
          <cell r="D163">
            <v>6030.0722380126199</v>
          </cell>
          <cell r="E163">
            <v>10630.057692307701</v>
          </cell>
          <cell r="F163">
            <v>15372.754531722099</v>
          </cell>
          <cell r="G163">
            <v>13210</v>
          </cell>
          <cell r="H163">
            <v>8661.5295608108099</v>
          </cell>
          <cell r="I163">
            <v>14655</v>
          </cell>
          <cell r="J163">
            <v>20802.875</v>
          </cell>
          <cell r="K163">
            <v>14324</v>
          </cell>
          <cell r="L163">
            <v>10058</v>
          </cell>
          <cell r="M163">
            <v>16828</v>
          </cell>
          <cell r="N163">
            <v>24217</v>
          </cell>
          <cell r="O163">
            <v>15765</v>
          </cell>
          <cell r="P163" t="str">
            <v>NULL</v>
          </cell>
          <cell r="Q163" t="str">
            <v>NULL</v>
          </cell>
          <cell r="R163" t="str">
            <v>NULL</v>
          </cell>
          <cell r="S163" t="str">
            <v>NULL</v>
          </cell>
        </row>
        <row r="164">
          <cell r="C164" t="str">
            <v>2005/2006H</v>
          </cell>
          <cell r="D164">
            <v>6395</v>
          </cell>
          <cell r="E164">
            <v>11311.953488372101</v>
          </cell>
          <cell r="F164">
            <v>16231.972027972</v>
          </cell>
          <cell r="G164">
            <v>13269</v>
          </cell>
          <cell r="H164">
            <v>8717.75</v>
          </cell>
          <cell r="I164">
            <v>14773</v>
          </cell>
          <cell r="J164">
            <v>20603</v>
          </cell>
          <cell r="K164">
            <v>15295</v>
          </cell>
          <cell r="L164">
            <v>10095.25</v>
          </cell>
          <cell r="M164">
            <v>17098</v>
          </cell>
          <cell r="N164">
            <v>24523.256198347099</v>
          </cell>
          <cell r="O164">
            <v>16708</v>
          </cell>
          <cell r="P164" t="str">
            <v>NULL</v>
          </cell>
          <cell r="Q164" t="str">
            <v>NULL</v>
          </cell>
          <cell r="R164" t="str">
            <v>NULL</v>
          </cell>
          <cell r="S164" t="str">
            <v>NULL</v>
          </cell>
        </row>
        <row r="165">
          <cell r="C165" t="str">
            <v>2006/2007H</v>
          </cell>
          <cell r="D165">
            <v>6324.25</v>
          </cell>
          <cell r="E165">
            <v>11260.5</v>
          </cell>
          <cell r="F165">
            <v>16476.25</v>
          </cell>
          <cell r="G165">
            <v>14102</v>
          </cell>
          <cell r="H165">
            <v>8600</v>
          </cell>
          <cell r="I165">
            <v>14466.6293715273</v>
          </cell>
          <cell r="J165">
            <v>20510</v>
          </cell>
          <cell r="K165">
            <v>16680</v>
          </cell>
          <cell r="L165">
            <v>10099.25</v>
          </cell>
          <cell r="M165">
            <v>16929.7658402204</v>
          </cell>
          <cell r="N165">
            <v>24340.5</v>
          </cell>
          <cell r="O165">
            <v>17099</v>
          </cell>
          <cell r="P165" t="str">
            <v>NULL</v>
          </cell>
          <cell r="Q165" t="str">
            <v>NULL</v>
          </cell>
          <cell r="R165" t="str">
            <v>NULL</v>
          </cell>
          <cell r="S165" t="str">
            <v>NULL</v>
          </cell>
        </row>
        <row r="166">
          <cell r="C166" t="str">
            <v>2007/2008H</v>
          </cell>
          <cell r="D166">
            <v>5928.375</v>
          </cell>
          <cell r="E166">
            <v>10455.2419354839</v>
          </cell>
          <cell r="F166">
            <v>15246.5</v>
          </cell>
          <cell r="G166">
            <v>16348</v>
          </cell>
          <cell r="H166">
            <v>8445.0300000000007</v>
          </cell>
          <cell r="I166">
            <v>14367</v>
          </cell>
          <cell r="J166">
            <v>20483.9340659341</v>
          </cell>
          <cell r="K166">
            <v>19141</v>
          </cell>
          <cell r="L166">
            <v>9999.75</v>
          </cell>
          <cell r="M166">
            <v>16926</v>
          </cell>
          <cell r="N166">
            <v>24535.75</v>
          </cell>
          <cell r="O166">
            <v>19548</v>
          </cell>
          <cell r="P166" t="str">
            <v>NULL</v>
          </cell>
          <cell r="Q166" t="str">
            <v>NULL</v>
          </cell>
          <cell r="R166" t="str">
            <v>NULL</v>
          </cell>
          <cell r="S166" t="str">
            <v>NULL</v>
          </cell>
        </row>
        <row r="167">
          <cell r="C167" t="str">
            <v>2008/2009H</v>
          </cell>
          <cell r="D167">
            <v>6024</v>
          </cell>
          <cell r="E167">
            <v>10482.15</v>
          </cell>
          <cell r="F167">
            <v>15160.0655737705</v>
          </cell>
          <cell r="G167">
            <v>16961</v>
          </cell>
          <cell r="H167">
            <v>8496.25</v>
          </cell>
          <cell r="I167">
            <v>14276.057692307701</v>
          </cell>
          <cell r="J167">
            <v>20469.75</v>
          </cell>
          <cell r="K167">
            <v>18690</v>
          </cell>
          <cell r="L167">
            <v>10102.8870535714</v>
          </cell>
          <cell r="M167">
            <v>16994</v>
          </cell>
          <cell r="N167">
            <v>24510.5785123967</v>
          </cell>
          <cell r="O167">
            <v>19048</v>
          </cell>
          <cell r="P167" t="str">
            <v>NULL</v>
          </cell>
          <cell r="Q167" t="str">
            <v>NULL</v>
          </cell>
          <cell r="R167" t="str">
            <v>NULL</v>
          </cell>
          <cell r="S167" t="str">
            <v>NULL</v>
          </cell>
        </row>
        <row r="168">
          <cell r="C168" t="str">
            <v>2009/2010H</v>
          </cell>
          <cell r="D168">
            <v>6792.1153846153802</v>
          </cell>
          <cell r="E168">
            <v>11151</v>
          </cell>
          <cell r="F168">
            <v>16009</v>
          </cell>
          <cell r="G168">
            <v>18797</v>
          </cell>
          <cell r="H168">
            <v>9043</v>
          </cell>
          <cell r="I168">
            <v>15009</v>
          </cell>
          <cell r="J168">
            <v>21104.939577039298</v>
          </cell>
          <cell r="K168">
            <v>20077</v>
          </cell>
          <cell r="L168" t="str">
            <v>NULL</v>
          </cell>
          <cell r="M168" t="str">
            <v>NULL</v>
          </cell>
          <cell r="N168" t="str">
            <v>NULL</v>
          </cell>
          <cell r="O168" t="str">
            <v>NULL</v>
          </cell>
          <cell r="P168" t="str">
            <v>NULL</v>
          </cell>
          <cell r="Q168" t="str">
            <v>NULL</v>
          </cell>
          <cell r="R168" t="str">
            <v>NULL</v>
          </cell>
          <cell r="S168" t="str">
            <v>NULL</v>
          </cell>
        </row>
        <row r="169">
          <cell r="C169" t="str">
            <v>2010/2011H</v>
          </cell>
          <cell r="D169">
            <v>6789</v>
          </cell>
          <cell r="E169">
            <v>11175.081168831201</v>
          </cell>
          <cell r="F169">
            <v>16110.25</v>
          </cell>
          <cell r="G169">
            <v>19160</v>
          </cell>
          <cell r="H169">
            <v>9509</v>
          </cell>
          <cell r="I169">
            <v>15361</v>
          </cell>
          <cell r="J169">
            <v>21500</v>
          </cell>
          <cell r="K169">
            <v>20593</v>
          </cell>
          <cell r="L169" t="str">
            <v>NULL</v>
          </cell>
          <cell r="M169" t="str">
            <v>NULL</v>
          </cell>
          <cell r="N169" t="str">
            <v>NULL</v>
          </cell>
          <cell r="O169" t="str">
            <v>NULL</v>
          </cell>
          <cell r="P169" t="str">
            <v>NULL</v>
          </cell>
          <cell r="Q169" t="str">
            <v>NULL</v>
          </cell>
          <cell r="R169" t="str">
            <v>NULL</v>
          </cell>
          <cell r="S169" t="str">
            <v>NULL</v>
          </cell>
        </row>
        <row r="170">
          <cell r="C170" t="str">
            <v>2011/2012H</v>
          </cell>
          <cell r="D170">
            <v>7185.3719008264497</v>
          </cell>
          <cell r="E170">
            <v>11722.411971830999</v>
          </cell>
          <cell r="F170">
            <v>16650</v>
          </cell>
          <cell r="G170">
            <v>21505</v>
          </cell>
          <cell r="H170" t="str">
            <v>NULL</v>
          </cell>
          <cell r="I170" t="str">
            <v>NULL</v>
          </cell>
          <cell r="J170" t="str">
            <v>NULL</v>
          </cell>
          <cell r="K170" t="str">
            <v>NULL</v>
          </cell>
          <cell r="L170" t="str">
            <v>NULL</v>
          </cell>
          <cell r="M170" t="str">
            <v>NULL</v>
          </cell>
          <cell r="N170" t="str">
            <v>NULL</v>
          </cell>
          <cell r="O170" t="str">
            <v>NULL</v>
          </cell>
          <cell r="P170" t="str">
            <v>NULL</v>
          </cell>
          <cell r="Q170" t="str">
            <v>NULL</v>
          </cell>
          <cell r="R170" t="str">
            <v>NULL</v>
          </cell>
          <cell r="S170" t="str">
            <v>NULL</v>
          </cell>
        </row>
        <row r="171">
          <cell r="C171" t="str">
            <v>2012/2013H</v>
          </cell>
          <cell r="D171">
            <v>7668.6277472527499</v>
          </cell>
          <cell r="E171">
            <v>12196.238277357699</v>
          </cell>
          <cell r="F171">
            <v>17097.952764976999</v>
          </cell>
          <cell r="G171">
            <v>21774</v>
          </cell>
          <cell r="H171" t="str">
            <v>NULL</v>
          </cell>
          <cell r="I171" t="str">
            <v>NULL</v>
          </cell>
          <cell r="J171" t="str">
            <v>NULL</v>
          </cell>
          <cell r="K171" t="str">
            <v>NULL</v>
          </cell>
          <cell r="L171" t="str">
            <v>NULL</v>
          </cell>
          <cell r="M171" t="str">
            <v>NULL</v>
          </cell>
          <cell r="N171" t="str">
            <v>NULL</v>
          </cell>
          <cell r="O171" t="str">
            <v>NULL</v>
          </cell>
          <cell r="P171" t="str">
            <v>NULL</v>
          </cell>
          <cell r="Q171" t="str">
            <v>NULL</v>
          </cell>
          <cell r="R171" t="str">
            <v>NULL</v>
          </cell>
          <cell r="S171" t="str">
            <v>NULL</v>
          </cell>
        </row>
        <row r="172">
          <cell r="C172" t="str">
            <v>2003/2004I</v>
          </cell>
          <cell r="D172">
            <v>7576.9045584045598</v>
          </cell>
          <cell r="E172">
            <v>9409.5</v>
          </cell>
          <cell r="F172">
            <v>10791.5</v>
          </cell>
          <cell r="G172">
            <v>6163</v>
          </cell>
          <cell r="H172">
            <v>9776.5</v>
          </cell>
          <cell r="I172">
            <v>11381.5</v>
          </cell>
          <cell r="J172">
            <v>13660.25</v>
          </cell>
          <cell r="K172">
            <v>6710</v>
          </cell>
          <cell r="L172">
            <v>10601.5</v>
          </cell>
          <cell r="M172">
            <v>13983</v>
          </cell>
          <cell r="N172">
            <v>16923.8013085399</v>
          </cell>
          <cell r="O172">
            <v>7430</v>
          </cell>
          <cell r="P172">
            <v>9692</v>
          </cell>
          <cell r="Q172">
            <v>15712.5</v>
          </cell>
          <cell r="R172">
            <v>19862.858280254801</v>
          </cell>
          <cell r="S172">
            <v>7633</v>
          </cell>
        </row>
        <row r="173">
          <cell r="C173" t="str">
            <v>2004/2005I</v>
          </cell>
          <cell r="D173">
            <v>7864.9285618971098</v>
          </cell>
          <cell r="E173">
            <v>9588.25</v>
          </cell>
          <cell r="F173">
            <v>14256.4227272727</v>
          </cell>
          <cell r="G173">
            <v>6070</v>
          </cell>
          <cell r="H173">
            <v>9956</v>
          </cell>
          <cell r="I173">
            <v>12063</v>
          </cell>
          <cell r="J173">
            <v>18640</v>
          </cell>
          <cell r="K173">
            <v>7041</v>
          </cell>
          <cell r="L173">
            <v>10808.875</v>
          </cell>
          <cell r="M173">
            <v>14643</v>
          </cell>
          <cell r="N173">
            <v>20886</v>
          </cell>
          <cell r="O173">
            <v>7548</v>
          </cell>
          <cell r="P173" t="str">
            <v>NULL</v>
          </cell>
          <cell r="Q173" t="str">
            <v>NULL</v>
          </cell>
          <cell r="R173" t="str">
            <v>NULL</v>
          </cell>
          <cell r="S173" t="str">
            <v>NULL</v>
          </cell>
        </row>
        <row r="174">
          <cell r="C174" t="str">
            <v>2005/2006I</v>
          </cell>
          <cell r="D174">
            <v>8006.0334499999999</v>
          </cell>
          <cell r="E174">
            <v>10459</v>
          </cell>
          <cell r="F174">
            <v>17821.5</v>
          </cell>
          <cell r="G174">
            <v>6635</v>
          </cell>
          <cell r="H174">
            <v>10323.3494475138</v>
          </cell>
          <cell r="I174">
            <v>13165</v>
          </cell>
          <cell r="J174">
            <v>22144</v>
          </cell>
          <cell r="K174">
            <v>8107</v>
          </cell>
          <cell r="L174">
            <v>10743.75</v>
          </cell>
          <cell r="M174">
            <v>15411.25</v>
          </cell>
          <cell r="N174">
            <v>24899</v>
          </cell>
          <cell r="O174">
            <v>8576</v>
          </cell>
          <cell r="P174" t="str">
            <v>NULL</v>
          </cell>
          <cell r="Q174" t="str">
            <v>NULL</v>
          </cell>
          <cell r="R174" t="str">
            <v>NULL</v>
          </cell>
          <cell r="S174" t="str">
            <v>NULL</v>
          </cell>
        </row>
        <row r="175">
          <cell r="C175" t="str">
            <v>2006/2007I</v>
          </cell>
          <cell r="D175">
            <v>8181.7119750000002</v>
          </cell>
          <cell r="E175">
            <v>11227.95</v>
          </cell>
          <cell r="F175">
            <v>19984</v>
          </cell>
          <cell r="G175">
            <v>7354</v>
          </cell>
          <cell r="H175">
            <v>10213.903460818001</v>
          </cell>
          <cell r="I175">
            <v>13523.494219653199</v>
          </cell>
          <cell r="J175">
            <v>22940</v>
          </cell>
          <cell r="K175">
            <v>8914</v>
          </cell>
          <cell r="L175">
            <v>10541</v>
          </cell>
          <cell r="M175">
            <v>15254</v>
          </cell>
          <cell r="N175">
            <v>25581.5</v>
          </cell>
          <cell r="O175">
            <v>9393</v>
          </cell>
          <cell r="P175" t="str">
            <v>NULL</v>
          </cell>
          <cell r="Q175" t="str">
            <v>NULL</v>
          </cell>
          <cell r="R175" t="str">
            <v>NULL</v>
          </cell>
          <cell r="S175" t="str">
            <v>NULL</v>
          </cell>
        </row>
        <row r="176">
          <cell r="C176" t="str">
            <v>2007/2008I</v>
          </cell>
          <cell r="D176">
            <v>8952.8775739611101</v>
          </cell>
          <cell r="E176">
            <v>12344</v>
          </cell>
          <cell r="F176">
            <v>20508</v>
          </cell>
          <cell r="G176">
            <v>7895</v>
          </cell>
          <cell r="H176">
            <v>10584.5</v>
          </cell>
          <cell r="I176">
            <v>14527.75</v>
          </cell>
          <cell r="J176">
            <v>24445</v>
          </cell>
          <cell r="K176">
            <v>9570</v>
          </cell>
          <cell r="L176">
            <v>11501.16</v>
          </cell>
          <cell r="M176">
            <v>16209.5</v>
          </cell>
          <cell r="N176">
            <v>26383</v>
          </cell>
          <cell r="O176">
            <v>10005</v>
          </cell>
          <cell r="P176" t="str">
            <v>NULL</v>
          </cell>
          <cell r="Q176" t="str">
            <v>NULL</v>
          </cell>
          <cell r="R176" t="str">
            <v>NULL</v>
          </cell>
          <cell r="S176" t="str">
            <v>NULL</v>
          </cell>
        </row>
        <row r="177">
          <cell r="C177" t="str">
            <v>2008/2009I</v>
          </cell>
          <cell r="D177">
            <v>8449</v>
          </cell>
          <cell r="E177">
            <v>12525</v>
          </cell>
          <cell r="F177">
            <v>20979</v>
          </cell>
          <cell r="G177">
            <v>8797</v>
          </cell>
          <cell r="H177">
            <v>10683.5</v>
          </cell>
          <cell r="I177">
            <v>14847.5</v>
          </cell>
          <cell r="J177">
            <v>23977.25</v>
          </cell>
          <cell r="K177">
            <v>10188</v>
          </cell>
          <cell r="L177">
            <v>11754.25</v>
          </cell>
          <cell r="M177">
            <v>16743</v>
          </cell>
          <cell r="N177">
            <v>26415</v>
          </cell>
          <cell r="O177">
            <v>10347</v>
          </cell>
          <cell r="P177" t="str">
            <v>NULL</v>
          </cell>
          <cell r="Q177" t="str">
            <v>NULL</v>
          </cell>
          <cell r="R177" t="str">
            <v>NULL</v>
          </cell>
          <cell r="S177" t="str">
            <v>NULL</v>
          </cell>
        </row>
        <row r="178">
          <cell r="C178" t="str">
            <v>2009/2010I</v>
          </cell>
          <cell r="D178">
            <v>8740.9905660377408</v>
          </cell>
          <cell r="E178">
            <v>12892.953296703299</v>
          </cell>
          <cell r="F178">
            <v>21054</v>
          </cell>
          <cell r="G178">
            <v>9808</v>
          </cell>
          <cell r="H178">
            <v>10793</v>
          </cell>
          <cell r="I178">
            <v>15298.5</v>
          </cell>
          <cell r="J178">
            <v>23652.75</v>
          </cell>
          <cell r="K178">
            <v>10840</v>
          </cell>
          <cell r="L178" t="str">
            <v>NULL</v>
          </cell>
          <cell r="M178" t="str">
            <v>NULL</v>
          </cell>
          <cell r="N178" t="str">
            <v>NULL</v>
          </cell>
          <cell r="O178" t="str">
            <v>NULL</v>
          </cell>
          <cell r="P178" t="str">
            <v>NULL</v>
          </cell>
          <cell r="Q178" t="str">
            <v>NULL</v>
          </cell>
          <cell r="R178" t="str">
            <v>NULL</v>
          </cell>
          <cell r="S178" t="str">
            <v>NULL</v>
          </cell>
        </row>
        <row r="179">
          <cell r="C179" t="str">
            <v>2010/2011I</v>
          </cell>
          <cell r="D179">
            <v>8675.5</v>
          </cell>
          <cell r="E179">
            <v>13050</v>
          </cell>
          <cell r="F179">
            <v>21002</v>
          </cell>
          <cell r="G179">
            <v>10593</v>
          </cell>
          <cell r="H179">
            <v>10919.375</v>
          </cell>
          <cell r="I179">
            <v>15928.5</v>
          </cell>
          <cell r="J179">
            <v>23885.75</v>
          </cell>
          <cell r="K179">
            <v>11362</v>
          </cell>
          <cell r="L179" t="str">
            <v>NULL</v>
          </cell>
          <cell r="M179" t="str">
            <v>NULL</v>
          </cell>
          <cell r="N179" t="str">
            <v>NULL</v>
          </cell>
          <cell r="O179" t="str">
            <v>NULL</v>
          </cell>
          <cell r="P179" t="str">
            <v>NULL</v>
          </cell>
          <cell r="Q179" t="str">
            <v>NULL</v>
          </cell>
          <cell r="R179" t="str">
            <v>NULL</v>
          </cell>
          <cell r="S179" t="str">
            <v>NULL</v>
          </cell>
        </row>
        <row r="180">
          <cell r="C180" t="str">
            <v>2011/2012I</v>
          </cell>
          <cell r="D180">
            <v>9585</v>
          </cell>
          <cell r="E180">
            <v>14012</v>
          </cell>
          <cell r="F180">
            <v>21128</v>
          </cell>
          <cell r="G180">
            <v>11527</v>
          </cell>
          <cell r="H180" t="str">
            <v>NULL</v>
          </cell>
          <cell r="I180" t="str">
            <v>NULL</v>
          </cell>
          <cell r="J180" t="str">
            <v>NULL</v>
          </cell>
          <cell r="K180" t="str">
            <v>NULL</v>
          </cell>
          <cell r="L180" t="str">
            <v>NULL</v>
          </cell>
          <cell r="M180" t="str">
            <v>NULL</v>
          </cell>
          <cell r="N180" t="str">
            <v>NULL</v>
          </cell>
          <cell r="O180" t="str">
            <v>NULL</v>
          </cell>
          <cell r="P180" t="str">
            <v>NULL</v>
          </cell>
          <cell r="Q180" t="str">
            <v>NULL</v>
          </cell>
          <cell r="R180" t="str">
            <v>NULL</v>
          </cell>
          <cell r="S180" t="str">
            <v>NULL</v>
          </cell>
        </row>
        <row r="181">
          <cell r="C181" t="str">
            <v>2012/2013I</v>
          </cell>
          <cell r="D181">
            <v>10107.5</v>
          </cell>
          <cell r="E181">
            <v>14370</v>
          </cell>
          <cell r="F181">
            <v>21294</v>
          </cell>
          <cell r="G181">
            <v>11765</v>
          </cell>
          <cell r="H181" t="str">
            <v>NULL</v>
          </cell>
          <cell r="I181" t="str">
            <v>NULL</v>
          </cell>
          <cell r="J181" t="str">
            <v>NULL</v>
          </cell>
          <cell r="K181" t="str">
            <v>NULL</v>
          </cell>
          <cell r="L181" t="str">
            <v>NULL</v>
          </cell>
          <cell r="M181" t="str">
            <v>NULL</v>
          </cell>
          <cell r="N181" t="str">
            <v>NULL</v>
          </cell>
          <cell r="O181" t="str">
            <v>NULL</v>
          </cell>
          <cell r="P181" t="str">
            <v>NULL</v>
          </cell>
          <cell r="Q181" t="str">
            <v>NULL</v>
          </cell>
          <cell r="R181" t="str">
            <v>NULL</v>
          </cell>
          <cell r="S181" t="str">
            <v>NULL</v>
          </cell>
        </row>
        <row r="182">
          <cell r="C182" t="str">
            <v>2003/2004J</v>
          </cell>
          <cell r="D182">
            <v>9409.5</v>
          </cell>
          <cell r="E182">
            <v>15985</v>
          </cell>
          <cell r="F182">
            <v>26089.275229357801</v>
          </cell>
          <cell r="G182">
            <v>2319</v>
          </cell>
          <cell r="H182">
            <v>11381.5</v>
          </cell>
          <cell r="I182">
            <v>19373</v>
          </cell>
          <cell r="J182">
            <v>29195</v>
          </cell>
          <cell r="K182">
            <v>2561</v>
          </cell>
          <cell r="L182">
            <v>12956.5</v>
          </cell>
          <cell r="M182">
            <v>21623</v>
          </cell>
          <cell r="N182">
            <v>31723</v>
          </cell>
          <cell r="O182">
            <v>2849</v>
          </cell>
          <cell r="P182">
            <v>12417.75</v>
          </cell>
          <cell r="Q182">
            <v>22707.75</v>
          </cell>
          <cell r="R182">
            <v>35626.75</v>
          </cell>
          <cell r="S182">
            <v>3056</v>
          </cell>
        </row>
        <row r="183">
          <cell r="C183" t="str">
            <v>2004/2005J</v>
          </cell>
          <cell r="D183">
            <v>9734</v>
          </cell>
          <cell r="E183">
            <v>18032</v>
          </cell>
          <cell r="F183">
            <v>29147</v>
          </cell>
          <cell r="G183">
            <v>2341</v>
          </cell>
          <cell r="H183">
            <v>11647.5</v>
          </cell>
          <cell r="I183">
            <v>21354</v>
          </cell>
          <cell r="J183">
            <v>32272</v>
          </cell>
          <cell r="K183">
            <v>2753</v>
          </cell>
          <cell r="L183">
            <v>12191.5</v>
          </cell>
          <cell r="M183">
            <v>23014</v>
          </cell>
          <cell r="N183">
            <v>34261</v>
          </cell>
          <cell r="O183">
            <v>3018</v>
          </cell>
          <cell r="P183" t="str">
            <v>NULL</v>
          </cell>
          <cell r="Q183" t="str">
            <v>NULL</v>
          </cell>
          <cell r="R183" t="str">
            <v>NULL</v>
          </cell>
          <cell r="S183" t="str">
            <v>NULL</v>
          </cell>
        </row>
        <row r="184">
          <cell r="C184" t="str">
            <v>2005/2006J</v>
          </cell>
          <cell r="D184">
            <v>10050</v>
          </cell>
          <cell r="E184">
            <v>18755</v>
          </cell>
          <cell r="F184">
            <v>30373</v>
          </cell>
          <cell r="G184">
            <v>2565</v>
          </cell>
          <cell r="H184">
            <v>12000</v>
          </cell>
          <cell r="I184">
            <v>21658.5</v>
          </cell>
          <cell r="J184">
            <v>32029.75</v>
          </cell>
          <cell r="K184">
            <v>3114</v>
          </cell>
          <cell r="L184">
            <v>12618.75</v>
          </cell>
          <cell r="M184">
            <v>23270</v>
          </cell>
          <cell r="N184">
            <v>34004</v>
          </cell>
          <cell r="O184">
            <v>3408</v>
          </cell>
          <cell r="P184" t="str">
            <v>NULL</v>
          </cell>
          <cell r="Q184" t="str">
            <v>NULL</v>
          </cell>
          <cell r="R184" t="str">
            <v>NULL</v>
          </cell>
          <cell r="S184" t="str">
            <v>NULL</v>
          </cell>
        </row>
        <row r="185">
          <cell r="C185" t="str">
            <v>2006/2007J</v>
          </cell>
          <cell r="D185">
            <v>10460.75</v>
          </cell>
          <cell r="E185">
            <v>18048.559523809501</v>
          </cell>
          <cell r="F185">
            <v>29254.75</v>
          </cell>
          <cell r="G185">
            <v>1962</v>
          </cell>
          <cell r="H185">
            <v>12354.875</v>
          </cell>
          <cell r="I185">
            <v>21223</v>
          </cell>
          <cell r="J185">
            <v>31389.258241758202</v>
          </cell>
          <cell r="K185">
            <v>2494</v>
          </cell>
          <cell r="L185">
            <v>13486.75</v>
          </cell>
          <cell r="M185">
            <v>22683.5</v>
          </cell>
          <cell r="N185">
            <v>33101.75</v>
          </cell>
          <cell r="O185">
            <v>2694</v>
          </cell>
          <cell r="P185" t="str">
            <v>NULL</v>
          </cell>
          <cell r="Q185" t="str">
            <v>NULL</v>
          </cell>
          <cell r="R185" t="str">
            <v>NULL</v>
          </cell>
          <cell r="S185" t="str">
            <v>NULL</v>
          </cell>
        </row>
        <row r="186">
          <cell r="C186" t="str">
            <v>2007/2008J</v>
          </cell>
          <cell r="D186">
            <v>11136</v>
          </cell>
          <cell r="E186">
            <v>19799</v>
          </cell>
          <cell r="F186">
            <v>30000</v>
          </cell>
          <cell r="G186">
            <v>1997</v>
          </cell>
          <cell r="H186">
            <v>12892.5</v>
          </cell>
          <cell r="I186">
            <v>21506.3231197772</v>
          </cell>
          <cell r="J186">
            <v>30716.5</v>
          </cell>
          <cell r="K186">
            <v>2571</v>
          </cell>
          <cell r="L186">
            <v>12931.75</v>
          </cell>
          <cell r="M186">
            <v>22808.5</v>
          </cell>
          <cell r="N186">
            <v>32891</v>
          </cell>
          <cell r="O186">
            <v>2854</v>
          </cell>
          <cell r="P186" t="str">
            <v>NULL</v>
          </cell>
          <cell r="Q186" t="str">
            <v>NULL</v>
          </cell>
          <cell r="R186" t="str">
            <v>NULL</v>
          </cell>
          <cell r="S186" t="str">
            <v>NULL</v>
          </cell>
        </row>
        <row r="187">
          <cell r="C187" t="str">
            <v>2008/2009J</v>
          </cell>
          <cell r="D187">
            <v>10766.5084033613</v>
          </cell>
          <cell r="E187">
            <v>18920.625</v>
          </cell>
          <cell r="F187">
            <v>29585.75</v>
          </cell>
          <cell r="G187">
            <v>1772</v>
          </cell>
          <cell r="H187">
            <v>12236.764462809901</v>
          </cell>
          <cell r="I187">
            <v>21567.5</v>
          </cell>
          <cell r="J187">
            <v>31708.5</v>
          </cell>
          <cell r="K187">
            <v>2218</v>
          </cell>
          <cell r="L187">
            <v>12916.75</v>
          </cell>
          <cell r="M187">
            <v>23471.5</v>
          </cell>
          <cell r="N187">
            <v>33392.818505338102</v>
          </cell>
          <cell r="O187">
            <v>2468</v>
          </cell>
          <cell r="P187" t="str">
            <v>NULL</v>
          </cell>
          <cell r="Q187" t="str">
            <v>NULL</v>
          </cell>
          <cell r="R187" t="str">
            <v>NULL</v>
          </cell>
          <cell r="S187" t="str">
            <v>NULL</v>
          </cell>
        </row>
        <row r="188">
          <cell r="C188" t="str">
            <v>2009/2010J</v>
          </cell>
          <cell r="D188">
            <v>10558</v>
          </cell>
          <cell r="E188">
            <v>18052.6483516484</v>
          </cell>
          <cell r="F188">
            <v>28326</v>
          </cell>
          <cell r="G188">
            <v>1993</v>
          </cell>
          <cell r="H188">
            <v>12195.5</v>
          </cell>
          <cell r="I188">
            <v>21000</v>
          </cell>
          <cell r="J188">
            <v>30535.328296703301</v>
          </cell>
          <cell r="K188">
            <v>2559</v>
          </cell>
          <cell r="L188" t="str">
            <v>NULL</v>
          </cell>
          <cell r="M188" t="str">
            <v>NULL</v>
          </cell>
          <cell r="N188" t="str">
            <v>NULL</v>
          </cell>
          <cell r="O188" t="str">
            <v>NULL</v>
          </cell>
          <cell r="P188" t="str">
            <v>NULL</v>
          </cell>
          <cell r="Q188" t="str">
            <v>NULL</v>
          </cell>
          <cell r="R188" t="str">
            <v>NULL</v>
          </cell>
          <cell r="S188" t="str">
            <v>NULL</v>
          </cell>
        </row>
        <row r="189">
          <cell r="C189" t="str">
            <v>2010/2011J</v>
          </cell>
          <cell r="D189">
            <v>10501</v>
          </cell>
          <cell r="E189">
            <v>18378</v>
          </cell>
          <cell r="F189">
            <v>27896.141768292699</v>
          </cell>
          <cell r="G189">
            <v>1826</v>
          </cell>
          <cell r="H189">
            <v>12504.5746268657</v>
          </cell>
          <cell r="I189">
            <v>21564</v>
          </cell>
          <cell r="J189">
            <v>30388.650280898899</v>
          </cell>
          <cell r="K189">
            <v>2363</v>
          </cell>
          <cell r="L189" t="str">
            <v>NULL</v>
          </cell>
          <cell r="M189" t="str">
            <v>NULL</v>
          </cell>
          <cell r="N189" t="str">
            <v>NULL</v>
          </cell>
          <cell r="O189" t="str">
            <v>NULL</v>
          </cell>
          <cell r="P189" t="str">
            <v>NULL</v>
          </cell>
          <cell r="Q189" t="str">
            <v>NULL</v>
          </cell>
          <cell r="R189" t="str">
            <v>NULL</v>
          </cell>
          <cell r="S189" t="str">
            <v>NULL</v>
          </cell>
        </row>
        <row r="190">
          <cell r="C190" t="str">
            <v>2011/2012J</v>
          </cell>
          <cell r="D190">
            <v>9765.75</v>
          </cell>
          <cell r="E190">
            <v>17962.126760563398</v>
          </cell>
          <cell r="F190">
            <v>27720.75</v>
          </cell>
          <cell r="G190">
            <v>2180</v>
          </cell>
          <cell r="H190" t="str">
            <v>NULL</v>
          </cell>
          <cell r="I190" t="str">
            <v>NULL</v>
          </cell>
          <cell r="J190" t="str">
            <v>NULL</v>
          </cell>
          <cell r="K190" t="str">
            <v>NULL</v>
          </cell>
          <cell r="L190" t="str">
            <v>NULL</v>
          </cell>
          <cell r="M190" t="str">
            <v>NULL</v>
          </cell>
          <cell r="N190" t="str">
            <v>NULL</v>
          </cell>
          <cell r="O190" t="str">
            <v>NULL</v>
          </cell>
          <cell r="P190" t="str">
            <v>NULL</v>
          </cell>
          <cell r="Q190" t="str">
            <v>NULL</v>
          </cell>
          <cell r="R190" t="str">
            <v>NULL</v>
          </cell>
          <cell r="S190" t="str">
            <v>NULL</v>
          </cell>
        </row>
        <row r="191">
          <cell r="C191" t="str">
            <v>2012/2013J</v>
          </cell>
          <cell r="D191">
            <v>10665.5</v>
          </cell>
          <cell r="E191">
            <v>18905</v>
          </cell>
          <cell r="F191">
            <v>27597.906432748499</v>
          </cell>
          <cell r="G191">
            <v>2111</v>
          </cell>
          <cell r="H191" t="str">
            <v>NULL</v>
          </cell>
          <cell r="I191" t="str">
            <v>NULL</v>
          </cell>
          <cell r="J191" t="str">
            <v>NULL</v>
          </cell>
          <cell r="K191" t="str">
            <v>NULL</v>
          </cell>
          <cell r="L191" t="str">
            <v>NULL</v>
          </cell>
          <cell r="M191" t="str">
            <v>NULL</v>
          </cell>
          <cell r="N191" t="str">
            <v>NULL</v>
          </cell>
          <cell r="O191" t="str">
            <v>NULL</v>
          </cell>
          <cell r="P191" t="str">
            <v>NULL</v>
          </cell>
          <cell r="Q191" t="str">
            <v>NULL</v>
          </cell>
          <cell r="R191" t="str">
            <v>NULL</v>
          </cell>
          <cell r="S191" t="str">
            <v>NULL</v>
          </cell>
        </row>
      </sheetData>
      <sheetData sheetId="1">
        <row r="2">
          <cell r="B2" t="str">
            <v>2003/200411</v>
          </cell>
          <cell r="C2">
            <v>1</v>
          </cell>
          <cell r="D2">
            <v>1</v>
          </cell>
          <cell r="E2">
            <v>29138</v>
          </cell>
          <cell r="F2">
            <v>35643</v>
          </cell>
          <cell r="G2">
            <v>39109</v>
          </cell>
          <cell r="H2">
            <v>2561</v>
          </cell>
          <cell r="I2">
            <v>31899.156164383599</v>
          </cell>
          <cell r="J2">
            <v>42195.733333333301</v>
          </cell>
          <cell r="K2">
            <v>45658</v>
          </cell>
          <cell r="L2">
            <v>2761</v>
          </cell>
          <cell r="M2">
            <v>36304.344093406602</v>
          </cell>
          <cell r="N2">
            <v>47122</v>
          </cell>
          <cell r="O2">
            <v>52596.524038461503</v>
          </cell>
          <cell r="P2">
            <v>2710</v>
          </cell>
          <cell r="Q2">
            <v>29493.875</v>
          </cell>
          <cell r="R2">
            <v>50236.506944444402</v>
          </cell>
          <cell r="S2">
            <v>65596.5</v>
          </cell>
          <cell r="T2">
            <v>2106</v>
          </cell>
        </row>
        <row r="3">
          <cell r="B3" t="str">
            <v>2004/200511</v>
          </cell>
          <cell r="C3">
            <v>1</v>
          </cell>
          <cell r="D3">
            <v>1</v>
          </cell>
          <cell r="E3">
            <v>30702</v>
          </cell>
          <cell r="F3">
            <v>34782</v>
          </cell>
          <cell r="G3">
            <v>37274</v>
          </cell>
          <cell r="H3">
            <v>2837</v>
          </cell>
          <cell r="I3">
            <v>36187.5</v>
          </cell>
          <cell r="J3">
            <v>43114.186475409799</v>
          </cell>
          <cell r="K3">
            <v>46297</v>
          </cell>
          <cell r="L3">
            <v>3068</v>
          </cell>
          <cell r="M3">
            <v>36515</v>
          </cell>
          <cell r="N3">
            <v>46471</v>
          </cell>
          <cell r="O3">
            <v>51758.376234272997</v>
          </cell>
          <cell r="P3">
            <v>3083</v>
          </cell>
          <cell r="Q3" t="str">
            <v>NULL</v>
          </cell>
          <cell r="R3" t="str">
            <v>NULL</v>
          </cell>
          <cell r="S3" t="str">
            <v>NULL</v>
          </cell>
          <cell r="T3" t="str">
            <v>NULL</v>
          </cell>
        </row>
        <row r="4">
          <cell r="B4" t="str">
            <v>2005/200611</v>
          </cell>
          <cell r="C4">
            <v>1</v>
          </cell>
          <cell r="D4">
            <v>1</v>
          </cell>
          <cell r="E4">
            <v>30949</v>
          </cell>
          <cell r="F4">
            <v>34721.5</v>
          </cell>
          <cell r="G4">
            <v>36888.072289156597</v>
          </cell>
          <cell r="H4">
            <v>3078</v>
          </cell>
          <cell r="I4">
            <v>37667.715181058498</v>
          </cell>
          <cell r="J4">
            <v>43400.0575842697</v>
          </cell>
          <cell r="K4">
            <v>46170.75</v>
          </cell>
          <cell r="L4">
            <v>3148</v>
          </cell>
          <cell r="M4">
            <v>35727</v>
          </cell>
          <cell r="N4">
            <v>46599</v>
          </cell>
          <cell r="O4">
            <v>51394.5</v>
          </cell>
          <cell r="P4">
            <v>3171</v>
          </cell>
          <cell r="Q4" t="str">
            <v>NULL</v>
          </cell>
          <cell r="R4" t="str">
            <v>NULL</v>
          </cell>
          <cell r="S4" t="str">
            <v>NULL</v>
          </cell>
          <cell r="T4" t="str">
            <v>NULL</v>
          </cell>
        </row>
        <row r="5">
          <cell r="B5" t="str">
            <v>2006/200711</v>
          </cell>
          <cell r="C5">
            <v>1</v>
          </cell>
          <cell r="D5">
            <v>1</v>
          </cell>
          <cell r="E5">
            <v>31340.5</v>
          </cell>
          <cell r="F5">
            <v>34867</v>
          </cell>
          <cell r="G5">
            <v>37078.5</v>
          </cell>
          <cell r="H5">
            <v>3519</v>
          </cell>
          <cell r="I5">
            <v>38348.75</v>
          </cell>
          <cell r="J5">
            <v>43365</v>
          </cell>
          <cell r="K5">
            <v>45842</v>
          </cell>
          <cell r="L5">
            <v>3702</v>
          </cell>
          <cell r="M5">
            <v>33727</v>
          </cell>
          <cell r="N5">
            <v>46215</v>
          </cell>
          <cell r="O5">
            <v>52356</v>
          </cell>
          <cell r="P5">
            <v>3473</v>
          </cell>
          <cell r="Q5" t="str">
            <v>NULL</v>
          </cell>
          <cell r="R5" t="str">
            <v>NULL</v>
          </cell>
          <cell r="S5" t="str">
            <v>NULL</v>
          </cell>
          <cell r="T5" t="str">
            <v>NULL</v>
          </cell>
        </row>
        <row r="6">
          <cell r="B6" t="str">
            <v>2007/200811</v>
          </cell>
          <cell r="C6">
            <v>1</v>
          </cell>
          <cell r="D6">
            <v>1</v>
          </cell>
          <cell r="E6">
            <v>17601.5</v>
          </cell>
          <cell r="F6">
            <v>27859.4784172662</v>
          </cell>
          <cell r="G6">
            <v>35949.940509915003</v>
          </cell>
          <cell r="H6">
            <v>5231</v>
          </cell>
          <cell r="I6">
            <v>21517.933870967699</v>
          </cell>
          <cell r="J6">
            <v>30193.5</v>
          </cell>
          <cell r="K6">
            <v>43967.449392712602</v>
          </cell>
          <cell r="L6">
            <v>4763</v>
          </cell>
          <cell r="M6">
            <v>22221.9289148352</v>
          </cell>
          <cell r="N6">
            <v>31885.571721311499</v>
          </cell>
          <cell r="O6">
            <v>47948.25</v>
          </cell>
          <cell r="P6">
            <v>4712</v>
          </cell>
          <cell r="Q6" t="str">
            <v>NULL</v>
          </cell>
          <cell r="R6" t="str">
            <v>NULL</v>
          </cell>
          <cell r="S6" t="str">
            <v>NULL</v>
          </cell>
          <cell r="T6" t="str">
            <v>NULL</v>
          </cell>
        </row>
        <row r="7">
          <cell r="B7" t="str">
            <v>2008/200911</v>
          </cell>
          <cell r="C7">
            <v>1</v>
          </cell>
          <cell r="D7">
            <v>1</v>
          </cell>
          <cell r="E7">
            <v>17316.25</v>
          </cell>
          <cell r="F7">
            <v>24512.400000000001</v>
          </cell>
          <cell r="G7">
            <v>35674.5</v>
          </cell>
          <cell r="H7">
            <v>5915</v>
          </cell>
          <cell r="I7">
            <v>19188.3</v>
          </cell>
          <cell r="J7">
            <v>28499.435483870999</v>
          </cell>
          <cell r="K7">
            <v>43413</v>
          </cell>
          <cell r="L7">
            <v>5384</v>
          </cell>
          <cell r="M7">
            <v>21469.850151515198</v>
          </cell>
          <cell r="N7">
            <v>29507.817806007999</v>
          </cell>
          <cell r="O7">
            <v>46346.25</v>
          </cell>
          <cell r="P7">
            <v>5082</v>
          </cell>
          <cell r="Q7" t="str">
            <v>NULL</v>
          </cell>
          <cell r="R7" t="str">
            <v>NULL</v>
          </cell>
          <cell r="S7" t="str">
            <v>NULL</v>
          </cell>
          <cell r="T7" t="str">
            <v>NULL</v>
          </cell>
        </row>
        <row r="8">
          <cell r="B8" t="str">
            <v>2009/201011</v>
          </cell>
          <cell r="C8">
            <v>1</v>
          </cell>
          <cell r="D8">
            <v>1</v>
          </cell>
          <cell r="E8">
            <v>17958.875</v>
          </cell>
          <cell r="F8">
            <v>29335</v>
          </cell>
          <cell r="G8">
            <v>36226</v>
          </cell>
          <cell r="H8">
            <v>5884</v>
          </cell>
          <cell r="I8">
            <v>19725.025000000001</v>
          </cell>
          <cell r="J8">
            <v>28953.87</v>
          </cell>
          <cell r="K8">
            <v>43510.75</v>
          </cell>
          <cell r="L8">
            <v>5638</v>
          </cell>
          <cell r="M8" t="str">
            <v>NULL</v>
          </cell>
          <cell r="N8" t="str">
            <v>NULL</v>
          </cell>
          <cell r="O8" t="str">
            <v>NULL</v>
          </cell>
          <cell r="P8" t="str">
            <v>NULL</v>
          </cell>
          <cell r="Q8" t="str">
            <v>NULL</v>
          </cell>
          <cell r="R8" t="str">
            <v>NULL</v>
          </cell>
          <cell r="S8" t="str">
            <v>NULL</v>
          </cell>
          <cell r="T8" t="str">
            <v>NULL</v>
          </cell>
        </row>
        <row r="9">
          <cell r="B9" t="str">
            <v>2010/201111</v>
          </cell>
          <cell r="C9">
            <v>1</v>
          </cell>
          <cell r="D9">
            <v>1</v>
          </cell>
          <cell r="E9">
            <v>17460.45</v>
          </cell>
          <cell r="F9">
            <v>28298</v>
          </cell>
          <cell r="G9">
            <v>36569.75</v>
          </cell>
          <cell r="H9">
            <v>6350</v>
          </cell>
          <cell r="I9">
            <v>18883</v>
          </cell>
          <cell r="J9">
            <v>27032.530864197499</v>
          </cell>
          <cell r="K9">
            <v>42612</v>
          </cell>
          <cell r="L9">
            <v>5499</v>
          </cell>
          <cell r="M9" t="str">
            <v>NULL</v>
          </cell>
          <cell r="N9" t="str">
            <v>NULL</v>
          </cell>
          <cell r="O9" t="str">
            <v>NULL</v>
          </cell>
          <cell r="P9" t="str">
            <v>NULL</v>
          </cell>
          <cell r="Q9" t="str">
            <v>NULL</v>
          </cell>
          <cell r="R9" t="str">
            <v>NULL</v>
          </cell>
          <cell r="S9" t="str">
            <v>NULL</v>
          </cell>
          <cell r="T9" t="str">
            <v>NULL</v>
          </cell>
        </row>
        <row r="10">
          <cell r="B10" t="str">
            <v>2011/201211</v>
          </cell>
          <cell r="C10">
            <v>1</v>
          </cell>
          <cell r="D10">
            <v>1</v>
          </cell>
          <cell r="E10">
            <v>17343.2</v>
          </cell>
          <cell r="F10">
            <v>24587.64</v>
          </cell>
          <cell r="G10">
            <v>35515</v>
          </cell>
          <cell r="H10">
            <v>6453</v>
          </cell>
          <cell r="I10" t="str">
            <v>NULL</v>
          </cell>
          <cell r="J10" t="str">
            <v>NULL</v>
          </cell>
          <cell r="K10" t="str">
            <v>NULL</v>
          </cell>
          <cell r="L10" t="str">
            <v>NULL</v>
          </cell>
          <cell r="M10" t="str">
            <v>NULL</v>
          </cell>
          <cell r="N10" t="str">
            <v>NULL</v>
          </cell>
          <cell r="O10" t="str">
            <v>NULL</v>
          </cell>
          <cell r="P10" t="str">
            <v>NULL</v>
          </cell>
          <cell r="Q10" t="str">
            <v>NULL</v>
          </cell>
          <cell r="R10" t="str">
            <v>NULL</v>
          </cell>
          <cell r="S10" t="str">
            <v>NULL</v>
          </cell>
          <cell r="T10" t="str">
            <v>NULL</v>
          </cell>
        </row>
        <row r="11">
          <cell r="B11" t="str">
            <v>2012/201311</v>
          </cell>
          <cell r="C11">
            <v>1</v>
          </cell>
          <cell r="D11">
            <v>1</v>
          </cell>
          <cell r="E11">
            <v>17387</v>
          </cell>
          <cell r="F11">
            <v>24894.5</v>
          </cell>
          <cell r="G11">
            <v>35718.5</v>
          </cell>
          <cell r="H11">
            <v>6834</v>
          </cell>
          <cell r="I11" t="str">
            <v>NULL</v>
          </cell>
          <cell r="J11" t="str">
            <v>NULL</v>
          </cell>
          <cell r="K11" t="str">
            <v>NULL</v>
          </cell>
          <cell r="L11" t="str">
            <v>NULL</v>
          </cell>
          <cell r="M11" t="str">
            <v>NULL</v>
          </cell>
          <cell r="N11" t="str">
            <v>NULL</v>
          </cell>
          <cell r="O11" t="str">
            <v>NULL</v>
          </cell>
          <cell r="P11" t="str">
            <v>NULL</v>
          </cell>
          <cell r="Q11" t="str">
            <v>NULL</v>
          </cell>
          <cell r="R11" t="str">
            <v>NULL</v>
          </cell>
          <cell r="S11" t="str">
            <v>NULL</v>
          </cell>
          <cell r="T11" t="str">
            <v>NULL</v>
          </cell>
        </row>
        <row r="12">
          <cell r="B12" t="str">
            <v>2003/200421</v>
          </cell>
          <cell r="C12">
            <v>2</v>
          </cell>
          <cell r="D12">
            <v>1</v>
          </cell>
          <cell r="E12">
            <v>13145</v>
          </cell>
          <cell r="F12">
            <v>19580</v>
          </cell>
          <cell r="G12">
            <v>23487.5</v>
          </cell>
          <cell r="H12">
            <v>6691</v>
          </cell>
          <cell r="I12">
            <v>14546</v>
          </cell>
          <cell r="J12">
            <v>22468</v>
          </cell>
          <cell r="K12">
            <v>27968.568559556799</v>
          </cell>
          <cell r="L12">
            <v>6150</v>
          </cell>
          <cell r="M12">
            <v>16340.787575</v>
          </cell>
          <cell r="N12">
            <v>25680</v>
          </cell>
          <cell r="O12">
            <v>32744.75</v>
          </cell>
          <cell r="P12">
            <v>7164</v>
          </cell>
          <cell r="Q12">
            <v>15621</v>
          </cell>
          <cell r="R12">
            <v>27005</v>
          </cell>
          <cell r="S12">
            <v>35933</v>
          </cell>
          <cell r="T12">
            <v>8157</v>
          </cell>
        </row>
        <row r="13">
          <cell r="B13" t="str">
            <v>2004/200521</v>
          </cell>
          <cell r="C13">
            <v>2</v>
          </cell>
          <cell r="D13">
            <v>1</v>
          </cell>
          <cell r="E13">
            <v>13678</v>
          </cell>
          <cell r="F13">
            <v>19681</v>
          </cell>
          <cell r="G13">
            <v>23367</v>
          </cell>
          <cell r="H13">
            <v>6847</v>
          </cell>
          <cell r="I13">
            <v>15795.75</v>
          </cell>
          <cell r="J13">
            <v>23356.9972451791</v>
          </cell>
          <cell r="K13">
            <v>28866.75</v>
          </cell>
          <cell r="L13">
            <v>6452</v>
          </cell>
          <cell r="M13">
            <v>17164.25</v>
          </cell>
          <cell r="N13">
            <v>26220</v>
          </cell>
          <cell r="O13">
            <v>33233.75</v>
          </cell>
          <cell r="P13">
            <v>7664</v>
          </cell>
          <cell r="Q13" t="str">
            <v>NULL</v>
          </cell>
          <cell r="R13" t="str">
            <v>NULL</v>
          </cell>
          <cell r="S13" t="str">
            <v>NULL</v>
          </cell>
          <cell r="T13" t="str">
            <v>NULL</v>
          </cell>
        </row>
        <row r="14">
          <cell r="B14" t="str">
            <v>2005/200621</v>
          </cell>
          <cell r="C14">
            <v>2</v>
          </cell>
          <cell r="D14">
            <v>1</v>
          </cell>
          <cell r="E14">
            <v>13385</v>
          </cell>
          <cell r="F14">
            <v>19557</v>
          </cell>
          <cell r="G14">
            <v>23590</v>
          </cell>
          <cell r="H14">
            <v>7277</v>
          </cell>
          <cell r="I14">
            <v>15730.75</v>
          </cell>
          <cell r="J14">
            <v>23809</v>
          </cell>
          <cell r="K14">
            <v>29241.5</v>
          </cell>
          <cell r="L14">
            <v>7431</v>
          </cell>
          <cell r="M14">
            <v>16515</v>
          </cell>
          <cell r="N14">
            <v>26147</v>
          </cell>
          <cell r="O14">
            <v>32992</v>
          </cell>
          <cell r="P14">
            <v>8589</v>
          </cell>
          <cell r="Q14" t="str">
            <v>NULL</v>
          </cell>
          <cell r="R14" t="str">
            <v>NULL</v>
          </cell>
          <cell r="S14" t="str">
            <v>NULL</v>
          </cell>
          <cell r="T14" t="str">
            <v>NULL</v>
          </cell>
        </row>
        <row r="15">
          <cell r="B15" t="str">
            <v>2006/200721</v>
          </cell>
          <cell r="C15">
            <v>2</v>
          </cell>
          <cell r="D15">
            <v>1</v>
          </cell>
          <cell r="E15">
            <v>13795</v>
          </cell>
          <cell r="F15">
            <v>20223</v>
          </cell>
          <cell r="G15">
            <v>24185</v>
          </cell>
          <cell r="H15">
            <v>7773</v>
          </cell>
          <cell r="I15">
            <v>15490</v>
          </cell>
          <cell r="J15">
            <v>23983.2890365448</v>
          </cell>
          <cell r="K15">
            <v>29612</v>
          </cell>
          <cell r="L15">
            <v>7929</v>
          </cell>
          <cell r="M15">
            <v>15594.480321727</v>
          </cell>
          <cell r="N15">
            <v>25571</v>
          </cell>
          <cell r="O15">
            <v>32243</v>
          </cell>
          <cell r="P15">
            <v>9073</v>
          </cell>
          <cell r="Q15" t="str">
            <v>NULL</v>
          </cell>
          <cell r="R15" t="str">
            <v>NULL</v>
          </cell>
          <cell r="S15" t="str">
            <v>NULL</v>
          </cell>
          <cell r="T15" t="str">
            <v>NULL</v>
          </cell>
        </row>
        <row r="16">
          <cell r="B16" t="str">
            <v>2007/200821</v>
          </cell>
          <cell r="C16">
            <v>2</v>
          </cell>
          <cell r="D16">
            <v>1</v>
          </cell>
          <cell r="E16">
            <v>14659.5</v>
          </cell>
          <cell r="F16">
            <v>20978</v>
          </cell>
          <cell r="G16">
            <v>24916</v>
          </cell>
          <cell r="H16">
            <v>9248</v>
          </cell>
          <cell r="I16">
            <v>16007.91</v>
          </cell>
          <cell r="J16">
            <v>24092</v>
          </cell>
          <cell r="K16">
            <v>29526</v>
          </cell>
          <cell r="L16">
            <v>9335</v>
          </cell>
          <cell r="M16">
            <v>16512.5</v>
          </cell>
          <cell r="N16">
            <v>25691</v>
          </cell>
          <cell r="O16">
            <v>31513</v>
          </cell>
          <cell r="P16">
            <v>10647</v>
          </cell>
          <cell r="Q16" t="str">
            <v>NULL</v>
          </cell>
          <cell r="R16" t="str">
            <v>NULL</v>
          </cell>
          <cell r="S16" t="str">
            <v>NULL</v>
          </cell>
          <cell r="T16" t="str">
            <v>NULL</v>
          </cell>
        </row>
        <row r="17">
          <cell r="B17" t="str">
            <v>2008/200921</v>
          </cell>
          <cell r="C17">
            <v>2</v>
          </cell>
          <cell r="D17">
            <v>1</v>
          </cell>
          <cell r="E17">
            <v>14174.5</v>
          </cell>
          <cell r="F17">
            <v>21410.5</v>
          </cell>
          <cell r="G17">
            <v>25587</v>
          </cell>
          <cell r="H17">
            <v>8774</v>
          </cell>
          <cell r="I17">
            <v>16025</v>
          </cell>
          <cell r="J17">
            <v>23899</v>
          </cell>
          <cell r="K17">
            <v>29861.689944134101</v>
          </cell>
          <cell r="L17">
            <v>8805</v>
          </cell>
          <cell r="M17">
            <v>16799</v>
          </cell>
          <cell r="N17">
            <v>25764</v>
          </cell>
          <cell r="O17">
            <v>32061</v>
          </cell>
          <cell r="P17">
            <v>9695</v>
          </cell>
          <cell r="Q17" t="str">
            <v>NULL</v>
          </cell>
          <cell r="R17" t="str">
            <v>NULL</v>
          </cell>
          <cell r="S17" t="str">
            <v>NULL</v>
          </cell>
          <cell r="T17" t="str">
            <v>NULL</v>
          </cell>
        </row>
        <row r="18">
          <cell r="B18" t="str">
            <v>2009/201021</v>
          </cell>
          <cell r="C18">
            <v>2</v>
          </cell>
          <cell r="D18">
            <v>1</v>
          </cell>
          <cell r="E18">
            <v>13979</v>
          </cell>
          <cell r="F18">
            <v>21363</v>
          </cell>
          <cell r="G18">
            <v>25809</v>
          </cell>
          <cell r="H18">
            <v>9597</v>
          </cell>
          <cell r="I18">
            <v>16249.0268595041</v>
          </cell>
          <cell r="J18">
            <v>24082.5</v>
          </cell>
          <cell r="K18">
            <v>29755.25</v>
          </cell>
          <cell r="L18">
            <v>9848</v>
          </cell>
          <cell r="M18" t="str">
            <v>NULL</v>
          </cell>
          <cell r="N18" t="str">
            <v>NULL</v>
          </cell>
          <cell r="O18" t="str">
            <v>NULL</v>
          </cell>
          <cell r="P18" t="str">
            <v>NULL</v>
          </cell>
          <cell r="Q18" t="str">
            <v>NULL</v>
          </cell>
          <cell r="R18" t="str">
            <v>NULL</v>
          </cell>
          <cell r="S18" t="str">
            <v>NULL</v>
          </cell>
          <cell r="T18" t="str">
            <v>NULL</v>
          </cell>
        </row>
        <row r="19">
          <cell r="B19" t="str">
            <v>2010/201121</v>
          </cell>
          <cell r="C19">
            <v>2</v>
          </cell>
          <cell r="D19">
            <v>1</v>
          </cell>
          <cell r="E19">
            <v>13416.2352941176</v>
          </cell>
          <cell r="F19">
            <v>21131</v>
          </cell>
          <cell r="G19">
            <v>25979.705882352901</v>
          </cell>
          <cell r="H19">
            <v>9791</v>
          </cell>
          <cell r="I19">
            <v>15934</v>
          </cell>
          <cell r="J19">
            <v>23855</v>
          </cell>
          <cell r="K19">
            <v>29566</v>
          </cell>
          <cell r="L19">
            <v>9929</v>
          </cell>
          <cell r="M19" t="str">
            <v>NULL</v>
          </cell>
          <cell r="N19" t="str">
            <v>NULL</v>
          </cell>
          <cell r="O19" t="str">
            <v>NULL</v>
          </cell>
          <cell r="P19" t="str">
            <v>NULL</v>
          </cell>
          <cell r="Q19" t="str">
            <v>NULL</v>
          </cell>
          <cell r="R19" t="str">
            <v>NULL</v>
          </cell>
          <cell r="S19" t="str">
            <v>NULL</v>
          </cell>
          <cell r="T19" t="str">
            <v>NULL</v>
          </cell>
        </row>
        <row r="20">
          <cell r="B20" t="str">
            <v>2011/201221</v>
          </cell>
          <cell r="C20">
            <v>2</v>
          </cell>
          <cell r="D20">
            <v>1</v>
          </cell>
          <cell r="E20">
            <v>14515</v>
          </cell>
          <cell r="F20">
            <v>21630</v>
          </cell>
          <cell r="G20">
            <v>25717</v>
          </cell>
          <cell r="H20">
            <v>11409</v>
          </cell>
          <cell r="I20" t="str">
            <v>NULL</v>
          </cell>
          <cell r="J20" t="str">
            <v>NULL</v>
          </cell>
          <cell r="K20" t="str">
            <v>NULL</v>
          </cell>
          <cell r="L20" t="str">
            <v>NULL</v>
          </cell>
          <cell r="M20" t="str">
            <v>NULL</v>
          </cell>
          <cell r="N20" t="str">
            <v>NULL</v>
          </cell>
          <cell r="O20" t="str">
            <v>NULL</v>
          </cell>
          <cell r="P20" t="str">
            <v>NULL</v>
          </cell>
          <cell r="Q20" t="str">
            <v>NULL</v>
          </cell>
          <cell r="R20" t="str">
            <v>NULL</v>
          </cell>
          <cell r="S20" t="str">
            <v>NULL</v>
          </cell>
          <cell r="T20" t="str">
            <v>NULL</v>
          </cell>
        </row>
        <row r="21">
          <cell r="B21" t="str">
            <v>2012/201321</v>
          </cell>
          <cell r="C21">
            <v>2</v>
          </cell>
          <cell r="D21">
            <v>1</v>
          </cell>
          <cell r="E21">
            <v>15427.404545454499</v>
          </cell>
          <cell r="F21">
            <v>21963.5</v>
          </cell>
          <cell r="G21">
            <v>25774.655219780201</v>
          </cell>
          <cell r="H21">
            <v>12980</v>
          </cell>
          <cell r="I21" t="str">
            <v>NULL</v>
          </cell>
          <cell r="J21" t="str">
            <v>NULL</v>
          </cell>
          <cell r="K21" t="str">
            <v>NULL</v>
          </cell>
          <cell r="L21" t="str">
            <v>NULL</v>
          </cell>
          <cell r="M21" t="str">
            <v>NULL</v>
          </cell>
          <cell r="N21" t="str">
            <v>NULL</v>
          </cell>
          <cell r="O21" t="str">
            <v>NULL</v>
          </cell>
          <cell r="P21" t="str">
            <v>NULL</v>
          </cell>
          <cell r="Q21" t="str">
            <v>NULL</v>
          </cell>
          <cell r="R21" t="str">
            <v>NULL</v>
          </cell>
          <cell r="S21" t="str">
            <v>NULL</v>
          </cell>
          <cell r="T21" t="str">
            <v>NULL</v>
          </cell>
        </row>
        <row r="22">
          <cell r="B22" t="str">
            <v>2003/200431</v>
          </cell>
          <cell r="C22">
            <v>3</v>
          </cell>
          <cell r="D22">
            <v>1</v>
          </cell>
          <cell r="E22">
            <v>6482.9349750000001</v>
          </cell>
          <cell r="F22">
            <v>10772.012396694199</v>
          </cell>
          <cell r="G22">
            <v>15666</v>
          </cell>
          <cell r="H22">
            <v>9238</v>
          </cell>
          <cell r="I22">
            <v>10003.37515</v>
          </cell>
          <cell r="J22">
            <v>16029.8086956522</v>
          </cell>
          <cell r="K22">
            <v>22073.155219780201</v>
          </cell>
          <cell r="L22">
            <v>10192</v>
          </cell>
          <cell r="M22">
            <v>12393.102272727299</v>
          </cell>
          <cell r="N22">
            <v>19585</v>
          </cell>
          <cell r="O22">
            <v>26572.75</v>
          </cell>
          <cell r="P22">
            <v>11846</v>
          </cell>
          <cell r="Q22">
            <v>13413.5</v>
          </cell>
          <cell r="R22">
            <v>23050</v>
          </cell>
          <cell r="S22">
            <v>33961.5</v>
          </cell>
          <cell r="T22">
            <v>13595</v>
          </cell>
        </row>
        <row r="23">
          <cell r="B23" t="str">
            <v>2004/200531</v>
          </cell>
          <cell r="C23">
            <v>3</v>
          </cell>
          <cell r="D23">
            <v>1</v>
          </cell>
          <cell r="E23">
            <v>6926.4573183273997</v>
          </cell>
          <cell r="F23">
            <v>11464.25</v>
          </cell>
          <cell r="G23">
            <v>16362</v>
          </cell>
          <cell r="H23">
            <v>9944</v>
          </cell>
          <cell r="I23">
            <v>10703</v>
          </cell>
          <cell r="J23">
            <v>16690</v>
          </cell>
          <cell r="K23">
            <v>22712.5318471338</v>
          </cell>
          <cell r="L23">
            <v>11077</v>
          </cell>
          <cell r="M23">
            <v>12509.375</v>
          </cell>
          <cell r="N23">
            <v>19757</v>
          </cell>
          <cell r="O23">
            <v>26749.75</v>
          </cell>
          <cell r="P23">
            <v>13002</v>
          </cell>
          <cell r="Q23" t="str">
            <v>NULL</v>
          </cell>
          <cell r="R23" t="str">
            <v>NULL</v>
          </cell>
          <cell r="S23" t="str">
            <v>NULL</v>
          </cell>
          <cell r="T23" t="str">
            <v>NULL</v>
          </cell>
        </row>
        <row r="24">
          <cell r="B24" t="str">
            <v>2005/200631</v>
          </cell>
          <cell r="C24">
            <v>3</v>
          </cell>
          <cell r="D24">
            <v>1</v>
          </cell>
          <cell r="E24">
            <v>7224.1350108938605</v>
          </cell>
          <cell r="F24">
            <v>12005.5</v>
          </cell>
          <cell r="G24">
            <v>16913.75</v>
          </cell>
          <cell r="H24">
            <v>9874</v>
          </cell>
          <cell r="I24">
            <v>10619.5</v>
          </cell>
          <cell r="J24">
            <v>16580.829000000002</v>
          </cell>
          <cell r="K24">
            <v>22676.253443526199</v>
          </cell>
          <cell r="L24">
            <v>11865</v>
          </cell>
          <cell r="M24">
            <v>12408</v>
          </cell>
          <cell r="N24">
            <v>19531.5</v>
          </cell>
          <cell r="O24">
            <v>26787.25</v>
          </cell>
          <cell r="P24">
            <v>13484</v>
          </cell>
          <cell r="Q24" t="str">
            <v>NULL</v>
          </cell>
          <cell r="R24" t="str">
            <v>NULL</v>
          </cell>
          <cell r="S24" t="str">
            <v>NULL</v>
          </cell>
          <cell r="T24" t="str">
            <v>NULL</v>
          </cell>
        </row>
        <row r="25">
          <cell r="B25" t="str">
            <v>2006/200731</v>
          </cell>
          <cell r="C25">
            <v>3</v>
          </cell>
          <cell r="D25">
            <v>1</v>
          </cell>
          <cell r="E25">
            <v>7180.7578475336304</v>
          </cell>
          <cell r="F25">
            <v>11975.9321</v>
          </cell>
          <cell r="G25">
            <v>17291.003802281401</v>
          </cell>
          <cell r="H25">
            <v>10295</v>
          </cell>
          <cell r="I25">
            <v>10161.885474860301</v>
          </cell>
          <cell r="J25">
            <v>16200</v>
          </cell>
          <cell r="K25">
            <v>22707.921348314601</v>
          </cell>
          <cell r="L25">
            <v>12469</v>
          </cell>
          <cell r="M25">
            <v>11922.565675</v>
          </cell>
          <cell r="N25">
            <v>19229.183195592301</v>
          </cell>
          <cell r="O25">
            <v>26460.5</v>
          </cell>
          <cell r="P25">
            <v>13944</v>
          </cell>
          <cell r="Q25" t="str">
            <v>NULL</v>
          </cell>
          <cell r="R25" t="str">
            <v>NULL</v>
          </cell>
          <cell r="S25" t="str">
            <v>NULL</v>
          </cell>
          <cell r="T25" t="str">
            <v>NULL</v>
          </cell>
        </row>
        <row r="26">
          <cell r="B26" t="str">
            <v>2007/200831</v>
          </cell>
          <cell r="C26">
            <v>3</v>
          </cell>
          <cell r="D26">
            <v>1</v>
          </cell>
          <cell r="E26">
            <v>7427.5</v>
          </cell>
          <cell r="F26">
            <v>12286</v>
          </cell>
          <cell r="G26">
            <v>17154</v>
          </cell>
          <cell r="H26">
            <v>11493</v>
          </cell>
          <cell r="I26">
            <v>10519</v>
          </cell>
          <cell r="J26">
            <v>16504.5</v>
          </cell>
          <cell r="K26">
            <v>22733</v>
          </cell>
          <cell r="L26">
            <v>13853</v>
          </cell>
          <cell r="M26">
            <v>12547.55</v>
          </cell>
          <cell r="N26">
            <v>19895.023041474698</v>
          </cell>
          <cell r="O26">
            <v>26557</v>
          </cell>
          <cell r="P26">
            <v>15267</v>
          </cell>
          <cell r="Q26" t="str">
            <v>NULL</v>
          </cell>
          <cell r="R26" t="str">
            <v>NULL</v>
          </cell>
          <cell r="S26" t="str">
            <v>NULL</v>
          </cell>
          <cell r="T26" t="str">
            <v>NULL</v>
          </cell>
        </row>
        <row r="27">
          <cell r="B27" t="str">
            <v>2008/200931</v>
          </cell>
          <cell r="C27">
            <v>3</v>
          </cell>
          <cell r="D27">
            <v>1</v>
          </cell>
          <cell r="E27">
            <v>7337.6399769585296</v>
          </cell>
          <cell r="F27">
            <v>11926.5</v>
          </cell>
          <cell r="G27">
            <v>16798.25</v>
          </cell>
          <cell r="H27">
            <v>11552</v>
          </cell>
          <cell r="I27">
            <v>10373.390065146599</v>
          </cell>
          <cell r="J27">
            <v>16231</v>
          </cell>
          <cell r="K27">
            <v>22384.564999999999</v>
          </cell>
          <cell r="L27">
            <v>13722</v>
          </cell>
          <cell r="M27">
            <v>12714.6804635762</v>
          </cell>
          <cell r="N27">
            <v>19978</v>
          </cell>
          <cell r="O27">
            <v>26762.5</v>
          </cell>
          <cell r="P27">
            <v>14795</v>
          </cell>
          <cell r="Q27" t="str">
            <v>NULL</v>
          </cell>
          <cell r="R27" t="str">
            <v>NULL</v>
          </cell>
          <cell r="S27" t="str">
            <v>NULL</v>
          </cell>
          <cell r="T27" t="str">
            <v>NULL</v>
          </cell>
        </row>
        <row r="28">
          <cell r="B28" t="str">
            <v>2009/201031</v>
          </cell>
          <cell r="C28">
            <v>3</v>
          </cell>
          <cell r="D28">
            <v>1</v>
          </cell>
          <cell r="E28">
            <v>7879.6</v>
          </cell>
          <cell r="F28">
            <v>12274</v>
          </cell>
          <cell r="G28">
            <v>17019.5</v>
          </cell>
          <cell r="H28">
            <v>12955</v>
          </cell>
          <cell r="I28">
            <v>11149.03</v>
          </cell>
          <cell r="J28">
            <v>17047.202479338801</v>
          </cell>
          <cell r="K28">
            <v>22793.4671052632</v>
          </cell>
          <cell r="L28">
            <v>14860</v>
          </cell>
          <cell r="M28" t="str">
            <v>NULL</v>
          </cell>
          <cell r="N28" t="str">
            <v>NULL</v>
          </cell>
          <cell r="O28" t="str">
            <v>NULL</v>
          </cell>
          <cell r="P28" t="str">
            <v>NULL</v>
          </cell>
          <cell r="Q28" t="str">
            <v>NULL</v>
          </cell>
          <cell r="R28" t="str">
            <v>NULL</v>
          </cell>
          <cell r="S28" t="str">
            <v>NULL</v>
          </cell>
          <cell r="T28" t="str">
            <v>NULL</v>
          </cell>
        </row>
        <row r="29">
          <cell r="B29" t="str">
            <v>2010/201131</v>
          </cell>
          <cell r="C29">
            <v>3</v>
          </cell>
          <cell r="D29">
            <v>1</v>
          </cell>
          <cell r="E29">
            <v>7859</v>
          </cell>
          <cell r="F29">
            <v>12540</v>
          </cell>
          <cell r="G29">
            <v>17366.75</v>
          </cell>
          <cell r="H29">
            <v>13498</v>
          </cell>
          <cell r="I29">
            <v>11323.839031338999</v>
          </cell>
          <cell r="J29">
            <v>17537.5</v>
          </cell>
          <cell r="K29">
            <v>23061</v>
          </cell>
          <cell r="L29">
            <v>15401</v>
          </cell>
          <cell r="M29" t="str">
            <v>NULL</v>
          </cell>
          <cell r="N29" t="str">
            <v>NULL</v>
          </cell>
          <cell r="O29" t="str">
            <v>NULL</v>
          </cell>
          <cell r="P29" t="str">
            <v>NULL</v>
          </cell>
          <cell r="Q29" t="str">
            <v>NULL</v>
          </cell>
          <cell r="R29" t="str">
            <v>NULL</v>
          </cell>
          <cell r="S29" t="str">
            <v>NULL</v>
          </cell>
          <cell r="T29" t="str">
            <v>NULL</v>
          </cell>
        </row>
        <row r="30">
          <cell r="B30" t="str">
            <v>2011/201231</v>
          </cell>
          <cell r="C30">
            <v>3</v>
          </cell>
          <cell r="D30">
            <v>1</v>
          </cell>
          <cell r="E30">
            <v>8028</v>
          </cell>
          <cell r="F30">
            <v>12730</v>
          </cell>
          <cell r="G30">
            <v>17827</v>
          </cell>
          <cell r="H30">
            <v>15387</v>
          </cell>
          <cell r="I30" t="str">
            <v>NULL</v>
          </cell>
          <cell r="J30" t="str">
            <v>NULL</v>
          </cell>
          <cell r="K30" t="str">
            <v>NULL</v>
          </cell>
          <cell r="L30" t="str">
            <v>NULL</v>
          </cell>
          <cell r="M30" t="str">
            <v>NULL</v>
          </cell>
          <cell r="N30" t="str">
            <v>NULL</v>
          </cell>
          <cell r="O30" t="str">
            <v>NULL</v>
          </cell>
          <cell r="P30" t="str">
            <v>NULL</v>
          </cell>
          <cell r="Q30" t="str">
            <v>NULL</v>
          </cell>
          <cell r="R30" t="str">
            <v>NULL</v>
          </cell>
          <cell r="S30" t="str">
            <v>NULL</v>
          </cell>
          <cell r="T30" t="str">
            <v>NULL</v>
          </cell>
        </row>
        <row r="31">
          <cell r="B31" t="str">
            <v>2012/201331</v>
          </cell>
          <cell r="C31">
            <v>3</v>
          </cell>
          <cell r="D31">
            <v>1</v>
          </cell>
          <cell r="E31">
            <v>8296</v>
          </cell>
          <cell r="F31">
            <v>13206.75</v>
          </cell>
          <cell r="G31">
            <v>18063.1601208459</v>
          </cell>
          <cell r="H31">
            <v>16728</v>
          </cell>
          <cell r="I31" t="str">
            <v>NULL</v>
          </cell>
          <cell r="J31" t="str">
            <v>NULL</v>
          </cell>
          <cell r="K31" t="str">
            <v>NULL</v>
          </cell>
          <cell r="L31" t="str">
            <v>NULL</v>
          </cell>
          <cell r="M31" t="str">
            <v>NULL</v>
          </cell>
          <cell r="N31" t="str">
            <v>NULL</v>
          </cell>
          <cell r="O31" t="str">
            <v>NULL</v>
          </cell>
          <cell r="P31" t="str">
            <v>NULL</v>
          </cell>
          <cell r="Q31" t="str">
            <v>NULL</v>
          </cell>
          <cell r="R31" t="str">
            <v>NULL</v>
          </cell>
          <cell r="S31" t="str">
            <v>NULL</v>
          </cell>
          <cell r="T31" t="str">
            <v>NULL</v>
          </cell>
        </row>
        <row r="32">
          <cell r="B32" t="str">
            <v>2003/200441</v>
          </cell>
          <cell r="C32">
            <v>4</v>
          </cell>
          <cell r="D32">
            <v>1</v>
          </cell>
          <cell r="E32">
            <v>11874.875</v>
          </cell>
          <cell r="F32">
            <v>16797.019230769201</v>
          </cell>
          <cell r="G32">
            <v>22523</v>
          </cell>
          <cell r="H32">
            <v>266</v>
          </cell>
          <cell r="I32">
            <v>14141.875</v>
          </cell>
          <cell r="J32">
            <v>20968.219008264499</v>
          </cell>
          <cell r="K32">
            <v>30066.25</v>
          </cell>
          <cell r="L32">
            <v>230</v>
          </cell>
          <cell r="M32">
            <v>18896.5</v>
          </cell>
          <cell r="N32">
            <v>28632</v>
          </cell>
          <cell r="O32">
            <v>35925</v>
          </cell>
          <cell r="P32">
            <v>269</v>
          </cell>
          <cell r="Q32">
            <v>13485.75</v>
          </cell>
          <cell r="R32">
            <v>25363</v>
          </cell>
          <cell r="S32">
            <v>40261.5</v>
          </cell>
          <cell r="T32">
            <v>266</v>
          </cell>
        </row>
        <row r="33">
          <cell r="B33" t="str">
            <v>2004/200541</v>
          </cell>
          <cell r="C33">
            <v>4</v>
          </cell>
          <cell r="D33">
            <v>1</v>
          </cell>
          <cell r="E33">
            <v>12087.672638436499</v>
          </cell>
          <cell r="F33">
            <v>15186.495726495699</v>
          </cell>
          <cell r="G33">
            <v>23120.5</v>
          </cell>
          <cell r="H33">
            <v>347</v>
          </cell>
          <cell r="I33">
            <v>15312</v>
          </cell>
          <cell r="J33">
            <v>19291</v>
          </cell>
          <cell r="K33">
            <v>30443</v>
          </cell>
          <cell r="L33">
            <v>309</v>
          </cell>
          <cell r="M33">
            <v>17503.287545787502</v>
          </cell>
          <cell r="N33">
            <v>22100</v>
          </cell>
          <cell r="O33">
            <v>34064</v>
          </cell>
          <cell r="P33">
            <v>357</v>
          </cell>
          <cell r="Q33" t="str">
            <v>NULL</v>
          </cell>
          <cell r="R33" t="str">
            <v>NULL</v>
          </cell>
          <cell r="S33" t="str">
            <v>NULL</v>
          </cell>
          <cell r="T33" t="str">
            <v>NULL</v>
          </cell>
        </row>
        <row r="34">
          <cell r="B34" t="str">
            <v>2005/200641</v>
          </cell>
          <cell r="C34">
            <v>4</v>
          </cell>
          <cell r="D34">
            <v>1</v>
          </cell>
          <cell r="E34">
            <v>12231</v>
          </cell>
          <cell r="F34">
            <v>17042</v>
          </cell>
          <cell r="G34">
            <v>24852</v>
          </cell>
          <cell r="H34">
            <v>349</v>
          </cell>
          <cell r="I34">
            <v>16100</v>
          </cell>
          <cell r="J34">
            <v>19237.345505617999</v>
          </cell>
          <cell r="K34">
            <v>31296.5</v>
          </cell>
          <cell r="L34">
            <v>311</v>
          </cell>
          <cell r="M34">
            <v>17416.5</v>
          </cell>
          <cell r="N34">
            <v>23805.5</v>
          </cell>
          <cell r="O34">
            <v>35068.25</v>
          </cell>
          <cell r="P34">
            <v>378</v>
          </cell>
          <cell r="Q34" t="str">
            <v>NULL</v>
          </cell>
          <cell r="R34" t="str">
            <v>NULL</v>
          </cell>
          <cell r="S34" t="str">
            <v>NULL</v>
          </cell>
          <cell r="T34" t="str">
            <v>NULL</v>
          </cell>
        </row>
        <row r="35">
          <cell r="B35" t="str">
            <v>2006/200741</v>
          </cell>
          <cell r="C35">
            <v>4</v>
          </cell>
          <cell r="D35">
            <v>1</v>
          </cell>
          <cell r="E35">
            <v>12413.0845070423</v>
          </cell>
          <cell r="F35">
            <v>17177</v>
          </cell>
          <cell r="G35">
            <v>26314.865671641801</v>
          </cell>
          <cell r="H35">
            <v>373</v>
          </cell>
          <cell r="I35">
            <v>15184.525167785199</v>
          </cell>
          <cell r="J35">
            <v>23502.121031745999</v>
          </cell>
          <cell r="K35">
            <v>31756.528528528499</v>
          </cell>
          <cell r="L35">
            <v>320</v>
          </cell>
          <cell r="M35">
            <v>17485.25</v>
          </cell>
          <cell r="N35">
            <v>21663</v>
          </cell>
          <cell r="O35">
            <v>35206.25</v>
          </cell>
          <cell r="P35">
            <v>344</v>
          </cell>
          <cell r="Q35" t="str">
            <v>NULL</v>
          </cell>
          <cell r="R35" t="str">
            <v>NULL</v>
          </cell>
          <cell r="S35" t="str">
            <v>NULL</v>
          </cell>
          <cell r="T35" t="str">
            <v>NULL</v>
          </cell>
        </row>
        <row r="36">
          <cell r="B36" t="str">
            <v>2007/200841</v>
          </cell>
          <cell r="C36">
            <v>4</v>
          </cell>
          <cell r="D36">
            <v>1</v>
          </cell>
          <cell r="E36">
            <v>12275.854700854699</v>
          </cell>
          <cell r="F36">
            <v>15230.5</v>
          </cell>
          <cell r="G36">
            <v>25166</v>
          </cell>
          <cell r="H36">
            <v>421</v>
          </cell>
          <cell r="I36">
            <v>15700.575549450599</v>
          </cell>
          <cell r="J36">
            <v>19235.109890109899</v>
          </cell>
          <cell r="K36">
            <v>30094.642599277999</v>
          </cell>
          <cell r="L36">
            <v>395</v>
          </cell>
          <cell r="M36">
            <v>16437.75</v>
          </cell>
          <cell r="N36">
            <v>20439.5</v>
          </cell>
          <cell r="O36">
            <v>32531.228448275899</v>
          </cell>
          <cell r="P36">
            <v>402</v>
          </cell>
          <cell r="Q36" t="str">
            <v>NULL</v>
          </cell>
          <cell r="R36" t="str">
            <v>NULL</v>
          </cell>
          <cell r="S36" t="str">
            <v>NULL</v>
          </cell>
          <cell r="T36" t="str">
            <v>NULL</v>
          </cell>
        </row>
        <row r="37">
          <cell r="B37" t="str">
            <v>2008/200941</v>
          </cell>
          <cell r="C37">
            <v>4</v>
          </cell>
          <cell r="D37">
            <v>1</v>
          </cell>
          <cell r="E37">
            <v>12305</v>
          </cell>
          <cell r="F37">
            <v>15420.4656160458</v>
          </cell>
          <cell r="G37">
            <v>24750</v>
          </cell>
          <cell r="H37">
            <v>529</v>
          </cell>
          <cell r="I37">
            <v>15225</v>
          </cell>
          <cell r="J37">
            <v>17930</v>
          </cell>
          <cell r="K37">
            <v>30582.7298050139</v>
          </cell>
          <cell r="L37">
            <v>501</v>
          </cell>
          <cell r="M37">
            <v>16920.375</v>
          </cell>
          <cell r="N37">
            <v>20831.987336601302</v>
          </cell>
          <cell r="O37">
            <v>35600.2907567293</v>
          </cell>
          <cell r="P37">
            <v>470</v>
          </cell>
          <cell r="Q37" t="str">
            <v>NULL</v>
          </cell>
          <cell r="R37" t="str">
            <v>NULL</v>
          </cell>
          <cell r="S37" t="str">
            <v>NULL</v>
          </cell>
          <cell r="T37" t="str">
            <v>NULL</v>
          </cell>
        </row>
        <row r="38">
          <cell r="B38" t="str">
            <v>2009/201041</v>
          </cell>
          <cell r="C38">
            <v>4</v>
          </cell>
          <cell r="D38">
            <v>1</v>
          </cell>
          <cell r="E38">
            <v>12380.400197653</v>
          </cell>
          <cell r="F38">
            <v>15333.8015320334</v>
          </cell>
          <cell r="G38">
            <v>24736.284431137701</v>
          </cell>
          <cell r="H38">
            <v>538</v>
          </cell>
          <cell r="I38">
            <v>15073.7141833811</v>
          </cell>
          <cell r="J38">
            <v>18774</v>
          </cell>
          <cell r="K38">
            <v>29893.431318681301</v>
          </cell>
          <cell r="L38">
            <v>527</v>
          </cell>
          <cell r="M38" t="str">
            <v>NULL</v>
          </cell>
          <cell r="N38" t="str">
            <v>NULL</v>
          </cell>
          <cell r="O38" t="str">
            <v>NULL</v>
          </cell>
          <cell r="P38" t="str">
            <v>NULL</v>
          </cell>
          <cell r="Q38" t="str">
            <v>NULL</v>
          </cell>
          <cell r="R38" t="str">
            <v>NULL</v>
          </cell>
          <cell r="S38" t="str">
            <v>NULL</v>
          </cell>
          <cell r="T38" t="str">
            <v>NULL</v>
          </cell>
        </row>
        <row r="39">
          <cell r="B39" t="str">
            <v>2010/201141</v>
          </cell>
          <cell r="C39">
            <v>4</v>
          </cell>
          <cell r="D39">
            <v>1</v>
          </cell>
          <cell r="E39">
            <v>12603</v>
          </cell>
          <cell r="F39">
            <v>16150</v>
          </cell>
          <cell r="G39">
            <v>25860</v>
          </cell>
          <cell r="H39">
            <v>591</v>
          </cell>
          <cell r="I39">
            <v>15876.25</v>
          </cell>
          <cell r="J39">
            <v>19318</v>
          </cell>
          <cell r="K39">
            <v>31600</v>
          </cell>
          <cell r="L39">
            <v>503</v>
          </cell>
          <cell r="M39" t="str">
            <v>NULL</v>
          </cell>
          <cell r="N39" t="str">
            <v>NULL</v>
          </cell>
          <cell r="O39" t="str">
            <v>NULL</v>
          </cell>
          <cell r="P39" t="str">
            <v>NULL</v>
          </cell>
          <cell r="Q39" t="str">
            <v>NULL</v>
          </cell>
          <cell r="R39" t="str">
            <v>NULL</v>
          </cell>
          <cell r="S39" t="str">
            <v>NULL</v>
          </cell>
          <cell r="T39" t="str">
            <v>NULL</v>
          </cell>
        </row>
        <row r="40">
          <cell r="B40" t="str">
            <v>2011/201241</v>
          </cell>
          <cell r="C40">
            <v>4</v>
          </cell>
          <cell r="D40">
            <v>1</v>
          </cell>
          <cell r="E40">
            <v>13245.8831904615</v>
          </cell>
          <cell r="F40">
            <v>17184</v>
          </cell>
          <cell r="G40">
            <v>27393.251377410499</v>
          </cell>
          <cell r="H40">
            <v>634</v>
          </cell>
          <cell r="I40" t="str">
            <v>NULL</v>
          </cell>
          <cell r="J40" t="str">
            <v>NULL</v>
          </cell>
          <cell r="K40" t="str">
            <v>NULL</v>
          </cell>
          <cell r="L40" t="str">
            <v>NULL</v>
          </cell>
          <cell r="M40" t="str">
            <v>NULL</v>
          </cell>
          <cell r="N40" t="str">
            <v>NULL</v>
          </cell>
          <cell r="O40" t="str">
            <v>NULL</v>
          </cell>
          <cell r="P40" t="str">
            <v>NULL</v>
          </cell>
          <cell r="Q40" t="str">
            <v>NULL</v>
          </cell>
          <cell r="R40" t="str">
            <v>NULL</v>
          </cell>
          <cell r="S40" t="str">
            <v>NULL</v>
          </cell>
          <cell r="T40" t="str">
            <v>NULL</v>
          </cell>
        </row>
        <row r="41">
          <cell r="B41" t="str">
            <v>2012/201341</v>
          </cell>
          <cell r="C41">
            <v>4</v>
          </cell>
          <cell r="D41">
            <v>1</v>
          </cell>
          <cell r="E41">
            <v>13880</v>
          </cell>
          <cell r="F41">
            <v>17535</v>
          </cell>
          <cell r="G41">
            <v>27235</v>
          </cell>
          <cell r="H41">
            <v>541</v>
          </cell>
          <cell r="I41" t="str">
            <v>NULL</v>
          </cell>
          <cell r="J41" t="str">
            <v>NULL</v>
          </cell>
          <cell r="K41" t="str">
            <v>NULL</v>
          </cell>
          <cell r="L41" t="str">
            <v>NULL</v>
          </cell>
          <cell r="M41" t="str">
            <v>NULL</v>
          </cell>
          <cell r="N41" t="str">
            <v>NULL</v>
          </cell>
          <cell r="O41" t="str">
            <v>NULL</v>
          </cell>
          <cell r="P41" t="str">
            <v>NULL</v>
          </cell>
          <cell r="Q41" t="str">
            <v>NULL</v>
          </cell>
          <cell r="R41" t="str">
            <v>NULL</v>
          </cell>
          <cell r="S41" t="str">
            <v>NULL</v>
          </cell>
          <cell r="T41" t="str">
            <v>NULL</v>
          </cell>
        </row>
        <row r="42">
          <cell r="B42" t="str">
            <v>2003/200451</v>
          </cell>
          <cell r="C42">
            <v>5</v>
          </cell>
          <cell r="D42">
            <v>1</v>
          </cell>
          <cell r="E42">
            <v>8988</v>
          </cell>
          <cell r="F42">
            <v>13699.9786324786</v>
          </cell>
          <cell r="G42">
            <v>17625</v>
          </cell>
          <cell r="H42">
            <v>873</v>
          </cell>
          <cell r="I42">
            <v>12792.5207715134</v>
          </cell>
          <cell r="J42">
            <v>17938.021978022</v>
          </cell>
          <cell r="K42">
            <v>23550.5</v>
          </cell>
          <cell r="L42">
            <v>911</v>
          </cell>
          <cell r="M42">
            <v>14711.5</v>
          </cell>
          <cell r="N42">
            <v>20776</v>
          </cell>
          <cell r="O42">
            <v>27402.75</v>
          </cell>
          <cell r="P42">
            <v>992</v>
          </cell>
          <cell r="Q42">
            <v>14523</v>
          </cell>
          <cell r="R42">
            <v>23542.5</v>
          </cell>
          <cell r="S42">
            <v>33527</v>
          </cell>
          <cell r="T42">
            <v>1065</v>
          </cell>
        </row>
        <row r="43">
          <cell r="B43" t="str">
            <v>2004/200551</v>
          </cell>
          <cell r="C43">
            <v>5</v>
          </cell>
          <cell r="D43">
            <v>1</v>
          </cell>
          <cell r="E43">
            <v>9720.5</v>
          </cell>
          <cell r="F43">
            <v>14068.8985507246</v>
          </cell>
          <cell r="G43">
            <v>18463</v>
          </cell>
          <cell r="H43">
            <v>851</v>
          </cell>
          <cell r="I43">
            <v>12785</v>
          </cell>
          <cell r="J43">
            <v>18665</v>
          </cell>
          <cell r="K43">
            <v>23871</v>
          </cell>
          <cell r="L43">
            <v>879</v>
          </cell>
          <cell r="M43">
            <v>13960.25</v>
          </cell>
          <cell r="N43">
            <v>20774</v>
          </cell>
          <cell r="O43">
            <v>27619</v>
          </cell>
          <cell r="P43">
            <v>1007</v>
          </cell>
          <cell r="Q43" t="str">
            <v>NULL</v>
          </cell>
          <cell r="R43" t="str">
            <v>NULL</v>
          </cell>
          <cell r="S43" t="str">
            <v>NULL</v>
          </cell>
          <cell r="T43" t="str">
            <v>NULL</v>
          </cell>
        </row>
        <row r="44">
          <cell r="B44" t="str">
            <v>2005/200651</v>
          </cell>
          <cell r="C44">
            <v>5</v>
          </cell>
          <cell r="D44">
            <v>1</v>
          </cell>
          <cell r="E44">
            <v>9533.5828729281802</v>
          </cell>
          <cell r="F44">
            <v>13806.275071633199</v>
          </cell>
          <cell r="G44">
            <v>18450.920329670302</v>
          </cell>
          <cell r="H44">
            <v>787</v>
          </cell>
          <cell r="I44">
            <v>12620.5</v>
          </cell>
          <cell r="J44">
            <v>17992</v>
          </cell>
          <cell r="K44">
            <v>23426.5</v>
          </cell>
          <cell r="L44">
            <v>899</v>
          </cell>
          <cell r="M44">
            <v>14178</v>
          </cell>
          <cell r="N44">
            <v>20473</v>
          </cell>
          <cell r="O44">
            <v>26753</v>
          </cell>
          <cell r="P44">
            <v>985</v>
          </cell>
          <cell r="Q44" t="str">
            <v>NULL</v>
          </cell>
          <cell r="R44" t="str">
            <v>NULL</v>
          </cell>
          <cell r="S44" t="str">
            <v>NULL</v>
          </cell>
          <cell r="T44" t="str">
            <v>NULL</v>
          </cell>
        </row>
        <row r="45">
          <cell r="B45" t="str">
            <v>2006/200751</v>
          </cell>
          <cell r="C45">
            <v>5</v>
          </cell>
          <cell r="D45">
            <v>1</v>
          </cell>
          <cell r="E45">
            <v>9364.0674500000005</v>
          </cell>
          <cell r="F45">
            <v>14457</v>
          </cell>
          <cell r="G45">
            <v>19176</v>
          </cell>
          <cell r="H45">
            <v>799</v>
          </cell>
          <cell r="I45">
            <v>12053</v>
          </cell>
          <cell r="J45">
            <v>16753</v>
          </cell>
          <cell r="K45">
            <v>22394.426264044901</v>
          </cell>
          <cell r="L45">
            <v>950</v>
          </cell>
          <cell r="M45">
            <v>13000</v>
          </cell>
          <cell r="N45">
            <v>18941</v>
          </cell>
          <cell r="O45">
            <v>25765</v>
          </cell>
          <cell r="P45">
            <v>1009</v>
          </cell>
          <cell r="Q45" t="str">
            <v>NULL</v>
          </cell>
          <cell r="R45" t="str">
            <v>NULL</v>
          </cell>
          <cell r="S45" t="str">
            <v>NULL</v>
          </cell>
          <cell r="T45" t="str">
            <v>NULL</v>
          </cell>
        </row>
        <row r="46">
          <cell r="B46" t="str">
            <v>2007/200851</v>
          </cell>
          <cell r="C46">
            <v>5</v>
          </cell>
          <cell r="D46">
            <v>1</v>
          </cell>
          <cell r="E46">
            <v>8786.9844512195104</v>
          </cell>
          <cell r="F46">
            <v>13487.906336088199</v>
          </cell>
          <cell r="G46">
            <v>18193.5</v>
          </cell>
          <cell r="H46">
            <v>951</v>
          </cell>
          <cell r="I46">
            <v>11402.8698347107</v>
          </cell>
          <cell r="J46">
            <v>16631</v>
          </cell>
          <cell r="K46">
            <v>22767</v>
          </cell>
          <cell r="L46">
            <v>1095</v>
          </cell>
          <cell r="M46">
            <v>13284.5</v>
          </cell>
          <cell r="N46">
            <v>18940</v>
          </cell>
          <cell r="O46">
            <v>26008.5</v>
          </cell>
          <cell r="P46">
            <v>1171</v>
          </cell>
          <cell r="Q46" t="str">
            <v>NULL</v>
          </cell>
          <cell r="R46" t="str">
            <v>NULL</v>
          </cell>
          <cell r="S46" t="str">
            <v>NULL</v>
          </cell>
          <cell r="T46" t="str">
            <v>NULL</v>
          </cell>
        </row>
        <row r="47">
          <cell r="B47" t="str">
            <v>2008/200951</v>
          </cell>
          <cell r="C47">
            <v>5</v>
          </cell>
          <cell r="D47">
            <v>1</v>
          </cell>
          <cell r="E47">
            <v>9300.75</v>
          </cell>
          <cell r="F47">
            <v>13261</v>
          </cell>
          <cell r="G47">
            <v>18000</v>
          </cell>
          <cell r="H47">
            <v>895</v>
          </cell>
          <cell r="I47">
            <v>11918.9176047904</v>
          </cell>
          <cell r="J47">
            <v>16249.25</v>
          </cell>
          <cell r="K47">
            <v>22347.75</v>
          </cell>
          <cell r="L47">
            <v>978</v>
          </cell>
          <cell r="M47">
            <v>13808</v>
          </cell>
          <cell r="N47">
            <v>19727</v>
          </cell>
          <cell r="O47">
            <v>25980</v>
          </cell>
          <cell r="P47">
            <v>1065</v>
          </cell>
          <cell r="Q47" t="str">
            <v>NULL</v>
          </cell>
          <cell r="R47" t="str">
            <v>NULL</v>
          </cell>
          <cell r="S47" t="str">
            <v>NULL</v>
          </cell>
          <cell r="T47" t="str">
            <v>NULL</v>
          </cell>
        </row>
        <row r="48">
          <cell r="B48" t="str">
            <v>2009/201051</v>
          </cell>
          <cell r="C48">
            <v>5</v>
          </cell>
          <cell r="D48">
            <v>1</v>
          </cell>
          <cell r="E48">
            <v>9845.1466431095396</v>
          </cell>
          <cell r="F48">
            <v>14389</v>
          </cell>
          <cell r="G48">
            <v>19650.25</v>
          </cell>
          <cell r="H48">
            <v>974</v>
          </cell>
          <cell r="I48">
            <v>12306.25</v>
          </cell>
          <cell r="J48">
            <v>17015.2341597796</v>
          </cell>
          <cell r="K48">
            <v>23054</v>
          </cell>
          <cell r="L48">
            <v>1055</v>
          </cell>
          <cell r="M48" t="str">
            <v>NULL</v>
          </cell>
          <cell r="N48" t="str">
            <v>NULL</v>
          </cell>
          <cell r="O48" t="str">
            <v>NULL</v>
          </cell>
          <cell r="P48" t="str">
            <v>NULL</v>
          </cell>
          <cell r="Q48" t="str">
            <v>NULL</v>
          </cell>
          <cell r="R48" t="str">
            <v>NULL</v>
          </cell>
          <cell r="S48" t="str">
            <v>NULL</v>
          </cell>
          <cell r="T48" t="str">
            <v>NULL</v>
          </cell>
        </row>
        <row r="49">
          <cell r="B49" t="str">
            <v>2010/201151</v>
          </cell>
          <cell r="C49">
            <v>5</v>
          </cell>
          <cell r="D49">
            <v>1</v>
          </cell>
          <cell r="E49">
            <v>10194.25</v>
          </cell>
          <cell r="F49">
            <v>14662.97</v>
          </cell>
          <cell r="G49">
            <v>19264</v>
          </cell>
          <cell r="H49">
            <v>1052</v>
          </cell>
          <cell r="I49">
            <v>13451.375</v>
          </cell>
          <cell r="J49">
            <v>18225</v>
          </cell>
          <cell r="K49">
            <v>23773.551846590901</v>
          </cell>
          <cell r="L49">
            <v>1146</v>
          </cell>
          <cell r="M49" t="str">
            <v>NULL</v>
          </cell>
          <cell r="N49" t="str">
            <v>NULL</v>
          </cell>
          <cell r="O49" t="str">
            <v>NULL</v>
          </cell>
          <cell r="P49" t="str">
            <v>NULL</v>
          </cell>
          <cell r="Q49" t="str">
            <v>NULL</v>
          </cell>
          <cell r="R49" t="str">
            <v>NULL</v>
          </cell>
          <cell r="S49" t="str">
            <v>NULL</v>
          </cell>
          <cell r="T49" t="str">
            <v>NULL</v>
          </cell>
        </row>
        <row r="50">
          <cell r="B50" t="str">
            <v>2011/201251</v>
          </cell>
          <cell r="C50">
            <v>5</v>
          </cell>
          <cell r="D50">
            <v>1</v>
          </cell>
          <cell r="E50">
            <v>9965</v>
          </cell>
          <cell r="F50">
            <v>14571.5</v>
          </cell>
          <cell r="G50">
            <v>18807</v>
          </cell>
          <cell r="H50">
            <v>1157</v>
          </cell>
          <cell r="I50" t="str">
            <v>NULL</v>
          </cell>
          <cell r="J50" t="str">
            <v>NULL</v>
          </cell>
          <cell r="K50" t="str">
            <v>NULL</v>
          </cell>
          <cell r="L50" t="str">
            <v>NULL</v>
          </cell>
          <cell r="M50" t="str">
            <v>NULL</v>
          </cell>
          <cell r="N50" t="str">
            <v>NULL</v>
          </cell>
          <cell r="O50" t="str">
            <v>NULL</v>
          </cell>
          <cell r="P50" t="str">
            <v>NULL</v>
          </cell>
          <cell r="Q50" t="str">
            <v>NULL</v>
          </cell>
          <cell r="R50" t="str">
            <v>NULL</v>
          </cell>
          <cell r="S50" t="str">
            <v>NULL</v>
          </cell>
          <cell r="T50" t="str">
            <v>NULL</v>
          </cell>
        </row>
        <row r="51">
          <cell r="B51" t="str">
            <v>2012/201351</v>
          </cell>
          <cell r="C51">
            <v>5</v>
          </cell>
          <cell r="D51">
            <v>1</v>
          </cell>
          <cell r="E51">
            <v>10263</v>
          </cell>
          <cell r="F51">
            <v>15251</v>
          </cell>
          <cell r="G51">
            <v>19781.6549295775</v>
          </cell>
          <cell r="H51">
            <v>1267</v>
          </cell>
          <cell r="I51" t="str">
            <v>NULL</v>
          </cell>
          <cell r="J51" t="str">
            <v>NULL</v>
          </cell>
          <cell r="K51" t="str">
            <v>NULL</v>
          </cell>
          <cell r="L51" t="str">
            <v>NULL</v>
          </cell>
          <cell r="M51" t="str">
            <v>NULL</v>
          </cell>
          <cell r="N51" t="str">
            <v>NULL</v>
          </cell>
          <cell r="O51" t="str">
            <v>NULL</v>
          </cell>
          <cell r="P51" t="str">
            <v>NULL</v>
          </cell>
          <cell r="Q51" t="str">
            <v>NULL</v>
          </cell>
          <cell r="R51" t="str">
            <v>NULL</v>
          </cell>
          <cell r="S51" t="str">
            <v>NULL</v>
          </cell>
          <cell r="T51" t="str">
            <v>NULL</v>
          </cell>
        </row>
        <row r="52">
          <cell r="B52" t="str">
            <v>2003/200461</v>
          </cell>
          <cell r="C52">
            <v>6</v>
          </cell>
          <cell r="D52">
            <v>1</v>
          </cell>
          <cell r="E52">
            <v>6485.76145</v>
          </cell>
          <cell r="F52">
            <v>12280.5838926175</v>
          </cell>
          <cell r="G52">
            <v>17501.663194444402</v>
          </cell>
          <cell r="H52">
            <v>4618</v>
          </cell>
          <cell r="I52">
            <v>10574.5</v>
          </cell>
          <cell r="J52">
            <v>17829.023255814001</v>
          </cell>
          <cell r="K52">
            <v>24140</v>
          </cell>
          <cell r="L52">
            <v>5297</v>
          </cell>
          <cell r="M52">
            <v>12868</v>
          </cell>
          <cell r="N52">
            <v>21749</v>
          </cell>
          <cell r="O52">
            <v>28684.5</v>
          </cell>
          <cell r="P52">
            <v>6279</v>
          </cell>
          <cell r="Q52">
            <v>14865</v>
          </cell>
          <cell r="R52">
            <v>26500.5</v>
          </cell>
          <cell r="S52">
            <v>37539.75</v>
          </cell>
          <cell r="T52">
            <v>7126</v>
          </cell>
        </row>
        <row r="53">
          <cell r="B53" t="str">
            <v>2004/200561</v>
          </cell>
          <cell r="C53">
            <v>6</v>
          </cell>
          <cell r="D53">
            <v>1</v>
          </cell>
          <cell r="E53">
            <v>7153.3829508196704</v>
          </cell>
          <cell r="F53">
            <v>12869.993074792201</v>
          </cell>
          <cell r="G53">
            <v>18338.065598149398</v>
          </cell>
          <cell r="H53">
            <v>4590</v>
          </cell>
          <cell r="I53">
            <v>11287.125360230501</v>
          </cell>
          <cell r="J53">
            <v>18573</v>
          </cell>
          <cell r="K53">
            <v>24954</v>
          </cell>
          <cell r="L53">
            <v>5405</v>
          </cell>
          <cell r="M53">
            <v>13100.5</v>
          </cell>
          <cell r="N53">
            <v>21563.427083333299</v>
          </cell>
          <cell r="O53">
            <v>28724</v>
          </cell>
          <cell r="P53">
            <v>6514</v>
          </cell>
          <cell r="Q53" t="str">
            <v>NULL</v>
          </cell>
          <cell r="R53" t="str">
            <v>NULL</v>
          </cell>
          <cell r="S53" t="str">
            <v>NULL</v>
          </cell>
          <cell r="T53" t="str">
            <v>NULL</v>
          </cell>
        </row>
        <row r="54">
          <cell r="B54" t="str">
            <v>2005/200661</v>
          </cell>
          <cell r="C54">
            <v>6</v>
          </cell>
          <cell r="D54">
            <v>1</v>
          </cell>
          <cell r="E54">
            <v>8118.3946280991704</v>
          </cell>
          <cell r="F54">
            <v>14079.563033711</v>
          </cell>
          <cell r="G54">
            <v>19750.75</v>
          </cell>
          <cell r="H54">
            <v>4518</v>
          </cell>
          <cell r="I54">
            <v>11531</v>
          </cell>
          <cell r="J54">
            <v>18794.5</v>
          </cell>
          <cell r="K54">
            <v>25243</v>
          </cell>
          <cell r="L54">
            <v>5829</v>
          </cell>
          <cell r="M54">
            <v>13410</v>
          </cell>
          <cell r="N54">
            <v>21818.5</v>
          </cell>
          <cell r="O54">
            <v>29501.5921052632</v>
          </cell>
          <cell r="P54">
            <v>6820</v>
          </cell>
          <cell r="Q54" t="str">
            <v>NULL</v>
          </cell>
          <cell r="R54" t="str">
            <v>NULL</v>
          </cell>
          <cell r="S54" t="str">
            <v>NULL</v>
          </cell>
          <cell r="T54" t="str">
            <v>NULL</v>
          </cell>
        </row>
        <row r="55">
          <cell r="B55" t="str">
            <v>2006/200761</v>
          </cell>
          <cell r="C55">
            <v>6</v>
          </cell>
          <cell r="D55">
            <v>1</v>
          </cell>
          <cell r="E55">
            <v>7451.0540717719796</v>
          </cell>
          <cell r="F55">
            <v>13520.107142857099</v>
          </cell>
          <cell r="G55">
            <v>20171.900826446301</v>
          </cell>
          <cell r="H55">
            <v>4510</v>
          </cell>
          <cell r="I55">
            <v>10552.278</v>
          </cell>
          <cell r="J55">
            <v>17982</v>
          </cell>
          <cell r="K55">
            <v>24887</v>
          </cell>
          <cell r="L55">
            <v>5857</v>
          </cell>
          <cell r="M55">
            <v>12750.125</v>
          </cell>
          <cell r="N55">
            <v>21555.205300000001</v>
          </cell>
          <cell r="O55">
            <v>29403.5</v>
          </cell>
          <cell r="P55">
            <v>6798</v>
          </cell>
          <cell r="Q55" t="str">
            <v>NULL</v>
          </cell>
          <cell r="R55" t="str">
            <v>NULL</v>
          </cell>
          <cell r="S55" t="str">
            <v>NULL</v>
          </cell>
          <cell r="T55" t="str">
            <v>NULL</v>
          </cell>
        </row>
        <row r="56">
          <cell r="B56" t="str">
            <v>2007/200861</v>
          </cell>
          <cell r="C56">
            <v>6</v>
          </cell>
          <cell r="D56">
            <v>1</v>
          </cell>
          <cell r="E56">
            <v>7818.5</v>
          </cell>
          <cell r="F56">
            <v>13475.777777777799</v>
          </cell>
          <cell r="G56">
            <v>19676.951605212998</v>
          </cell>
          <cell r="H56">
            <v>4810</v>
          </cell>
          <cell r="I56">
            <v>11143.4445392491</v>
          </cell>
          <cell r="J56">
            <v>18289.5</v>
          </cell>
          <cell r="K56">
            <v>25235</v>
          </cell>
          <cell r="L56">
            <v>6131</v>
          </cell>
          <cell r="M56">
            <v>13133</v>
          </cell>
          <cell r="N56">
            <v>22084.26</v>
          </cell>
          <cell r="O56">
            <v>29693.73</v>
          </cell>
          <cell r="P56">
            <v>6977</v>
          </cell>
          <cell r="Q56" t="str">
            <v>NULL</v>
          </cell>
          <cell r="R56" t="str">
            <v>NULL</v>
          </cell>
          <cell r="S56" t="str">
            <v>NULL</v>
          </cell>
          <cell r="T56" t="str">
            <v>NULL</v>
          </cell>
        </row>
        <row r="57">
          <cell r="B57" t="str">
            <v>2008/200961</v>
          </cell>
          <cell r="C57">
            <v>6</v>
          </cell>
          <cell r="D57">
            <v>1</v>
          </cell>
          <cell r="E57">
            <v>7110.5</v>
          </cell>
          <cell r="F57">
            <v>12615</v>
          </cell>
          <cell r="G57">
            <v>18745</v>
          </cell>
          <cell r="H57">
            <v>4906</v>
          </cell>
          <cell r="I57">
            <v>10570.59</v>
          </cell>
          <cell r="J57">
            <v>18066.55</v>
          </cell>
          <cell r="K57">
            <v>25086</v>
          </cell>
          <cell r="L57">
            <v>6329</v>
          </cell>
          <cell r="M57">
            <v>13132.95</v>
          </cell>
          <cell r="N57">
            <v>21874</v>
          </cell>
          <cell r="O57">
            <v>29977</v>
          </cell>
          <cell r="P57">
            <v>7172</v>
          </cell>
          <cell r="Q57" t="str">
            <v>NULL</v>
          </cell>
          <cell r="R57" t="str">
            <v>NULL</v>
          </cell>
          <cell r="S57" t="str">
            <v>NULL</v>
          </cell>
          <cell r="T57" t="str">
            <v>NULL</v>
          </cell>
        </row>
        <row r="58">
          <cell r="B58" t="str">
            <v>2009/201061</v>
          </cell>
          <cell r="C58">
            <v>6</v>
          </cell>
          <cell r="D58">
            <v>1</v>
          </cell>
          <cell r="E58">
            <v>7950.7775423728799</v>
          </cell>
          <cell r="F58">
            <v>13591.168067226899</v>
          </cell>
          <cell r="G58">
            <v>19870.6417322835</v>
          </cell>
          <cell r="H58">
            <v>5396</v>
          </cell>
          <cell r="I58">
            <v>11002.8</v>
          </cell>
          <cell r="J58">
            <v>18560</v>
          </cell>
          <cell r="K58">
            <v>25559</v>
          </cell>
          <cell r="L58">
            <v>6809</v>
          </cell>
          <cell r="M58" t="str">
            <v>NULL</v>
          </cell>
          <cell r="N58" t="str">
            <v>NULL</v>
          </cell>
          <cell r="O58" t="str">
            <v>NULL</v>
          </cell>
          <cell r="P58" t="str">
            <v>NULL</v>
          </cell>
          <cell r="Q58" t="str">
            <v>NULL</v>
          </cell>
          <cell r="R58" t="str">
            <v>NULL</v>
          </cell>
          <cell r="S58" t="str">
            <v>NULL</v>
          </cell>
          <cell r="T58" t="str">
            <v>NULL</v>
          </cell>
        </row>
        <row r="59">
          <cell r="B59" t="str">
            <v>2010/201161</v>
          </cell>
          <cell r="C59">
            <v>6</v>
          </cell>
          <cell r="D59">
            <v>1</v>
          </cell>
          <cell r="E59">
            <v>8292.875</v>
          </cell>
          <cell r="F59">
            <v>14596</v>
          </cell>
          <cell r="G59">
            <v>20961.5</v>
          </cell>
          <cell r="H59">
            <v>5776</v>
          </cell>
          <cell r="I59">
            <v>12207.625</v>
          </cell>
          <cell r="J59">
            <v>19969.2359550562</v>
          </cell>
          <cell r="K59">
            <v>26705</v>
          </cell>
          <cell r="L59">
            <v>7178</v>
          </cell>
          <cell r="M59" t="str">
            <v>NULL</v>
          </cell>
          <cell r="N59" t="str">
            <v>NULL</v>
          </cell>
          <cell r="O59" t="str">
            <v>NULL</v>
          </cell>
          <cell r="P59" t="str">
            <v>NULL</v>
          </cell>
          <cell r="Q59" t="str">
            <v>NULL</v>
          </cell>
          <cell r="R59" t="str">
            <v>NULL</v>
          </cell>
          <cell r="S59" t="str">
            <v>NULL</v>
          </cell>
          <cell r="T59" t="str">
            <v>NULL</v>
          </cell>
        </row>
        <row r="60">
          <cell r="B60" t="str">
            <v>2011/201261</v>
          </cell>
          <cell r="C60">
            <v>6</v>
          </cell>
          <cell r="D60">
            <v>1</v>
          </cell>
          <cell r="E60">
            <v>8732.5</v>
          </cell>
          <cell r="F60">
            <v>14892</v>
          </cell>
          <cell r="G60">
            <v>21229</v>
          </cell>
          <cell r="H60">
            <v>6445</v>
          </cell>
          <cell r="I60" t="str">
            <v>NULL</v>
          </cell>
          <cell r="J60" t="str">
            <v>NULL</v>
          </cell>
          <cell r="K60" t="str">
            <v>NULL</v>
          </cell>
          <cell r="L60" t="str">
            <v>NULL</v>
          </cell>
          <cell r="M60" t="str">
            <v>NULL</v>
          </cell>
          <cell r="N60" t="str">
            <v>NULL</v>
          </cell>
          <cell r="O60" t="str">
            <v>NULL</v>
          </cell>
          <cell r="P60" t="str">
            <v>NULL</v>
          </cell>
          <cell r="Q60" t="str">
            <v>NULL</v>
          </cell>
          <cell r="R60" t="str">
            <v>NULL</v>
          </cell>
          <cell r="S60" t="str">
            <v>NULL</v>
          </cell>
          <cell r="T60" t="str">
            <v>NULL</v>
          </cell>
        </row>
        <row r="61">
          <cell r="B61" t="str">
            <v>2012/201361</v>
          </cell>
          <cell r="C61">
            <v>6</v>
          </cell>
          <cell r="D61">
            <v>1</v>
          </cell>
          <cell r="E61">
            <v>9279.7075000000004</v>
          </cell>
          <cell r="F61">
            <v>15719.43</v>
          </cell>
          <cell r="G61">
            <v>21799.5</v>
          </cell>
          <cell r="H61">
            <v>6962</v>
          </cell>
          <cell r="I61" t="str">
            <v>NULL</v>
          </cell>
          <cell r="J61" t="str">
            <v>NULL</v>
          </cell>
          <cell r="K61" t="str">
            <v>NULL</v>
          </cell>
          <cell r="L61" t="str">
            <v>NULL</v>
          </cell>
          <cell r="M61" t="str">
            <v>NULL</v>
          </cell>
          <cell r="N61" t="str">
            <v>NULL</v>
          </cell>
          <cell r="O61" t="str">
            <v>NULL</v>
          </cell>
          <cell r="P61" t="str">
            <v>NULL</v>
          </cell>
          <cell r="Q61" t="str">
            <v>NULL</v>
          </cell>
          <cell r="R61" t="str">
            <v>NULL</v>
          </cell>
          <cell r="S61" t="str">
            <v>NULL</v>
          </cell>
          <cell r="T61" t="str">
            <v>NULL</v>
          </cell>
        </row>
        <row r="62">
          <cell r="B62" t="str">
            <v>2003/200471</v>
          </cell>
          <cell r="C62">
            <v>7</v>
          </cell>
          <cell r="D62">
            <v>1</v>
          </cell>
          <cell r="E62">
            <v>7411.5</v>
          </cell>
          <cell r="F62">
            <v>11662.5</v>
          </cell>
          <cell r="G62">
            <v>18345.980293447301</v>
          </cell>
          <cell r="H62">
            <v>2543</v>
          </cell>
          <cell r="I62">
            <v>11381.5</v>
          </cell>
          <cell r="J62">
            <v>18218.955549999999</v>
          </cell>
          <cell r="K62">
            <v>27451.75</v>
          </cell>
          <cell r="L62">
            <v>3020</v>
          </cell>
          <cell r="M62">
            <v>13734.75</v>
          </cell>
          <cell r="N62">
            <v>21806</v>
          </cell>
          <cell r="O62">
            <v>33179</v>
          </cell>
          <cell r="P62">
            <v>3292</v>
          </cell>
          <cell r="Q62">
            <v>15480.1504297994</v>
          </cell>
          <cell r="R62">
            <v>28645.5</v>
          </cell>
          <cell r="S62">
            <v>45675.34375</v>
          </cell>
          <cell r="T62">
            <v>3518</v>
          </cell>
        </row>
        <row r="63">
          <cell r="B63" t="str">
            <v>2004/200571</v>
          </cell>
          <cell r="C63">
            <v>7</v>
          </cell>
          <cell r="D63">
            <v>1</v>
          </cell>
          <cell r="E63">
            <v>7982.5349999999999</v>
          </cell>
          <cell r="F63">
            <v>12874</v>
          </cell>
          <cell r="G63">
            <v>19765</v>
          </cell>
          <cell r="H63">
            <v>2333</v>
          </cell>
          <cell r="I63">
            <v>11606</v>
          </cell>
          <cell r="J63">
            <v>17838.2051282051</v>
          </cell>
          <cell r="K63">
            <v>27119</v>
          </cell>
          <cell r="L63">
            <v>2805</v>
          </cell>
          <cell r="M63">
            <v>13730.25</v>
          </cell>
          <cell r="N63">
            <v>22456</v>
          </cell>
          <cell r="O63">
            <v>33723.3582089552</v>
          </cell>
          <cell r="P63">
            <v>3099</v>
          </cell>
          <cell r="Q63" t="str">
            <v>NULL</v>
          </cell>
          <cell r="R63" t="str">
            <v>NULL</v>
          </cell>
          <cell r="S63" t="str">
            <v>NULL</v>
          </cell>
          <cell r="T63" t="str">
            <v>NULL</v>
          </cell>
        </row>
        <row r="64">
          <cell r="B64" t="str">
            <v>2005/200671</v>
          </cell>
          <cell r="C64">
            <v>7</v>
          </cell>
          <cell r="D64">
            <v>1</v>
          </cell>
          <cell r="E64">
            <v>8747.3019111570193</v>
          </cell>
          <cell r="F64">
            <v>13809.958565991899</v>
          </cell>
          <cell r="G64">
            <v>21678.127850162899</v>
          </cell>
          <cell r="H64">
            <v>2258</v>
          </cell>
          <cell r="I64">
            <v>11923.2342562432</v>
          </cell>
          <cell r="J64">
            <v>18992.282899999998</v>
          </cell>
          <cell r="K64">
            <v>28319</v>
          </cell>
          <cell r="L64">
            <v>2911</v>
          </cell>
          <cell r="M64">
            <v>14288.589198453599</v>
          </cell>
          <cell r="N64">
            <v>23583.5</v>
          </cell>
          <cell r="O64">
            <v>34978.5</v>
          </cell>
          <cell r="P64">
            <v>3160</v>
          </cell>
          <cell r="Q64" t="str">
            <v>NULL</v>
          </cell>
          <cell r="R64" t="str">
            <v>NULL</v>
          </cell>
          <cell r="S64" t="str">
            <v>NULL</v>
          </cell>
          <cell r="T64" t="str">
            <v>NULL</v>
          </cell>
        </row>
        <row r="65">
          <cell r="B65" t="str">
            <v>2006/200771</v>
          </cell>
          <cell r="C65">
            <v>7</v>
          </cell>
          <cell r="D65">
            <v>1</v>
          </cell>
          <cell r="E65">
            <v>9585.5</v>
          </cell>
          <cell r="F65">
            <v>14880.3623188406</v>
          </cell>
          <cell r="G65">
            <v>22749</v>
          </cell>
          <cell r="H65">
            <v>2329</v>
          </cell>
          <cell r="I65">
            <v>12313.30296875</v>
          </cell>
          <cell r="J65">
            <v>20362</v>
          </cell>
          <cell r="K65">
            <v>29355.5</v>
          </cell>
          <cell r="L65">
            <v>3051</v>
          </cell>
          <cell r="M65">
            <v>14874</v>
          </cell>
          <cell r="N65">
            <v>24856</v>
          </cell>
          <cell r="O65">
            <v>36575</v>
          </cell>
          <cell r="P65">
            <v>3249</v>
          </cell>
          <cell r="Q65" t="str">
            <v>NULL</v>
          </cell>
          <cell r="R65" t="str">
            <v>NULL</v>
          </cell>
          <cell r="S65" t="str">
            <v>NULL</v>
          </cell>
          <cell r="T65" t="str">
            <v>NULL</v>
          </cell>
        </row>
        <row r="66">
          <cell r="B66" t="str">
            <v>2007/200871</v>
          </cell>
          <cell r="C66">
            <v>7</v>
          </cell>
          <cell r="D66">
            <v>1</v>
          </cell>
          <cell r="E66">
            <v>9063.1200000000008</v>
          </cell>
          <cell r="F66">
            <v>14089.8066298343</v>
          </cell>
          <cell r="G66">
            <v>22000</v>
          </cell>
          <cell r="H66">
            <v>2437</v>
          </cell>
          <cell r="I66">
            <v>12256.25</v>
          </cell>
          <cell r="J66">
            <v>19610</v>
          </cell>
          <cell r="K66">
            <v>29164</v>
          </cell>
          <cell r="L66">
            <v>3166</v>
          </cell>
          <cell r="M66">
            <v>14555</v>
          </cell>
          <cell r="N66">
            <v>24030.27</v>
          </cell>
          <cell r="O66">
            <v>35853</v>
          </cell>
          <cell r="P66">
            <v>3305</v>
          </cell>
          <cell r="Q66" t="str">
            <v>NULL</v>
          </cell>
          <cell r="R66" t="str">
            <v>NULL</v>
          </cell>
          <cell r="S66" t="str">
            <v>NULL</v>
          </cell>
          <cell r="T66" t="str">
            <v>NULL</v>
          </cell>
        </row>
        <row r="67">
          <cell r="B67" t="str">
            <v>2008/200971</v>
          </cell>
          <cell r="C67">
            <v>7</v>
          </cell>
          <cell r="D67">
            <v>1</v>
          </cell>
          <cell r="E67">
            <v>9235.58</v>
          </cell>
          <cell r="F67">
            <v>14415.514999999999</v>
          </cell>
          <cell r="G67">
            <v>22505.5</v>
          </cell>
          <cell r="H67">
            <v>2508</v>
          </cell>
          <cell r="I67">
            <v>13078.44</v>
          </cell>
          <cell r="J67">
            <v>20931.75</v>
          </cell>
          <cell r="K67">
            <v>29935</v>
          </cell>
          <cell r="L67">
            <v>3329</v>
          </cell>
          <cell r="M67">
            <v>15541.5</v>
          </cell>
          <cell r="N67">
            <v>25211</v>
          </cell>
          <cell r="O67">
            <v>37569.082840236697</v>
          </cell>
          <cell r="P67">
            <v>3485</v>
          </cell>
          <cell r="Q67" t="str">
            <v>NULL</v>
          </cell>
          <cell r="R67" t="str">
            <v>NULL</v>
          </cell>
          <cell r="S67" t="str">
            <v>NULL</v>
          </cell>
          <cell r="T67" t="str">
            <v>NULL</v>
          </cell>
        </row>
        <row r="68">
          <cell r="B68" t="str">
            <v>2009/201071</v>
          </cell>
          <cell r="C68">
            <v>7</v>
          </cell>
          <cell r="D68">
            <v>1</v>
          </cell>
          <cell r="E68">
            <v>9892.4261127596401</v>
          </cell>
          <cell r="F68">
            <v>15884</v>
          </cell>
          <cell r="G68">
            <v>23352</v>
          </cell>
          <cell r="H68">
            <v>2897</v>
          </cell>
          <cell r="I68">
            <v>13341.375</v>
          </cell>
          <cell r="J68">
            <v>21600.25</v>
          </cell>
          <cell r="K68">
            <v>29715.75</v>
          </cell>
          <cell r="L68">
            <v>3548</v>
          </cell>
          <cell r="M68" t="str">
            <v>NULL</v>
          </cell>
          <cell r="N68" t="str">
            <v>NULL</v>
          </cell>
          <cell r="O68" t="str">
            <v>NULL</v>
          </cell>
          <cell r="P68" t="str">
            <v>NULL</v>
          </cell>
          <cell r="Q68" t="str">
            <v>NULL</v>
          </cell>
          <cell r="R68" t="str">
            <v>NULL</v>
          </cell>
          <cell r="S68" t="str">
            <v>NULL</v>
          </cell>
          <cell r="T68" t="str">
            <v>NULL</v>
          </cell>
        </row>
        <row r="69">
          <cell r="B69" t="str">
            <v>2010/201171</v>
          </cell>
          <cell r="C69">
            <v>7</v>
          </cell>
          <cell r="D69">
            <v>1</v>
          </cell>
          <cell r="E69">
            <v>10621.875</v>
          </cell>
          <cell r="F69">
            <v>16499</v>
          </cell>
          <cell r="G69">
            <v>24228.25</v>
          </cell>
          <cell r="H69">
            <v>3256</v>
          </cell>
          <cell r="I69">
            <v>13766.5</v>
          </cell>
          <cell r="J69">
            <v>21830</v>
          </cell>
          <cell r="K69">
            <v>30599</v>
          </cell>
          <cell r="L69">
            <v>4017</v>
          </cell>
          <cell r="M69" t="str">
            <v>NULL</v>
          </cell>
          <cell r="N69" t="str">
            <v>NULL</v>
          </cell>
          <cell r="O69" t="str">
            <v>NULL</v>
          </cell>
          <cell r="P69" t="str">
            <v>NULL</v>
          </cell>
          <cell r="Q69" t="str">
            <v>NULL</v>
          </cell>
          <cell r="R69" t="str">
            <v>NULL</v>
          </cell>
          <cell r="S69" t="str">
            <v>NULL</v>
          </cell>
          <cell r="T69" t="str">
            <v>NULL</v>
          </cell>
        </row>
        <row r="70">
          <cell r="B70" t="str">
            <v>2011/201271</v>
          </cell>
          <cell r="C70">
            <v>7</v>
          </cell>
          <cell r="D70">
            <v>1</v>
          </cell>
          <cell r="E70">
            <v>10564.5</v>
          </cell>
          <cell r="F70">
            <v>16289</v>
          </cell>
          <cell r="G70">
            <v>24000</v>
          </cell>
          <cell r="H70">
            <v>3583</v>
          </cell>
          <cell r="I70" t="str">
            <v>NULL</v>
          </cell>
          <cell r="J70" t="str">
            <v>NULL</v>
          </cell>
          <cell r="K70" t="str">
            <v>NULL</v>
          </cell>
          <cell r="L70" t="str">
            <v>NULL</v>
          </cell>
          <cell r="M70" t="str">
            <v>NULL</v>
          </cell>
          <cell r="N70" t="str">
            <v>NULL</v>
          </cell>
          <cell r="O70" t="str">
            <v>NULL</v>
          </cell>
          <cell r="P70" t="str">
            <v>NULL</v>
          </cell>
          <cell r="Q70" t="str">
            <v>NULL</v>
          </cell>
          <cell r="R70" t="str">
            <v>NULL</v>
          </cell>
          <cell r="S70" t="str">
            <v>NULL</v>
          </cell>
          <cell r="T70" t="str">
            <v>NULL</v>
          </cell>
        </row>
        <row r="71">
          <cell r="B71" t="str">
            <v>2012/201371</v>
          </cell>
          <cell r="C71">
            <v>7</v>
          </cell>
          <cell r="D71">
            <v>1</v>
          </cell>
          <cell r="E71">
            <v>10775.66</v>
          </cell>
          <cell r="F71">
            <v>16500</v>
          </cell>
          <cell r="G71">
            <v>23927.2510526316</v>
          </cell>
          <cell r="H71">
            <v>4019</v>
          </cell>
          <cell r="I71" t="str">
            <v>NULL</v>
          </cell>
          <cell r="J71" t="str">
            <v>NULL</v>
          </cell>
          <cell r="K71" t="str">
            <v>NULL</v>
          </cell>
          <cell r="L71" t="str">
            <v>NULL</v>
          </cell>
          <cell r="M71" t="str">
            <v>NULL</v>
          </cell>
          <cell r="N71" t="str">
            <v>NULL</v>
          </cell>
          <cell r="O71" t="str">
            <v>NULL</v>
          </cell>
          <cell r="P71" t="str">
            <v>NULL</v>
          </cell>
          <cell r="Q71" t="str">
            <v>NULL</v>
          </cell>
          <cell r="R71" t="str">
            <v>NULL</v>
          </cell>
          <cell r="S71" t="str">
            <v>NULL</v>
          </cell>
          <cell r="T71" t="str">
            <v>NULL</v>
          </cell>
        </row>
        <row r="72">
          <cell r="B72" t="str">
            <v>2003/200481</v>
          </cell>
          <cell r="C72">
            <v>8</v>
          </cell>
          <cell r="D72">
            <v>1</v>
          </cell>
          <cell r="E72">
            <v>8855.0816473988507</v>
          </cell>
          <cell r="F72">
            <v>14612.1137640449</v>
          </cell>
          <cell r="G72">
            <v>20078.504143646402</v>
          </cell>
          <cell r="H72">
            <v>8326</v>
          </cell>
          <cell r="I72">
            <v>12476.5</v>
          </cell>
          <cell r="J72">
            <v>20065.5</v>
          </cell>
          <cell r="K72">
            <v>27404.564560439601</v>
          </cell>
          <cell r="L72">
            <v>8938</v>
          </cell>
          <cell r="M72">
            <v>14399</v>
          </cell>
          <cell r="N72">
            <v>23470.188679245301</v>
          </cell>
          <cell r="O72">
            <v>32017.5</v>
          </cell>
          <cell r="P72">
            <v>9667</v>
          </cell>
          <cell r="Q72">
            <v>15867</v>
          </cell>
          <cell r="R72">
            <v>28813.721973094202</v>
          </cell>
          <cell r="S72">
            <v>42733.568299999999</v>
          </cell>
          <cell r="T72">
            <v>9951</v>
          </cell>
        </row>
        <row r="73">
          <cell r="B73" t="str">
            <v>2004/200581</v>
          </cell>
          <cell r="C73">
            <v>8</v>
          </cell>
          <cell r="D73">
            <v>1</v>
          </cell>
          <cell r="E73">
            <v>10107.3022666667</v>
          </cell>
          <cell r="F73">
            <v>16163</v>
          </cell>
          <cell r="G73">
            <v>21605.5</v>
          </cell>
          <cell r="H73">
            <v>7868</v>
          </cell>
          <cell r="I73">
            <v>13997.0501</v>
          </cell>
          <cell r="J73">
            <v>21634</v>
          </cell>
          <cell r="K73">
            <v>28616</v>
          </cell>
          <cell r="L73">
            <v>8695</v>
          </cell>
          <cell r="M73">
            <v>15673.854084839</v>
          </cell>
          <cell r="N73">
            <v>24537.5</v>
          </cell>
          <cell r="O73">
            <v>32916.75</v>
          </cell>
          <cell r="P73">
            <v>9478</v>
          </cell>
          <cell r="Q73" t="str">
            <v>NULL</v>
          </cell>
          <cell r="R73" t="str">
            <v>NULL</v>
          </cell>
          <cell r="S73" t="str">
            <v>NULL</v>
          </cell>
          <cell r="T73" t="str">
            <v>NULL</v>
          </cell>
        </row>
        <row r="74">
          <cell r="B74" t="str">
            <v>2005/200681</v>
          </cell>
          <cell r="C74">
            <v>8</v>
          </cell>
          <cell r="D74">
            <v>1</v>
          </cell>
          <cell r="E74">
            <v>10369.879650000001</v>
          </cell>
          <cell r="F74">
            <v>16666</v>
          </cell>
          <cell r="G74">
            <v>22689.5</v>
          </cell>
          <cell r="H74">
            <v>7350</v>
          </cell>
          <cell r="I74">
            <v>13753.5</v>
          </cell>
          <cell r="J74">
            <v>21000</v>
          </cell>
          <cell r="K74">
            <v>28070</v>
          </cell>
          <cell r="L74">
            <v>8449</v>
          </cell>
          <cell r="M74">
            <v>15494.079441666699</v>
          </cell>
          <cell r="N74">
            <v>24427.5</v>
          </cell>
          <cell r="O74">
            <v>33166.75</v>
          </cell>
          <cell r="P74">
            <v>9236</v>
          </cell>
          <cell r="Q74" t="str">
            <v>NULL</v>
          </cell>
          <cell r="R74" t="str">
            <v>NULL</v>
          </cell>
          <cell r="S74" t="str">
            <v>NULL</v>
          </cell>
          <cell r="T74" t="str">
            <v>NULL</v>
          </cell>
        </row>
        <row r="75">
          <cell r="B75" t="str">
            <v>2006/200781</v>
          </cell>
          <cell r="C75">
            <v>8</v>
          </cell>
          <cell r="D75">
            <v>1</v>
          </cell>
          <cell r="E75">
            <v>9620.125</v>
          </cell>
          <cell r="F75">
            <v>15781.723684210499</v>
          </cell>
          <cell r="G75">
            <v>22380.75</v>
          </cell>
          <cell r="H75">
            <v>6560</v>
          </cell>
          <cell r="I75">
            <v>12329.1785714286</v>
          </cell>
          <cell r="J75">
            <v>19441.5</v>
          </cell>
          <cell r="K75">
            <v>26999</v>
          </cell>
          <cell r="L75">
            <v>7838</v>
          </cell>
          <cell r="M75">
            <v>14177.5</v>
          </cell>
          <cell r="N75">
            <v>22637.038567493099</v>
          </cell>
          <cell r="O75">
            <v>31813</v>
          </cell>
          <cell r="P75">
            <v>8041</v>
          </cell>
          <cell r="Q75" t="str">
            <v>NULL</v>
          </cell>
          <cell r="R75" t="str">
            <v>NULL</v>
          </cell>
          <cell r="S75" t="str">
            <v>NULL</v>
          </cell>
          <cell r="T75" t="str">
            <v>NULL</v>
          </cell>
        </row>
        <row r="76">
          <cell r="B76" t="str">
            <v>2007/200881</v>
          </cell>
          <cell r="C76">
            <v>8</v>
          </cell>
          <cell r="D76">
            <v>1</v>
          </cell>
          <cell r="E76">
            <v>9499.0854271356802</v>
          </cell>
          <cell r="F76">
            <v>15261.546511627899</v>
          </cell>
          <cell r="G76">
            <v>21498.018424095899</v>
          </cell>
          <cell r="H76">
            <v>5994</v>
          </cell>
          <cell r="I76">
            <v>12272.5</v>
          </cell>
          <cell r="J76">
            <v>19039</v>
          </cell>
          <cell r="K76">
            <v>26626</v>
          </cell>
          <cell r="L76">
            <v>7221</v>
          </cell>
          <cell r="M76">
            <v>14062.0952380952</v>
          </cell>
          <cell r="N76">
            <v>22475</v>
          </cell>
          <cell r="O76">
            <v>32240</v>
          </cell>
          <cell r="P76">
            <v>7311</v>
          </cell>
          <cell r="Q76" t="str">
            <v>NULL</v>
          </cell>
          <cell r="R76" t="str">
            <v>NULL</v>
          </cell>
          <cell r="S76" t="str">
            <v>NULL</v>
          </cell>
          <cell r="T76" t="str">
            <v>NULL</v>
          </cell>
        </row>
        <row r="77">
          <cell r="B77" t="str">
            <v>2008/200981</v>
          </cell>
          <cell r="C77">
            <v>8</v>
          </cell>
          <cell r="D77">
            <v>1</v>
          </cell>
          <cell r="E77">
            <v>9291.07972136223</v>
          </cell>
          <cell r="F77">
            <v>15500.779816513799</v>
          </cell>
          <cell r="G77">
            <v>21618</v>
          </cell>
          <cell r="H77">
            <v>5575</v>
          </cell>
          <cell r="I77">
            <v>13002</v>
          </cell>
          <cell r="J77">
            <v>20211.5</v>
          </cell>
          <cell r="K77">
            <v>27666</v>
          </cell>
          <cell r="L77">
            <v>6450</v>
          </cell>
          <cell r="M77">
            <v>14925.875387509301</v>
          </cell>
          <cell r="N77">
            <v>23654</v>
          </cell>
          <cell r="O77">
            <v>33081</v>
          </cell>
          <cell r="P77">
            <v>6579</v>
          </cell>
          <cell r="Q77" t="str">
            <v>NULL</v>
          </cell>
          <cell r="R77" t="str">
            <v>NULL</v>
          </cell>
          <cell r="S77" t="str">
            <v>NULL</v>
          </cell>
          <cell r="T77" t="str">
            <v>NULL</v>
          </cell>
        </row>
        <row r="78">
          <cell r="B78" t="str">
            <v>2009/201081</v>
          </cell>
          <cell r="C78">
            <v>8</v>
          </cell>
          <cell r="D78">
            <v>1</v>
          </cell>
          <cell r="E78">
            <v>10539.25</v>
          </cell>
          <cell r="F78">
            <v>16567.9967741935</v>
          </cell>
          <cell r="G78">
            <v>22833</v>
          </cell>
          <cell r="H78">
            <v>5884</v>
          </cell>
          <cell r="I78">
            <v>13734.25</v>
          </cell>
          <cell r="J78">
            <v>21129</v>
          </cell>
          <cell r="K78">
            <v>28642.5</v>
          </cell>
          <cell r="L78">
            <v>6547</v>
          </cell>
          <cell r="M78" t="str">
            <v>NULL</v>
          </cell>
          <cell r="N78" t="str">
            <v>NULL</v>
          </cell>
          <cell r="O78" t="str">
            <v>NULL</v>
          </cell>
          <cell r="P78" t="str">
            <v>NULL</v>
          </cell>
          <cell r="Q78" t="str">
            <v>NULL</v>
          </cell>
          <cell r="R78" t="str">
            <v>NULL</v>
          </cell>
          <cell r="S78" t="str">
            <v>NULL</v>
          </cell>
          <cell r="T78" t="str">
            <v>NULL</v>
          </cell>
        </row>
        <row r="79">
          <cell r="B79" t="str">
            <v>2010/201181</v>
          </cell>
          <cell r="C79">
            <v>8</v>
          </cell>
          <cell r="D79">
            <v>1</v>
          </cell>
          <cell r="E79">
            <v>10716.747499999999</v>
          </cell>
          <cell r="F79">
            <v>16868</v>
          </cell>
          <cell r="G79">
            <v>23069.639164267199</v>
          </cell>
          <cell r="H79">
            <v>5960</v>
          </cell>
          <cell r="I79">
            <v>14083.5</v>
          </cell>
          <cell r="J79">
            <v>21480.396501457701</v>
          </cell>
          <cell r="K79">
            <v>29233.5</v>
          </cell>
          <cell r="L79">
            <v>6530</v>
          </cell>
          <cell r="M79" t="str">
            <v>NULL</v>
          </cell>
          <cell r="N79" t="str">
            <v>NULL</v>
          </cell>
          <cell r="O79" t="str">
            <v>NULL</v>
          </cell>
          <cell r="P79" t="str">
            <v>NULL</v>
          </cell>
          <cell r="Q79" t="str">
            <v>NULL</v>
          </cell>
          <cell r="R79" t="str">
            <v>NULL</v>
          </cell>
          <cell r="S79" t="str">
            <v>NULL</v>
          </cell>
          <cell r="T79" t="str">
            <v>NULL</v>
          </cell>
        </row>
        <row r="80">
          <cell r="B80" t="str">
            <v>2011/201281</v>
          </cell>
          <cell r="C80">
            <v>8</v>
          </cell>
          <cell r="D80">
            <v>1</v>
          </cell>
          <cell r="E80">
            <v>11586.808379120899</v>
          </cell>
          <cell r="F80">
            <v>18351</v>
          </cell>
          <cell r="G80">
            <v>24547.893617021298</v>
          </cell>
          <cell r="H80">
            <v>6518</v>
          </cell>
          <cell r="I80" t="str">
            <v>NULL</v>
          </cell>
          <cell r="J80" t="str">
            <v>NULL</v>
          </cell>
          <cell r="K80" t="str">
            <v>NULL</v>
          </cell>
          <cell r="L80" t="str">
            <v>NULL</v>
          </cell>
          <cell r="M80" t="str">
            <v>NULL</v>
          </cell>
          <cell r="N80" t="str">
            <v>NULL</v>
          </cell>
          <cell r="O80" t="str">
            <v>NULL</v>
          </cell>
          <cell r="P80" t="str">
            <v>NULL</v>
          </cell>
          <cell r="Q80" t="str">
            <v>NULL</v>
          </cell>
          <cell r="R80" t="str">
            <v>NULL</v>
          </cell>
          <cell r="S80" t="str">
            <v>NULL</v>
          </cell>
          <cell r="T80" t="str">
            <v>NULL</v>
          </cell>
        </row>
        <row r="81">
          <cell r="B81" t="str">
            <v>2012/201381</v>
          </cell>
          <cell r="C81">
            <v>8</v>
          </cell>
          <cell r="D81">
            <v>1</v>
          </cell>
          <cell r="E81">
            <v>12132.706994459801</v>
          </cell>
          <cell r="F81">
            <v>18369</v>
          </cell>
          <cell r="G81">
            <v>24750</v>
          </cell>
          <cell r="H81">
            <v>6999</v>
          </cell>
          <cell r="I81" t="str">
            <v>NULL</v>
          </cell>
          <cell r="J81" t="str">
            <v>NULL</v>
          </cell>
          <cell r="K81" t="str">
            <v>NULL</v>
          </cell>
          <cell r="L81" t="str">
            <v>NULL</v>
          </cell>
          <cell r="M81" t="str">
            <v>NULL</v>
          </cell>
          <cell r="N81" t="str">
            <v>NULL</v>
          </cell>
          <cell r="O81" t="str">
            <v>NULL</v>
          </cell>
          <cell r="P81" t="str">
            <v>NULL</v>
          </cell>
          <cell r="Q81" t="str">
            <v>NULL</v>
          </cell>
          <cell r="R81" t="str">
            <v>NULL</v>
          </cell>
          <cell r="S81" t="str">
            <v>NULL</v>
          </cell>
          <cell r="T81" t="str">
            <v>NULL</v>
          </cell>
        </row>
        <row r="82">
          <cell r="B82" t="str">
            <v>2003/200491</v>
          </cell>
          <cell r="C82">
            <v>9</v>
          </cell>
          <cell r="D82">
            <v>1</v>
          </cell>
          <cell r="E82">
            <v>10770.5332409972</v>
          </cell>
          <cell r="F82">
            <v>17241</v>
          </cell>
          <cell r="G82">
            <v>22340.731085526299</v>
          </cell>
          <cell r="H82">
            <v>6096</v>
          </cell>
          <cell r="I82">
            <v>15702.785099999999</v>
          </cell>
          <cell r="J82">
            <v>23624</v>
          </cell>
          <cell r="K82">
            <v>29788.558011049699</v>
          </cell>
          <cell r="L82">
            <v>6301</v>
          </cell>
          <cell r="M82">
            <v>18081.893650000002</v>
          </cell>
          <cell r="N82">
            <v>27088.5</v>
          </cell>
          <cell r="O82">
            <v>35050.5</v>
          </cell>
          <cell r="P82">
            <v>6864</v>
          </cell>
          <cell r="Q82">
            <v>20583.8475</v>
          </cell>
          <cell r="R82">
            <v>34472</v>
          </cell>
          <cell r="S82">
            <v>47861.5</v>
          </cell>
          <cell r="T82">
            <v>7347</v>
          </cell>
        </row>
        <row r="83">
          <cell r="B83" t="str">
            <v>2004/200591</v>
          </cell>
          <cell r="C83">
            <v>9</v>
          </cell>
          <cell r="D83">
            <v>1</v>
          </cell>
          <cell r="E83">
            <v>11469</v>
          </cell>
          <cell r="F83">
            <v>18432.25</v>
          </cell>
          <cell r="G83">
            <v>23573.514326647601</v>
          </cell>
          <cell r="H83">
            <v>5912</v>
          </cell>
          <cell r="I83">
            <v>15844.3920454545</v>
          </cell>
          <cell r="J83">
            <v>24624.268800000002</v>
          </cell>
          <cell r="K83">
            <v>30949.5</v>
          </cell>
          <cell r="L83">
            <v>6292</v>
          </cell>
          <cell r="M83">
            <v>17746.421348314601</v>
          </cell>
          <cell r="N83">
            <v>27274.5</v>
          </cell>
          <cell r="O83">
            <v>35187</v>
          </cell>
          <cell r="P83">
            <v>6906</v>
          </cell>
          <cell r="Q83" t="str">
            <v>NULL</v>
          </cell>
          <cell r="R83" t="str">
            <v>NULL</v>
          </cell>
          <cell r="S83" t="str">
            <v>NULL</v>
          </cell>
          <cell r="T83" t="str">
            <v>NULL</v>
          </cell>
        </row>
        <row r="84">
          <cell r="B84" t="str">
            <v>2005/200691</v>
          </cell>
          <cell r="C84">
            <v>9</v>
          </cell>
          <cell r="D84">
            <v>1</v>
          </cell>
          <cell r="E84">
            <v>11987.5</v>
          </cell>
          <cell r="F84">
            <v>19640.25</v>
          </cell>
          <cell r="G84">
            <v>24967.936300000001</v>
          </cell>
          <cell r="H84">
            <v>5446</v>
          </cell>
          <cell r="I84">
            <v>15466</v>
          </cell>
          <cell r="J84">
            <v>24034</v>
          </cell>
          <cell r="K84">
            <v>30184.5700636943</v>
          </cell>
          <cell r="L84">
            <v>6189</v>
          </cell>
          <cell r="M84">
            <v>17960</v>
          </cell>
          <cell r="N84">
            <v>27636.155172413801</v>
          </cell>
          <cell r="O84">
            <v>36082</v>
          </cell>
          <cell r="P84">
            <v>6657</v>
          </cell>
          <cell r="Q84" t="str">
            <v>NULL</v>
          </cell>
          <cell r="R84" t="str">
            <v>NULL</v>
          </cell>
          <cell r="S84" t="str">
            <v>NULL</v>
          </cell>
          <cell r="T84" t="str">
            <v>NULL</v>
          </cell>
        </row>
        <row r="85">
          <cell r="B85" t="str">
            <v>2006/200791</v>
          </cell>
          <cell r="C85">
            <v>9</v>
          </cell>
          <cell r="D85">
            <v>1</v>
          </cell>
          <cell r="E85">
            <v>12478</v>
          </cell>
          <cell r="F85">
            <v>20214.522184300298</v>
          </cell>
          <cell r="G85">
            <v>25536.928374655599</v>
          </cell>
          <cell r="H85">
            <v>5777</v>
          </cell>
          <cell r="I85">
            <v>15106.7725988701</v>
          </cell>
          <cell r="J85">
            <v>23961.6483516484</v>
          </cell>
          <cell r="K85">
            <v>30032.5</v>
          </cell>
          <cell r="L85">
            <v>6567</v>
          </cell>
          <cell r="M85">
            <v>17699.484848484801</v>
          </cell>
          <cell r="N85">
            <v>27766</v>
          </cell>
          <cell r="O85">
            <v>36000.5</v>
          </cell>
          <cell r="P85">
            <v>6839</v>
          </cell>
          <cell r="Q85" t="str">
            <v>NULL</v>
          </cell>
          <cell r="R85" t="str">
            <v>NULL</v>
          </cell>
          <cell r="S85" t="str">
            <v>NULL</v>
          </cell>
          <cell r="T85" t="str">
            <v>NULL</v>
          </cell>
        </row>
        <row r="86">
          <cell r="B86" t="str">
            <v>2007/200891</v>
          </cell>
          <cell r="C86">
            <v>9</v>
          </cell>
          <cell r="D86">
            <v>1</v>
          </cell>
          <cell r="E86">
            <v>11500</v>
          </cell>
          <cell r="F86">
            <v>19055.0709219858</v>
          </cell>
          <cell r="G86">
            <v>25038</v>
          </cell>
          <cell r="H86">
            <v>5989</v>
          </cell>
          <cell r="I86">
            <v>15092.75</v>
          </cell>
          <cell r="J86">
            <v>23929.5</v>
          </cell>
          <cell r="K86">
            <v>30273.5</v>
          </cell>
          <cell r="L86">
            <v>6919</v>
          </cell>
          <cell r="M86">
            <v>17862.5</v>
          </cell>
          <cell r="N86">
            <v>28133</v>
          </cell>
          <cell r="O86">
            <v>36776.991596638698</v>
          </cell>
          <cell r="P86">
            <v>7059</v>
          </cell>
          <cell r="Q86" t="str">
            <v>NULL</v>
          </cell>
          <cell r="R86" t="str">
            <v>NULL</v>
          </cell>
          <cell r="S86" t="str">
            <v>NULL</v>
          </cell>
          <cell r="T86" t="str">
            <v>NULL</v>
          </cell>
        </row>
        <row r="87">
          <cell r="B87" t="str">
            <v>2008/200991</v>
          </cell>
          <cell r="C87">
            <v>9</v>
          </cell>
          <cell r="D87">
            <v>1</v>
          </cell>
          <cell r="E87">
            <v>11290.715277777799</v>
          </cell>
          <cell r="F87">
            <v>18389.8002793296</v>
          </cell>
          <cell r="G87">
            <v>25224.5</v>
          </cell>
          <cell r="H87">
            <v>6158</v>
          </cell>
          <cell r="I87">
            <v>15569</v>
          </cell>
          <cell r="J87">
            <v>24184.5</v>
          </cell>
          <cell r="K87">
            <v>30999</v>
          </cell>
          <cell r="L87">
            <v>6965</v>
          </cell>
          <cell r="M87">
            <v>18036.465</v>
          </cell>
          <cell r="N87">
            <v>28385.409722222201</v>
          </cell>
          <cell r="O87">
            <v>37448.703729281799</v>
          </cell>
          <cell r="P87">
            <v>7144</v>
          </cell>
          <cell r="Q87" t="str">
            <v>NULL</v>
          </cell>
          <cell r="R87" t="str">
            <v>NULL</v>
          </cell>
          <cell r="S87" t="str">
            <v>NULL</v>
          </cell>
          <cell r="T87" t="str">
            <v>NULL</v>
          </cell>
        </row>
        <row r="88">
          <cell r="B88" t="str">
            <v>2009/201091</v>
          </cell>
          <cell r="C88">
            <v>9</v>
          </cell>
          <cell r="D88">
            <v>1</v>
          </cell>
          <cell r="E88">
            <v>11937.875</v>
          </cell>
          <cell r="F88">
            <v>19333.2479338843</v>
          </cell>
          <cell r="G88">
            <v>25878.25</v>
          </cell>
          <cell r="H88">
            <v>6896</v>
          </cell>
          <cell r="I88">
            <v>15904.022590361399</v>
          </cell>
          <cell r="J88">
            <v>24862.5</v>
          </cell>
          <cell r="K88">
            <v>32074</v>
          </cell>
          <cell r="L88">
            <v>7472</v>
          </cell>
          <cell r="M88" t="str">
            <v>NULL</v>
          </cell>
          <cell r="N88" t="str">
            <v>NULL</v>
          </cell>
          <cell r="O88" t="str">
            <v>NULL</v>
          </cell>
          <cell r="P88" t="str">
            <v>NULL</v>
          </cell>
          <cell r="Q88" t="str">
            <v>NULL</v>
          </cell>
          <cell r="R88" t="str">
            <v>NULL</v>
          </cell>
          <cell r="S88" t="str">
            <v>NULL</v>
          </cell>
          <cell r="T88" t="str">
            <v>NULL</v>
          </cell>
        </row>
        <row r="89">
          <cell r="B89" t="str">
            <v>2010/201191</v>
          </cell>
          <cell r="C89">
            <v>9</v>
          </cell>
          <cell r="D89">
            <v>1</v>
          </cell>
          <cell r="E89">
            <v>12595.0230414747</v>
          </cell>
          <cell r="F89">
            <v>20697.844036697301</v>
          </cell>
          <cell r="G89">
            <v>26963.231197771602</v>
          </cell>
          <cell r="H89">
            <v>7049</v>
          </cell>
          <cell r="I89">
            <v>16888</v>
          </cell>
          <cell r="J89">
            <v>25972.254901960801</v>
          </cell>
          <cell r="K89">
            <v>33582</v>
          </cell>
          <cell r="L89">
            <v>7705</v>
          </cell>
          <cell r="M89" t="str">
            <v>NULL</v>
          </cell>
          <cell r="N89" t="str">
            <v>NULL</v>
          </cell>
          <cell r="O89" t="str">
            <v>NULL</v>
          </cell>
          <cell r="P89" t="str">
            <v>NULL</v>
          </cell>
          <cell r="Q89" t="str">
            <v>NULL</v>
          </cell>
          <cell r="R89" t="str">
            <v>NULL</v>
          </cell>
          <cell r="S89" t="str">
            <v>NULL</v>
          </cell>
          <cell r="T89" t="str">
            <v>NULL</v>
          </cell>
        </row>
        <row r="90">
          <cell r="B90" t="str">
            <v>2011/201291</v>
          </cell>
          <cell r="C90">
            <v>9</v>
          </cell>
          <cell r="D90">
            <v>1</v>
          </cell>
          <cell r="E90">
            <v>12497.5</v>
          </cell>
          <cell r="F90">
            <v>21265</v>
          </cell>
          <cell r="G90">
            <v>27419.5</v>
          </cell>
          <cell r="H90">
            <v>7567</v>
          </cell>
          <cell r="I90" t="str">
            <v>NULL</v>
          </cell>
          <cell r="J90" t="str">
            <v>NULL</v>
          </cell>
          <cell r="K90" t="str">
            <v>NULL</v>
          </cell>
          <cell r="L90" t="str">
            <v>NULL</v>
          </cell>
          <cell r="M90" t="str">
            <v>NULL</v>
          </cell>
          <cell r="N90" t="str">
            <v>NULL</v>
          </cell>
          <cell r="O90" t="str">
            <v>NULL</v>
          </cell>
          <cell r="P90" t="str">
            <v>NULL</v>
          </cell>
          <cell r="Q90" t="str">
            <v>NULL</v>
          </cell>
          <cell r="R90" t="str">
            <v>NULL</v>
          </cell>
          <cell r="S90" t="str">
            <v>NULL</v>
          </cell>
          <cell r="T90" t="str">
            <v>NULL</v>
          </cell>
        </row>
        <row r="91">
          <cell r="B91" t="str">
            <v>2012/201391</v>
          </cell>
          <cell r="C91">
            <v>9</v>
          </cell>
          <cell r="D91">
            <v>1</v>
          </cell>
          <cell r="E91">
            <v>13535</v>
          </cell>
          <cell r="F91">
            <v>21846</v>
          </cell>
          <cell r="G91">
            <v>27501</v>
          </cell>
          <cell r="H91">
            <v>7979</v>
          </cell>
          <cell r="I91" t="str">
            <v>NULL</v>
          </cell>
          <cell r="J91" t="str">
            <v>NULL</v>
          </cell>
          <cell r="K91" t="str">
            <v>NULL</v>
          </cell>
          <cell r="L91" t="str">
            <v>NULL</v>
          </cell>
          <cell r="M91" t="str">
            <v>NULL</v>
          </cell>
          <cell r="N91" t="str">
            <v>NULL</v>
          </cell>
          <cell r="O91" t="str">
            <v>NULL</v>
          </cell>
          <cell r="P91" t="str">
            <v>NULL</v>
          </cell>
          <cell r="Q91" t="str">
            <v>NULL</v>
          </cell>
          <cell r="R91" t="str">
            <v>NULL</v>
          </cell>
          <cell r="S91" t="str">
            <v>NULL</v>
          </cell>
          <cell r="T91" t="str">
            <v>NULL</v>
          </cell>
        </row>
        <row r="92">
          <cell r="B92" t="str">
            <v>2003/2004A1</v>
          </cell>
          <cell r="C92" t="str">
            <v>A</v>
          </cell>
          <cell r="D92">
            <v>1</v>
          </cell>
          <cell r="E92">
            <v>13253.945512820501</v>
          </cell>
          <cell r="F92">
            <v>19247</v>
          </cell>
          <cell r="G92">
            <v>22966</v>
          </cell>
          <cell r="H92">
            <v>1307</v>
          </cell>
          <cell r="I92">
            <v>18916</v>
          </cell>
          <cell r="J92">
            <v>25530.304225352102</v>
          </cell>
          <cell r="K92">
            <v>31377</v>
          </cell>
          <cell r="L92">
            <v>1449</v>
          </cell>
          <cell r="M92">
            <v>19809.875</v>
          </cell>
          <cell r="N92">
            <v>26712</v>
          </cell>
          <cell r="O92">
            <v>33041.25</v>
          </cell>
          <cell r="P92">
            <v>1848</v>
          </cell>
          <cell r="Q92">
            <v>22069.2927631579</v>
          </cell>
          <cell r="R92">
            <v>33166</v>
          </cell>
          <cell r="S92">
            <v>43427.005509641902</v>
          </cell>
          <cell r="T92">
            <v>2143</v>
          </cell>
        </row>
        <row r="93">
          <cell r="B93" t="str">
            <v>2004/2005A1</v>
          </cell>
          <cell r="C93" t="str">
            <v>A</v>
          </cell>
          <cell r="D93">
            <v>1</v>
          </cell>
          <cell r="E93">
            <v>14192.088276836201</v>
          </cell>
          <cell r="F93">
            <v>19985.836012861699</v>
          </cell>
          <cell r="G93">
            <v>24385</v>
          </cell>
          <cell r="H93">
            <v>1276</v>
          </cell>
          <cell r="I93">
            <v>18388.3728991803</v>
          </cell>
          <cell r="J93">
            <v>25153.5</v>
          </cell>
          <cell r="K93">
            <v>31007.862215909099</v>
          </cell>
          <cell r="L93">
            <v>1346</v>
          </cell>
          <cell r="M93">
            <v>19095</v>
          </cell>
          <cell r="N93">
            <v>26142</v>
          </cell>
          <cell r="O93">
            <v>32912.5</v>
          </cell>
          <cell r="P93">
            <v>1746</v>
          </cell>
          <cell r="Q93" t="str">
            <v>NULL</v>
          </cell>
          <cell r="R93" t="str">
            <v>NULL</v>
          </cell>
          <cell r="S93" t="str">
            <v>NULL</v>
          </cell>
          <cell r="T93" t="str">
            <v>NULL</v>
          </cell>
        </row>
        <row r="94">
          <cell r="B94" t="str">
            <v>2005/2006A1</v>
          </cell>
          <cell r="C94" t="str">
            <v>A</v>
          </cell>
          <cell r="D94">
            <v>1</v>
          </cell>
          <cell r="E94">
            <v>14901.291038444801</v>
          </cell>
          <cell r="F94">
            <v>21179</v>
          </cell>
          <cell r="G94">
            <v>25499</v>
          </cell>
          <cell r="H94">
            <v>1427</v>
          </cell>
          <cell r="I94">
            <v>16500</v>
          </cell>
          <cell r="J94">
            <v>23818.5</v>
          </cell>
          <cell r="K94">
            <v>29266.75</v>
          </cell>
          <cell r="L94">
            <v>1660</v>
          </cell>
          <cell r="M94">
            <v>17935.355131404998</v>
          </cell>
          <cell r="N94">
            <v>25511</v>
          </cell>
          <cell r="O94">
            <v>32124</v>
          </cell>
          <cell r="P94">
            <v>2187</v>
          </cell>
          <cell r="Q94" t="str">
            <v>NULL</v>
          </cell>
          <cell r="R94" t="str">
            <v>NULL</v>
          </cell>
          <cell r="S94" t="str">
            <v>NULL</v>
          </cell>
          <cell r="T94" t="str">
            <v>NULL</v>
          </cell>
        </row>
        <row r="95">
          <cell r="B95" t="str">
            <v>2006/2007A1</v>
          </cell>
          <cell r="C95" t="str">
            <v>A</v>
          </cell>
          <cell r="D95">
            <v>1</v>
          </cell>
          <cell r="E95">
            <v>13641.25</v>
          </cell>
          <cell r="F95">
            <v>20190.674418604602</v>
          </cell>
          <cell r="G95">
            <v>24964.5</v>
          </cell>
          <cell r="H95">
            <v>1590</v>
          </cell>
          <cell r="I95">
            <v>15011.4841160221</v>
          </cell>
          <cell r="J95">
            <v>22360</v>
          </cell>
          <cell r="K95">
            <v>27999.5</v>
          </cell>
          <cell r="L95">
            <v>1879</v>
          </cell>
          <cell r="M95">
            <v>17873.25</v>
          </cell>
          <cell r="N95">
            <v>25460.524844720501</v>
          </cell>
          <cell r="O95">
            <v>31562.2529193749</v>
          </cell>
          <cell r="P95">
            <v>2378</v>
          </cell>
          <cell r="Q95" t="str">
            <v>NULL</v>
          </cell>
          <cell r="R95" t="str">
            <v>NULL</v>
          </cell>
          <cell r="S95" t="str">
            <v>NULL</v>
          </cell>
          <cell r="T95" t="str">
            <v>NULL</v>
          </cell>
        </row>
        <row r="96">
          <cell r="B96" t="str">
            <v>2007/2008A1</v>
          </cell>
          <cell r="C96" t="str">
            <v>A</v>
          </cell>
          <cell r="D96">
            <v>1</v>
          </cell>
          <cell r="E96">
            <v>11430.953038674001</v>
          </cell>
          <cell r="F96">
            <v>18640.903225806502</v>
          </cell>
          <cell r="G96">
            <v>23958</v>
          </cell>
          <cell r="H96">
            <v>1913</v>
          </cell>
          <cell r="I96">
            <v>15000</v>
          </cell>
          <cell r="J96">
            <v>21999</v>
          </cell>
          <cell r="K96">
            <v>28474</v>
          </cell>
          <cell r="L96">
            <v>2353</v>
          </cell>
          <cell r="M96">
            <v>18000</v>
          </cell>
          <cell r="N96">
            <v>25928</v>
          </cell>
          <cell r="O96">
            <v>33580</v>
          </cell>
          <cell r="P96">
            <v>2826</v>
          </cell>
          <cell r="Q96" t="str">
            <v>NULL</v>
          </cell>
          <cell r="R96" t="str">
            <v>NULL</v>
          </cell>
          <cell r="S96" t="str">
            <v>NULL</v>
          </cell>
          <cell r="T96" t="str">
            <v>NULL</v>
          </cell>
        </row>
        <row r="97">
          <cell r="B97" t="str">
            <v>2008/2009A1</v>
          </cell>
          <cell r="C97" t="str">
            <v>A</v>
          </cell>
          <cell r="D97">
            <v>1</v>
          </cell>
          <cell r="E97">
            <v>11247.1509165473</v>
          </cell>
          <cell r="F97">
            <v>17174.403100775198</v>
          </cell>
          <cell r="G97">
            <v>22398</v>
          </cell>
          <cell r="H97">
            <v>2302</v>
          </cell>
          <cell r="I97">
            <v>14555.25</v>
          </cell>
          <cell r="J97">
            <v>21870.9696969697</v>
          </cell>
          <cell r="K97">
            <v>28001.5</v>
          </cell>
          <cell r="L97">
            <v>2546</v>
          </cell>
          <cell r="M97">
            <v>18223.5</v>
          </cell>
          <cell r="N97">
            <v>26448.626353790602</v>
          </cell>
          <cell r="O97">
            <v>34232.5</v>
          </cell>
          <cell r="P97">
            <v>3002</v>
          </cell>
          <cell r="Q97" t="str">
            <v>NULL</v>
          </cell>
          <cell r="R97" t="str">
            <v>NULL</v>
          </cell>
          <cell r="S97" t="str">
            <v>NULL</v>
          </cell>
          <cell r="T97" t="str">
            <v>NULL</v>
          </cell>
        </row>
        <row r="98">
          <cell r="B98" t="str">
            <v>2009/2010A1</v>
          </cell>
          <cell r="C98" t="str">
            <v>A</v>
          </cell>
          <cell r="D98">
            <v>1</v>
          </cell>
          <cell r="E98">
            <v>12011.085441842901</v>
          </cell>
          <cell r="F98">
            <v>17444</v>
          </cell>
          <cell r="G98">
            <v>22198.75</v>
          </cell>
          <cell r="H98">
            <v>3008</v>
          </cell>
          <cell r="I98">
            <v>15114.1612903226</v>
          </cell>
          <cell r="J98">
            <v>22482.886740331502</v>
          </cell>
          <cell r="K98">
            <v>28778</v>
          </cell>
          <cell r="L98">
            <v>3262</v>
          </cell>
          <cell r="M98" t="str">
            <v>NULL</v>
          </cell>
          <cell r="N98" t="str">
            <v>NULL</v>
          </cell>
          <cell r="O98" t="str">
            <v>NULL</v>
          </cell>
          <cell r="P98" t="str">
            <v>NULL</v>
          </cell>
          <cell r="Q98" t="str">
            <v>NULL</v>
          </cell>
          <cell r="R98" t="str">
            <v>NULL</v>
          </cell>
          <cell r="S98" t="str">
            <v>NULL</v>
          </cell>
          <cell r="T98" t="str">
            <v>NULL</v>
          </cell>
        </row>
        <row r="99">
          <cell r="B99" t="str">
            <v>2010/2011A1</v>
          </cell>
          <cell r="C99" t="str">
            <v>A</v>
          </cell>
          <cell r="D99">
            <v>1</v>
          </cell>
          <cell r="E99">
            <v>12163.0561497326</v>
          </cell>
          <cell r="F99">
            <v>17905</v>
          </cell>
          <cell r="G99">
            <v>22829.5</v>
          </cell>
          <cell r="H99">
            <v>2987</v>
          </cell>
          <cell r="I99">
            <v>16426.25</v>
          </cell>
          <cell r="J99">
            <v>23763</v>
          </cell>
          <cell r="K99">
            <v>30614.308823529402</v>
          </cell>
          <cell r="L99">
            <v>3215</v>
          </cell>
          <cell r="M99" t="str">
            <v>NULL</v>
          </cell>
          <cell r="N99" t="str">
            <v>NULL</v>
          </cell>
          <cell r="O99" t="str">
            <v>NULL</v>
          </cell>
          <cell r="P99" t="str">
            <v>NULL</v>
          </cell>
          <cell r="Q99" t="str">
            <v>NULL</v>
          </cell>
          <cell r="R99" t="str">
            <v>NULL</v>
          </cell>
          <cell r="S99" t="str">
            <v>NULL</v>
          </cell>
          <cell r="T99" t="str">
            <v>NULL</v>
          </cell>
        </row>
        <row r="100">
          <cell r="B100" t="str">
            <v>2011/2012A1</v>
          </cell>
          <cell r="C100" t="str">
            <v>A</v>
          </cell>
          <cell r="D100">
            <v>1</v>
          </cell>
          <cell r="E100">
            <v>12464.408929564201</v>
          </cell>
          <cell r="F100">
            <v>18355.603932584301</v>
          </cell>
          <cell r="G100">
            <v>23482</v>
          </cell>
          <cell r="H100">
            <v>3063</v>
          </cell>
          <cell r="I100" t="str">
            <v>NULL</v>
          </cell>
          <cell r="J100" t="str">
            <v>NULL</v>
          </cell>
          <cell r="K100" t="str">
            <v>NULL</v>
          </cell>
          <cell r="L100" t="str">
            <v>NULL</v>
          </cell>
          <cell r="M100" t="str">
            <v>NULL</v>
          </cell>
          <cell r="N100" t="str">
            <v>NULL</v>
          </cell>
          <cell r="O100" t="str">
            <v>NULL</v>
          </cell>
          <cell r="P100" t="str">
            <v>NULL</v>
          </cell>
          <cell r="Q100" t="str">
            <v>NULL</v>
          </cell>
          <cell r="R100" t="str">
            <v>NULL</v>
          </cell>
          <cell r="S100" t="str">
            <v>NULL</v>
          </cell>
          <cell r="T100" t="str">
            <v>NULL</v>
          </cell>
        </row>
        <row r="101">
          <cell r="B101" t="str">
            <v>2012/2013A1</v>
          </cell>
          <cell r="C101" t="str">
            <v>A</v>
          </cell>
          <cell r="D101">
            <v>1</v>
          </cell>
          <cell r="E101">
            <v>14033.0022644377</v>
          </cell>
          <cell r="F101">
            <v>19758</v>
          </cell>
          <cell r="G101">
            <v>24364</v>
          </cell>
          <cell r="H101">
            <v>3055</v>
          </cell>
          <cell r="I101" t="str">
            <v>NULL</v>
          </cell>
          <cell r="J101" t="str">
            <v>NULL</v>
          </cell>
          <cell r="K101" t="str">
            <v>NULL</v>
          </cell>
          <cell r="L101" t="str">
            <v>NULL</v>
          </cell>
          <cell r="M101" t="str">
            <v>NULL</v>
          </cell>
          <cell r="N101" t="str">
            <v>NULL</v>
          </cell>
          <cell r="O101" t="str">
            <v>NULL</v>
          </cell>
          <cell r="P101" t="str">
            <v>NULL</v>
          </cell>
          <cell r="Q101" t="str">
            <v>NULL</v>
          </cell>
          <cell r="R101" t="str">
            <v>NULL</v>
          </cell>
          <cell r="S101" t="str">
            <v>NULL</v>
          </cell>
          <cell r="T101" t="str">
            <v>NULL</v>
          </cell>
        </row>
        <row r="102">
          <cell r="B102" t="str">
            <v>2003/2004B1</v>
          </cell>
          <cell r="C102" t="str">
            <v>B</v>
          </cell>
          <cell r="D102">
            <v>1</v>
          </cell>
          <cell r="E102">
            <v>6747.9953703703704</v>
          </cell>
          <cell r="F102">
            <v>11198.677685950401</v>
          </cell>
          <cell r="G102">
            <v>17774.459537754901</v>
          </cell>
          <cell r="H102">
            <v>11206</v>
          </cell>
          <cell r="I102">
            <v>9932.1287128712902</v>
          </cell>
          <cell r="J102">
            <v>16193.9672897196</v>
          </cell>
          <cell r="K102">
            <v>24042.75</v>
          </cell>
          <cell r="L102">
            <v>12400</v>
          </cell>
          <cell r="M102">
            <v>11869.812900000001</v>
          </cell>
          <cell r="N102">
            <v>19539.078265517201</v>
          </cell>
          <cell r="O102">
            <v>28074.5</v>
          </cell>
          <cell r="P102">
            <v>13822</v>
          </cell>
          <cell r="Q102">
            <v>12962</v>
          </cell>
          <cell r="R102">
            <v>22713</v>
          </cell>
          <cell r="S102">
            <v>35813</v>
          </cell>
          <cell r="T102">
            <v>14881</v>
          </cell>
        </row>
        <row r="103">
          <cell r="B103" t="str">
            <v>2004/2005B1</v>
          </cell>
          <cell r="C103" t="str">
            <v>B</v>
          </cell>
          <cell r="D103">
            <v>1</v>
          </cell>
          <cell r="E103">
            <v>6792.5075075075101</v>
          </cell>
          <cell r="F103">
            <v>11424.331819238299</v>
          </cell>
          <cell r="G103">
            <v>18398.25</v>
          </cell>
          <cell r="H103">
            <v>12140</v>
          </cell>
          <cell r="I103">
            <v>10034.333333333299</v>
          </cell>
          <cell r="J103">
            <v>16126.75</v>
          </cell>
          <cell r="K103">
            <v>24562.885875</v>
          </cell>
          <cell r="L103">
            <v>13718</v>
          </cell>
          <cell r="M103">
            <v>11703.5</v>
          </cell>
          <cell r="N103">
            <v>18847.75</v>
          </cell>
          <cell r="O103">
            <v>28238</v>
          </cell>
          <cell r="P103">
            <v>15550</v>
          </cell>
          <cell r="Q103" t="str">
            <v>NULL</v>
          </cell>
          <cell r="R103" t="str">
            <v>NULL</v>
          </cell>
          <cell r="S103" t="str">
            <v>NULL</v>
          </cell>
          <cell r="T103" t="str">
            <v>NULL</v>
          </cell>
        </row>
        <row r="104">
          <cell r="B104" t="str">
            <v>2005/2006B1</v>
          </cell>
          <cell r="C104" t="str">
            <v>B</v>
          </cell>
          <cell r="D104">
            <v>1</v>
          </cell>
          <cell r="E104">
            <v>7304</v>
          </cell>
          <cell r="F104">
            <v>12166.082987551899</v>
          </cell>
          <cell r="G104">
            <v>19552.690607734799</v>
          </cell>
          <cell r="H104">
            <v>12277</v>
          </cell>
          <cell r="I104">
            <v>10044.665625</v>
          </cell>
          <cell r="J104">
            <v>15974.491443548401</v>
          </cell>
          <cell r="K104">
            <v>24572.75</v>
          </cell>
          <cell r="L104">
            <v>14792</v>
          </cell>
          <cell r="M104">
            <v>11574.8424</v>
          </cell>
          <cell r="N104">
            <v>18945</v>
          </cell>
          <cell r="O104">
            <v>28640</v>
          </cell>
          <cell r="P104">
            <v>16449</v>
          </cell>
          <cell r="Q104" t="str">
            <v>NULL</v>
          </cell>
          <cell r="R104" t="str">
            <v>NULL</v>
          </cell>
          <cell r="S104" t="str">
            <v>NULL</v>
          </cell>
          <cell r="T104" t="str">
            <v>NULL</v>
          </cell>
        </row>
        <row r="105">
          <cell r="B105" t="str">
            <v>2006/2007B1</v>
          </cell>
          <cell r="C105" t="str">
            <v>B</v>
          </cell>
          <cell r="D105">
            <v>1</v>
          </cell>
          <cell r="E105">
            <v>7338.5</v>
          </cell>
          <cell r="F105">
            <v>12502.5</v>
          </cell>
          <cell r="G105">
            <v>20354</v>
          </cell>
          <cell r="H105">
            <v>12595</v>
          </cell>
          <cell r="I105">
            <v>9874.875</v>
          </cell>
          <cell r="J105">
            <v>15772.5</v>
          </cell>
          <cell r="K105">
            <v>24500</v>
          </cell>
          <cell r="L105">
            <v>15628</v>
          </cell>
          <cell r="M105">
            <v>11451.4023265449</v>
          </cell>
          <cell r="N105">
            <v>18524.75</v>
          </cell>
          <cell r="O105">
            <v>28417.75</v>
          </cell>
          <cell r="P105">
            <v>16710</v>
          </cell>
          <cell r="Q105" t="str">
            <v>NULL</v>
          </cell>
          <cell r="R105" t="str">
            <v>NULL</v>
          </cell>
          <cell r="S105" t="str">
            <v>NULL</v>
          </cell>
          <cell r="T105" t="str">
            <v>NULL</v>
          </cell>
        </row>
        <row r="106">
          <cell r="B106" t="str">
            <v>2007/2008B1</v>
          </cell>
          <cell r="C106" t="str">
            <v>B</v>
          </cell>
          <cell r="D106">
            <v>1</v>
          </cell>
          <cell r="E106">
            <v>7034</v>
          </cell>
          <cell r="F106">
            <v>12240</v>
          </cell>
          <cell r="G106">
            <v>19902</v>
          </cell>
          <cell r="H106">
            <v>14471</v>
          </cell>
          <cell r="I106">
            <v>9597.7063782991208</v>
          </cell>
          <cell r="J106">
            <v>15737.75</v>
          </cell>
          <cell r="K106">
            <v>24491.224025973999</v>
          </cell>
          <cell r="L106">
            <v>17108</v>
          </cell>
          <cell r="M106">
            <v>11376</v>
          </cell>
          <cell r="N106">
            <v>18640</v>
          </cell>
          <cell r="O106">
            <v>28384.25</v>
          </cell>
          <cell r="P106">
            <v>18236</v>
          </cell>
          <cell r="Q106" t="str">
            <v>NULL</v>
          </cell>
          <cell r="R106" t="str">
            <v>NULL</v>
          </cell>
          <cell r="S106" t="str">
            <v>NULL</v>
          </cell>
          <cell r="T106" t="str">
            <v>NULL</v>
          </cell>
        </row>
        <row r="107">
          <cell r="B107" t="str">
            <v>2008/2009B1</v>
          </cell>
          <cell r="C107" t="str">
            <v>B</v>
          </cell>
          <cell r="D107">
            <v>1</v>
          </cell>
          <cell r="E107">
            <v>7208.76</v>
          </cell>
          <cell r="F107">
            <v>12219.925149700601</v>
          </cell>
          <cell r="G107">
            <v>20114.5</v>
          </cell>
          <cell r="H107">
            <v>14268</v>
          </cell>
          <cell r="I107">
            <v>9833.3174999999992</v>
          </cell>
          <cell r="J107">
            <v>15927.885</v>
          </cell>
          <cell r="K107">
            <v>24555.9602102102</v>
          </cell>
          <cell r="L107">
            <v>16882</v>
          </cell>
          <cell r="M107">
            <v>11800.375</v>
          </cell>
          <cell r="N107">
            <v>18967.796875</v>
          </cell>
          <cell r="O107">
            <v>28633.5</v>
          </cell>
          <cell r="P107">
            <v>17834</v>
          </cell>
          <cell r="Q107" t="str">
            <v>NULL</v>
          </cell>
          <cell r="R107" t="str">
            <v>NULL</v>
          </cell>
          <cell r="S107" t="str">
            <v>NULL</v>
          </cell>
          <cell r="T107" t="str">
            <v>NULL</v>
          </cell>
        </row>
        <row r="108">
          <cell r="B108" t="str">
            <v>2009/2010B1</v>
          </cell>
          <cell r="C108" t="str">
            <v>B</v>
          </cell>
          <cell r="D108">
            <v>1</v>
          </cell>
          <cell r="E108">
            <v>7594.2472527472501</v>
          </cell>
          <cell r="F108">
            <v>12748.8271954674</v>
          </cell>
          <cell r="G108">
            <v>19896.3444108761</v>
          </cell>
          <cell r="H108">
            <v>16023</v>
          </cell>
          <cell r="I108">
            <v>10217.9188829787</v>
          </cell>
          <cell r="J108">
            <v>16645.75</v>
          </cell>
          <cell r="K108">
            <v>25196.25</v>
          </cell>
          <cell r="L108">
            <v>18508</v>
          </cell>
          <cell r="M108" t="str">
            <v>NULL</v>
          </cell>
          <cell r="N108" t="str">
            <v>NULL</v>
          </cell>
          <cell r="O108" t="str">
            <v>NULL</v>
          </cell>
          <cell r="P108" t="str">
            <v>NULL</v>
          </cell>
          <cell r="Q108" t="str">
            <v>NULL</v>
          </cell>
          <cell r="R108" t="str">
            <v>NULL</v>
          </cell>
          <cell r="S108" t="str">
            <v>NULL</v>
          </cell>
          <cell r="T108" t="str">
            <v>NULL</v>
          </cell>
        </row>
        <row r="109">
          <cell r="B109" t="str">
            <v>2010/2011B1</v>
          </cell>
          <cell r="C109" t="str">
            <v>B</v>
          </cell>
          <cell r="D109">
            <v>1</v>
          </cell>
          <cell r="E109">
            <v>7790.375</v>
          </cell>
          <cell r="F109">
            <v>12860.6814516129</v>
          </cell>
          <cell r="G109">
            <v>19870.6570247934</v>
          </cell>
          <cell r="H109">
            <v>16776</v>
          </cell>
          <cell r="I109">
            <v>10535.851108033199</v>
          </cell>
          <cell r="J109">
            <v>16998.566011235998</v>
          </cell>
          <cell r="K109">
            <v>25230.75</v>
          </cell>
          <cell r="L109">
            <v>19564</v>
          </cell>
          <cell r="M109" t="str">
            <v>NULL</v>
          </cell>
          <cell r="N109" t="str">
            <v>NULL</v>
          </cell>
          <cell r="O109" t="str">
            <v>NULL</v>
          </cell>
          <cell r="P109" t="str">
            <v>NULL</v>
          </cell>
          <cell r="Q109" t="str">
            <v>NULL</v>
          </cell>
          <cell r="R109" t="str">
            <v>NULL</v>
          </cell>
          <cell r="S109" t="str">
            <v>NULL</v>
          </cell>
          <cell r="T109" t="str">
            <v>NULL</v>
          </cell>
        </row>
        <row r="110">
          <cell r="B110" t="str">
            <v>2011/2012B1</v>
          </cell>
          <cell r="C110" t="str">
            <v>B</v>
          </cell>
          <cell r="D110">
            <v>1</v>
          </cell>
          <cell r="E110">
            <v>7924.62</v>
          </cell>
          <cell r="F110">
            <v>13180</v>
          </cell>
          <cell r="G110">
            <v>20348.2035928144</v>
          </cell>
          <cell r="H110">
            <v>19017</v>
          </cell>
          <cell r="I110" t="str">
            <v>NULL</v>
          </cell>
          <cell r="J110" t="str">
            <v>NULL</v>
          </cell>
          <cell r="K110" t="str">
            <v>NULL</v>
          </cell>
          <cell r="L110" t="str">
            <v>NULL</v>
          </cell>
          <cell r="M110" t="str">
            <v>NULL</v>
          </cell>
          <cell r="N110" t="str">
            <v>NULL</v>
          </cell>
          <cell r="O110" t="str">
            <v>NULL</v>
          </cell>
          <cell r="P110" t="str">
            <v>NULL</v>
          </cell>
          <cell r="Q110" t="str">
            <v>NULL</v>
          </cell>
          <cell r="R110" t="str">
            <v>NULL</v>
          </cell>
          <cell r="S110" t="str">
            <v>NULL</v>
          </cell>
          <cell r="T110" t="str">
            <v>NULL</v>
          </cell>
        </row>
        <row r="111">
          <cell r="B111" t="str">
            <v>2012/2013B1</v>
          </cell>
          <cell r="C111" t="str">
            <v>B</v>
          </cell>
          <cell r="D111">
            <v>1</v>
          </cell>
          <cell r="E111">
            <v>8312</v>
          </cell>
          <cell r="F111">
            <v>13405.728021978</v>
          </cell>
          <cell r="G111">
            <v>20393.087774294701</v>
          </cell>
          <cell r="H111">
            <v>20181</v>
          </cell>
          <cell r="I111" t="str">
            <v>NULL</v>
          </cell>
          <cell r="J111" t="str">
            <v>NULL</v>
          </cell>
          <cell r="K111" t="str">
            <v>NULL</v>
          </cell>
          <cell r="L111" t="str">
            <v>NULL</v>
          </cell>
          <cell r="M111" t="str">
            <v>NULL</v>
          </cell>
          <cell r="N111" t="str">
            <v>NULL</v>
          </cell>
          <cell r="O111" t="str">
            <v>NULL</v>
          </cell>
          <cell r="P111" t="str">
            <v>NULL</v>
          </cell>
          <cell r="Q111" t="str">
            <v>NULL</v>
          </cell>
          <cell r="R111" t="str">
            <v>NULL</v>
          </cell>
          <cell r="S111" t="str">
            <v>NULL</v>
          </cell>
          <cell r="T111" t="str">
            <v>NULL</v>
          </cell>
        </row>
        <row r="112">
          <cell r="B112" t="str">
            <v>2003/2004C1</v>
          </cell>
          <cell r="C112" t="str">
            <v>C</v>
          </cell>
          <cell r="D112">
            <v>1</v>
          </cell>
          <cell r="E112">
            <v>6921.7182971014499</v>
          </cell>
          <cell r="F112">
            <v>11632.2023809524</v>
          </cell>
          <cell r="G112">
            <v>16187.1173020528</v>
          </cell>
          <cell r="H112">
            <v>3415</v>
          </cell>
          <cell r="I112">
            <v>12449.334269662901</v>
          </cell>
          <cell r="J112">
            <v>18545</v>
          </cell>
          <cell r="K112">
            <v>26244.5619834711</v>
          </cell>
          <cell r="L112">
            <v>5043</v>
          </cell>
          <cell r="M112">
            <v>14899.75</v>
          </cell>
          <cell r="N112">
            <v>23074.627737226299</v>
          </cell>
          <cell r="O112">
            <v>33069.692528735599</v>
          </cell>
          <cell r="P112">
            <v>5694</v>
          </cell>
          <cell r="Q112">
            <v>16888.875</v>
          </cell>
          <cell r="R112">
            <v>29458.183195592301</v>
          </cell>
          <cell r="S112">
            <v>45492.75</v>
          </cell>
          <cell r="T112">
            <v>5954</v>
          </cell>
        </row>
        <row r="113">
          <cell r="B113" t="str">
            <v>2004/2005C1</v>
          </cell>
          <cell r="C113" t="str">
            <v>C</v>
          </cell>
          <cell r="D113">
            <v>1</v>
          </cell>
          <cell r="E113">
            <v>7067</v>
          </cell>
          <cell r="F113">
            <v>12235.2707777778</v>
          </cell>
          <cell r="G113">
            <v>16914.519317366499</v>
          </cell>
          <cell r="H113">
            <v>3844</v>
          </cell>
          <cell r="I113">
            <v>12440.5</v>
          </cell>
          <cell r="J113">
            <v>18847</v>
          </cell>
          <cell r="K113">
            <v>26095</v>
          </cell>
          <cell r="L113">
            <v>5505</v>
          </cell>
          <cell r="M113">
            <v>14796.5</v>
          </cell>
          <cell r="N113">
            <v>23087.690999999999</v>
          </cell>
          <cell r="O113">
            <v>32456</v>
          </cell>
          <cell r="P113">
            <v>6261</v>
          </cell>
          <cell r="Q113" t="str">
            <v>NULL</v>
          </cell>
          <cell r="R113" t="str">
            <v>NULL</v>
          </cell>
          <cell r="S113" t="str">
            <v>NULL</v>
          </cell>
          <cell r="T113" t="str">
            <v>NULL</v>
          </cell>
        </row>
        <row r="114">
          <cell r="B114" t="str">
            <v>2005/2006C1</v>
          </cell>
          <cell r="C114" t="str">
            <v>C</v>
          </cell>
          <cell r="D114">
            <v>1</v>
          </cell>
          <cell r="E114">
            <v>7469.2335960396003</v>
          </cell>
          <cell r="F114">
            <v>12541.0510204082</v>
          </cell>
          <cell r="G114">
            <v>17966.859504132201</v>
          </cell>
          <cell r="H114">
            <v>4004</v>
          </cell>
          <cell r="I114">
            <v>12643</v>
          </cell>
          <cell r="J114">
            <v>18486</v>
          </cell>
          <cell r="K114">
            <v>25589</v>
          </cell>
          <cell r="L114">
            <v>6141</v>
          </cell>
          <cell r="M114">
            <v>15000</v>
          </cell>
          <cell r="N114">
            <v>23000</v>
          </cell>
          <cell r="O114">
            <v>33299.5</v>
          </cell>
          <cell r="P114">
            <v>6958</v>
          </cell>
          <cell r="Q114" t="str">
            <v>NULL</v>
          </cell>
          <cell r="R114" t="str">
            <v>NULL</v>
          </cell>
          <cell r="S114" t="str">
            <v>NULL</v>
          </cell>
          <cell r="T114" t="str">
            <v>NULL</v>
          </cell>
        </row>
        <row r="115">
          <cell r="B115" t="str">
            <v>2006/2007C1</v>
          </cell>
          <cell r="C115" t="str">
            <v>C</v>
          </cell>
          <cell r="D115">
            <v>1</v>
          </cell>
          <cell r="E115">
            <v>7217</v>
          </cell>
          <cell r="F115">
            <v>12398.1521084337</v>
          </cell>
          <cell r="G115">
            <v>18025.9007782101</v>
          </cell>
          <cell r="H115">
            <v>4374</v>
          </cell>
          <cell r="I115">
            <v>12306</v>
          </cell>
          <cell r="J115">
            <v>18165</v>
          </cell>
          <cell r="K115">
            <v>25413.2506887052</v>
          </cell>
          <cell r="L115">
            <v>6961</v>
          </cell>
          <cell r="M115">
            <v>14860.25</v>
          </cell>
          <cell r="N115">
            <v>22575.5</v>
          </cell>
          <cell r="O115">
            <v>32460.75</v>
          </cell>
          <cell r="P115">
            <v>7336</v>
          </cell>
          <cell r="Q115" t="str">
            <v>NULL</v>
          </cell>
          <cell r="R115" t="str">
            <v>NULL</v>
          </cell>
          <cell r="S115" t="str">
            <v>NULL</v>
          </cell>
          <cell r="T115" t="str">
            <v>NULL</v>
          </cell>
        </row>
        <row r="116">
          <cell r="B116" t="str">
            <v>2007/2008C1</v>
          </cell>
          <cell r="C116" t="str">
            <v>C</v>
          </cell>
          <cell r="D116">
            <v>1</v>
          </cell>
          <cell r="E116">
            <v>6886.7350908647804</v>
          </cell>
          <cell r="F116">
            <v>11822.921686747</v>
          </cell>
          <cell r="G116">
            <v>17164.8662790698</v>
          </cell>
          <cell r="H116">
            <v>4912</v>
          </cell>
          <cell r="I116">
            <v>11961.4221554252</v>
          </cell>
          <cell r="J116">
            <v>17711.801104972401</v>
          </cell>
          <cell r="K116">
            <v>24822</v>
          </cell>
          <cell r="L116">
            <v>7364</v>
          </cell>
          <cell r="M116">
            <v>14619.5</v>
          </cell>
          <cell r="N116">
            <v>22049.5</v>
          </cell>
          <cell r="O116">
            <v>31638.75</v>
          </cell>
          <cell r="P116">
            <v>7580</v>
          </cell>
          <cell r="Q116" t="str">
            <v>NULL</v>
          </cell>
          <cell r="R116" t="str">
            <v>NULL</v>
          </cell>
          <cell r="S116" t="str">
            <v>NULL</v>
          </cell>
          <cell r="T116" t="str">
            <v>NULL</v>
          </cell>
        </row>
        <row r="117">
          <cell r="B117" t="str">
            <v>2008/2009C1</v>
          </cell>
          <cell r="C117" t="str">
            <v>C</v>
          </cell>
          <cell r="D117">
            <v>1</v>
          </cell>
          <cell r="E117">
            <v>7080</v>
          </cell>
          <cell r="F117">
            <v>11866.5</v>
          </cell>
          <cell r="G117">
            <v>16801.8021690233</v>
          </cell>
          <cell r="H117">
            <v>4943</v>
          </cell>
          <cell r="I117">
            <v>12061.5</v>
          </cell>
          <cell r="J117">
            <v>17685.3591160221</v>
          </cell>
          <cell r="K117">
            <v>24363.5</v>
          </cell>
          <cell r="L117">
            <v>6895</v>
          </cell>
          <cell r="M117">
            <v>14525.625</v>
          </cell>
          <cell r="N117">
            <v>21758.9283667622</v>
          </cell>
          <cell r="O117">
            <v>31373.4375</v>
          </cell>
          <cell r="P117">
            <v>7258</v>
          </cell>
          <cell r="Q117" t="str">
            <v>NULL</v>
          </cell>
          <cell r="R117" t="str">
            <v>NULL</v>
          </cell>
          <cell r="S117" t="str">
            <v>NULL</v>
          </cell>
          <cell r="T117" t="str">
            <v>NULL</v>
          </cell>
        </row>
        <row r="118">
          <cell r="B118" t="str">
            <v>2009/2010C1</v>
          </cell>
          <cell r="C118" t="str">
            <v>C</v>
          </cell>
          <cell r="D118">
            <v>1</v>
          </cell>
          <cell r="E118">
            <v>7626.75</v>
          </cell>
          <cell r="F118">
            <v>12448.5</v>
          </cell>
          <cell r="G118">
            <v>17465</v>
          </cell>
          <cell r="H118">
            <v>5831</v>
          </cell>
          <cell r="I118">
            <v>12423.45</v>
          </cell>
          <cell r="J118">
            <v>18270</v>
          </cell>
          <cell r="K118">
            <v>24812</v>
          </cell>
          <cell r="L118">
            <v>7469</v>
          </cell>
          <cell r="M118" t="str">
            <v>NULL</v>
          </cell>
          <cell r="N118" t="str">
            <v>NULL</v>
          </cell>
          <cell r="O118" t="str">
            <v>NULL</v>
          </cell>
          <cell r="P118" t="str">
            <v>NULL</v>
          </cell>
          <cell r="Q118" t="str">
            <v>NULL</v>
          </cell>
          <cell r="R118" t="str">
            <v>NULL</v>
          </cell>
          <cell r="S118" t="str">
            <v>NULL</v>
          </cell>
          <cell r="T118" t="str">
            <v>NULL</v>
          </cell>
        </row>
        <row r="119">
          <cell r="B119" t="str">
            <v>2010/2011C1</v>
          </cell>
          <cell r="C119" t="str">
            <v>C</v>
          </cell>
          <cell r="D119">
            <v>1</v>
          </cell>
          <cell r="E119">
            <v>8154.5</v>
          </cell>
          <cell r="F119">
            <v>13398.708791208801</v>
          </cell>
          <cell r="G119">
            <v>18166.7183098592</v>
          </cell>
          <cell r="H119">
            <v>6029</v>
          </cell>
          <cell r="I119">
            <v>12796.6353619207</v>
          </cell>
          <cell r="J119">
            <v>18647.5</v>
          </cell>
          <cell r="K119">
            <v>25609.75</v>
          </cell>
          <cell r="L119">
            <v>7810</v>
          </cell>
          <cell r="M119" t="str">
            <v>NULL</v>
          </cell>
          <cell r="N119" t="str">
            <v>NULL</v>
          </cell>
          <cell r="O119" t="str">
            <v>NULL</v>
          </cell>
          <cell r="P119" t="str">
            <v>NULL</v>
          </cell>
          <cell r="Q119" t="str">
            <v>NULL</v>
          </cell>
          <cell r="R119" t="str">
            <v>NULL</v>
          </cell>
          <cell r="S119" t="str">
            <v>NULL</v>
          </cell>
          <cell r="T119" t="str">
            <v>NULL</v>
          </cell>
        </row>
        <row r="120">
          <cell r="B120" t="str">
            <v>2011/2012C1</v>
          </cell>
          <cell r="C120" t="str">
            <v>C</v>
          </cell>
          <cell r="D120">
            <v>1</v>
          </cell>
          <cell r="E120">
            <v>8593</v>
          </cell>
          <cell r="F120">
            <v>13671</v>
          </cell>
          <cell r="G120">
            <v>18849.5</v>
          </cell>
          <cell r="H120">
            <v>6639</v>
          </cell>
          <cell r="I120" t="str">
            <v>NULL</v>
          </cell>
          <cell r="J120" t="str">
            <v>NULL</v>
          </cell>
          <cell r="K120" t="str">
            <v>NULL</v>
          </cell>
          <cell r="L120" t="str">
            <v>NULL</v>
          </cell>
          <cell r="M120" t="str">
            <v>NULL</v>
          </cell>
          <cell r="N120" t="str">
            <v>NULL</v>
          </cell>
          <cell r="O120" t="str">
            <v>NULL</v>
          </cell>
          <cell r="P120" t="str">
            <v>NULL</v>
          </cell>
          <cell r="Q120" t="str">
            <v>NULL</v>
          </cell>
          <cell r="R120" t="str">
            <v>NULL</v>
          </cell>
          <cell r="S120" t="str">
            <v>NULL</v>
          </cell>
          <cell r="T120" t="str">
            <v>NULL</v>
          </cell>
        </row>
        <row r="121">
          <cell r="B121" t="str">
            <v>2012/2013C1</v>
          </cell>
          <cell r="C121" t="str">
            <v>C</v>
          </cell>
          <cell r="D121">
            <v>1</v>
          </cell>
          <cell r="E121">
            <v>9732.0146718908509</v>
          </cell>
          <cell r="F121">
            <v>14673.601671309199</v>
          </cell>
          <cell r="G121">
            <v>19369.7744745813</v>
          </cell>
          <cell r="H121">
            <v>6786</v>
          </cell>
          <cell r="I121" t="str">
            <v>NULL</v>
          </cell>
          <cell r="J121" t="str">
            <v>NULL</v>
          </cell>
          <cell r="K121" t="str">
            <v>NULL</v>
          </cell>
          <cell r="L121" t="str">
            <v>NULL</v>
          </cell>
          <cell r="M121" t="str">
            <v>NULL</v>
          </cell>
          <cell r="N121" t="str">
            <v>NULL</v>
          </cell>
          <cell r="O121" t="str">
            <v>NULL</v>
          </cell>
          <cell r="P121" t="str">
            <v>NULL</v>
          </cell>
          <cell r="Q121" t="str">
            <v>NULL</v>
          </cell>
          <cell r="R121" t="str">
            <v>NULL</v>
          </cell>
          <cell r="S121" t="str">
            <v>NULL</v>
          </cell>
          <cell r="T121" t="str">
            <v>NULL</v>
          </cell>
        </row>
        <row r="122">
          <cell r="B122" t="str">
            <v>2003/2004D1</v>
          </cell>
          <cell r="C122" t="str">
            <v>D</v>
          </cell>
          <cell r="D122">
            <v>1</v>
          </cell>
          <cell r="E122">
            <v>7695</v>
          </cell>
          <cell r="F122">
            <v>12835.75</v>
          </cell>
          <cell r="G122">
            <v>17886</v>
          </cell>
          <cell r="H122">
            <v>16944</v>
          </cell>
          <cell r="I122">
            <v>11028.75</v>
          </cell>
          <cell r="J122">
            <v>17485.543498097199</v>
          </cell>
          <cell r="K122">
            <v>24499</v>
          </cell>
          <cell r="L122">
            <v>17400</v>
          </cell>
          <cell r="M122">
            <v>12792.75</v>
          </cell>
          <cell r="N122">
            <v>20420</v>
          </cell>
          <cell r="O122">
            <v>29101</v>
          </cell>
          <cell r="P122">
            <v>18935</v>
          </cell>
          <cell r="Q122">
            <v>14201.75</v>
          </cell>
          <cell r="R122">
            <v>25003</v>
          </cell>
          <cell r="S122">
            <v>39220.75</v>
          </cell>
          <cell r="T122">
            <v>19406</v>
          </cell>
        </row>
        <row r="123">
          <cell r="B123" t="str">
            <v>2004/2005D1</v>
          </cell>
          <cell r="C123" t="str">
            <v>D</v>
          </cell>
          <cell r="D123">
            <v>1</v>
          </cell>
          <cell r="E123">
            <v>8171.8870500000003</v>
          </cell>
          <cell r="F123">
            <v>13670.5</v>
          </cell>
          <cell r="G123">
            <v>18819.5</v>
          </cell>
          <cell r="H123">
            <v>16586</v>
          </cell>
          <cell r="I123">
            <v>11600.8398</v>
          </cell>
          <cell r="J123">
            <v>18198</v>
          </cell>
          <cell r="K123">
            <v>25333</v>
          </cell>
          <cell r="L123">
            <v>17389</v>
          </cell>
          <cell r="M123">
            <v>13213.5</v>
          </cell>
          <cell r="N123">
            <v>20852.5</v>
          </cell>
          <cell r="O123">
            <v>29729.5</v>
          </cell>
          <cell r="P123">
            <v>19032</v>
          </cell>
          <cell r="Q123" t="str">
            <v>NULL</v>
          </cell>
          <cell r="R123" t="str">
            <v>NULL</v>
          </cell>
          <cell r="S123" t="str">
            <v>NULL</v>
          </cell>
          <cell r="T123" t="str">
            <v>NULL</v>
          </cell>
        </row>
        <row r="124">
          <cell r="B124" t="str">
            <v>2005/2006D1</v>
          </cell>
          <cell r="C124" t="str">
            <v>D</v>
          </cell>
          <cell r="D124">
            <v>1</v>
          </cell>
          <cell r="E124">
            <v>8274.4136999999992</v>
          </cell>
          <cell r="F124">
            <v>13833</v>
          </cell>
          <cell r="G124">
            <v>19500</v>
          </cell>
          <cell r="H124">
            <v>15677</v>
          </cell>
          <cell r="I124">
            <v>10811.875</v>
          </cell>
          <cell r="J124">
            <v>17425</v>
          </cell>
          <cell r="K124">
            <v>24595.8285123967</v>
          </cell>
          <cell r="L124">
            <v>17608</v>
          </cell>
          <cell r="M124">
            <v>12841.833791208801</v>
          </cell>
          <cell r="N124">
            <v>20700</v>
          </cell>
          <cell r="O124">
            <v>29657</v>
          </cell>
          <cell r="P124">
            <v>19007</v>
          </cell>
          <cell r="Q124" t="str">
            <v>NULL</v>
          </cell>
          <cell r="R124" t="str">
            <v>NULL</v>
          </cell>
          <cell r="S124" t="str">
            <v>NULL</v>
          </cell>
          <cell r="T124" t="str">
            <v>NULL</v>
          </cell>
        </row>
        <row r="125">
          <cell r="B125" t="str">
            <v>2006/2007D1</v>
          </cell>
          <cell r="C125" t="str">
            <v>D</v>
          </cell>
          <cell r="D125">
            <v>1</v>
          </cell>
          <cell r="E125">
            <v>8549.5</v>
          </cell>
          <cell r="F125">
            <v>13979.75</v>
          </cell>
          <cell r="G125">
            <v>19833</v>
          </cell>
          <cell r="H125">
            <v>16118</v>
          </cell>
          <cell r="I125">
            <v>10916.704100000001</v>
          </cell>
          <cell r="J125">
            <v>17342</v>
          </cell>
          <cell r="K125">
            <v>24495.5</v>
          </cell>
          <cell r="L125">
            <v>18831</v>
          </cell>
          <cell r="M125">
            <v>12740.2401896676</v>
          </cell>
          <cell r="N125">
            <v>20575.5</v>
          </cell>
          <cell r="O125">
            <v>29536.25</v>
          </cell>
          <cell r="P125">
            <v>19396</v>
          </cell>
          <cell r="Q125" t="str">
            <v>NULL</v>
          </cell>
          <cell r="R125" t="str">
            <v>NULL</v>
          </cell>
          <cell r="S125" t="str">
            <v>NULL</v>
          </cell>
          <cell r="T125" t="str">
            <v>NULL</v>
          </cell>
        </row>
        <row r="126">
          <cell r="B126" t="str">
            <v>2007/2008D1</v>
          </cell>
          <cell r="C126" t="str">
            <v>D</v>
          </cell>
          <cell r="D126">
            <v>1</v>
          </cell>
          <cell r="E126">
            <v>7769.2124999999996</v>
          </cell>
          <cell r="F126">
            <v>12786.1650943396</v>
          </cell>
          <cell r="G126">
            <v>18921.257120346101</v>
          </cell>
          <cell r="H126">
            <v>17582</v>
          </cell>
          <cell r="I126">
            <v>10417.5</v>
          </cell>
          <cell r="J126">
            <v>16809</v>
          </cell>
          <cell r="K126">
            <v>24324</v>
          </cell>
          <cell r="L126">
            <v>20341</v>
          </cell>
          <cell r="M126">
            <v>12288.24</v>
          </cell>
          <cell r="N126">
            <v>19933</v>
          </cell>
          <cell r="O126">
            <v>29373.75</v>
          </cell>
          <cell r="P126">
            <v>20402</v>
          </cell>
          <cell r="Q126" t="str">
            <v>NULL</v>
          </cell>
          <cell r="R126" t="str">
            <v>NULL</v>
          </cell>
          <cell r="S126" t="str">
            <v>NULL</v>
          </cell>
          <cell r="T126" t="str">
            <v>NULL</v>
          </cell>
        </row>
        <row r="127">
          <cell r="B127" t="str">
            <v>2008/2009D1</v>
          </cell>
          <cell r="C127" t="str">
            <v>D</v>
          </cell>
          <cell r="D127">
            <v>1</v>
          </cell>
          <cell r="E127">
            <v>7929</v>
          </cell>
          <cell r="F127">
            <v>13330</v>
          </cell>
          <cell r="G127">
            <v>19115</v>
          </cell>
          <cell r="H127">
            <v>18287</v>
          </cell>
          <cell r="I127">
            <v>10659.125</v>
          </cell>
          <cell r="J127">
            <v>17323.2792397661</v>
          </cell>
          <cell r="K127">
            <v>24690.402234636898</v>
          </cell>
          <cell r="L127">
            <v>20366</v>
          </cell>
          <cell r="M127">
            <v>12668.625</v>
          </cell>
          <cell r="N127">
            <v>20554</v>
          </cell>
          <cell r="O127">
            <v>30120.5</v>
          </cell>
          <cell r="P127">
            <v>20530</v>
          </cell>
          <cell r="Q127" t="str">
            <v>NULL</v>
          </cell>
          <cell r="R127" t="str">
            <v>NULL</v>
          </cell>
          <cell r="S127" t="str">
            <v>NULL</v>
          </cell>
          <cell r="T127" t="str">
            <v>NULL</v>
          </cell>
        </row>
        <row r="128">
          <cell r="B128" t="str">
            <v>2009/2010D1</v>
          </cell>
          <cell r="C128" t="str">
            <v>D</v>
          </cell>
          <cell r="D128">
            <v>1</v>
          </cell>
          <cell r="E128">
            <v>8207.7873809523808</v>
          </cell>
          <cell r="F128">
            <v>13555.5</v>
          </cell>
          <cell r="G128">
            <v>19530</v>
          </cell>
          <cell r="H128">
            <v>21047</v>
          </cell>
          <cell r="I128">
            <v>10630</v>
          </cell>
          <cell r="J128">
            <v>17349</v>
          </cell>
          <cell r="K128">
            <v>25097.819751381201</v>
          </cell>
          <cell r="L128">
            <v>22426</v>
          </cell>
          <cell r="M128" t="str">
            <v>NULL</v>
          </cell>
          <cell r="N128" t="str">
            <v>NULL</v>
          </cell>
          <cell r="O128" t="str">
            <v>NULL</v>
          </cell>
          <cell r="P128" t="str">
            <v>NULL</v>
          </cell>
          <cell r="Q128" t="str">
            <v>NULL</v>
          </cell>
          <cell r="R128" t="str">
            <v>NULL</v>
          </cell>
          <cell r="S128" t="str">
            <v>NULL</v>
          </cell>
          <cell r="T128" t="str">
            <v>NULL</v>
          </cell>
        </row>
        <row r="129">
          <cell r="B129" t="str">
            <v>2010/2011D1</v>
          </cell>
          <cell r="C129" t="str">
            <v>D</v>
          </cell>
          <cell r="D129">
            <v>1</v>
          </cell>
          <cell r="E129">
            <v>8402.8605769230799</v>
          </cell>
          <cell r="F129">
            <v>13707.87</v>
          </cell>
          <cell r="G129">
            <v>19778.2192982456</v>
          </cell>
          <cell r="H129">
            <v>21327</v>
          </cell>
          <cell r="I129">
            <v>10932.555517241401</v>
          </cell>
          <cell r="J129">
            <v>17762.2700879765</v>
          </cell>
          <cell r="K129">
            <v>25277.996537396099</v>
          </cell>
          <cell r="L129">
            <v>23002</v>
          </cell>
          <cell r="M129" t="str">
            <v>NULL</v>
          </cell>
          <cell r="N129" t="str">
            <v>NULL</v>
          </cell>
          <cell r="O129" t="str">
            <v>NULL</v>
          </cell>
          <cell r="P129" t="str">
            <v>NULL</v>
          </cell>
          <cell r="Q129" t="str">
            <v>NULL</v>
          </cell>
          <cell r="R129" t="str">
            <v>NULL</v>
          </cell>
          <cell r="S129" t="str">
            <v>NULL</v>
          </cell>
          <cell r="T129" t="str">
            <v>NULL</v>
          </cell>
        </row>
        <row r="130">
          <cell r="B130" t="str">
            <v>2011/2012D1</v>
          </cell>
          <cell r="C130" t="str">
            <v>D</v>
          </cell>
          <cell r="D130">
            <v>1</v>
          </cell>
          <cell r="E130">
            <v>8477</v>
          </cell>
          <cell r="F130">
            <v>13615.75</v>
          </cell>
          <cell r="G130">
            <v>19778.5</v>
          </cell>
          <cell r="H130">
            <v>24410</v>
          </cell>
          <cell r="I130" t="str">
            <v>NULL</v>
          </cell>
          <cell r="J130" t="str">
            <v>NULL</v>
          </cell>
          <cell r="K130" t="str">
            <v>NULL</v>
          </cell>
          <cell r="L130" t="str">
            <v>NULL</v>
          </cell>
          <cell r="M130" t="str">
            <v>NULL</v>
          </cell>
          <cell r="N130" t="str">
            <v>NULL</v>
          </cell>
          <cell r="O130" t="str">
            <v>NULL</v>
          </cell>
          <cell r="P130" t="str">
            <v>NULL</v>
          </cell>
          <cell r="Q130" t="str">
            <v>NULL</v>
          </cell>
          <cell r="R130" t="str">
            <v>NULL</v>
          </cell>
          <cell r="S130" t="str">
            <v>NULL</v>
          </cell>
          <cell r="T130" t="str">
            <v>NULL</v>
          </cell>
        </row>
        <row r="131">
          <cell r="B131" t="str">
            <v>2012/2013D1</v>
          </cell>
          <cell r="C131" t="str">
            <v>D</v>
          </cell>
          <cell r="D131">
            <v>1</v>
          </cell>
          <cell r="E131">
            <v>8535</v>
          </cell>
          <cell r="F131">
            <v>13725</v>
          </cell>
          <cell r="G131">
            <v>20005.2354570637</v>
          </cell>
          <cell r="H131">
            <v>26025</v>
          </cell>
          <cell r="I131" t="str">
            <v>NULL</v>
          </cell>
          <cell r="J131" t="str">
            <v>NULL</v>
          </cell>
          <cell r="K131" t="str">
            <v>NULL</v>
          </cell>
          <cell r="L131" t="str">
            <v>NULL</v>
          </cell>
          <cell r="M131" t="str">
            <v>NULL</v>
          </cell>
          <cell r="N131" t="str">
            <v>NULL</v>
          </cell>
          <cell r="O131" t="str">
            <v>NULL</v>
          </cell>
          <cell r="P131" t="str">
            <v>NULL</v>
          </cell>
          <cell r="Q131" t="str">
            <v>NULL</v>
          </cell>
          <cell r="R131" t="str">
            <v>NULL</v>
          </cell>
          <cell r="S131" t="str">
            <v>NULL</v>
          </cell>
          <cell r="T131" t="str">
            <v>NULL</v>
          </cell>
        </row>
        <row r="132">
          <cell r="B132" t="str">
            <v>2003/2004E1</v>
          </cell>
          <cell r="C132" t="str">
            <v>E</v>
          </cell>
          <cell r="D132">
            <v>1</v>
          </cell>
          <cell r="E132">
            <v>6085.0798611111104</v>
          </cell>
          <cell r="F132">
            <v>10186.254650000001</v>
          </cell>
          <cell r="G132">
            <v>15038.599765258199</v>
          </cell>
          <cell r="H132">
            <v>4240</v>
          </cell>
          <cell r="I132">
            <v>8663.8583249999992</v>
          </cell>
          <cell r="J132">
            <v>14463.3891756906</v>
          </cell>
          <cell r="K132">
            <v>20938.5</v>
          </cell>
          <cell r="L132">
            <v>4294</v>
          </cell>
          <cell r="M132">
            <v>10615.4195</v>
          </cell>
          <cell r="N132">
            <v>16681.250400000001</v>
          </cell>
          <cell r="O132">
            <v>24216.8097826087</v>
          </cell>
          <cell r="P132">
            <v>4724</v>
          </cell>
          <cell r="Q132">
            <v>11359.0297029703</v>
          </cell>
          <cell r="R132">
            <v>19912</v>
          </cell>
          <cell r="S132">
            <v>30682</v>
          </cell>
          <cell r="T132">
            <v>4847</v>
          </cell>
        </row>
        <row r="133">
          <cell r="B133" t="str">
            <v>2004/2005E1</v>
          </cell>
          <cell r="C133" t="str">
            <v>E</v>
          </cell>
          <cell r="D133">
            <v>1</v>
          </cell>
          <cell r="E133">
            <v>6258.4545614243298</v>
          </cell>
          <cell r="F133">
            <v>10607.5</v>
          </cell>
          <cell r="G133">
            <v>15767.6151685393</v>
          </cell>
          <cell r="H133">
            <v>4866</v>
          </cell>
          <cell r="I133">
            <v>8821.5</v>
          </cell>
          <cell r="J133">
            <v>14991</v>
          </cell>
          <cell r="K133">
            <v>21418</v>
          </cell>
          <cell r="L133">
            <v>5099</v>
          </cell>
          <cell r="M133">
            <v>10231.060125</v>
          </cell>
          <cell r="N133">
            <v>16703.5</v>
          </cell>
          <cell r="O133">
            <v>24756</v>
          </cell>
          <cell r="P133">
            <v>5610</v>
          </cell>
          <cell r="Q133" t="str">
            <v>NULL</v>
          </cell>
          <cell r="R133" t="str">
            <v>NULL</v>
          </cell>
          <cell r="S133" t="str">
            <v>NULL</v>
          </cell>
          <cell r="T133" t="str">
            <v>NULL</v>
          </cell>
        </row>
        <row r="134">
          <cell r="B134" t="str">
            <v>2005/2006E1</v>
          </cell>
          <cell r="C134" t="str">
            <v>E</v>
          </cell>
          <cell r="D134">
            <v>1</v>
          </cell>
          <cell r="E134">
            <v>6407.5487465181104</v>
          </cell>
          <cell r="F134">
            <v>10803.5</v>
          </cell>
          <cell r="G134">
            <v>16136</v>
          </cell>
          <cell r="H134">
            <v>4909</v>
          </cell>
          <cell r="I134">
            <v>8477</v>
          </cell>
          <cell r="J134">
            <v>13905.3619</v>
          </cell>
          <cell r="K134">
            <v>20386</v>
          </cell>
          <cell r="L134">
            <v>5521</v>
          </cell>
          <cell r="M134">
            <v>10000.0833</v>
          </cell>
          <cell r="N134">
            <v>16357.25</v>
          </cell>
          <cell r="O134">
            <v>24257.75</v>
          </cell>
          <cell r="P134">
            <v>5898</v>
          </cell>
          <cell r="Q134" t="str">
            <v>NULL</v>
          </cell>
          <cell r="R134" t="str">
            <v>NULL</v>
          </cell>
          <cell r="S134" t="str">
            <v>NULL</v>
          </cell>
          <cell r="T134" t="str">
            <v>NULL</v>
          </cell>
        </row>
        <row r="135">
          <cell r="B135" t="str">
            <v>2006/2007E1</v>
          </cell>
          <cell r="C135" t="str">
            <v>E</v>
          </cell>
          <cell r="D135">
            <v>1</v>
          </cell>
          <cell r="E135">
            <v>6436.4913749999996</v>
          </cell>
          <cell r="F135">
            <v>10995.371256030599</v>
          </cell>
          <cell r="G135">
            <v>16454.4836309524</v>
          </cell>
          <cell r="H135">
            <v>4892</v>
          </cell>
          <cell r="I135">
            <v>8360.0080618617194</v>
          </cell>
          <cell r="J135">
            <v>13826.280720339</v>
          </cell>
          <cell r="K135">
            <v>20333</v>
          </cell>
          <cell r="L135">
            <v>5730</v>
          </cell>
          <cell r="M135">
            <v>10013.915175</v>
          </cell>
          <cell r="N135">
            <v>16231.75</v>
          </cell>
          <cell r="O135">
            <v>24358.541666666701</v>
          </cell>
          <cell r="P135">
            <v>5914</v>
          </cell>
          <cell r="Q135" t="str">
            <v>NULL</v>
          </cell>
          <cell r="R135" t="str">
            <v>NULL</v>
          </cell>
          <cell r="S135" t="str">
            <v>NULL</v>
          </cell>
          <cell r="T135" t="str">
            <v>NULL</v>
          </cell>
        </row>
        <row r="136">
          <cell r="B136" t="str">
            <v>2007/2008E1</v>
          </cell>
          <cell r="C136" t="str">
            <v>E</v>
          </cell>
          <cell r="D136">
            <v>1</v>
          </cell>
          <cell r="E136">
            <v>5791</v>
          </cell>
          <cell r="F136">
            <v>9477</v>
          </cell>
          <cell r="G136">
            <v>14978.2785714286</v>
          </cell>
          <cell r="H136">
            <v>5671</v>
          </cell>
          <cell r="I136">
            <v>8390.8595781190397</v>
          </cell>
          <cell r="J136">
            <v>13215.5</v>
          </cell>
          <cell r="K136">
            <v>19813.5</v>
          </cell>
          <cell r="L136">
            <v>6579</v>
          </cell>
          <cell r="M136">
            <v>10034.4834710744</v>
          </cell>
          <cell r="N136">
            <v>16009.5</v>
          </cell>
          <cell r="O136">
            <v>23832</v>
          </cell>
          <cell r="P136">
            <v>6701</v>
          </cell>
          <cell r="Q136" t="str">
            <v>NULL</v>
          </cell>
          <cell r="R136" t="str">
            <v>NULL</v>
          </cell>
          <cell r="S136" t="str">
            <v>NULL</v>
          </cell>
          <cell r="T136" t="str">
            <v>NULL</v>
          </cell>
        </row>
        <row r="137">
          <cell r="B137" t="str">
            <v>2008/2009E1</v>
          </cell>
          <cell r="C137" t="str">
            <v>E</v>
          </cell>
          <cell r="D137">
            <v>1</v>
          </cell>
          <cell r="E137">
            <v>6059</v>
          </cell>
          <cell r="F137">
            <v>9535</v>
          </cell>
          <cell r="G137">
            <v>14924</v>
          </cell>
          <cell r="H137">
            <v>5765</v>
          </cell>
          <cell r="I137">
            <v>8660.5</v>
          </cell>
          <cell r="J137">
            <v>13373.1641791045</v>
          </cell>
          <cell r="K137">
            <v>20157</v>
          </cell>
          <cell r="L137">
            <v>6331</v>
          </cell>
          <cell r="M137">
            <v>10348.5</v>
          </cell>
          <cell r="N137">
            <v>15836</v>
          </cell>
          <cell r="O137">
            <v>23898</v>
          </cell>
          <cell r="P137">
            <v>6401</v>
          </cell>
          <cell r="Q137" t="str">
            <v>NULL</v>
          </cell>
          <cell r="R137" t="str">
            <v>NULL</v>
          </cell>
          <cell r="S137" t="str">
            <v>NULL</v>
          </cell>
          <cell r="T137" t="str">
            <v>NULL</v>
          </cell>
        </row>
        <row r="138">
          <cell r="B138" t="str">
            <v>2009/2010E1</v>
          </cell>
          <cell r="C138" t="str">
            <v>E</v>
          </cell>
          <cell r="D138">
            <v>1</v>
          </cell>
          <cell r="E138">
            <v>6623.8</v>
          </cell>
          <cell r="F138">
            <v>10125.322222222199</v>
          </cell>
          <cell r="G138">
            <v>15499</v>
          </cell>
          <cell r="H138">
            <v>6267</v>
          </cell>
          <cell r="I138">
            <v>8953.25</v>
          </cell>
          <cell r="J138">
            <v>13742.446119402999</v>
          </cell>
          <cell r="K138">
            <v>20225.929752066098</v>
          </cell>
          <cell r="L138">
            <v>6587</v>
          </cell>
          <cell r="M138" t="str">
            <v>NULL</v>
          </cell>
          <cell r="N138" t="str">
            <v>NULL</v>
          </cell>
          <cell r="O138" t="str">
            <v>NULL</v>
          </cell>
          <cell r="P138" t="str">
            <v>NULL</v>
          </cell>
          <cell r="Q138" t="str">
            <v>NULL</v>
          </cell>
          <cell r="R138" t="str">
            <v>NULL</v>
          </cell>
          <cell r="S138" t="str">
            <v>NULL</v>
          </cell>
          <cell r="T138" t="str">
            <v>NULL</v>
          </cell>
        </row>
        <row r="139">
          <cell r="B139" t="str">
            <v>2010/2011E1</v>
          </cell>
          <cell r="C139" t="str">
            <v>E</v>
          </cell>
          <cell r="D139">
            <v>1</v>
          </cell>
          <cell r="E139">
            <v>6642.9750000000004</v>
          </cell>
          <cell r="F139">
            <v>10334</v>
          </cell>
          <cell r="G139">
            <v>16049.75</v>
          </cell>
          <cell r="H139">
            <v>6524</v>
          </cell>
          <cell r="I139">
            <v>9055</v>
          </cell>
          <cell r="J139">
            <v>13755.6016081871</v>
          </cell>
          <cell r="K139">
            <v>20739.25</v>
          </cell>
          <cell r="L139">
            <v>7032</v>
          </cell>
          <cell r="M139" t="str">
            <v>NULL</v>
          </cell>
          <cell r="N139" t="str">
            <v>NULL</v>
          </cell>
          <cell r="O139" t="str">
            <v>NULL</v>
          </cell>
          <cell r="P139" t="str">
            <v>NULL</v>
          </cell>
          <cell r="Q139" t="str">
            <v>NULL</v>
          </cell>
          <cell r="R139" t="str">
            <v>NULL</v>
          </cell>
          <cell r="S139" t="str">
            <v>NULL</v>
          </cell>
          <cell r="T139" t="str">
            <v>NULL</v>
          </cell>
        </row>
        <row r="140">
          <cell r="B140" t="str">
            <v>2011/2012E1</v>
          </cell>
          <cell r="C140" t="str">
            <v>E</v>
          </cell>
          <cell r="D140">
            <v>1</v>
          </cell>
          <cell r="E140">
            <v>6844.375</v>
          </cell>
          <cell r="F140">
            <v>10578.5</v>
          </cell>
          <cell r="G140">
            <v>16330.861082371701</v>
          </cell>
          <cell r="H140">
            <v>7350</v>
          </cell>
          <cell r="I140" t="str">
            <v>NULL</v>
          </cell>
          <cell r="J140" t="str">
            <v>NULL</v>
          </cell>
          <cell r="K140" t="str">
            <v>NULL</v>
          </cell>
          <cell r="L140" t="str">
            <v>NULL</v>
          </cell>
          <cell r="M140" t="str">
            <v>NULL</v>
          </cell>
          <cell r="N140" t="str">
            <v>NULL</v>
          </cell>
          <cell r="O140" t="str">
            <v>NULL</v>
          </cell>
          <cell r="P140" t="str">
            <v>NULL</v>
          </cell>
          <cell r="Q140" t="str">
            <v>NULL</v>
          </cell>
          <cell r="R140" t="str">
            <v>NULL</v>
          </cell>
          <cell r="S140" t="str">
            <v>NULL</v>
          </cell>
          <cell r="T140" t="str">
            <v>NULL</v>
          </cell>
        </row>
        <row r="141">
          <cell r="B141" t="str">
            <v>2012/2013E1</v>
          </cell>
          <cell r="C141" t="str">
            <v>E</v>
          </cell>
          <cell r="D141">
            <v>1</v>
          </cell>
          <cell r="E141">
            <v>7072.75</v>
          </cell>
          <cell r="F141">
            <v>10911.303724928401</v>
          </cell>
          <cell r="G141">
            <v>16686.204678362599</v>
          </cell>
          <cell r="H141">
            <v>7315</v>
          </cell>
          <cell r="I141" t="str">
            <v>NULL</v>
          </cell>
          <cell r="J141" t="str">
            <v>NULL</v>
          </cell>
          <cell r="K141" t="str">
            <v>NULL</v>
          </cell>
          <cell r="L141" t="str">
            <v>NULL</v>
          </cell>
          <cell r="M141" t="str">
            <v>NULL</v>
          </cell>
          <cell r="N141" t="str">
            <v>NULL</v>
          </cell>
          <cell r="O141" t="str">
            <v>NULL</v>
          </cell>
          <cell r="P141" t="str">
            <v>NULL</v>
          </cell>
          <cell r="Q141" t="str">
            <v>NULL</v>
          </cell>
          <cell r="R141" t="str">
            <v>NULL</v>
          </cell>
          <cell r="S141" t="str">
            <v>NULL</v>
          </cell>
          <cell r="T141" t="str">
            <v>NULL</v>
          </cell>
        </row>
        <row r="142">
          <cell r="B142" t="str">
            <v>2003/2004F1</v>
          </cell>
          <cell r="C142" t="str">
            <v>F</v>
          </cell>
          <cell r="D142">
            <v>1</v>
          </cell>
          <cell r="E142">
            <v>5405.8475783475797</v>
          </cell>
          <cell r="F142">
            <v>8562.5</v>
          </cell>
          <cell r="G142">
            <v>12596.7840375587</v>
          </cell>
          <cell r="H142">
            <v>9220</v>
          </cell>
          <cell r="I142">
            <v>8376.3339914999997</v>
          </cell>
          <cell r="J142">
            <v>11943.3507109005</v>
          </cell>
          <cell r="K142">
            <v>18872.75</v>
          </cell>
          <cell r="L142">
            <v>10672</v>
          </cell>
          <cell r="M142">
            <v>9967.75</v>
          </cell>
          <cell r="N142">
            <v>14476.5</v>
          </cell>
          <cell r="O142">
            <v>23000</v>
          </cell>
          <cell r="P142">
            <v>12202</v>
          </cell>
          <cell r="Q142">
            <v>10669.590214067301</v>
          </cell>
          <cell r="R142">
            <v>17488</v>
          </cell>
          <cell r="S142">
            <v>28415</v>
          </cell>
          <cell r="T142">
            <v>12951</v>
          </cell>
        </row>
        <row r="143">
          <cell r="B143" t="str">
            <v>2004/2005F1</v>
          </cell>
          <cell r="C143" t="str">
            <v>F</v>
          </cell>
          <cell r="D143">
            <v>1</v>
          </cell>
          <cell r="E143">
            <v>5757.0033211711698</v>
          </cell>
          <cell r="F143">
            <v>9127</v>
          </cell>
          <cell r="G143">
            <v>13436.222972973001</v>
          </cell>
          <cell r="H143">
            <v>9215</v>
          </cell>
          <cell r="I143">
            <v>8820.6161931818206</v>
          </cell>
          <cell r="J143">
            <v>12462.75</v>
          </cell>
          <cell r="K143">
            <v>19604.75</v>
          </cell>
          <cell r="L143">
            <v>11270</v>
          </cell>
          <cell r="M143">
            <v>10135.25</v>
          </cell>
          <cell r="N143">
            <v>14790</v>
          </cell>
          <cell r="O143">
            <v>23202.8885041551</v>
          </cell>
          <cell r="P143">
            <v>12663</v>
          </cell>
          <cell r="Q143" t="str">
            <v>NULL</v>
          </cell>
          <cell r="R143" t="str">
            <v>NULL</v>
          </cell>
          <cell r="S143" t="str">
            <v>NULL</v>
          </cell>
          <cell r="T143" t="str">
            <v>NULL</v>
          </cell>
        </row>
        <row r="144">
          <cell r="B144" t="str">
            <v>2005/2006F1</v>
          </cell>
          <cell r="C144" t="str">
            <v>F</v>
          </cell>
          <cell r="D144">
            <v>1</v>
          </cell>
          <cell r="E144">
            <v>6098</v>
          </cell>
          <cell r="F144">
            <v>9606.7353760445694</v>
          </cell>
          <cell r="G144">
            <v>14214</v>
          </cell>
          <cell r="H144">
            <v>8681</v>
          </cell>
          <cell r="I144">
            <v>8752.625</v>
          </cell>
          <cell r="J144">
            <v>12522</v>
          </cell>
          <cell r="K144">
            <v>19353.551267281098</v>
          </cell>
          <cell r="L144">
            <v>11262</v>
          </cell>
          <cell r="M144">
            <v>10463.881868131901</v>
          </cell>
          <cell r="N144">
            <v>15226</v>
          </cell>
          <cell r="O144">
            <v>23408.75</v>
          </cell>
          <cell r="P144">
            <v>12666</v>
          </cell>
          <cell r="Q144" t="str">
            <v>NULL</v>
          </cell>
          <cell r="R144" t="str">
            <v>NULL</v>
          </cell>
          <cell r="S144" t="str">
            <v>NULL</v>
          </cell>
          <cell r="T144" t="str">
            <v>NULL</v>
          </cell>
        </row>
        <row r="145">
          <cell r="B145" t="str">
            <v>2006/2007F1</v>
          </cell>
          <cell r="C145" t="str">
            <v>F</v>
          </cell>
          <cell r="D145">
            <v>1</v>
          </cell>
          <cell r="E145">
            <v>6232.8552</v>
          </cell>
          <cell r="F145">
            <v>9913.2889733840293</v>
          </cell>
          <cell r="G145">
            <v>14557.339285714301</v>
          </cell>
          <cell r="H145">
            <v>8735</v>
          </cell>
          <cell r="I145">
            <v>8890.5</v>
          </cell>
          <cell r="J145">
            <v>12768.8192</v>
          </cell>
          <cell r="K145">
            <v>19993.75</v>
          </cell>
          <cell r="L145">
            <v>11652</v>
          </cell>
          <cell r="M145">
            <v>10501</v>
          </cell>
          <cell r="N145">
            <v>15206</v>
          </cell>
          <cell r="O145">
            <v>23991</v>
          </cell>
          <cell r="P145">
            <v>12441</v>
          </cell>
          <cell r="Q145" t="str">
            <v>NULL</v>
          </cell>
          <cell r="R145" t="str">
            <v>NULL</v>
          </cell>
          <cell r="S145" t="str">
            <v>NULL</v>
          </cell>
          <cell r="T145" t="str">
            <v>NULL</v>
          </cell>
        </row>
        <row r="146">
          <cell r="B146" t="str">
            <v>2007/2008F1</v>
          </cell>
          <cell r="C146" t="str">
            <v>F</v>
          </cell>
          <cell r="D146">
            <v>1</v>
          </cell>
          <cell r="E146">
            <v>5706.8173076923104</v>
          </cell>
          <cell r="F146">
            <v>9227.5280898876408</v>
          </cell>
          <cell r="G146">
            <v>14025</v>
          </cell>
          <cell r="H146">
            <v>9731</v>
          </cell>
          <cell r="I146">
            <v>8599.0575000000008</v>
          </cell>
          <cell r="J146">
            <v>12854.25</v>
          </cell>
          <cell r="K146">
            <v>20064.6708715596</v>
          </cell>
          <cell r="L146">
            <v>12738</v>
          </cell>
          <cell r="M146">
            <v>10270.038167938899</v>
          </cell>
          <cell r="N146">
            <v>15193.4151470588</v>
          </cell>
          <cell r="O146">
            <v>23958.75</v>
          </cell>
          <cell r="P146">
            <v>13726</v>
          </cell>
          <cell r="Q146" t="str">
            <v>NULL</v>
          </cell>
          <cell r="R146" t="str">
            <v>NULL</v>
          </cell>
          <cell r="S146" t="str">
            <v>NULL</v>
          </cell>
          <cell r="T146" t="str">
            <v>NULL</v>
          </cell>
        </row>
        <row r="147">
          <cell r="B147" t="str">
            <v>2008/2009F1</v>
          </cell>
          <cell r="C147" t="str">
            <v>F</v>
          </cell>
          <cell r="D147">
            <v>1</v>
          </cell>
          <cell r="E147">
            <v>5651.9449999999997</v>
          </cell>
          <cell r="F147">
            <v>9099.5</v>
          </cell>
          <cell r="G147">
            <v>13926.25</v>
          </cell>
          <cell r="H147">
            <v>9676</v>
          </cell>
          <cell r="I147">
            <v>8801.625</v>
          </cell>
          <cell r="J147">
            <v>12671.01</v>
          </cell>
          <cell r="K147">
            <v>20006</v>
          </cell>
          <cell r="L147">
            <v>12634</v>
          </cell>
          <cell r="M147">
            <v>10647.5</v>
          </cell>
          <cell r="N147">
            <v>15387.5</v>
          </cell>
          <cell r="O147">
            <v>24215</v>
          </cell>
          <cell r="P147">
            <v>13553</v>
          </cell>
          <cell r="Q147" t="str">
            <v>NULL</v>
          </cell>
          <cell r="R147" t="str">
            <v>NULL</v>
          </cell>
          <cell r="S147" t="str">
            <v>NULL</v>
          </cell>
          <cell r="T147" t="str">
            <v>NULL</v>
          </cell>
        </row>
        <row r="148">
          <cell r="B148" t="str">
            <v>2009/2010F1</v>
          </cell>
          <cell r="C148" t="str">
            <v>F</v>
          </cell>
          <cell r="D148">
            <v>1</v>
          </cell>
          <cell r="E148">
            <v>6171</v>
          </cell>
          <cell r="F148">
            <v>9726</v>
          </cell>
          <cell r="G148">
            <v>14557.4442060086</v>
          </cell>
          <cell r="H148">
            <v>10479</v>
          </cell>
          <cell r="I148">
            <v>9070.7024793388391</v>
          </cell>
          <cell r="J148">
            <v>13164</v>
          </cell>
          <cell r="K148">
            <v>20468.492917847001</v>
          </cell>
          <cell r="L148">
            <v>13251</v>
          </cell>
          <cell r="M148" t="str">
            <v>NULL</v>
          </cell>
          <cell r="N148" t="str">
            <v>NULL</v>
          </cell>
          <cell r="O148" t="str">
            <v>NULL</v>
          </cell>
          <cell r="P148" t="str">
            <v>NULL</v>
          </cell>
          <cell r="Q148" t="str">
            <v>NULL</v>
          </cell>
          <cell r="R148" t="str">
            <v>NULL</v>
          </cell>
          <cell r="S148" t="str">
            <v>NULL</v>
          </cell>
          <cell r="T148" t="str">
            <v>NULL</v>
          </cell>
        </row>
        <row r="149">
          <cell r="B149" t="str">
            <v>2010/2011F1</v>
          </cell>
          <cell r="C149" t="str">
            <v>F</v>
          </cell>
          <cell r="D149">
            <v>1</v>
          </cell>
          <cell r="E149">
            <v>6343.625</v>
          </cell>
          <cell r="F149">
            <v>9791.2574611218697</v>
          </cell>
          <cell r="G149">
            <v>14621.4308137101</v>
          </cell>
          <cell r="H149">
            <v>10848</v>
          </cell>
          <cell r="I149">
            <v>9408.5</v>
          </cell>
          <cell r="J149">
            <v>13393.1791907514</v>
          </cell>
          <cell r="K149">
            <v>20796.110315186201</v>
          </cell>
          <cell r="L149">
            <v>13693</v>
          </cell>
          <cell r="M149" t="str">
            <v>NULL</v>
          </cell>
          <cell r="N149" t="str">
            <v>NULL</v>
          </cell>
          <cell r="O149" t="str">
            <v>NULL</v>
          </cell>
          <cell r="P149" t="str">
            <v>NULL</v>
          </cell>
          <cell r="Q149" t="str">
            <v>NULL</v>
          </cell>
          <cell r="R149" t="str">
            <v>NULL</v>
          </cell>
          <cell r="S149" t="str">
            <v>NULL</v>
          </cell>
          <cell r="T149" t="str">
            <v>NULL</v>
          </cell>
        </row>
        <row r="150">
          <cell r="B150" t="str">
            <v>2011/2012F1</v>
          </cell>
          <cell r="C150" t="str">
            <v>F</v>
          </cell>
          <cell r="D150">
            <v>1</v>
          </cell>
          <cell r="E150">
            <v>6782.9166666666697</v>
          </cell>
          <cell r="F150">
            <v>10215</v>
          </cell>
          <cell r="G150">
            <v>15353.5483870968</v>
          </cell>
          <cell r="H150">
            <v>11935</v>
          </cell>
          <cell r="I150" t="str">
            <v>NULL</v>
          </cell>
          <cell r="J150" t="str">
            <v>NULL</v>
          </cell>
          <cell r="K150" t="str">
            <v>NULL</v>
          </cell>
          <cell r="L150" t="str">
            <v>NULL</v>
          </cell>
          <cell r="M150" t="str">
            <v>NULL</v>
          </cell>
          <cell r="N150" t="str">
            <v>NULL</v>
          </cell>
          <cell r="O150" t="str">
            <v>NULL</v>
          </cell>
          <cell r="P150" t="str">
            <v>NULL</v>
          </cell>
          <cell r="Q150" t="str">
            <v>NULL</v>
          </cell>
          <cell r="R150" t="str">
            <v>NULL</v>
          </cell>
          <cell r="S150" t="str">
            <v>NULL</v>
          </cell>
          <cell r="T150" t="str">
            <v>NULL</v>
          </cell>
        </row>
        <row r="151">
          <cell r="B151" t="str">
            <v>2012/2013F1</v>
          </cell>
          <cell r="C151" t="str">
            <v>F</v>
          </cell>
          <cell r="D151">
            <v>1</v>
          </cell>
          <cell r="E151">
            <v>7188.2477598566302</v>
          </cell>
          <cell r="F151">
            <v>10591.5</v>
          </cell>
          <cell r="G151">
            <v>15893.2485673352</v>
          </cell>
          <cell r="H151">
            <v>12156</v>
          </cell>
          <cell r="I151" t="str">
            <v>NULL</v>
          </cell>
          <cell r="J151" t="str">
            <v>NULL</v>
          </cell>
          <cell r="K151" t="str">
            <v>NULL</v>
          </cell>
          <cell r="L151" t="str">
            <v>NULL</v>
          </cell>
          <cell r="M151" t="str">
            <v>NULL</v>
          </cell>
          <cell r="N151" t="str">
            <v>NULL</v>
          </cell>
          <cell r="O151" t="str">
            <v>NULL</v>
          </cell>
          <cell r="P151" t="str">
            <v>NULL</v>
          </cell>
          <cell r="Q151" t="str">
            <v>NULL</v>
          </cell>
          <cell r="R151" t="str">
            <v>NULL</v>
          </cell>
          <cell r="S151" t="str">
            <v>NULL</v>
          </cell>
          <cell r="T151" t="str">
            <v>NULL</v>
          </cell>
        </row>
        <row r="152">
          <cell r="B152" t="str">
            <v>2003/2004G1</v>
          </cell>
          <cell r="C152" t="str">
            <v>G</v>
          </cell>
          <cell r="D152">
            <v>1</v>
          </cell>
          <cell r="E152">
            <v>5818.5674012658201</v>
          </cell>
          <cell r="F152">
            <v>9409.5</v>
          </cell>
          <cell r="G152">
            <v>14461.659090909099</v>
          </cell>
          <cell r="H152">
            <v>5362</v>
          </cell>
          <cell r="I152">
            <v>9112.5</v>
          </cell>
          <cell r="J152">
            <v>14246.0938416422</v>
          </cell>
          <cell r="K152">
            <v>21322</v>
          </cell>
          <cell r="L152">
            <v>6671</v>
          </cell>
          <cell r="M152">
            <v>11373.75</v>
          </cell>
          <cell r="N152">
            <v>17327.8947368421</v>
          </cell>
          <cell r="O152">
            <v>25938.5</v>
          </cell>
          <cell r="P152">
            <v>7547</v>
          </cell>
          <cell r="Q152">
            <v>12507</v>
          </cell>
          <cell r="R152">
            <v>20893.5</v>
          </cell>
          <cell r="S152">
            <v>34261</v>
          </cell>
          <cell r="T152">
            <v>8397</v>
          </cell>
        </row>
        <row r="153">
          <cell r="B153" t="str">
            <v>2004/2005G1</v>
          </cell>
          <cell r="C153" t="str">
            <v>G</v>
          </cell>
          <cell r="D153">
            <v>1</v>
          </cell>
          <cell r="E153">
            <v>6042.4929775280898</v>
          </cell>
          <cell r="F153">
            <v>9826.2315270935997</v>
          </cell>
          <cell r="G153">
            <v>15224.15</v>
          </cell>
          <cell r="H153">
            <v>5617</v>
          </cell>
          <cell r="I153">
            <v>9273.8154269972401</v>
          </cell>
          <cell r="J153">
            <v>14513</v>
          </cell>
          <cell r="K153">
            <v>21971</v>
          </cell>
          <cell r="L153">
            <v>7213</v>
          </cell>
          <cell r="M153">
            <v>10921.5371</v>
          </cell>
          <cell r="N153">
            <v>17261.5</v>
          </cell>
          <cell r="O153">
            <v>26239.688200000001</v>
          </cell>
          <cell r="P153">
            <v>8215</v>
          </cell>
          <cell r="Q153" t="str">
            <v>NULL</v>
          </cell>
          <cell r="R153" t="str">
            <v>NULL</v>
          </cell>
          <cell r="S153" t="str">
            <v>NULL</v>
          </cell>
          <cell r="T153" t="str">
            <v>NULL</v>
          </cell>
        </row>
        <row r="154">
          <cell r="B154" t="str">
            <v>2005/2006G1</v>
          </cell>
          <cell r="C154" t="str">
            <v>G</v>
          </cell>
          <cell r="D154">
            <v>1</v>
          </cell>
          <cell r="E154">
            <v>6301.09753521127</v>
          </cell>
          <cell r="F154">
            <v>10366.3733333333</v>
          </cell>
          <cell r="G154">
            <v>15924.8560126582</v>
          </cell>
          <cell r="H154">
            <v>5796</v>
          </cell>
          <cell r="I154">
            <v>9517</v>
          </cell>
          <cell r="J154">
            <v>14632.808988764</v>
          </cell>
          <cell r="K154">
            <v>22144</v>
          </cell>
          <cell r="L154">
            <v>7831</v>
          </cell>
          <cell r="M154">
            <v>11349.5</v>
          </cell>
          <cell r="N154">
            <v>17745.944751381201</v>
          </cell>
          <cell r="O154">
            <v>26687.7520661157</v>
          </cell>
          <cell r="P154">
            <v>8993</v>
          </cell>
          <cell r="Q154" t="str">
            <v>NULL</v>
          </cell>
          <cell r="R154" t="str">
            <v>NULL</v>
          </cell>
          <cell r="S154" t="str">
            <v>NULL</v>
          </cell>
          <cell r="T154" t="str">
            <v>NULL</v>
          </cell>
        </row>
        <row r="155">
          <cell r="B155" t="str">
            <v>2006/2007G1</v>
          </cell>
          <cell r="C155" t="str">
            <v>G</v>
          </cell>
          <cell r="D155">
            <v>1</v>
          </cell>
          <cell r="E155">
            <v>6541</v>
          </cell>
          <cell r="F155">
            <v>10601</v>
          </cell>
          <cell r="G155">
            <v>16397</v>
          </cell>
          <cell r="H155">
            <v>5709</v>
          </cell>
          <cell r="I155">
            <v>9423.9417177914092</v>
          </cell>
          <cell r="J155">
            <v>14707.5</v>
          </cell>
          <cell r="K155">
            <v>22419.120900000002</v>
          </cell>
          <cell r="L155">
            <v>8069</v>
          </cell>
          <cell r="M155">
            <v>11608.5</v>
          </cell>
          <cell r="N155">
            <v>17955.775623268699</v>
          </cell>
          <cell r="O155">
            <v>26838.5</v>
          </cell>
          <cell r="P155">
            <v>8899</v>
          </cell>
          <cell r="Q155" t="str">
            <v>NULL</v>
          </cell>
          <cell r="R155" t="str">
            <v>NULL</v>
          </cell>
          <cell r="S155" t="str">
            <v>NULL</v>
          </cell>
          <cell r="T155" t="str">
            <v>NULL</v>
          </cell>
        </row>
        <row r="156">
          <cell r="B156" t="str">
            <v>2007/2008G1</v>
          </cell>
          <cell r="C156" t="str">
            <v>G</v>
          </cell>
          <cell r="D156">
            <v>1</v>
          </cell>
          <cell r="E156">
            <v>6084.1811846689898</v>
          </cell>
          <cell r="F156">
            <v>10201</v>
          </cell>
          <cell r="G156">
            <v>15488.1305637982</v>
          </cell>
          <cell r="H156">
            <v>6701</v>
          </cell>
          <cell r="I156">
            <v>9347</v>
          </cell>
          <cell r="J156">
            <v>14628</v>
          </cell>
          <cell r="K156">
            <v>22163.5</v>
          </cell>
          <cell r="L156">
            <v>9199</v>
          </cell>
          <cell r="M156">
            <v>11348.2339779006</v>
          </cell>
          <cell r="N156">
            <v>18000</v>
          </cell>
          <cell r="O156">
            <v>27060</v>
          </cell>
          <cell r="P156">
            <v>10086</v>
          </cell>
          <cell r="Q156" t="str">
            <v>NULL</v>
          </cell>
          <cell r="R156" t="str">
            <v>NULL</v>
          </cell>
          <cell r="S156" t="str">
            <v>NULL</v>
          </cell>
          <cell r="T156" t="str">
            <v>NULL</v>
          </cell>
        </row>
        <row r="157">
          <cell r="B157" t="str">
            <v>2008/2009G1</v>
          </cell>
          <cell r="C157" t="str">
            <v>G</v>
          </cell>
          <cell r="D157">
            <v>1</v>
          </cell>
          <cell r="E157">
            <v>5973.9677795031103</v>
          </cell>
          <cell r="F157">
            <v>10009</v>
          </cell>
          <cell r="G157">
            <v>15487.5</v>
          </cell>
          <cell r="H157">
            <v>6360</v>
          </cell>
          <cell r="I157">
            <v>9491.5</v>
          </cell>
          <cell r="J157">
            <v>14702</v>
          </cell>
          <cell r="K157">
            <v>22658.25</v>
          </cell>
          <cell r="L157">
            <v>8692</v>
          </cell>
          <cell r="M157">
            <v>11719</v>
          </cell>
          <cell r="N157">
            <v>18591.5</v>
          </cell>
          <cell r="O157">
            <v>27413</v>
          </cell>
          <cell r="P157">
            <v>9361</v>
          </cell>
          <cell r="Q157" t="str">
            <v>NULL</v>
          </cell>
          <cell r="R157" t="str">
            <v>NULL</v>
          </cell>
          <cell r="S157" t="str">
            <v>NULL</v>
          </cell>
          <cell r="T157" t="str">
            <v>NULL</v>
          </cell>
        </row>
        <row r="158">
          <cell r="B158" t="str">
            <v>2009/2010G1</v>
          </cell>
          <cell r="C158" t="str">
            <v>G</v>
          </cell>
          <cell r="D158">
            <v>1</v>
          </cell>
          <cell r="E158">
            <v>6831.9915254237303</v>
          </cell>
          <cell r="F158">
            <v>10792</v>
          </cell>
          <cell r="G158">
            <v>16678.4165345531</v>
          </cell>
          <cell r="H158">
            <v>6923</v>
          </cell>
          <cell r="I158">
            <v>9918.2886290772203</v>
          </cell>
          <cell r="J158">
            <v>15344</v>
          </cell>
          <cell r="K158">
            <v>22939.176424050602</v>
          </cell>
          <cell r="L158">
            <v>9172</v>
          </cell>
          <cell r="M158" t="str">
            <v>NULL</v>
          </cell>
          <cell r="N158" t="str">
            <v>NULL</v>
          </cell>
          <cell r="O158" t="str">
            <v>NULL</v>
          </cell>
          <cell r="P158" t="str">
            <v>NULL</v>
          </cell>
          <cell r="Q158" t="str">
            <v>NULL</v>
          </cell>
          <cell r="R158" t="str">
            <v>NULL</v>
          </cell>
          <cell r="S158" t="str">
            <v>NULL</v>
          </cell>
          <cell r="T158" t="str">
            <v>NULL</v>
          </cell>
        </row>
        <row r="159">
          <cell r="B159" t="str">
            <v>2010/2011G1</v>
          </cell>
          <cell r="C159" t="str">
            <v>G</v>
          </cell>
          <cell r="D159">
            <v>1</v>
          </cell>
          <cell r="E159">
            <v>7059.2013888888896</v>
          </cell>
          <cell r="F159">
            <v>11170.9210526316</v>
          </cell>
          <cell r="G159">
            <v>17250</v>
          </cell>
          <cell r="H159">
            <v>6925</v>
          </cell>
          <cell r="I159">
            <v>10490</v>
          </cell>
          <cell r="J159">
            <v>16087.1487603306</v>
          </cell>
          <cell r="K159">
            <v>23618</v>
          </cell>
          <cell r="L159">
            <v>9217</v>
          </cell>
          <cell r="M159" t="str">
            <v>NULL</v>
          </cell>
          <cell r="N159" t="str">
            <v>NULL</v>
          </cell>
          <cell r="O159" t="str">
            <v>NULL</v>
          </cell>
          <cell r="P159" t="str">
            <v>NULL</v>
          </cell>
          <cell r="Q159" t="str">
            <v>NULL</v>
          </cell>
          <cell r="R159" t="str">
            <v>NULL</v>
          </cell>
          <cell r="S159" t="str">
            <v>NULL</v>
          </cell>
          <cell r="T159" t="str">
            <v>NULL</v>
          </cell>
        </row>
        <row r="160">
          <cell r="B160" t="str">
            <v>2011/2012G1</v>
          </cell>
          <cell r="C160" t="str">
            <v>G</v>
          </cell>
          <cell r="D160">
            <v>1</v>
          </cell>
          <cell r="E160">
            <v>7148.39</v>
          </cell>
          <cell r="F160">
            <v>11486.9711538462</v>
          </cell>
          <cell r="G160">
            <v>17644.8549848943</v>
          </cell>
          <cell r="H160">
            <v>7899</v>
          </cell>
          <cell r="I160" t="str">
            <v>NULL</v>
          </cell>
          <cell r="J160" t="str">
            <v>NULL</v>
          </cell>
          <cell r="K160" t="str">
            <v>NULL</v>
          </cell>
          <cell r="L160" t="str">
            <v>NULL</v>
          </cell>
          <cell r="M160" t="str">
            <v>NULL</v>
          </cell>
          <cell r="N160" t="str">
            <v>NULL</v>
          </cell>
          <cell r="O160" t="str">
            <v>NULL</v>
          </cell>
          <cell r="P160" t="str">
            <v>NULL</v>
          </cell>
          <cell r="Q160" t="str">
            <v>NULL</v>
          </cell>
          <cell r="R160" t="str">
            <v>NULL</v>
          </cell>
          <cell r="S160" t="str">
            <v>NULL</v>
          </cell>
          <cell r="T160" t="str">
            <v>NULL</v>
          </cell>
        </row>
        <row r="161">
          <cell r="B161" t="str">
            <v>2012/2013G1</v>
          </cell>
          <cell r="C161" t="str">
            <v>G</v>
          </cell>
          <cell r="D161">
            <v>1</v>
          </cell>
          <cell r="E161">
            <v>7620.125</v>
          </cell>
          <cell r="F161">
            <v>12015.61</v>
          </cell>
          <cell r="G161">
            <v>18158</v>
          </cell>
          <cell r="H161">
            <v>8034</v>
          </cell>
          <cell r="I161" t="str">
            <v>NULL</v>
          </cell>
          <cell r="J161" t="str">
            <v>NULL</v>
          </cell>
          <cell r="K161" t="str">
            <v>NULL</v>
          </cell>
          <cell r="L161" t="str">
            <v>NULL</v>
          </cell>
          <cell r="M161" t="str">
            <v>NULL</v>
          </cell>
          <cell r="N161" t="str">
            <v>NULL</v>
          </cell>
          <cell r="O161" t="str">
            <v>NULL</v>
          </cell>
          <cell r="P161" t="str">
            <v>NULL</v>
          </cell>
          <cell r="Q161" t="str">
            <v>NULL</v>
          </cell>
          <cell r="R161" t="str">
            <v>NULL</v>
          </cell>
          <cell r="S161" t="str">
            <v>NULL</v>
          </cell>
          <cell r="T161" t="str">
            <v>NULL</v>
          </cell>
        </row>
        <row r="162">
          <cell r="B162" t="str">
            <v>2003/2004H1</v>
          </cell>
          <cell r="C162" t="str">
            <v>H</v>
          </cell>
          <cell r="D162">
            <v>1</v>
          </cell>
          <cell r="E162">
            <v>5770.7643504531698</v>
          </cell>
          <cell r="F162">
            <v>10160</v>
          </cell>
          <cell r="G162">
            <v>14811.5812672176</v>
          </cell>
          <cell r="H162">
            <v>11767</v>
          </cell>
          <cell r="I162">
            <v>8685.42721901408</v>
          </cell>
          <cell r="J162">
            <v>14358.637500000001</v>
          </cell>
          <cell r="K162">
            <v>20395.75</v>
          </cell>
          <cell r="L162">
            <v>12523</v>
          </cell>
          <cell r="M162">
            <v>9896.9033232628408</v>
          </cell>
          <cell r="N162">
            <v>16500</v>
          </cell>
          <cell r="O162">
            <v>23840</v>
          </cell>
          <cell r="P162">
            <v>13853</v>
          </cell>
          <cell r="Q162">
            <v>10542</v>
          </cell>
          <cell r="R162">
            <v>19116</v>
          </cell>
          <cell r="S162">
            <v>29952</v>
          </cell>
          <cell r="T162">
            <v>14145</v>
          </cell>
        </row>
        <row r="163">
          <cell r="B163" t="str">
            <v>2004/2005H1</v>
          </cell>
          <cell r="C163" t="str">
            <v>H</v>
          </cell>
          <cell r="D163">
            <v>1</v>
          </cell>
          <cell r="E163">
            <v>6043.0469169230801</v>
          </cell>
          <cell r="F163">
            <v>10639</v>
          </cell>
          <cell r="G163">
            <v>15356</v>
          </cell>
          <cell r="H163">
            <v>12929</v>
          </cell>
          <cell r="I163">
            <v>8693.875</v>
          </cell>
          <cell r="J163">
            <v>14705.6456043956</v>
          </cell>
          <cell r="K163">
            <v>20833</v>
          </cell>
          <cell r="L163">
            <v>14002</v>
          </cell>
          <cell r="M163">
            <v>10123</v>
          </cell>
          <cell r="N163">
            <v>16916</v>
          </cell>
          <cell r="O163">
            <v>24283</v>
          </cell>
          <cell r="P163">
            <v>15417</v>
          </cell>
          <cell r="Q163" t="str">
            <v>NULL</v>
          </cell>
          <cell r="R163" t="str">
            <v>NULL</v>
          </cell>
          <cell r="S163" t="str">
            <v>NULL</v>
          </cell>
          <cell r="T163" t="str">
            <v>NULL</v>
          </cell>
        </row>
        <row r="164">
          <cell r="B164" t="str">
            <v>2005/2006H1</v>
          </cell>
          <cell r="C164" t="str">
            <v>H</v>
          </cell>
          <cell r="D164">
            <v>1</v>
          </cell>
          <cell r="E164">
            <v>6401.125</v>
          </cell>
          <cell r="F164">
            <v>11310.476744186</v>
          </cell>
          <cell r="G164">
            <v>16199.75</v>
          </cell>
          <cell r="H164">
            <v>12934</v>
          </cell>
          <cell r="I164">
            <v>8749.5</v>
          </cell>
          <cell r="J164">
            <v>14796.3504464286</v>
          </cell>
          <cell r="K164">
            <v>20623</v>
          </cell>
          <cell r="L164">
            <v>14919</v>
          </cell>
          <cell r="M164">
            <v>10155.25</v>
          </cell>
          <cell r="N164">
            <v>17147</v>
          </cell>
          <cell r="O164">
            <v>24550.5</v>
          </cell>
          <cell r="P164">
            <v>16311</v>
          </cell>
          <cell r="Q164" t="str">
            <v>NULL</v>
          </cell>
          <cell r="R164" t="str">
            <v>NULL</v>
          </cell>
          <cell r="S164" t="str">
            <v>NULL</v>
          </cell>
          <cell r="T164" t="str">
            <v>NULL</v>
          </cell>
        </row>
        <row r="165">
          <cell r="B165" t="str">
            <v>2006/2007H1</v>
          </cell>
          <cell r="C165" t="str">
            <v>H</v>
          </cell>
          <cell r="D165">
            <v>1</v>
          </cell>
          <cell r="E165">
            <v>6343.3494000000001</v>
          </cell>
          <cell r="F165">
            <v>11261</v>
          </cell>
          <cell r="G165">
            <v>16479</v>
          </cell>
          <cell r="H165">
            <v>13755</v>
          </cell>
          <cell r="I165">
            <v>8632</v>
          </cell>
          <cell r="J165">
            <v>14482.4386503067</v>
          </cell>
          <cell r="K165">
            <v>20552</v>
          </cell>
          <cell r="L165">
            <v>16309</v>
          </cell>
          <cell r="M165">
            <v>10184.665948275901</v>
          </cell>
          <cell r="N165">
            <v>16980.129629629599</v>
          </cell>
          <cell r="O165">
            <v>24395.0209266169</v>
          </cell>
          <cell r="P165">
            <v>16696</v>
          </cell>
          <cell r="Q165" t="str">
            <v>NULL</v>
          </cell>
          <cell r="R165" t="str">
            <v>NULL</v>
          </cell>
          <cell r="S165" t="str">
            <v>NULL</v>
          </cell>
          <cell r="T165" t="str">
            <v>NULL</v>
          </cell>
        </row>
        <row r="166">
          <cell r="B166" t="str">
            <v>2007/2008H1</v>
          </cell>
          <cell r="C166" t="str">
            <v>H</v>
          </cell>
          <cell r="D166">
            <v>1</v>
          </cell>
          <cell r="E166">
            <v>5918.8666336035903</v>
          </cell>
          <cell r="F166">
            <v>10441.5</v>
          </cell>
          <cell r="G166">
            <v>15202.416899441299</v>
          </cell>
          <cell r="H166">
            <v>15934</v>
          </cell>
          <cell r="I166">
            <v>8486.25</v>
          </cell>
          <cell r="J166">
            <v>14400.337251769</v>
          </cell>
          <cell r="K166">
            <v>20485.5</v>
          </cell>
          <cell r="L166">
            <v>18662</v>
          </cell>
          <cell r="M166">
            <v>10084</v>
          </cell>
          <cell r="N166">
            <v>16983</v>
          </cell>
          <cell r="O166">
            <v>24548</v>
          </cell>
          <cell r="P166">
            <v>19069</v>
          </cell>
          <cell r="Q166" t="str">
            <v>NULL</v>
          </cell>
          <cell r="R166" t="str">
            <v>NULL</v>
          </cell>
          <cell r="S166" t="str">
            <v>NULL</v>
          </cell>
          <cell r="T166" t="str">
            <v>NULL</v>
          </cell>
        </row>
        <row r="167">
          <cell r="B167" t="str">
            <v>2008/2009H1</v>
          </cell>
          <cell r="C167" t="str">
            <v>H</v>
          </cell>
          <cell r="D167">
            <v>1</v>
          </cell>
          <cell r="E167">
            <v>6023.5798816568004</v>
          </cell>
          <cell r="F167">
            <v>10473</v>
          </cell>
          <cell r="G167">
            <v>15133.2997118156</v>
          </cell>
          <cell r="H167">
            <v>16373</v>
          </cell>
          <cell r="I167">
            <v>8546.5</v>
          </cell>
          <cell r="J167">
            <v>14290.6357142857</v>
          </cell>
          <cell r="K167">
            <v>20475.5</v>
          </cell>
          <cell r="L167">
            <v>18102</v>
          </cell>
          <cell r="M167">
            <v>10176</v>
          </cell>
          <cell r="N167">
            <v>17038</v>
          </cell>
          <cell r="O167">
            <v>24564.25</v>
          </cell>
          <cell r="P167">
            <v>18432</v>
          </cell>
          <cell r="Q167" t="str">
            <v>NULL</v>
          </cell>
          <cell r="R167" t="str">
            <v>NULL</v>
          </cell>
          <cell r="S167" t="str">
            <v>NULL</v>
          </cell>
          <cell r="T167" t="str">
            <v>NULL</v>
          </cell>
        </row>
        <row r="168">
          <cell r="B168" t="str">
            <v>2009/2010H1</v>
          </cell>
          <cell r="C168" t="str">
            <v>H</v>
          </cell>
          <cell r="D168">
            <v>1</v>
          </cell>
          <cell r="E168">
            <v>6831.75</v>
          </cell>
          <cell r="F168">
            <v>11178</v>
          </cell>
          <cell r="G168">
            <v>16001.521428571399</v>
          </cell>
          <cell r="H168">
            <v>18227</v>
          </cell>
          <cell r="I168">
            <v>9144.5</v>
          </cell>
          <cell r="J168">
            <v>15050</v>
          </cell>
          <cell r="K168">
            <v>21129</v>
          </cell>
          <cell r="L168">
            <v>19489</v>
          </cell>
          <cell r="M168" t="str">
            <v>NULL</v>
          </cell>
          <cell r="N168" t="str">
            <v>NULL</v>
          </cell>
          <cell r="O168" t="str">
            <v>NULL</v>
          </cell>
          <cell r="P168" t="str">
            <v>NULL</v>
          </cell>
          <cell r="Q168" t="str">
            <v>NULL</v>
          </cell>
          <cell r="R168" t="str">
            <v>NULL</v>
          </cell>
          <cell r="S168" t="str">
            <v>NULL</v>
          </cell>
          <cell r="T168" t="str">
            <v>NULL</v>
          </cell>
        </row>
        <row r="169">
          <cell r="B169" t="str">
            <v>2010/2011H1</v>
          </cell>
          <cell r="C169" t="str">
            <v>H</v>
          </cell>
          <cell r="D169">
            <v>1</v>
          </cell>
          <cell r="E169">
            <v>6805.0682819383301</v>
          </cell>
          <cell r="F169">
            <v>11200</v>
          </cell>
          <cell r="G169">
            <v>16095.2419354839</v>
          </cell>
          <cell r="H169">
            <v>18646</v>
          </cell>
          <cell r="I169">
            <v>9564.5225840336097</v>
          </cell>
          <cell r="J169">
            <v>15404</v>
          </cell>
          <cell r="K169">
            <v>21522.75</v>
          </cell>
          <cell r="L169">
            <v>20066</v>
          </cell>
          <cell r="M169" t="str">
            <v>NULL</v>
          </cell>
          <cell r="N169" t="str">
            <v>NULL</v>
          </cell>
          <cell r="O169" t="str">
            <v>NULL</v>
          </cell>
          <cell r="P169" t="str">
            <v>NULL</v>
          </cell>
          <cell r="Q169" t="str">
            <v>NULL</v>
          </cell>
          <cell r="R169" t="str">
            <v>NULL</v>
          </cell>
          <cell r="S169" t="str">
            <v>NULL</v>
          </cell>
          <cell r="T169" t="str">
            <v>NULL</v>
          </cell>
        </row>
        <row r="170">
          <cell r="B170" t="str">
            <v>2011/2012H1</v>
          </cell>
          <cell r="C170" t="str">
            <v>H</v>
          </cell>
          <cell r="D170">
            <v>1</v>
          </cell>
          <cell r="E170">
            <v>7204.7826086956502</v>
          </cell>
          <cell r="F170">
            <v>11730</v>
          </cell>
          <cell r="G170">
            <v>16640</v>
          </cell>
          <cell r="H170">
            <v>21017</v>
          </cell>
          <cell r="I170" t="str">
            <v>NULL</v>
          </cell>
          <cell r="J170" t="str">
            <v>NULL</v>
          </cell>
          <cell r="K170" t="str">
            <v>NULL</v>
          </cell>
          <cell r="L170" t="str">
            <v>NULL</v>
          </cell>
          <cell r="M170" t="str">
            <v>NULL</v>
          </cell>
          <cell r="N170" t="str">
            <v>NULL</v>
          </cell>
          <cell r="O170" t="str">
            <v>NULL</v>
          </cell>
          <cell r="P170" t="str">
            <v>NULL</v>
          </cell>
          <cell r="Q170" t="str">
            <v>NULL</v>
          </cell>
          <cell r="R170" t="str">
            <v>NULL</v>
          </cell>
          <cell r="S170" t="str">
            <v>NULL</v>
          </cell>
          <cell r="T170" t="str">
            <v>NULL</v>
          </cell>
        </row>
        <row r="171">
          <cell r="B171" t="str">
            <v>2012/2013H1</v>
          </cell>
          <cell r="C171" t="str">
            <v>H</v>
          </cell>
          <cell r="D171">
            <v>1</v>
          </cell>
          <cell r="E171">
            <v>7682.5</v>
          </cell>
          <cell r="F171">
            <v>12207</v>
          </cell>
          <cell r="G171">
            <v>17068.5</v>
          </cell>
          <cell r="H171">
            <v>21267</v>
          </cell>
          <cell r="I171" t="str">
            <v>NULL</v>
          </cell>
          <cell r="J171" t="str">
            <v>NULL</v>
          </cell>
          <cell r="K171" t="str">
            <v>NULL</v>
          </cell>
          <cell r="L171" t="str">
            <v>NULL</v>
          </cell>
          <cell r="M171" t="str">
            <v>NULL</v>
          </cell>
          <cell r="N171" t="str">
            <v>NULL</v>
          </cell>
          <cell r="O171" t="str">
            <v>NULL</v>
          </cell>
          <cell r="P171" t="str">
            <v>NULL</v>
          </cell>
          <cell r="Q171" t="str">
            <v>NULL</v>
          </cell>
          <cell r="R171" t="str">
            <v>NULL</v>
          </cell>
          <cell r="S171" t="str">
            <v>NULL</v>
          </cell>
          <cell r="T171" t="str">
            <v>NULL</v>
          </cell>
        </row>
        <row r="172">
          <cell r="B172" t="str">
            <v>2003/2004I1</v>
          </cell>
          <cell r="C172" t="str">
            <v>I</v>
          </cell>
          <cell r="D172">
            <v>1</v>
          </cell>
          <cell r="E172">
            <v>7369.5</v>
          </cell>
          <cell r="F172">
            <v>9409.5</v>
          </cell>
          <cell r="G172">
            <v>10330.7624</v>
          </cell>
          <cell r="H172">
            <v>5602</v>
          </cell>
          <cell r="I172">
            <v>9710.5</v>
          </cell>
          <cell r="J172">
            <v>11381.5</v>
          </cell>
          <cell r="K172">
            <v>13101</v>
          </cell>
          <cell r="L172">
            <v>6153</v>
          </cell>
          <cell r="M172">
            <v>10518</v>
          </cell>
          <cell r="N172">
            <v>13883</v>
          </cell>
          <cell r="O172">
            <v>16198.875</v>
          </cell>
          <cell r="P172">
            <v>6764</v>
          </cell>
          <cell r="Q172">
            <v>9601.25</v>
          </cell>
          <cell r="R172">
            <v>15599.5</v>
          </cell>
          <cell r="S172">
            <v>19074.5</v>
          </cell>
          <cell r="T172">
            <v>6943</v>
          </cell>
        </row>
        <row r="173">
          <cell r="B173" t="str">
            <v>2004/2005I1</v>
          </cell>
          <cell r="C173" t="str">
            <v>I</v>
          </cell>
          <cell r="D173">
            <v>1</v>
          </cell>
          <cell r="E173">
            <v>7560.625</v>
          </cell>
          <cell r="F173">
            <v>9568</v>
          </cell>
          <cell r="G173">
            <v>12093</v>
          </cell>
          <cell r="H173">
            <v>5394</v>
          </cell>
          <cell r="I173">
            <v>9712.2132352941208</v>
          </cell>
          <cell r="J173">
            <v>11725</v>
          </cell>
          <cell r="K173">
            <v>16063.804965384599</v>
          </cell>
          <cell r="L173">
            <v>6308</v>
          </cell>
          <cell r="M173">
            <v>10515.9086538462</v>
          </cell>
          <cell r="N173">
            <v>14378.5</v>
          </cell>
          <cell r="O173">
            <v>18879.75</v>
          </cell>
          <cell r="P173">
            <v>6759</v>
          </cell>
          <cell r="Q173" t="str">
            <v>NULL</v>
          </cell>
          <cell r="R173" t="str">
            <v>NULL</v>
          </cell>
          <cell r="S173" t="str">
            <v>NULL</v>
          </cell>
          <cell r="T173" t="str">
            <v>NULL</v>
          </cell>
        </row>
        <row r="174">
          <cell r="B174" t="str">
            <v>2005/2006I1</v>
          </cell>
          <cell r="C174" t="str">
            <v>I</v>
          </cell>
          <cell r="D174">
            <v>1</v>
          </cell>
          <cell r="E174">
            <v>7711.5783582089598</v>
          </cell>
          <cell r="F174">
            <v>10162</v>
          </cell>
          <cell r="G174">
            <v>16815.0550847458</v>
          </cell>
          <cell r="H174">
            <v>5734</v>
          </cell>
          <cell r="I174">
            <v>10254</v>
          </cell>
          <cell r="J174">
            <v>12868.5</v>
          </cell>
          <cell r="K174">
            <v>21700.25</v>
          </cell>
          <cell r="L174">
            <v>7015</v>
          </cell>
          <cell r="M174">
            <v>10565.5</v>
          </cell>
          <cell r="N174">
            <v>15021</v>
          </cell>
          <cell r="O174">
            <v>24045</v>
          </cell>
          <cell r="P174">
            <v>7401</v>
          </cell>
          <cell r="Q174" t="str">
            <v>NULL</v>
          </cell>
          <cell r="R174" t="str">
            <v>NULL</v>
          </cell>
          <cell r="S174" t="str">
            <v>NULL</v>
          </cell>
          <cell r="T174" t="str">
            <v>NULL</v>
          </cell>
        </row>
        <row r="175">
          <cell r="B175" t="str">
            <v>2006/2007I1</v>
          </cell>
          <cell r="C175" t="str">
            <v>I</v>
          </cell>
          <cell r="D175">
            <v>1</v>
          </cell>
          <cell r="E175">
            <v>7969.4861516034998</v>
          </cell>
          <cell r="F175">
            <v>10675.9603174603</v>
          </cell>
          <cell r="G175">
            <v>19127</v>
          </cell>
          <cell r="H175">
            <v>6211</v>
          </cell>
          <cell r="I175">
            <v>10029</v>
          </cell>
          <cell r="J175">
            <v>13043.5</v>
          </cell>
          <cell r="K175">
            <v>22653</v>
          </cell>
          <cell r="L175">
            <v>7585</v>
          </cell>
          <cell r="M175">
            <v>10424.778471694201</v>
          </cell>
          <cell r="N175">
            <v>14833</v>
          </cell>
          <cell r="O175">
            <v>24409.25</v>
          </cell>
          <cell r="P175">
            <v>7976</v>
          </cell>
          <cell r="Q175" t="str">
            <v>NULL</v>
          </cell>
          <cell r="R175" t="str">
            <v>NULL</v>
          </cell>
          <cell r="S175" t="str">
            <v>NULL</v>
          </cell>
          <cell r="T175" t="str">
            <v>NULL</v>
          </cell>
        </row>
        <row r="176">
          <cell r="B176" t="str">
            <v>2007/2008I1</v>
          </cell>
          <cell r="C176" t="str">
            <v>I</v>
          </cell>
          <cell r="D176">
            <v>1</v>
          </cell>
          <cell r="E176">
            <v>8625.75</v>
          </cell>
          <cell r="F176">
            <v>11547.381901840499</v>
          </cell>
          <cell r="G176">
            <v>20507.75</v>
          </cell>
          <cell r="H176">
            <v>6598</v>
          </cell>
          <cell r="I176">
            <v>10527</v>
          </cell>
          <cell r="J176">
            <v>13931</v>
          </cell>
          <cell r="K176">
            <v>23962</v>
          </cell>
          <cell r="L176">
            <v>8061</v>
          </cell>
          <cell r="M176">
            <v>11408.5</v>
          </cell>
          <cell r="N176">
            <v>15776.5</v>
          </cell>
          <cell r="O176">
            <v>26267</v>
          </cell>
          <cell r="P176">
            <v>8397</v>
          </cell>
          <cell r="Q176" t="str">
            <v>NULL</v>
          </cell>
          <cell r="R176" t="str">
            <v>NULL</v>
          </cell>
          <cell r="S176" t="str">
            <v>NULL</v>
          </cell>
          <cell r="T176" t="str">
            <v>NULL</v>
          </cell>
        </row>
        <row r="177">
          <cell r="B177" t="str">
            <v>2008/2009I1</v>
          </cell>
          <cell r="C177" t="str">
            <v>I</v>
          </cell>
          <cell r="D177">
            <v>1</v>
          </cell>
          <cell r="E177">
            <v>7982.5</v>
          </cell>
          <cell r="F177">
            <v>11517.5</v>
          </cell>
          <cell r="G177">
            <v>20791.061977715901</v>
          </cell>
          <cell r="H177">
            <v>7292</v>
          </cell>
          <cell r="I177">
            <v>10516.25</v>
          </cell>
          <cell r="J177">
            <v>14166</v>
          </cell>
          <cell r="K177">
            <v>23504</v>
          </cell>
          <cell r="L177">
            <v>8579</v>
          </cell>
          <cell r="M177">
            <v>11640</v>
          </cell>
          <cell r="N177">
            <v>16172.4240331492</v>
          </cell>
          <cell r="O177">
            <v>26347</v>
          </cell>
          <cell r="P177">
            <v>8689</v>
          </cell>
          <cell r="Q177" t="str">
            <v>NULL</v>
          </cell>
          <cell r="R177" t="str">
            <v>NULL</v>
          </cell>
          <cell r="S177" t="str">
            <v>NULL</v>
          </cell>
          <cell r="T177" t="str">
            <v>NULL</v>
          </cell>
        </row>
        <row r="178">
          <cell r="B178" t="str">
            <v>2009/2010I1</v>
          </cell>
          <cell r="C178" t="str">
            <v>I</v>
          </cell>
          <cell r="D178">
            <v>1</v>
          </cell>
          <cell r="E178">
            <v>8465.2977941176505</v>
          </cell>
          <cell r="F178">
            <v>12131.5</v>
          </cell>
          <cell r="G178">
            <v>20777.852071005898</v>
          </cell>
          <cell r="H178">
            <v>8115</v>
          </cell>
          <cell r="I178">
            <v>10610.050143266501</v>
          </cell>
          <cell r="J178">
            <v>14567</v>
          </cell>
          <cell r="K178">
            <v>23314.476265822799</v>
          </cell>
          <cell r="L178">
            <v>8971</v>
          </cell>
          <cell r="M178" t="str">
            <v>NULL</v>
          </cell>
          <cell r="N178" t="str">
            <v>NULL</v>
          </cell>
          <cell r="O178" t="str">
            <v>NULL</v>
          </cell>
          <cell r="P178" t="str">
            <v>NULL</v>
          </cell>
          <cell r="Q178" t="str">
            <v>NULL</v>
          </cell>
          <cell r="R178" t="str">
            <v>NULL</v>
          </cell>
          <cell r="S178" t="str">
            <v>NULL</v>
          </cell>
          <cell r="T178" t="str">
            <v>NULL</v>
          </cell>
        </row>
        <row r="179">
          <cell r="B179" t="str">
            <v>2010/2011I1</v>
          </cell>
          <cell r="C179" t="str">
            <v>I</v>
          </cell>
          <cell r="D179">
            <v>1</v>
          </cell>
          <cell r="E179">
            <v>8348</v>
          </cell>
          <cell r="F179">
            <v>12210</v>
          </cell>
          <cell r="G179">
            <v>20785.519662921401</v>
          </cell>
          <cell r="H179">
            <v>8769</v>
          </cell>
          <cell r="I179">
            <v>10647.5</v>
          </cell>
          <cell r="J179">
            <v>15099</v>
          </cell>
          <cell r="K179">
            <v>23531.234890109899</v>
          </cell>
          <cell r="L179">
            <v>9435</v>
          </cell>
          <cell r="M179" t="str">
            <v>NULL</v>
          </cell>
          <cell r="N179" t="str">
            <v>NULL</v>
          </cell>
          <cell r="O179" t="str">
            <v>NULL</v>
          </cell>
          <cell r="P179" t="str">
            <v>NULL</v>
          </cell>
          <cell r="Q179" t="str">
            <v>NULL</v>
          </cell>
          <cell r="R179" t="str">
            <v>NULL</v>
          </cell>
          <cell r="S179" t="str">
            <v>NULL</v>
          </cell>
          <cell r="T179" t="str">
            <v>NULL</v>
          </cell>
        </row>
        <row r="180">
          <cell r="B180" t="str">
            <v>2011/2012I1</v>
          </cell>
          <cell r="C180" t="str">
            <v>I</v>
          </cell>
          <cell r="D180">
            <v>1</v>
          </cell>
          <cell r="E180">
            <v>9161.125</v>
          </cell>
          <cell r="F180">
            <v>13155</v>
          </cell>
          <cell r="G180">
            <v>21069</v>
          </cell>
          <cell r="H180">
            <v>9534</v>
          </cell>
          <cell r="I180" t="str">
            <v>NULL</v>
          </cell>
          <cell r="J180" t="str">
            <v>NULL</v>
          </cell>
          <cell r="K180" t="str">
            <v>NULL</v>
          </cell>
          <cell r="L180" t="str">
            <v>NULL</v>
          </cell>
          <cell r="M180" t="str">
            <v>NULL</v>
          </cell>
          <cell r="N180" t="str">
            <v>NULL</v>
          </cell>
          <cell r="O180" t="str">
            <v>NULL</v>
          </cell>
          <cell r="P180" t="str">
            <v>NULL</v>
          </cell>
          <cell r="Q180" t="str">
            <v>NULL</v>
          </cell>
          <cell r="R180" t="str">
            <v>NULL</v>
          </cell>
          <cell r="S180" t="str">
            <v>NULL</v>
          </cell>
          <cell r="T180" t="str">
            <v>NULL</v>
          </cell>
        </row>
        <row r="181">
          <cell r="B181" t="str">
            <v>2012/2013I1</v>
          </cell>
          <cell r="C181" t="str">
            <v>I</v>
          </cell>
          <cell r="D181">
            <v>1</v>
          </cell>
          <cell r="E181">
            <v>9806</v>
          </cell>
          <cell r="F181">
            <v>13616</v>
          </cell>
          <cell r="G181">
            <v>21239</v>
          </cell>
          <cell r="H181">
            <v>9557</v>
          </cell>
          <cell r="I181" t="str">
            <v>NULL</v>
          </cell>
          <cell r="J181" t="str">
            <v>NULL</v>
          </cell>
          <cell r="K181" t="str">
            <v>NULL</v>
          </cell>
          <cell r="L181" t="str">
            <v>NULL</v>
          </cell>
          <cell r="M181" t="str">
            <v>NULL</v>
          </cell>
          <cell r="N181" t="str">
            <v>NULL</v>
          </cell>
          <cell r="O181" t="str">
            <v>NULL</v>
          </cell>
          <cell r="P181" t="str">
            <v>NULL</v>
          </cell>
          <cell r="Q181" t="str">
            <v>NULL</v>
          </cell>
          <cell r="R181" t="str">
            <v>NULL</v>
          </cell>
          <cell r="S181" t="str">
            <v>NULL</v>
          </cell>
          <cell r="T181" t="str">
            <v>NULL</v>
          </cell>
        </row>
        <row r="182">
          <cell r="B182" t="str">
            <v>2003/2004J1</v>
          </cell>
          <cell r="C182" t="str">
            <v>J</v>
          </cell>
          <cell r="D182">
            <v>1</v>
          </cell>
          <cell r="E182">
            <v>7345.4755552996603</v>
          </cell>
          <cell r="F182">
            <v>9732.4451951951996</v>
          </cell>
          <cell r="G182">
            <v>14547.75</v>
          </cell>
          <cell r="H182">
            <v>864</v>
          </cell>
          <cell r="I182">
            <v>10381</v>
          </cell>
          <cell r="J182">
            <v>12994.5</v>
          </cell>
          <cell r="K182">
            <v>19952.5</v>
          </cell>
          <cell r="L182">
            <v>951</v>
          </cell>
          <cell r="M182">
            <v>12548.5</v>
          </cell>
          <cell r="N182">
            <v>16107</v>
          </cell>
          <cell r="O182">
            <v>24250.75</v>
          </cell>
          <cell r="P182">
            <v>1060</v>
          </cell>
          <cell r="Q182">
            <v>12910.5</v>
          </cell>
          <cell r="R182">
            <v>19177.5</v>
          </cell>
          <cell r="S182">
            <v>31438.5</v>
          </cell>
          <cell r="T182">
            <v>1123</v>
          </cell>
        </row>
        <row r="183">
          <cell r="B183" t="str">
            <v>2004/2005J1</v>
          </cell>
          <cell r="C183" t="str">
            <v>J</v>
          </cell>
          <cell r="D183">
            <v>1</v>
          </cell>
          <cell r="E183">
            <v>7210.0838249999997</v>
          </cell>
          <cell r="F183">
            <v>11506.835570469801</v>
          </cell>
          <cell r="G183">
            <v>16748.436452514001</v>
          </cell>
          <cell r="H183">
            <v>572</v>
          </cell>
          <cell r="I183">
            <v>11392.845410628001</v>
          </cell>
          <cell r="J183">
            <v>16567.6764</v>
          </cell>
          <cell r="K183">
            <v>22630</v>
          </cell>
          <cell r="L183">
            <v>619</v>
          </cell>
          <cell r="M183">
            <v>12366.25</v>
          </cell>
          <cell r="N183">
            <v>18732</v>
          </cell>
          <cell r="O183">
            <v>26286</v>
          </cell>
          <cell r="P183">
            <v>683</v>
          </cell>
          <cell r="Q183" t="str">
            <v>NULL</v>
          </cell>
          <cell r="R183" t="str">
            <v>NULL</v>
          </cell>
          <cell r="S183" t="str">
            <v>NULL</v>
          </cell>
          <cell r="T183" t="str">
            <v>NULL</v>
          </cell>
        </row>
        <row r="184">
          <cell r="B184" t="str">
            <v>2005/2006J1</v>
          </cell>
          <cell r="C184" t="str">
            <v>J</v>
          </cell>
          <cell r="D184">
            <v>1</v>
          </cell>
          <cell r="E184">
            <v>6734.1632499999996</v>
          </cell>
          <cell r="F184">
            <v>11034</v>
          </cell>
          <cell r="G184">
            <v>15808</v>
          </cell>
          <cell r="H184">
            <v>547</v>
          </cell>
          <cell r="I184">
            <v>10479</v>
          </cell>
          <cell r="J184">
            <v>15785.5931952663</v>
          </cell>
          <cell r="K184">
            <v>21637</v>
          </cell>
          <cell r="L184">
            <v>646</v>
          </cell>
          <cell r="M184">
            <v>11645</v>
          </cell>
          <cell r="N184">
            <v>18210</v>
          </cell>
          <cell r="O184">
            <v>25001</v>
          </cell>
          <cell r="P184">
            <v>709</v>
          </cell>
          <cell r="Q184" t="str">
            <v>NULL</v>
          </cell>
          <cell r="R184" t="str">
            <v>NULL</v>
          </cell>
          <cell r="S184" t="str">
            <v>NULL</v>
          </cell>
          <cell r="T184" t="str">
            <v>NULL</v>
          </cell>
        </row>
        <row r="185">
          <cell r="B185" t="str">
            <v>2006/2007J1</v>
          </cell>
          <cell r="C185" t="str">
            <v>J</v>
          </cell>
          <cell r="D185">
            <v>1</v>
          </cell>
          <cell r="E185">
            <v>8428.1171961325999</v>
          </cell>
          <cell r="F185">
            <v>13029</v>
          </cell>
          <cell r="G185">
            <v>17158.75</v>
          </cell>
          <cell r="H185">
            <v>546</v>
          </cell>
          <cell r="I185">
            <v>11236</v>
          </cell>
          <cell r="J185">
            <v>16800</v>
          </cell>
          <cell r="K185">
            <v>22289.0584958217</v>
          </cell>
          <cell r="L185">
            <v>635</v>
          </cell>
          <cell r="M185">
            <v>13093.005300000001</v>
          </cell>
          <cell r="N185">
            <v>19456.5</v>
          </cell>
          <cell r="O185">
            <v>27312</v>
          </cell>
          <cell r="P185">
            <v>682</v>
          </cell>
          <cell r="Q185" t="str">
            <v>NULL</v>
          </cell>
          <cell r="R185" t="str">
            <v>NULL</v>
          </cell>
          <cell r="S185" t="str">
            <v>NULL</v>
          </cell>
          <cell r="T185" t="str">
            <v>NULL</v>
          </cell>
        </row>
        <row r="186">
          <cell r="B186" t="str">
            <v>2007/2008J1</v>
          </cell>
          <cell r="C186" t="str">
            <v>J</v>
          </cell>
          <cell r="D186">
            <v>1</v>
          </cell>
          <cell r="E186">
            <v>8135.3285714285703</v>
          </cell>
          <cell r="F186">
            <v>13267</v>
          </cell>
          <cell r="G186">
            <v>18237</v>
          </cell>
          <cell r="H186">
            <v>393</v>
          </cell>
          <cell r="I186">
            <v>12808.5</v>
          </cell>
          <cell r="J186">
            <v>18518</v>
          </cell>
          <cell r="K186">
            <v>23829</v>
          </cell>
          <cell r="L186">
            <v>509</v>
          </cell>
          <cell r="M186">
            <v>14929.6594488189</v>
          </cell>
          <cell r="N186">
            <v>21415</v>
          </cell>
          <cell r="O186">
            <v>28466.5</v>
          </cell>
          <cell r="P186">
            <v>551</v>
          </cell>
          <cell r="Q186" t="str">
            <v>NULL</v>
          </cell>
          <cell r="R186" t="str">
            <v>NULL</v>
          </cell>
          <cell r="S186" t="str">
            <v>NULL</v>
          </cell>
          <cell r="T186" t="str">
            <v>NULL</v>
          </cell>
        </row>
        <row r="187">
          <cell r="B187" t="str">
            <v>2008/2009J1</v>
          </cell>
          <cell r="C187" t="str">
            <v>J</v>
          </cell>
          <cell r="D187">
            <v>1</v>
          </cell>
          <cell r="E187">
            <v>7885.5561926605496</v>
          </cell>
          <cell r="F187">
            <v>13015.5</v>
          </cell>
          <cell r="G187">
            <v>17840.0480769231</v>
          </cell>
          <cell r="H187">
            <v>356</v>
          </cell>
          <cell r="I187">
            <v>12204.5</v>
          </cell>
          <cell r="J187">
            <v>18334.5</v>
          </cell>
          <cell r="K187">
            <v>24328</v>
          </cell>
          <cell r="L187">
            <v>442</v>
          </cell>
          <cell r="M187">
            <v>13312.5898328691</v>
          </cell>
          <cell r="N187">
            <v>21491.5</v>
          </cell>
          <cell r="O187">
            <v>30003</v>
          </cell>
          <cell r="P187">
            <v>478</v>
          </cell>
          <cell r="Q187" t="str">
            <v>NULL</v>
          </cell>
          <cell r="R187" t="str">
            <v>NULL</v>
          </cell>
          <cell r="S187" t="str">
            <v>NULL</v>
          </cell>
          <cell r="T187" t="str">
            <v>NULL</v>
          </cell>
        </row>
        <row r="188">
          <cell r="B188" t="str">
            <v>2009/2010J1</v>
          </cell>
          <cell r="C188" t="str">
            <v>J</v>
          </cell>
          <cell r="D188">
            <v>1</v>
          </cell>
          <cell r="E188">
            <v>8667.2898606811104</v>
          </cell>
          <cell r="F188">
            <v>11854.75</v>
          </cell>
          <cell r="G188">
            <v>17282.5274566474</v>
          </cell>
          <cell r="H188">
            <v>504</v>
          </cell>
          <cell r="I188">
            <v>12012.5</v>
          </cell>
          <cell r="J188">
            <v>18079.0873015873</v>
          </cell>
          <cell r="K188">
            <v>24610</v>
          </cell>
          <cell r="L188">
            <v>609</v>
          </cell>
          <cell r="M188" t="str">
            <v>NULL</v>
          </cell>
          <cell r="N188" t="str">
            <v>NULL</v>
          </cell>
          <cell r="O188" t="str">
            <v>NULL</v>
          </cell>
          <cell r="P188" t="str">
            <v>NULL</v>
          </cell>
          <cell r="Q188" t="str">
            <v>NULL</v>
          </cell>
          <cell r="R188" t="str">
            <v>NULL</v>
          </cell>
          <cell r="S188" t="str">
            <v>NULL</v>
          </cell>
          <cell r="T188" t="str">
            <v>NULL</v>
          </cell>
        </row>
        <row r="189">
          <cell r="B189" t="str">
            <v>2010/2011J1</v>
          </cell>
          <cell r="C189" t="str">
            <v>J</v>
          </cell>
          <cell r="D189">
            <v>1</v>
          </cell>
          <cell r="E189">
            <v>7591.75</v>
          </cell>
          <cell r="F189">
            <v>12980</v>
          </cell>
          <cell r="G189">
            <v>18745.3402061856</v>
          </cell>
          <cell r="H189">
            <v>422</v>
          </cell>
          <cell r="I189">
            <v>11780.5</v>
          </cell>
          <cell r="J189">
            <v>19002</v>
          </cell>
          <cell r="K189">
            <v>24812.638528138501</v>
          </cell>
          <cell r="L189">
            <v>487</v>
          </cell>
          <cell r="M189" t="str">
            <v>NULL</v>
          </cell>
          <cell r="N189" t="str">
            <v>NULL</v>
          </cell>
          <cell r="O189" t="str">
            <v>NULL</v>
          </cell>
          <cell r="P189" t="str">
            <v>NULL</v>
          </cell>
          <cell r="Q189" t="str">
            <v>NULL</v>
          </cell>
          <cell r="R189" t="str">
            <v>NULL</v>
          </cell>
          <cell r="S189" t="str">
            <v>NULL</v>
          </cell>
          <cell r="T189" t="str">
            <v>NULL</v>
          </cell>
        </row>
        <row r="190">
          <cell r="B190" t="str">
            <v>2011/2012J1</v>
          </cell>
          <cell r="C190" t="str">
            <v>J</v>
          </cell>
          <cell r="D190">
            <v>1</v>
          </cell>
          <cell r="E190">
            <v>7764</v>
          </cell>
          <cell r="F190">
            <v>13900.8450704225</v>
          </cell>
          <cell r="G190">
            <v>19624</v>
          </cell>
          <cell r="H190">
            <v>645</v>
          </cell>
          <cell r="I190" t="str">
            <v>NULL</v>
          </cell>
          <cell r="J190" t="str">
            <v>NULL</v>
          </cell>
          <cell r="K190" t="str">
            <v>NULL</v>
          </cell>
          <cell r="L190" t="str">
            <v>NULL</v>
          </cell>
          <cell r="M190" t="str">
            <v>NULL</v>
          </cell>
          <cell r="N190" t="str">
            <v>NULL</v>
          </cell>
          <cell r="O190" t="str">
            <v>NULL</v>
          </cell>
          <cell r="P190" t="str">
            <v>NULL</v>
          </cell>
          <cell r="Q190" t="str">
            <v>NULL</v>
          </cell>
          <cell r="R190" t="str">
            <v>NULL</v>
          </cell>
          <cell r="S190" t="str">
            <v>NULL</v>
          </cell>
          <cell r="T190" t="str">
            <v>NULL</v>
          </cell>
        </row>
        <row r="191">
          <cell r="B191" t="str">
            <v>2012/2013J1</v>
          </cell>
          <cell r="C191" t="str">
            <v>J</v>
          </cell>
          <cell r="D191">
            <v>1</v>
          </cell>
          <cell r="E191">
            <v>9399.75</v>
          </cell>
          <cell r="F191">
            <v>16351</v>
          </cell>
          <cell r="G191">
            <v>21980.6648351648</v>
          </cell>
          <cell r="H191">
            <v>540</v>
          </cell>
          <cell r="I191" t="str">
            <v>NULL</v>
          </cell>
          <cell r="J191" t="str">
            <v>NULL</v>
          </cell>
          <cell r="K191" t="str">
            <v>NULL</v>
          </cell>
          <cell r="L191" t="str">
            <v>NULL</v>
          </cell>
          <cell r="M191" t="str">
            <v>NULL</v>
          </cell>
          <cell r="N191" t="str">
            <v>NULL</v>
          </cell>
          <cell r="O191" t="str">
            <v>NULL</v>
          </cell>
          <cell r="P191" t="str">
            <v>NULL</v>
          </cell>
          <cell r="Q191" t="str">
            <v>NULL</v>
          </cell>
          <cell r="R191" t="str">
            <v>NULL</v>
          </cell>
          <cell r="S191" t="str">
            <v>NULL</v>
          </cell>
          <cell r="T191" t="str">
            <v>NULL</v>
          </cell>
        </row>
        <row r="192">
          <cell r="B192" t="str">
            <v>2003/200412</v>
          </cell>
          <cell r="C192">
            <v>1</v>
          </cell>
          <cell r="D192">
            <v>2</v>
          </cell>
          <cell r="E192">
            <v>31681</v>
          </cell>
          <cell r="F192">
            <v>39417.0325203252</v>
          </cell>
          <cell r="G192">
            <v>46959</v>
          </cell>
          <cell r="H192">
            <v>13</v>
          </cell>
          <cell r="I192">
            <v>37691.094776119397</v>
          </cell>
          <cell r="J192">
            <v>47092.5</v>
          </cell>
          <cell r="K192">
            <v>51324.133056876402</v>
          </cell>
          <cell r="L192">
            <v>10</v>
          </cell>
          <cell r="M192">
            <v>24704.4207988981</v>
          </cell>
          <cell r="N192">
            <v>38062.879834254098</v>
          </cell>
          <cell r="O192">
            <v>45672.556451612902</v>
          </cell>
          <cell r="P192">
            <v>8</v>
          </cell>
          <cell r="Q192">
            <v>40121.75</v>
          </cell>
          <cell r="R192">
            <v>49861.5</v>
          </cell>
          <cell r="S192">
            <v>62541.25</v>
          </cell>
          <cell r="T192">
            <v>6</v>
          </cell>
        </row>
        <row r="193">
          <cell r="B193" t="str">
            <v>2004/200512</v>
          </cell>
          <cell r="C193">
            <v>1</v>
          </cell>
          <cell r="D193">
            <v>2</v>
          </cell>
          <cell r="E193">
            <v>30848</v>
          </cell>
          <cell r="F193">
            <v>37454</v>
          </cell>
          <cell r="G193">
            <v>37899.4360795455</v>
          </cell>
          <cell r="H193">
            <v>11</v>
          </cell>
          <cell r="I193">
            <v>36736.5</v>
          </cell>
          <cell r="J193">
            <v>43135</v>
          </cell>
          <cell r="K193">
            <v>44597.5</v>
          </cell>
          <cell r="L193">
            <v>15</v>
          </cell>
          <cell r="M193">
            <v>46867.25</v>
          </cell>
          <cell r="N193">
            <v>52397.657894736803</v>
          </cell>
          <cell r="O193">
            <v>89222.984411421901</v>
          </cell>
          <cell r="P193">
            <v>12</v>
          </cell>
          <cell r="Q193" t="str">
            <v>NULL</v>
          </cell>
          <cell r="R193" t="str">
            <v>NULL</v>
          </cell>
          <cell r="S193" t="str">
            <v>NULL</v>
          </cell>
          <cell r="T193" t="str">
            <v>NULL</v>
          </cell>
        </row>
        <row r="194">
          <cell r="B194" t="str">
            <v>2005/200612</v>
          </cell>
          <cell r="C194">
            <v>1</v>
          </cell>
          <cell r="D194">
            <v>2</v>
          </cell>
          <cell r="E194">
            <v>21886.093406593402</v>
          </cell>
          <cell r="F194">
            <v>33517</v>
          </cell>
          <cell r="G194">
            <v>37202.75</v>
          </cell>
          <cell r="H194">
            <v>12</v>
          </cell>
          <cell r="I194">
            <v>21239</v>
          </cell>
          <cell r="J194">
            <v>41023</v>
          </cell>
          <cell r="K194">
            <v>43477</v>
          </cell>
          <cell r="L194">
            <v>9</v>
          </cell>
          <cell r="M194">
            <v>21870</v>
          </cell>
          <cell r="N194">
            <v>42908.472527472499</v>
          </cell>
          <cell r="O194">
            <v>50456</v>
          </cell>
          <cell r="P194">
            <v>9</v>
          </cell>
          <cell r="Q194" t="str">
            <v>NULL</v>
          </cell>
          <cell r="R194" t="str">
            <v>NULL</v>
          </cell>
          <cell r="S194" t="str">
            <v>NULL</v>
          </cell>
          <cell r="T194" t="str">
            <v>NULL</v>
          </cell>
        </row>
        <row r="195">
          <cell r="B195" t="str">
            <v>2006/200712</v>
          </cell>
          <cell r="C195">
            <v>1</v>
          </cell>
          <cell r="D195">
            <v>2</v>
          </cell>
          <cell r="E195">
            <v>32517.75</v>
          </cell>
          <cell r="F195">
            <v>34129.5</v>
          </cell>
          <cell r="G195">
            <v>37006.25</v>
          </cell>
          <cell r="H195">
            <v>10</v>
          </cell>
          <cell r="I195">
            <v>29271.75</v>
          </cell>
          <cell r="J195">
            <v>36970.5</v>
          </cell>
          <cell r="K195">
            <v>41308.650735294097</v>
          </cell>
          <cell r="L195">
            <v>14</v>
          </cell>
          <cell r="M195">
            <v>39429.5</v>
          </cell>
          <cell r="N195">
            <v>45340</v>
          </cell>
          <cell r="O195">
            <v>47032.854166666701</v>
          </cell>
          <cell r="P195">
            <v>11</v>
          </cell>
          <cell r="Q195" t="str">
            <v>NULL</v>
          </cell>
          <cell r="R195" t="str">
            <v>NULL</v>
          </cell>
          <cell r="S195" t="str">
            <v>NULL</v>
          </cell>
          <cell r="T195" t="str">
            <v>NULL</v>
          </cell>
        </row>
        <row r="196">
          <cell r="B196" t="str">
            <v>2007/200812</v>
          </cell>
          <cell r="C196">
            <v>1</v>
          </cell>
          <cell r="D196">
            <v>2</v>
          </cell>
          <cell r="E196">
            <v>32791.75</v>
          </cell>
          <cell r="F196">
            <v>33563.5</v>
          </cell>
          <cell r="G196">
            <v>35691</v>
          </cell>
          <cell r="H196">
            <v>12</v>
          </cell>
          <cell r="I196">
            <v>41221.5</v>
          </cell>
          <cell r="J196">
            <v>43872.238866396801</v>
          </cell>
          <cell r="K196">
            <v>46425.75</v>
          </cell>
          <cell r="L196">
            <v>12</v>
          </cell>
          <cell r="M196">
            <v>40071.75</v>
          </cell>
          <cell r="N196">
            <v>48704</v>
          </cell>
          <cell r="O196">
            <v>52888.924791086298</v>
          </cell>
          <cell r="P196">
            <v>12</v>
          </cell>
          <cell r="Q196" t="str">
            <v>NULL</v>
          </cell>
          <cell r="R196" t="str">
            <v>NULL</v>
          </cell>
          <cell r="S196" t="str">
            <v>NULL</v>
          </cell>
          <cell r="T196" t="str">
            <v>NULL</v>
          </cell>
        </row>
        <row r="197">
          <cell r="B197" t="str">
            <v>2008/200912</v>
          </cell>
          <cell r="C197">
            <v>1</v>
          </cell>
          <cell r="D197">
            <v>2</v>
          </cell>
          <cell r="E197">
            <v>28418</v>
          </cell>
          <cell r="F197">
            <v>34377.5</v>
          </cell>
          <cell r="G197">
            <v>39370.25</v>
          </cell>
          <cell r="H197">
            <v>16</v>
          </cell>
          <cell r="I197">
            <v>34949</v>
          </cell>
          <cell r="J197">
            <v>42018</v>
          </cell>
          <cell r="K197">
            <v>45364</v>
          </cell>
          <cell r="L197">
            <v>13</v>
          </cell>
          <cell r="M197">
            <v>19073</v>
          </cell>
          <cell r="N197">
            <v>41623</v>
          </cell>
          <cell r="O197">
            <v>47699.334033613399</v>
          </cell>
          <cell r="P197">
            <v>14</v>
          </cell>
          <cell r="Q197" t="str">
            <v>NULL</v>
          </cell>
          <cell r="R197" t="str">
            <v>NULL</v>
          </cell>
          <cell r="S197" t="str">
            <v>NULL</v>
          </cell>
          <cell r="T197" t="str">
            <v>NULL</v>
          </cell>
        </row>
        <row r="198">
          <cell r="B198" t="str">
            <v>2009/201012</v>
          </cell>
          <cell r="C198">
            <v>1</v>
          </cell>
          <cell r="D198">
            <v>2</v>
          </cell>
          <cell r="E198">
            <v>35684</v>
          </cell>
          <cell r="F198">
            <v>36903</v>
          </cell>
          <cell r="G198">
            <v>38550</v>
          </cell>
          <cell r="H198">
            <v>17</v>
          </cell>
          <cell r="I198">
            <v>36791</v>
          </cell>
          <cell r="J198">
            <v>43494</v>
          </cell>
          <cell r="K198">
            <v>44508</v>
          </cell>
          <cell r="L198">
            <v>17</v>
          </cell>
          <cell r="M198" t="str">
            <v>NULL</v>
          </cell>
          <cell r="N198" t="str">
            <v>NULL</v>
          </cell>
          <cell r="O198" t="str">
            <v>NULL</v>
          </cell>
          <cell r="P198" t="str">
            <v>NULL</v>
          </cell>
          <cell r="Q198" t="str">
            <v>NULL</v>
          </cell>
          <cell r="R198" t="str">
            <v>NULL</v>
          </cell>
          <cell r="S198" t="str">
            <v>NULL</v>
          </cell>
          <cell r="T198" t="str">
            <v>NULL</v>
          </cell>
        </row>
        <row r="199">
          <cell r="B199" t="str">
            <v>2010/201112</v>
          </cell>
          <cell r="C199">
            <v>1</v>
          </cell>
          <cell r="D199">
            <v>2</v>
          </cell>
          <cell r="E199">
            <v>31328.5</v>
          </cell>
          <cell r="F199">
            <v>35331</v>
          </cell>
          <cell r="G199">
            <v>53931.5</v>
          </cell>
          <cell r="H199">
            <v>19</v>
          </cell>
          <cell r="I199">
            <v>33854.75</v>
          </cell>
          <cell r="J199">
            <v>40786</v>
          </cell>
          <cell r="K199">
            <v>43135</v>
          </cell>
          <cell r="L199">
            <v>16</v>
          </cell>
          <cell r="M199" t="str">
            <v>NULL</v>
          </cell>
          <cell r="N199" t="str">
            <v>NULL</v>
          </cell>
          <cell r="O199" t="str">
            <v>NULL</v>
          </cell>
          <cell r="P199" t="str">
            <v>NULL</v>
          </cell>
          <cell r="Q199" t="str">
            <v>NULL</v>
          </cell>
          <cell r="R199" t="str">
            <v>NULL</v>
          </cell>
          <cell r="S199" t="str">
            <v>NULL</v>
          </cell>
          <cell r="T199" t="str">
            <v>NULL</v>
          </cell>
        </row>
        <row r="200">
          <cell r="B200" t="str">
            <v>2011/201212</v>
          </cell>
          <cell r="C200">
            <v>1</v>
          </cell>
          <cell r="D200">
            <v>2</v>
          </cell>
          <cell r="E200">
            <v>14321.6101694915</v>
          </cell>
          <cell r="F200">
            <v>20760</v>
          </cell>
          <cell r="G200">
            <v>35746</v>
          </cell>
          <cell r="H200">
            <v>25</v>
          </cell>
          <cell r="I200" t="str">
            <v>NULL</v>
          </cell>
          <cell r="J200" t="str">
            <v>NULL</v>
          </cell>
          <cell r="K200" t="str">
            <v>NULL</v>
          </cell>
          <cell r="L200" t="str">
            <v>NULL</v>
          </cell>
          <cell r="M200" t="str">
            <v>NULL</v>
          </cell>
          <cell r="N200" t="str">
            <v>NULL</v>
          </cell>
          <cell r="O200" t="str">
            <v>NULL</v>
          </cell>
          <cell r="P200" t="str">
            <v>NULL</v>
          </cell>
          <cell r="Q200" t="str">
            <v>NULL</v>
          </cell>
          <cell r="R200" t="str">
            <v>NULL</v>
          </cell>
          <cell r="S200" t="str">
            <v>NULL</v>
          </cell>
          <cell r="T200" t="str">
            <v>NULL</v>
          </cell>
        </row>
        <row r="201">
          <cell r="B201" t="str">
            <v>2012/201312</v>
          </cell>
          <cell r="C201">
            <v>1</v>
          </cell>
          <cell r="D201">
            <v>2</v>
          </cell>
          <cell r="E201">
            <v>17870.25</v>
          </cell>
          <cell r="F201">
            <v>36611.5</v>
          </cell>
          <cell r="G201">
            <v>43485.5</v>
          </cell>
          <cell r="H201">
            <v>6</v>
          </cell>
          <cell r="I201" t="str">
            <v>NULL</v>
          </cell>
          <cell r="J201" t="str">
            <v>NULL</v>
          </cell>
          <cell r="K201" t="str">
            <v>NULL</v>
          </cell>
          <cell r="L201" t="str">
            <v>NULL</v>
          </cell>
          <cell r="M201" t="str">
            <v>NULL</v>
          </cell>
          <cell r="N201" t="str">
            <v>NULL</v>
          </cell>
          <cell r="O201" t="str">
            <v>NULL</v>
          </cell>
          <cell r="P201" t="str">
            <v>NULL</v>
          </cell>
          <cell r="Q201" t="str">
            <v>NULL</v>
          </cell>
          <cell r="R201" t="str">
            <v>NULL</v>
          </cell>
          <cell r="S201" t="str">
            <v>NULL</v>
          </cell>
          <cell r="T201" t="str">
            <v>NULL</v>
          </cell>
        </row>
        <row r="202">
          <cell r="B202" t="str">
            <v>2003/200422</v>
          </cell>
          <cell r="C202">
            <v>2</v>
          </cell>
          <cell r="D202">
            <v>2</v>
          </cell>
          <cell r="E202">
            <v>19351.25</v>
          </cell>
          <cell r="F202">
            <v>25251.5</v>
          </cell>
          <cell r="G202">
            <v>29840</v>
          </cell>
          <cell r="H202">
            <v>1898</v>
          </cell>
          <cell r="I202">
            <v>20538.25</v>
          </cell>
          <cell r="J202">
            <v>27728.5</v>
          </cell>
          <cell r="K202">
            <v>33190.5</v>
          </cell>
          <cell r="L202">
            <v>1920</v>
          </cell>
          <cell r="M202">
            <v>22193</v>
          </cell>
          <cell r="N202">
            <v>30418</v>
          </cell>
          <cell r="O202">
            <v>36954</v>
          </cell>
          <cell r="P202">
            <v>2181</v>
          </cell>
          <cell r="Q202">
            <v>21514.75</v>
          </cell>
          <cell r="R202">
            <v>31520</v>
          </cell>
          <cell r="S202">
            <v>38577.75</v>
          </cell>
          <cell r="T202">
            <v>2494</v>
          </cell>
        </row>
        <row r="203">
          <cell r="B203" t="str">
            <v>2004/200522</v>
          </cell>
          <cell r="C203">
            <v>2</v>
          </cell>
          <cell r="D203">
            <v>2</v>
          </cell>
          <cell r="E203">
            <v>18802</v>
          </cell>
          <cell r="F203">
            <v>25401</v>
          </cell>
          <cell r="G203">
            <v>30643.5</v>
          </cell>
          <cell r="H203">
            <v>2098</v>
          </cell>
          <cell r="I203">
            <v>20599</v>
          </cell>
          <cell r="J203">
            <v>28037</v>
          </cell>
          <cell r="K203">
            <v>34148</v>
          </cell>
          <cell r="L203">
            <v>2129</v>
          </cell>
          <cell r="M203">
            <v>23395.5</v>
          </cell>
          <cell r="N203">
            <v>31349</v>
          </cell>
          <cell r="O203">
            <v>37662.5</v>
          </cell>
          <cell r="P203">
            <v>2335</v>
          </cell>
          <cell r="Q203" t="str">
            <v>NULL</v>
          </cell>
          <cell r="R203" t="str">
            <v>NULL</v>
          </cell>
          <cell r="S203" t="str">
            <v>NULL</v>
          </cell>
          <cell r="T203" t="str">
            <v>NULL</v>
          </cell>
        </row>
        <row r="204">
          <cell r="B204" t="str">
            <v>2005/200622</v>
          </cell>
          <cell r="C204">
            <v>2</v>
          </cell>
          <cell r="D204">
            <v>2</v>
          </cell>
          <cell r="E204">
            <v>19768</v>
          </cell>
          <cell r="F204">
            <v>25938</v>
          </cell>
          <cell r="G204">
            <v>31257</v>
          </cell>
          <cell r="H204">
            <v>2457</v>
          </cell>
          <cell r="I204">
            <v>21797.25</v>
          </cell>
          <cell r="J204">
            <v>29124</v>
          </cell>
          <cell r="K204">
            <v>35777</v>
          </cell>
          <cell r="L204">
            <v>2588</v>
          </cell>
          <cell r="M204">
            <v>23088.75</v>
          </cell>
          <cell r="N204">
            <v>30932</v>
          </cell>
          <cell r="O204">
            <v>37546</v>
          </cell>
          <cell r="P204">
            <v>2824</v>
          </cell>
          <cell r="Q204" t="str">
            <v>NULL</v>
          </cell>
          <cell r="R204" t="str">
            <v>NULL</v>
          </cell>
          <cell r="S204" t="str">
            <v>NULL</v>
          </cell>
          <cell r="T204" t="str">
            <v>NULL</v>
          </cell>
        </row>
        <row r="205">
          <cell r="B205" t="str">
            <v>2006/200722</v>
          </cell>
          <cell r="C205">
            <v>2</v>
          </cell>
          <cell r="D205">
            <v>2</v>
          </cell>
          <cell r="E205">
            <v>19645.75</v>
          </cell>
          <cell r="F205">
            <v>26399</v>
          </cell>
          <cell r="G205">
            <v>32401.652892562</v>
          </cell>
          <cell r="H205">
            <v>2572</v>
          </cell>
          <cell r="I205">
            <v>21146.983425414401</v>
          </cell>
          <cell r="J205">
            <v>28997</v>
          </cell>
          <cell r="K205">
            <v>36070</v>
          </cell>
          <cell r="L205">
            <v>2639</v>
          </cell>
          <cell r="M205">
            <v>20834.321329639901</v>
          </cell>
          <cell r="N205">
            <v>29734</v>
          </cell>
          <cell r="O205">
            <v>36690</v>
          </cell>
          <cell r="P205">
            <v>2877</v>
          </cell>
          <cell r="Q205" t="str">
            <v>NULL</v>
          </cell>
          <cell r="R205" t="str">
            <v>NULL</v>
          </cell>
          <cell r="S205" t="str">
            <v>NULL</v>
          </cell>
          <cell r="T205" t="str">
            <v>NULL</v>
          </cell>
        </row>
        <row r="206">
          <cell r="B206" t="str">
            <v>2007/200822</v>
          </cell>
          <cell r="C206">
            <v>2</v>
          </cell>
          <cell r="D206">
            <v>2</v>
          </cell>
          <cell r="E206">
            <v>20065.25</v>
          </cell>
          <cell r="F206">
            <v>26790.5</v>
          </cell>
          <cell r="G206">
            <v>33473.5</v>
          </cell>
          <cell r="H206">
            <v>2862</v>
          </cell>
          <cell r="I206">
            <v>20905.918956043999</v>
          </cell>
          <cell r="J206">
            <v>28708.5</v>
          </cell>
          <cell r="K206">
            <v>35519</v>
          </cell>
          <cell r="L206">
            <v>3030</v>
          </cell>
          <cell r="M206">
            <v>21007</v>
          </cell>
          <cell r="N206">
            <v>29134</v>
          </cell>
          <cell r="O206">
            <v>36438</v>
          </cell>
          <cell r="P206">
            <v>3203</v>
          </cell>
          <cell r="Q206" t="str">
            <v>NULL</v>
          </cell>
          <cell r="R206" t="str">
            <v>NULL</v>
          </cell>
          <cell r="S206" t="str">
            <v>NULL</v>
          </cell>
          <cell r="T206" t="str">
            <v>NULL</v>
          </cell>
        </row>
        <row r="207">
          <cell r="B207" t="str">
            <v>2008/200922</v>
          </cell>
          <cell r="C207">
            <v>2</v>
          </cell>
          <cell r="D207">
            <v>2</v>
          </cell>
          <cell r="E207">
            <v>20340</v>
          </cell>
          <cell r="F207">
            <v>26999</v>
          </cell>
          <cell r="G207">
            <v>33644</v>
          </cell>
          <cell r="H207">
            <v>2749</v>
          </cell>
          <cell r="I207">
            <v>20846</v>
          </cell>
          <cell r="J207">
            <v>28432</v>
          </cell>
          <cell r="K207">
            <v>35048</v>
          </cell>
          <cell r="L207">
            <v>2829</v>
          </cell>
          <cell r="M207">
            <v>21572.75</v>
          </cell>
          <cell r="N207">
            <v>29470</v>
          </cell>
          <cell r="O207">
            <v>36330.25</v>
          </cell>
          <cell r="P207">
            <v>2926</v>
          </cell>
          <cell r="Q207" t="str">
            <v>NULL</v>
          </cell>
          <cell r="R207" t="str">
            <v>NULL</v>
          </cell>
          <cell r="S207" t="str">
            <v>NULL</v>
          </cell>
          <cell r="T207" t="str">
            <v>NULL</v>
          </cell>
        </row>
        <row r="208">
          <cell r="B208" t="str">
            <v>2009/201022</v>
          </cell>
          <cell r="C208">
            <v>2</v>
          </cell>
          <cell r="D208">
            <v>2</v>
          </cell>
          <cell r="E208">
            <v>20375</v>
          </cell>
          <cell r="F208">
            <v>27110</v>
          </cell>
          <cell r="G208">
            <v>33681</v>
          </cell>
          <cell r="H208">
            <v>3001</v>
          </cell>
          <cell r="I208">
            <v>20914</v>
          </cell>
          <cell r="J208">
            <v>28379</v>
          </cell>
          <cell r="K208">
            <v>35091</v>
          </cell>
          <cell r="L208">
            <v>3053</v>
          </cell>
          <cell r="M208" t="str">
            <v>NULL</v>
          </cell>
          <cell r="N208" t="str">
            <v>NULL</v>
          </cell>
          <cell r="O208" t="str">
            <v>NULL</v>
          </cell>
          <cell r="P208" t="str">
            <v>NULL</v>
          </cell>
          <cell r="Q208" t="str">
            <v>NULL</v>
          </cell>
          <cell r="R208" t="str">
            <v>NULL</v>
          </cell>
          <cell r="S208" t="str">
            <v>NULL</v>
          </cell>
          <cell r="T208" t="str">
            <v>NULL</v>
          </cell>
        </row>
        <row r="209">
          <cell r="B209" t="str">
            <v>2010/201122</v>
          </cell>
          <cell r="C209">
            <v>2</v>
          </cell>
          <cell r="D209">
            <v>2</v>
          </cell>
          <cell r="E209">
            <v>19694</v>
          </cell>
          <cell r="F209">
            <v>27558</v>
          </cell>
          <cell r="G209">
            <v>34062</v>
          </cell>
          <cell r="H209">
            <v>2913</v>
          </cell>
          <cell r="I209">
            <v>20245.5</v>
          </cell>
          <cell r="J209">
            <v>28020.5</v>
          </cell>
          <cell r="K209">
            <v>34736.75</v>
          </cell>
          <cell r="L209">
            <v>2996</v>
          </cell>
          <cell r="M209" t="str">
            <v>NULL</v>
          </cell>
          <cell r="N209" t="str">
            <v>NULL</v>
          </cell>
          <cell r="O209" t="str">
            <v>NULL</v>
          </cell>
          <cell r="P209" t="str">
            <v>NULL</v>
          </cell>
          <cell r="Q209" t="str">
            <v>NULL</v>
          </cell>
          <cell r="R209" t="str">
            <v>NULL</v>
          </cell>
          <cell r="S209" t="str">
            <v>NULL</v>
          </cell>
          <cell r="T209" t="str">
            <v>NULL</v>
          </cell>
        </row>
        <row r="210">
          <cell r="B210" t="str">
            <v>2011/201222</v>
          </cell>
          <cell r="C210">
            <v>2</v>
          </cell>
          <cell r="D210">
            <v>2</v>
          </cell>
          <cell r="E210">
            <v>20882.5</v>
          </cell>
          <cell r="F210">
            <v>28314</v>
          </cell>
          <cell r="G210">
            <v>34333.5</v>
          </cell>
          <cell r="H210">
            <v>3599</v>
          </cell>
          <cell r="I210" t="str">
            <v>NULL</v>
          </cell>
          <cell r="J210" t="str">
            <v>NULL</v>
          </cell>
          <cell r="K210" t="str">
            <v>NULL</v>
          </cell>
          <cell r="L210" t="str">
            <v>NULL</v>
          </cell>
          <cell r="M210" t="str">
            <v>NULL</v>
          </cell>
          <cell r="N210" t="str">
            <v>NULL</v>
          </cell>
          <cell r="O210" t="str">
            <v>NULL</v>
          </cell>
          <cell r="P210" t="str">
            <v>NULL</v>
          </cell>
          <cell r="Q210" t="str">
            <v>NULL</v>
          </cell>
          <cell r="R210" t="str">
            <v>NULL</v>
          </cell>
          <cell r="S210" t="str">
            <v>NULL</v>
          </cell>
          <cell r="T210" t="str">
            <v>NULL</v>
          </cell>
        </row>
        <row r="211">
          <cell r="B211" t="str">
            <v>2012/201322</v>
          </cell>
          <cell r="C211">
            <v>2</v>
          </cell>
          <cell r="D211">
            <v>2</v>
          </cell>
          <cell r="E211">
            <v>20448</v>
          </cell>
          <cell r="F211">
            <v>27785</v>
          </cell>
          <cell r="G211">
            <v>34563</v>
          </cell>
          <cell r="H211">
            <v>3441</v>
          </cell>
          <cell r="I211" t="str">
            <v>NULL</v>
          </cell>
          <cell r="J211" t="str">
            <v>NULL</v>
          </cell>
          <cell r="K211" t="str">
            <v>NULL</v>
          </cell>
          <cell r="L211" t="str">
            <v>NULL</v>
          </cell>
          <cell r="M211" t="str">
            <v>NULL</v>
          </cell>
          <cell r="N211" t="str">
            <v>NULL</v>
          </cell>
          <cell r="O211" t="str">
            <v>NULL</v>
          </cell>
          <cell r="P211" t="str">
            <v>NULL</v>
          </cell>
          <cell r="Q211" t="str">
            <v>NULL</v>
          </cell>
          <cell r="R211" t="str">
            <v>NULL</v>
          </cell>
          <cell r="S211" t="str">
            <v>NULL</v>
          </cell>
          <cell r="T211" t="str">
            <v>NULL</v>
          </cell>
        </row>
        <row r="212">
          <cell r="B212" t="str">
            <v>2003/200432</v>
          </cell>
          <cell r="C212">
            <v>3</v>
          </cell>
          <cell r="D212">
            <v>2</v>
          </cell>
          <cell r="E212">
            <v>8903</v>
          </cell>
          <cell r="F212">
            <v>15861</v>
          </cell>
          <cell r="G212">
            <v>23643.5</v>
          </cell>
          <cell r="H212">
            <v>743</v>
          </cell>
          <cell r="I212">
            <v>11269.513931888499</v>
          </cell>
          <cell r="J212">
            <v>19270.254847645399</v>
          </cell>
          <cell r="K212">
            <v>28001</v>
          </cell>
          <cell r="L212">
            <v>817</v>
          </cell>
          <cell r="M212">
            <v>11584</v>
          </cell>
          <cell r="N212">
            <v>21608</v>
          </cell>
          <cell r="O212">
            <v>30909</v>
          </cell>
          <cell r="P212">
            <v>947</v>
          </cell>
          <cell r="Q212">
            <v>13336.5</v>
          </cell>
          <cell r="R212">
            <v>24725.5</v>
          </cell>
          <cell r="S212">
            <v>35203.585798816603</v>
          </cell>
          <cell r="T212">
            <v>1046</v>
          </cell>
        </row>
        <row r="213">
          <cell r="B213" t="str">
            <v>2004/200532</v>
          </cell>
          <cell r="C213">
            <v>3</v>
          </cell>
          <cell r="D213">
            <v>2</v>
          </cell>
          <cell r="E213">
            <v>7638.5173501577301</v>
          </cell>
          <cell r="F213">
            <v>14778</v>
          </cell>
          <cell r="G213">
            <v>22607.827102803702</v>
          </cell>
          <cell r="H213">
            <v>665</v>
          </cell>
          <cell r="I213">
            <v>9510.7860999999994</v>
          </cell>
          <cell r="J213">
            <v>17778.039170506901</v>
          </cell>
          <cell r="K213">
            <v>26250.25</v>
          </cell>
          <cell r="L213">
            <v>732</v>
          </cell>
          <cell r="M213">
            <v>11270.75</v>
          </cell>
          <cell r="N213">
            <v>19762.5</v>
          </cell>
          <cell r="O213">
            <v>28394.5</v>
          </cell>
          <cell r="P213">
            <v>848</v>
          </cell>
          <cell r="Q213" t="str">
            <v>NULL</v>
          </cell>
          <cell r="R213" t="str">
            <v>NULL</v>
          </cell>
          <cell r="S213" t="str">
            <v>NULL</v>
          </cell>
          <cell r="T213" t="str">
            <v>NULL</v>
          </cell>
        </row>
        <row r="214">
          <cell r="B214" t="str">
            <v>2005/200632</v>
          </cell>
          <cell r="C214">
            <v>3</v>
          </cell>
          <cell r="D214">
            <v>2</v>
          </cell>
          <cell r="E214">
            <v>9259.5</v>
          </cell>
          <cell r="F214">
            <v>15596.4335180055</v>
          </cell>
          <cell r="G214">
            <v>24916.625348189398</v>
          </cell>
          <cell r="H214">
            <v>692</v>
          </cell>
          <cell r="I214">
            <v>10882.5</v>
          </cell>
          <cell r="J214">
            <v>19409</v>
          </cell>
          <cell r="K214">
            <v>27749</v>
          </cell>
          <cell r="L214">
            <v>789</v>
          </cell>
          <cell r="M214">
            <v>12179.273504347801</v>
          </cell>
          <cell r="N214">
            <v>21196</v>
          </cell>
          <cell r="O214">
            <v>30280.062282438001</v>
          </cell>
          <cell r="P214">
            <v>928</v>
          </cell>
          <cell r="Q214" t="str">
            <v>NULL</v>
          </cell>
          <cell r="R214" t="str">
            <v>NULL</v>
          </cell>
          <cell r="S214" t="str">
            <v>NULL</v>
          </cell>
          <cell r="T214" t="str">
            <v>NULL</v>
          </cell>
        </row>
        <row r="215">
          <cell r="B215" t="str">
            <v>2006/200732</v>
          </cell>
          <cell r="C215">
            <v>3</v>
          </cell>
          <cell r="D215">
            <v>2</v>
          </cell>
          <cell r="E215">
            <v>8747.3272250000009</v>
          </cell>
          <cell r="F215">
            <v>15437.633152173899</v>
          </cell>
          <cell r="G215">
            <v>23461.25</v>
          </cell>
          <cell r="H215">
            <v>914</v>
          </cell>
          <cell r="I215">
            <v>10394.5</v>
          </cell>
          <cell r="J215">
            <v>17551</v>
          </cell>
          <cell r="K215">
            <v>25722</v>
          </cell>
          <cell r="L215">
            <v>1067</v>
          </cell>
          <cell r="M215">
            <v>11155.625</v>
          </cell>
          <cell r="N215">
            <v>18990.5</v>
          </cell>
          <cell r="O215">
            <v>28102</v>
          </cell>
          <cell r="P215">
            <v>1202</v>
          </cell>
          <cell r="Q215" t="str">
            <v>NULL</v>
          </cell>
          <cell r="R215" t="str">
            <v>NULL</v>
          </cell>
          <cell r="S215" t="str">
            <v>NULL</v>
          </cell>
          <cell r="T215" t="str">
            <v>NULL</v>
          </cell>
        </row>
        <row r="216">
          <cell r="B216" t="str">
            <v>2007/200832</v>
          </cell>
          <cell r="C216">
            <v>3</v>
          </cell>
          <cell r="D216">
            <v>2</v>
          </cell>
          <cell r="E216">
            <v>9099</v>
          </cell>
          <cell r="F216">
            <v>16009.5</v>
          </cell>
          <cell r="G216">
            <v>24377.906682027598</v>
          </cell>
          <cell r="H216">
            <v>990</v>
          </cell>
          <cell r="I216">
            <v>10223.625</v>
          </cell>
          <cell r="J216">
            <v>17931.5</v>
          </cell>
          <cell r="K216">
            <v>26558.5</v>
          </cell>
          <cell r="L216">
            <v>1080</v>
          </cell>
          <cell r="M216">
            <v>10528.125</v>
          </cell>
          <cell r="N216">
            <v>19763.75</v>
          </cell>
          <cell r="O216">
            <v>28825.092499999999</v>
          </cell>
          <cell r="P216">
            <v>1210</v>
          </cell>
          <cell r="Q216" t="str">
            <v>NULL</v>
          </cell>
          <cell r="R216" t="str">
            <v>NULL</v>
          </cell>
          <cell r="S216" t="str">
            <v>NULL</v>
          </cell>
          <cell r="T216" t="str">
            <v>NULL</v>
          </cell>
        </row>
        <row r="217">
          <cell r="B217" t="str">
            <v>2008/200932</v>
          </cell>
          <cell r="C217">
            <v>3</v>
          </cell>
          <cell r="D217">
            <v>2</v>
          </cell>
          <cell r="E217">
            <v>8722</v>
          </cell>
          <cell r="F217">
            <v>15470.5</v>
          </cell>
          <cell r="G217">
            <v>22994</v>
          </cell>
          <cell r="H217">
            <v>961</v>
          </cell>
          <cell r="I217">
            <v>10453</v>
          </cell>
          <cell r="J217">
            <v>17969</v>
          </cell>
          <cell r="K217">
            <v>25335</v>
          </cell>
          <cell r="L217">
            <v>999</v>
          </cell>
          <cell r="M217">
            <v>11669.395</v>
          </cell>
          <cell r="N217">
            <v>19885</v>
          </cell>
          <cell r="O217">
            <v>27636</v>
          </cell>
          <cell r="P217">
            <v>1103</v>
          </cell>
          <cell r="Q217" t="str">
            <v>NULL</v>
          </cell>
          <cell r="R217" t="str">
            <v>NULL</v>
          </cell>
          <cell r="S217" t="str">
            <v>NULL</v>
          </cell>
          <cell r="T217" t="str">
            <v>NULL</v>
          </cell>
        </row>
        <row r="218">
          <cell r="B218" t="str">
            <v>2009/201032</v>
          </cell>
          <cell r="C218">
            <v>3</v>
          </cell>
          <cell r="D218">
            <v>2</v>
          </cell>
          <cell r="E218">
            <v>8071.9049999999997</v>
          </cell>
          <cell r="F218">
            <v>14906</v>
          </cell>
          <cell r="G218">
            <v>22298.668956043999</v>
          </cell>
          <cell r="H218">
            <v>1123</v>
          </cell>
          <cell r="I218">
            <v>9984.5</v>
          </cell>
          <cell r="J218">
            <v>17298</v>
          </cell>
          <cell r="K218">
            <v>25491</v>
          </cell>
          <cell r="L218">
            <v>1217</v>
          </cell>
          <cell r="M218" t="str">
            <v>NULL</v>
          </cell>
          <cell r="N218" t="str">
            <v>NULL</v>
          </cell>
          <cell r="O218" t="str">
            <v>NULL</v>
          </cell>
          <cell r="P218" t="str">
            <v>NULL</v>
          </cell>
          <cell r="Q218" t="str">
            <v>NULL</v>
          </cell>
          <cell r="R218" t="str">
            <v>NULL</v>
          </cell>
          <cell r="S218" t="str">
            <v>NULL</v>
          </cell>
          <cell r="T218" t="str">
            <v>NULL</v>
          </cell>
        </row>
        <row r="219">
          <cell r="B219" t="str">
            <v>2010/201132</v>
          </cell>
          <cell r="C219">
            <v>3</v>
          </cell>
          <cell r="D219">
            <v>2</v>
          </cell>
          <cell r="E219">
            <v>7988</v>
          </cell>
          <cell r="F219">
            <v>14983</v>
          </cell>
          <cell r="G219">
            <v>22695</v>
          </cell>
          <cell r="H219">
            <v>1065</v>
          </cell>
          <cell r="I219">
            <v>9975.125</v>
          </cell>
          <cell r="J219">
            <v>17506</v>
          </cell>
          <cell r="K219">
            <v>25819.75</v>
          </cell>
          <cell r="L219">
            <v>1170</v>
          </cell>
          <cell r="M219" t="str">
            <v>NULL</v>
          </cell>
          <cell r="N219" t="str">
            <v>NULL</v>
          </cell>
          <cell r="O219" t="str">
            <v>NULL</v>
          </cell>
          <cell r="P219" t="str">
            <v>NULL</v>
          </cell>
          <cell r="Q219" t="str">
            <v>NULL</v>
          </cell>
          <cell r="R219" t="str">
            <v>NULL</v>
          </cell>
          <cell r="S219" t="str">
            <v>NULL</v>
          </cell>
          <cell r="T219" t="str">
            <v>NULL</v>
          </cell>
        </row>
        <row r="220">
          <cell r="B220" t="str">
            <v>2011/201232</v>
          </cell>
          <cell r="C220">
            <v>3</v>
          </cell>
          <cell r="D220">
            <v>2</v>
          </cell>
          <cell r="E220">
            <v>8485</v>
          </cell>
          <cell r="F220">
            <v>14383</v>
          </cell>
          <cell r="G220">
            <v>22126.5</v>
          </cell>
          <cell r="H220">
            <v>1203</v>
          </cell>
          <cell r="I220" t="str">
            <v>NULL</v>
          </cell>
          <cell r="J220" t="str">
            <v>NULL</v>
          </cell>
          <cell r="K220" t="str">
            <v>NULL</v>
          </cell>
          <cell r="L220" t="str">
            <v>NULL</v>
          </cell>
          <cell r="M220" t="str">
            <v>NULL</v>
          </cell>
          <cell r="N220" t="str">
            <v>NULL</v>
          </cell>
          <cell r="O220" t="str">
            <v>NULL</v>
          </cell>
          <cell r="P220" t="str">
            <v>NULL</v>
          </cell>
          <cell r="Q220" t="str">
            <v>NULL</v>
          </cell>
          <cell r="R220" t="str">
            <v>NULL</v>
          </cell>
          <cell r="S220" t="str">
            <v>NULL</v>
          </cell>
          <cell r="T220" t="str">
            <v>NULL</v>
          </cell>
        </row>
        <row r="221">
          <cell r="B221" t="str">
            <v>2012/201332</v>
          </cell>
          <cell r="C221">
            <v>3</v>
          </cell>
          <cell r="D221">
            <v>2</v>
          </cell>
          <cell r="E221">
            <v>8559.3593906093902</v>
          </cell>
          <cell r="F221">
            <v>15077</v>
          </cell>
          <cell r="G221">
            <v>21913.017064846401</v>
          </cell>
          <cell r="H221">
            <v>1299</v>
          </cell>
          <cell r="I221" t="str">
            <v>NULL</v>
          </cell>
          <cell r="J221" t="str">
            <v>NULL</v>
          </cell>
          <cell r="K221" t="str">
            <v>NULL</v>
          </cell>
          <cell r="L221" t="str">
            <v>NULL</v>
          </cell>
          <cell r="M221" t="str">
            <v>NULL</v>
          </cell>
          <cell r="N221" t="str">
            <v>NULL</v>
          </cell>
          <cell r="O221" t="str">
            <v>NULL</v>
          </cell>
          <cell r="P221" t="str">
            <v>NULL</v>
          </cell>
          <cell r="Q221" t="str">
            <v>NULL</v>
          </cell>
          <cell r="R221" t="str">
            <v>NULL</v>
          </cell>
          <cell r="S221" t="str">
            <v>NULL</v>
          </cell>
          <cell r="T221" t="str">
            <v>NULL</v>
          </cell>
        </row>
        <row r="222">
          <cell r="B222" t="str">
            <v>2005/200642</v>
          </cell>
          <cell r="C222">
            <v>4</v>
          </cell>
          <cell r="D222">
            <v>2</v>
          </cell>
          <cell r="E222">
            <v>2358.5039999999999</v>
          </cell>
          <cell r="F222">
            <v>2358.5039999999999</v>
          </cell>
          <cell r="G222">
            <v>2358.5039999999999</v>
          </cell>
          <cell r="H222">
            <v>1</v>
          </cell>
          <cell r="I222">
            <v>19162</v>
          </cell>
          <cell r="J222">
            <v>19162</v>
          </cell>
          <cell r="K222">
            <v>19162</v>
          </cell>
          <cell r="L222">
            <v>1</v>
          </cell>
          <cell r="M222">
            <v>22797.440443213301</v>
          </cell>
          <cell r="N222">
            <v>22797.440443213301</v>
          </cell>
          <cell r="O222">
            <v>22797.440443213301</v>
          </cell>
          <cell r="P222">
            <v>1</v>
          </cell>
          <cell r="Q222" t="str">
            <v>NULL</v>
          </cell>
          <cell r="R222" t="str">
            <v>NULL</v>
          </cell>
          <cell r="S222" t="str">
            <v>NULL</v>
          </cell>
          <cell r="T222" t="str">
            <v>NULL</v>
          </cell>
        </row>
        <row r="223">
          <cell r="B223" t="str">
            <v>2007/200842</v>
          </cell>
          <cell r="C223">
            <v>4</v>
          </cell>
          <cell r="D223">
            <v>2</v>
          </cell>
          <cell r="E223">
            <v>15315</v>
          </cell>
          <cell r="F223">
            <v>15315</v>
          </cell>
          <cell r="G223">
            <v>15315</v>
          </cell>
          <cell r="H223">
            <v>1</v>
          </cell>
          <cell r="I223">
            <v>2236</v>
          </cell>
          <cell r="J223">
            <v>2236</v>
          </cell>
          <cell r="K223">
            <v>2236</v>
          </cell>
          <cell r="L223">
            <v>1</v>
          </cell>
          <cell r="M223">
            <v>20105</v>
          </cell>
          <cell r="N223">
            <v>20105</v>
          </cell>
          <cell r="O223">
            <v>20105</v>
          </cell>
          <cell r="P223">
            <v>1</v>
          </cell>
          <cell r="Q223" t="str">
            <v>NULL</v>
          </cell>
          <cell r="R223" t="str">
            <v>NULL</v>
          </cell>
          <cell r="S223" t="str">
            <v>NULL</v>
          </cell>
          <cell r="T223" t="str">
            <v>NULL</v>
          </cell>
        </row>
        <row r="224">
          <cell r="B224" t="str">
            <v>2010/201142</v>
          </cell>
          <cell r="C224">
            <v>4</v>
          </cell>
          <cell r="D224">
            <v>2</v>
          </cell>
          <cell r="E224">
            <v>16910</v>
          </cell>
          <cell r="F224">
            <v>24220</v>
          </cell>
          <cell r="G224">
            <v>29295.165289256202</v>
          </cell>
          <cell r="H224">
            <v>3</v>
          </cell>
          <cell r="I224">
            <v>17059.110169491501</v>
          </cell>
          <cell r="J224">
            <v>26400</v>
          </cell>
          <cell r="K224">
            <v>33308.620129870098</v>
          </cell>
          <cell r="L224">
            <v>5</v>
          </cell>
          <cell r="M224" t="str">
            <v>NULL</v>
          </cell>
          <cell r="N224" t="str">
            <v>NULL</v>
          </cell>
          <cell r="O224" t="str">
            <v>NULL</v>
          </cell>
          <cell r="P224" t="str">
            <v>NULL</v>
          </cell>
          <cell r="Q224" t="str">
            <v>NULL</v>
          </cell>
          <cell r="R224" t="str">
            <v>NULL</v>
          </cell>
          <cell r="S224" t="str">
            <v>NULL</v>
          </cell>
          <cell r="T224" t="str">
            <v>NULL</v>
          </cell>
        </row>
        <row r="225">
          <cell r="B225" t="str">
            <v>2011/201242</v>
          </cell>
          <cell r="C225">
            <v>4</v>
          </cell>
          <cell r="D225">
            <v>2</v>
          </cell>
          <cell r="E225">
            <v>21897</v>
          </cell>
          <cell r="F225">
            <v>21897</v>
          </cell>
          <cell r="G225">
            <v>21897</v>
          </cell>
          <cell r="H225">
            <v>1</v>
          </cell>
          <cell r="I225" t="str">
            <v>NULL</v>
          </cell>
          <cell r="J225" t="str">
            <v>NULL</v>
          </cell>
          <cell r="K225" t="str">
            <v>NULL</v>
          </cell>
          <cell r="L225" t="str">
            <v>NULL</v>
          </cell>
          <cell r="M225" t="str">
            <v>NULL</v>
          </cell>
          <cell r="N225" t="str">
            <v>NULL</v>
          </cell>
          <cell r="O225" t="str">
            <v>NULL</v>
          </cell>
          <cell r="P225" t="str">
            <v>NULL</v>
          </cell>
          <cell r="Q225" t="str">
            <v>NULL</v>
          </cell>
          <cell r="R225" t="str">
            <v>NULL</v>
          </cell>
          <cell r="S225" t="str">
            <v>NULL</v>
          </cell>
          <cell r="T225" t="str">
            <v>NULL</v>
          </cell>
        </row>
        <row r="226">
          <cell r="B226" t="str">
            <v>2012/201342</v>
          </cell>
          <cell r="C226">
            <v>4</v>
          </cell>
          <cell r="D226">
            <v>2</v>
          </cell>
          <cell r="E226">
            <v>18349.75</v>
          </cell>
          <cell r="F226">
            <v>18578.5</v>
          </cell>
          <cell r="G226">
            <v>18807.25</v>
          </cell>
          <cell r="H226">
            <v>2</v>
          </cell>
          <cell r="I226" t="str">
            <v>NULL</v>
          </cell>
          <cell r="J226" t="str">
            <v>NULL</v>
          </cell>
          <cell r="K226" t="str">
            <v>NULL</v>
          </cell>
          <cell r="L226" t="str">
            <v>NULL</v>
          </cell>
          <cell r="M226" t="str">
            <v>NULL</v>
          </cell>
          <cell r="N226" t="str">
            <v>NULL</v>
          </cell>
          <cell r="O226" t="str">
            <v>NULL</v>
          </cell>
          <cell r="P226" t="str">
            <v>NULL</v>
          </cell>
          <cell r="Q226" t="str">
            <v>NULL</v>
          </cell>
          <cell r="R226" t="str">
            <v>NULL</v>
          </cell>
          <cell r="S226" t="str">
            <v>NULL</v>
          </cell>
          <cell r="T226" t="str">
            <v>NULL</v>
          </cell>
        </row>
        <row r="227">
          <cell r="B227" t="str">
            <v>2003/200452</v>
          </cell>
          <cell r="C227">
            <v>5</v>
          </cell>
          <cell r="D227">
            <v>2</v>
          </cell>
          <cell r="E227">
            <v>13429.5</v>
          </cell>
          <cell r="F227">
            <v>19031.5</v>
          </cell>
          <cell r="G227">
            <v>25316.5</v>
          </cell>
          <cell r="H227">
            <v>56</v>
          </cell>
          <cell r="I227">
            <v>13625.75</v>
          </cell>
          <cell r="J227">
            <v>22764</v>
          </cell>
          <cell r="K227">
            <v>28373.539823008901</v>
          </cell>
          <cell r="L227">
            <v>54</v>
          </cell>
          <cell r="M227">
            <v>17305</v>
          </cell>
          <cell r="N227">
            <v>26666</v>
          </cell>
          <cell r="O227">
            <v>34926.444444444402</v>
          </cell>
          <cell r="P227">
            <v>65</v>
          </cell>
          <cell r="Q227">
            <v>16883.975961538501</v>
          </cell>
          <cell r="R227">
            <v>26165.353868194801</v>
          </cell>
          <cell r="S227">
            <v>36165.806818181802</v>
          </cell>
          <cell r="T227">
            <v>64</v>
          </cell>
        </row>
        <row r="228">
          <cell r="B228" t="str">
            <v>2004/200552</v>
          </cell>
          <cell r="C228">
            <v>5</v>
          </cell>
          <cell r="D228">
            <v>2</v>
          </cell>
          <cell r="E228">
            <v>10682</v>
          </cell>
          <cell r="F228">
            <v>16635</v>
          </cell>
          <cell r="G228">
            <v>24999</v>
          </cell>
          <cell r="H228">
            <v>53</v>
          </cell>
          <cell r="I228">
            <v>13534.25</v>
          </cell>
          <cell r="J228">
            <v>20808.608635097498</v>
          </cell>
          <cell r="K228">
            <v>26686.378787878799</v>
          </cell>
          <cell r="L228">
            <v>48</v>
          </cell>
          <cell r="M228">
            <v>15317</v>
          </cell>
          <cell r="N228">
            <v>22066.413373860199</v>
          </cell>
          <cell r="O228">
            <v>32286</v>
          </cell>
          <cell r="P228">
            <v>55</v>
          </cell>
          <cell r="Q228" t="str">
            <v>NULL</v>
          </cell>
          <cell r="R228" t="str">
            <v>NULL</v>
          </cell>
          <cell r="S228" t="str">
            <v>NULL</v>
          </cell>
          <cell r="T228" t="str">
            <v>NULL</v>
          </cell>
        </row>
        <row r="229">
          <cell r="B229" t="str">
            <v>2005/200652</v>
          </cell>
          <cell r="C229">
            <v>5</v>
          </cell>
          <cell r="D229">
            <v>2</v>
          </cell>
          <cell r="E229">
            <v>10926.5</v>
          </cell>
          <cell r="F229">
            <v>17314.445783132502</v>
          </cell>
          <cell r="G229">
            <v>21474</v>
          </cell>
          <cell r="H229">
            <v>41</v>
          </cell>
          <cell r="I229">
            <v>7310.7769886363603</v>
          </cell>
          <cell r="J229">
            <v>21477.699724517901</v>
          </cell>
          <cell r="K229">
            <v>27001.5</v>
          </cell>
          <cell r="L229">
            <v>52</v>
          </cell>
          <cell r="M229">
            <v>13870</v>
          </cell>
          <cell r="N229">
            <v>24434</v>
          </cell>
          <cell r="O229">
            <v>28885</v>
          </cell>
          <cell r="P229">
            <v>49</v>
          </cell>
          <cell r="Q229" t="str">
            <v>NULL</v>
          </cell>
          <cell r="R229" t="str">
            <v>NULL</v>
          </cell>
          <cell r="S229" t="str">
            <v>NULL</v>
          </cell>
          <cell r="T229" t="str">
            <v>NULL</v>
          </cell>
        </row>
        <row r="230">
          <cell r="B230" t="str">
            <v>2006/200752</v>
          </cell>
          <cell r="C230">
            <v>5</v>
          </cell>
          <cell r="D230">
            <v>2</v>
          </cell>
          <cell r="E230">
            <v>10761.016799999999</v>
          </cell>
          <cell r="F230">
            <v>17450.6900826446</v>
          </cell>
          <cell r="G230">
            <v>25110</v>
          </cell>
          <cell r="H230">
            <v>70</v>
          </cell>
          <cell r="I230">
            <v>11990.8516483516</v>
          </cell>
          <cell r="J230">
            <v>17312</v>
          </cell>
          <cell r="K230">
            <v>25108</v>
          </cell>
          <cell r="L230">
            <v>77</v>
          </cell>
          <cell r="M230">
            <v>13856.5</v>
          </cell>
          <cell r="N230">
            <v>19846</v>
          </cell>
          <cell r="O230">
            <v>26645.8884297521</v>
          </cell>
          <cell r="P230">
            <v>71</v>
          </cell>
          <cell r="Q230" t="str">
            <v>NULL</v>
          </cell>
          <cell r="R230" t="str">
            <v>NULL</v>
          </cell>
          <cell r="S230" t="str">
            <v>NULL</v>
          </cell>
          <cell r="T230" t="str">
            <v>NULL</v>
          </cell>
        </row>
        <row r="231">
          <cell r="B231" t="str">
            <v>2007/200852</v>
          </cell>
          <cell r="C231">
            <v>5</v>
          </cell>
          <cell r="D231">
            <v>2</v>
          </cell>
          <cell r="E231">
            <v>8347.6310386816604</v>
          </cell>
          <cell r="F231">
            <v>13016</v>
          </cell>
          <cell r="G231">
            <v>19875.5</v>
          </cell>
          <cell r="H231">
            <v>51</v>
          </cell>
          <cell r="I231">
            <v>12135.5</v>
          </cell>
          <cell r="J231">
            <v>16163</v>
          </cell>
          <cell r="K231">
            <v>21025.5</v>
          </cell>
          <cell r="L231">
            <v>60</v>
          </cell>
          <cell r="M231">
            <v>13346.5</v>
          </cell>
          <cell r="N231">
            <v>17820</v>
          </cell>
          <cell r="O231">
            <v>23863</v>
          </cell>
          <cell r="P231">
            <v>62</v>
          </cell>
          <cell r="Q231" t="str">
            <v>NULL</v>
          </cell>
          <cell r="R231" t="str">
            <v>NULL</v>
          </cell>
          <cell r="S231" t="str">
            <v>NULL</v>
          </cell>
          <cell r="T231" t="str">
            <v>NULL</v>
          </cell>
        </row>
        <row r="232">
          <cell r="B232" t="str">
            <v>2008/200952</v>
          </cell>
          <cell r="C232">
            <v>5</v>
          </cell>
          <cell r="D232">
            <v>2</v>
          </cell>
          <cell r="E232">
            <v>11948</v>
          </cell>
          <cell r="F232">
            <v>17229</v>
          </cell>
          <cell r="G232">
            <v>23550</v>
          </cell>
          <cell r="H232">
            <v>57</v>
          </cell>
          <cell r="I232">
            <v>11866</v>
          </cell>
          <cell r="J232">
            <v>18572</v>
          </cell>
          <cell r="K232">
            <v>25096.5</v>
          </cell>
          <cell r="L232">
            <v>67</v>
          </cell>
          <cell r="M232">
            <v>13542.5</v>
          </cell>
          <cell r="N232">
            <v>19893</v>
          </cell>
          <cell r="O232">
            <v>25628</v>
          </cell>
          <cell r="P232">
            <v>63</v>
          </cell>
          <cell r="Q232" t="str">
            <v>NULL</v>
          </cell>
          <cell r="R232" t="str">
            <v>NULL</v>
          </cell>
          <cell r="S232" t="str">
            <v>NULL</v>
          </cell>
          <cell r="T232" t="str">
            <v>NULL</v>
          </cell>
        </row>
        <row r="233">
          <cell r="B233" t="str">
            <v>2009/201052</v>
          </cell>
          <cell r="C233">
            <v>5</v>
          </cell>
          <cell r="D233">
            <v>2</v>
          </cell>
          <cell r="E233">
            <v>9113.8449999999993</v>
          </cell>
          <cell r="F233">
            <v>13399.6080691643</v>
          </cell>
          <cell r="G233">
            <v>19716.5</v>
          </cell>
          <cell r="H233">
            <v>63</v>
          </cell>
          <cell r="I233">
            <v>10660.75</v>
          </cell>
          <cell r="J233">
            <v>16143.021067415701</v>
          </cell>
          <cell r="K233">
            <v>24170.5</v>
          </cell>
          <cell r="L233">
            <v>68</v>
          </cell>
          <cell r="M233" t="str">
            <v>NULL</v>
          </cell>
          <cell r="N233" t="str">
            <v>NULL</v>
          </cell>
          <cell r="O233" t="str">
            <v>NULL</v>
          </cell>
          <cell r="P233" t="str">
            <v>NULL</v>
          </cell>
          <cell r="Q233" t="str">
            <v>NULL</v>
          </cell>
          <cell r="R233" t="str">
            <v>NULL</v>
          </cell>
          <cell r="S233" t="str">
            <v>NULL</v>
          </cell>
          <cell r="T233" t="str">
            <v>NULL</v>
          </cell>
        </row>
        <row r="234">
          <cell r="B234" t="str">
            <v>2010/201152</v>
          </cell>
          <cell r="C234">
            <v>5</v>
          </cell>
          <cell r="D234">
            <v>2</v>
          </cell>
          <cell r="E234">
            <v>8631.3531249999996</v>
          </cell>
          <cell r="F234">
            <v>15567.098885793899</v>
          </cell>
          <cell r="G234">
            <v>23107.75</v>
          </cell>
          <cell r="H234">
            <v>62</v>
          </cell>
          <cell r="I234">
            <v>10311.5</v>
          </cell>
          <cell r="J234">
            <v>17613.5</v>
          </cell>
          <cell r="K234">
            <v>26370.5</v>
          </cell>
          <cell r="L234">
            <v>68</v>
          </cell>
          <cell r="M234" t="str">
            <v>NULL</v>
          </cell>
          <cell r="N234" t="str">
            <v>NULL</v>
          </cell>
          <cell r="O234" t="str">
            <v>NULL</v>
          </cell>
          <cell r="P234" t="str">
            <v>NULL</v>
          </cell>
          <cell r="Q234" t="str">
            <v>NULL</v>
          </cell>
          <cell r="R234" t="str">
            <v>NULL</v>
          </cell>
          <cell r="S234" t="str">
            <v>NULL</v>
          </cell>
          <cell r="T234" t="str">
            <v>NULL</v>
          </cell>
        </row>
        <row r="235">
          <cell r="B235" t="str">
            <v>2011/201252</v>
          </cell>
          <cell r="C235">
            <v>5</v>
          </cell>
          <cell r="D235">
            <v>2</v>
          </cell>
          <cell r="E235">
            <v>11106.9976193776</v>
          </cell>
          <cell r="F235">
            <v>17292.5</v>
          </cell>
          <cell r="G235">
            <v>26044.75</v>
          </cell>
          <cell r="H235">
            <v>64</v>
          </cell>
          <cell r="I235" t="str">
            <v>NULL</v>
          </cell>
          <cell r="J235" t="str">
            <v>NULL</v>
          </cell>
          <cell r="K235" t="str">
            <v>NULL</v>
          </cell>
          <cell r="L235" t="str">
            <v>NULL</v>
          </cell>
          <cell r="M235" t="str">
            <v>NULL</v>
          </cell>
          <cell r="N235" t="str">
            <v>NULL</v>
          </cell>
          <cell r="O235" t="str">
            <v>NULL</v>
          </cell>
          <cell r="P235" t="str">
            <v>NULL</v>
          </cell>
          <cell r="Q235" t="str">
            <v>NULL</v>
          </cell>
          <cell r="R235" t="str">
            <v>NULL</v>
          </cell>
          <cell r="S235" t="str">
            <v>NULL</v>
          </cell>
          <cell r="T235" t="str">
            <v>NULL</v>
          </cell>
        </row>
        <row r="236">
          <cell r="B236" t="str">
            <v>2012/201352</v>
          </cell>
          <cell r="C236">
            <v>5</v>
          </cell>
          <cell r="D236">
            <v>2</v>
          </cell>
          <cell r="E236">
            <v>12887.25</v>
          </cell>
          <cell r="F236">
            <v>20630.5</v>
          </cell>
          <cell r="G236">
            <v>27339.9737569061</v>
          </cell>
          <cell r="H236">
            <v>72</v>
          </cell>
          <cell r="I236" t="str">
            <v>NULL</v>
          </cell>
          <cell r="J236" t="str">
            <v>NULL</v>
          </cell>
          <cell r="K236" t="str">
            <v>NULL</v>
          </cell>
          <cell r="L236" t="str">
            <v>NULL</v>
          </cell>
          <cell r="M236" t="str">
            <v>NULL</v>
          </cell>
          <cell r="N236" t="str">
            <v>NULL</v>
          </cell>
          <cell r="O236" t="str">
            <v>NULL</v>
          </cell>
          <cell r="P236" t="str">
            <v>NULL</v>
          </cell>
          <cell r="Q236" t="str">
            <v>NULL</v>
          </cell>
          <cell r="R236" t="str">
            <v>NULL</v>
          </cell>
          <cell r="S236" t="str">
            <v>NULL</v>
          </cell>
          <cell r="T236" t="str">
            <v>NULL</v>
          </cell>
        </row>
        <row r="237">
          <cell r="B237" t="str">
            <v>2003/200462</v>
          </cell>
          <cell r="C237">
            <v>6</v>
          </cell>
          <cell r="D237">
            <v>2</v>
          </cell>
          <cell r="E237">
            <v>10200.632958055599</v>
          </cell>
          <cell r="F237">
            <v>15316.6713483146</v>
          </cell>
          <cell r="G237">
            <v>24196</v>
          </cell>
          <cell r="H237">
            <v>159</v>
          </cell>
          <cell r="I237">
            <v>11048</v>
          </cell>
          <cell r="J237">
            <v>17230.541284403698</v>
          </cell>
          <cell r="K237">
            <v>26010</v>
          </cell>
          <cell r="L237">
            <v>165</v>
          </cell>
          <cell r="M237">
            <v>12543.25</v>
          </cell>
          <cell r="N237">
            <v>20579.532608695699</v>
          </cell>
          <cell r="O237">
            <v>29390.5</v>
          </cell>
          <cell r="P237">
            <v>190</v>
          </cell>
          <cell r="Q237">
            <v>14767.390375000001</v>
          </cell>
          <cell r="R237">
            <v>25361</v>
          </cell>
          <cell r="S237">
            <v>35909.5</v>
          </cell>
          <cell r="T237">
            <v>212</v>
          </cell>
        </row>
        <row r="238">
          <cell r="B238" t="str">
            <v>2004/200562</v>
          </cell>
          <cell r="C238">
            <v>6</v>
          </cell>
          <cell r="D238">
            <v>2</v>
          </cell>
          <cell r="E238">
            <v>12000</v>
          </cell>
          <cell r="F238">
            <v>19698</v>
          </cell>
          <cell r="G238">
            <v>27033</v>
          </cell>
          <cell r="H238">
            <v>317</v>
          </cell>
          <cell r="I238">
            <v>14571.5</v>
          </cell>
          <cell r="J238">
            <v>23106</v>
          </cell>
          <cell r="K238">
            <v>30298.5</v>
          </cell>
          <cell r="L238">
            <v>343</v>
          </cell>
          <cell r="M238">
            <v>14535.608</v>
          </cell>
          <cell r="N238">
            <v>25140.122950819699</v>
          </cell>
          <cell r="O238">
            <v>33589.960069444402</v>
          </cell>
          <cell r="P238">
            <v>383</v>
          </cell>
          <cell r="Q238" t="str">
            <v>NULL</v>
          </cell>
          <cell r="R238" t="str">
            <v>NULL</v>
          </cell>
          <cell r="S238" t="str">
            <v>NULL</v>
          </cell>
          <cell r="T238" t="str">
            <v>NULL</v>
          </cell>
        </row>
        <row r="239">
          <cell r="B239" t="str">
            <v>2005/200662</v>
          </cell>
          <cell r="C239">
            <v>6</v>
          </cell>
          <cell r="D239">
            <v>2</v>
          </cell>
          <cell r="E239">
            <v>12332.5</v>
          </cell>
          <cell r="F239">
            <v>19934</v>
          </cell>
          <cell r="G239">
            <v>28864.583333333299</v>
          </cell>
          <cell r="H239">
            <v>303</v>
          </cell>
          <cell r="I239">
            <v>13247.517413157901</v>
          </cell>
          <cell r="J239">
            <v>22428</v>
          </cell>
          <cell r="K239">
            <v>29629.5</v>
          </cell>
          <cell r="L239">
            <v>331</v>
          </cell>
          <cell r="M239">
            <v>13345</v>
          </cell>
          <cell r="N239">
            <v>24071</v>
          </cell>
          <cell r="O239">
            <v>33002</v>
          </cell>
          <cell r="P239">
            <v>381</v>
          </cell>
          <cell r="Q239" t="str">
            <v>NULL</v>
          </cell>
          <cell r="R239" t="str">
            <v>NULL</v>
          </cell>
          <cell r="S239" t="str">
            <v>NULL</v>
          </cell>
          <cell r="T239" t="str">
            <v>NULL</v>
          </cell>
        </row>
        <row r="240">
          <cell r="B240" t="str">
            <v>2006/200762</v>
          </cell>
          <cell r="C240">
            <v>6</v>
          </cell>
          <cell r="D240">
            <v>2</v>
          </cell>
          <cell r="E240">
            <v>7906</v>
          </cell>
          <cell r="F240">
            <v>14542</v>
          </cell>
          <cell r="G240">
            <v>25818</v>
          </cell>
          <cell r="H240">
            <v>297</v>
          </cell>
          <cell r="I240">
            <v>9193.6204500000003</v>
          </cell>
          <cell r="J240">
            <v>14928.5</v>
          </cell>
          <cell r="K240">
            <v>26782.897382920099</v>
          </cell>
          <cell r="L240">
            <v>351</v>
          </cell>
          <cell r="M240">
            <v>9880.0865250000006</v>
          </cell>
          <cell r="N240">
            <v>16433.327799999999</v>
          </cell>
          <cell r="O240">
            <v>27227</v>
          </cell>
          <cell r="P240">
            <v>376</v>
          </cell>
          <cell r="Q240" t="str">
            <v>NULL</v>
          </cell>
          <cell r="R240" t="str">
            <v>NULL</v>
          </cell>
          <cell r="S240" t="str">
            <v>NULL</v>
          </cell>
          <cell r="T240" t="str">
            <v>NULL</v>
          </cell>
        </row>
        <row r="241">
          <cell r="B241" t="str">
            <v>2007/200862</v>
          </cell>
          <cell r="C241">
            <v>6</v>
          </cell>
          <cell r="D241">
            <v>2</v>
          </cell>
          <cell r="E241">
            <v>10297.25</v>
          </cell>
          <cell r="F241">
            <v>16200.031446540899</v>
          </cell>
          <cell r="G241">
            <v>23535</v>
          </cell>
          <cell r="H241">
            <v>235</v>
          </cell>
          <cell r="I241">
            <v>11651</v>
          </cell>
          <cell r="J241">
            <v>19085</v>
          </cell>
          <cell r="K241">
            <v>27873</v>
          </cell>
          <cell r="L241">
            <v>285</v>
          </cell>
          <cell r="M241">
            <v>12110.5</v>
          </cell>
          <cell r="N241">
            <v>21598.668079096002</v>
          </cell>
          <cell r="O241">
            <v>30731.656593406598</v>
          </cell>
          <cell r="P241">
            <v>322</v>
          </cell>
          <cell r="Q241" t="str">
            <v>NULL</v>
          </cell>
          <cell r="R241" t="str">
            <v>NULL</v>
          </cell>
          <cell r="S241" t="str">
            <v>NULL</v>
          </cell>
          <cell r="T241" t="str">
            <v>NULL</v>
          </cell>
        </row>
        <row r="242">
          <cell r="B242" t="str">
            <v>2008/200962</v>
          </cell>
          <cell r="C242">
            <v>6</v>
          </cell>
          <cell r="D242">
            <v>2</v>
          </cell>
          <cell r="E242">
            <v>10474.1775</v>
          </cell>
          <cell r="F242">
            <v>17200.5</v>
          </cell>
          <cell r="G242">
            <v>29426.25</v>
          </cell>
          <cell r="H242">
            <v>316</v>
          </cell>
          <cell r="I242">
            <v>10888</v>
          </cell>
          <cell r="J242">
            <v>18780</v>
          </cell>
          <cell r="K242">
            <v>27764</v>
          </cell>
          <cell r="L242">
            <v>371</v>
          </cell>
          <cell r="M242">
            <v>12032</v>
          </cell>
          <cell r="N242">
            <v>21686</v>
          </cell>
          <cell r="O242">
            <v>31331.1404494382</v>
          </cell>
          <cell r="P242">
            <v>410</v>
          </cell>
          <cell r="Q242" t="str">
            <v>NULL</v>
          </cell>
          <cell r="R242" t="str">
            <v>NULL</v>
          </cell>
          <cell r="S242" t="str">
            <v>NULL</v>
          </cell>
          <cell r="T242" t="str">
            <v>NULL</v>
          </cell>
        </row>
        <row r="243">
          <cell r="B243" t="str">
            <v>2009/201062</v>
          </cell>
          <cell r="C243">
            <v>6</v>
          </cell>
          <cell r="D243">
            <v>2</v>
          </cell>
          <cell r="E243">
            <v>8989.25</v>
          </cell>
          <cell r="F243">
            <v>16853</v>
          </cell>
          <cell r="G243">
            <v>26887.357142857101</v>
          </cell>
          <cell r="H243">
            <v>344</v>
          </cell>
          <cell r="I243">
            <v>8981.5</v>
          </cell>
          <cell r="J243">
            <v>18418.810606060601</v>
          </cell>
          <cell r="K243">
            <v>28970.75</v>
          </cell>
          <cell r="L243">
            <v>400</v>
          </cell>
          <cell r="M243" t="str">
            <v>NULL</v>
          </cell>
          <cell r="N243" t="str">
            <v>NULL</v>
          </cell>
          <cell r="O243" t="str">
            <v>NULL</v>
          </cell>
          <cell r="P243" t="str">
            <v>NULL</v>
          </cell>
          <cell r="Q243" t="str">
            <v>NULL</v>
          </cell>
          <cell r="R243" t="str">
            <v>NULL</v>
          </cell>
          <cell r="S243" t="str">
            <v>NULL</v>
          </cell>
          <cell r="T243" t="str">
            <v>NULL</v>
          </cell>
        </row>
        <row r="244">
          <cell r="B244" t="str">
            <v>2010/201162</v>
          </cell>
          <cell r="C244">
            <v>6</v>
          </cell>
          <cell r="D244">
            <v>2</v>
          </cell>
          <cell r="E244">
            <v>9709</v>
          </cell>
          <cell r="F244">
            <v>15940.5</v>
          </cell>
          <cell r="G244">
            <v>26926</v>
          </cell>
          <cell r="H244">
            <v>345</v>
          </cell>
          <cell r="I244">
            <v>10364</v>
          </cell>
          <cell r="J244">
            <v>18174.5</v>
          </cell>
          <cell r="K244">
            <v>26299.5</v>
          </cell>
          <cell r="L244">
            <v>423</v>
          </cell>
          <cell r="M244" t="str">
            <v>NULL</v>
          </cell>
          <cell r="N244" t="str">
            <v>NULL</v>
          </cell>
          <cell r="O244" t="str">
            <v>NULL</v>
          </cell>
          <cell r="P244" t="str">
            <v>NULL</v>
          </cell>
          <cell r="Q244" t="str">
            <v>NULL</v>
          </cell>
          <cell r="R244" t="str">
            <v>NULL</v>
          </cell>
          <cell r="S244" t="str">
            <v>NULL</v>
          </cell>
          <cell r="T244" t="str">
            <v>NULL</v>
          </cell>
        </row>
        <row r="245">
          <cell r="B245" t="str">
            <v>2011/201262</v>
          </cell>
          <cell r="C245">
            <v>6</v>
          </cell>
          <cell r="D245">
            <v>2</v>
          </cell>
          <cell r="E245">
            <v>11024.75</v>
          </cell>
          <cell r="F245">
            <v>17600.55</v>
          </cell>
          <cell r="G245">
            <v>28913.511019283698</v>
          </cell>
          <cell r="H245">
            <v>423</v>
          </cell>
          <cell r="I245" t="str">
            <v>NULL</v>
          </cell>
          <cell r="J245" t="str">
            <v>NULL</v>
          </cell>
          <cell r="K245" t="str">
            <v>NULL</v>
          </cell>
          <cell r="L245" t="str">
            <v>NULL</v>
          </cell>
          <cell r="M245" t="str">
            <v>NULL</v>
          </cell>
          <cell r="N245" t="str">
            <v>NULL</v>
          </cell>
          <cell r="O245" t="str">
            <v>NULL</v>
          </cell>
          <cell r="P245" t="str">
            <v>NULL</v>
          </cell>
          <cell r="Q245" t="str">
            <v>NULL</v>
          </cell>
          <cell r="R245" t="str">
            <v>NULL</v>
          </cell>
          <cell r="S245" t="str">
            <v>NULL</v>
          </cell>
          <cell r="T245" t="str">
            <v>NULL</v>
          </cell>
        </row>
        <row r="246">
          <cell r="B246" t="str">
            <v>2012/201362</v>
          </cell>
          <cell r="C246">
            <v>6</v>
          </cell>
          <cell r="D246">
            <v>2</v>
          </cell>
          <cell r="E246">
            <v>10456.3129699248</v>
          </cell>
          <cell r="F246">
            <v>17940.945592286502</v>
          </cell>
          <cell r="G246">
            <v>29565.0454545455</v>
          </cell>
          <cell r="H246">
            <v>446</v>
          </cell>
          <cell r="I246" t="str">
            <v>NULL</v>
          </cell>
          <cell r="J246" t="str">
            <v>NULL</v>
          </cell>
          <cell r="K246" t="str">
            <v>NULL</v>
          </cell>
          <cell r="L246" t="str">
            <v>NULL</v>
          </cell>
          <cell r="M246" t="str">
            <v>NULL</v>
          </cell>
          <cell r="N246" t="str">
            <v>NULL</v>
          </cell>
          <cell r="O246" t="str">
            <v>NULL</v>
          </cell>
          <cell r="P246" t="str">
            <v>NULL</v>
          </cell>
          <cell r="Q246" t="str">
            <v>NULL</v>
          </cell>
          <cell r="R246" t="str">
            <v>NULL</v>
          </cell>
          <cell r="S246" t="str">
            <v>NULL</v>
          </cell>
          <cell r="T246" t="str">
            <v>NULL</v>
          </cell>
        </row>
        <row r="247">
          <cell r="B247" t="str">
            <v>2003/200472</v>
          </cell>
          <cell r="C247">
            <v>7</v>
          </cell>
          <cell r="D247">
            <v>2</v>
          </cell>
          <cell r="E247">
            <v>8260.0383287292807</v>
          </cell>
          <cell r="F247">
            <v>15167.0662026053</v>
          </cell>
          <cell r="G247">
            <v>26798.2635327635</v>
          </cell>
          <cell r="H247">
            <v>96</v>
          </cell>
          <cell r="I247">
            <v>9835.3067867036007</v>
          </cell>
          <cell r="J247">
            <v>19393.5</v>
          </cell>
          <cell r="K247">
            <v>29244</v>
          </cell>
          <cell r="L247">
            <v>130</v>
          </cell>
          <cell r="M247">
            <v>12562.4613259669</v>
          </cell>
          <cell r="N247">
            <v>25656.5</v>
          </cell>
          <cell r="O247">
            <v>34049.75</v>
          </cell>
          <cell r="P247">
            <v>144</v>
          </cell>
          <cell r="Q247">
            <v>13776.5</v>
          </cell>
          <cell r="R247">
            <v>27175.358700000001</v>
          </cell>
          <cell r="S247">
            <v>41439.111111111102</v>
          </cell>
          <cell r="T247">
            <v>167</v>
          </cell>
        </row>
        <row r="248">
          <cell r="B248" t="str">
            <v>2004/200572</v>
          </cell>
          <cell r="C248">
            <v>7</v>
          </cell>
          <cell r="D248">
            <v>2</v>
          </cell>
          <cell r="E248">
            <v>8570.8973999999998</v>
          </cell>
          <cell r="F248">
            <v>15907</v>
          </cell>
          <cell r="G248">
            <v>31150</v>
          </cell>
          <cell r="H248">
            <v>119</v>
          </cell>
          <cell r="I248">
            <v>15720</v>
          </cell>
          <cell r="J248">
            <v>27965</v>
          </cell>
          <cell r="K248">
            <v>36927</v>
          </cell>
          <cell r="L248">
            <v>147</v>
          </cell>
          <cell r="M248">
            <v>13845.162721893499</v>
          </cell>
          <cell r="N248">
            <v>27370</v>
          </cell>
          <cell r="O248">
            <v>35720</v>
          </cell>
          <cell r="P248">
            <v>165</v>
          </cell>
          <cell r="Q248" t="str">
            <v>NULL</v>
          </cell>
          <cell r="R248" t="str">
            <v>NULL</v>
          </cell>
          <cell r="S248" t="str">
            <v>NULL</v>
          </cell>
          <cell r="T248" t="str">
            <v>NULL</v>
          </cell>
        </row>
        <row r="249">
          <cell r="B249" t="str">
            <v>2005/200672</v>
          </cell>
          <cell r="C249">
            <v>7</v>
          </cell>
          <cell r="D249">
            <v>2</v>
          </cell>
          <cell r="E249">
            <v>9864.4121943038008</v>
          </cell>
          <cell r="F249">
            <v>17723.831932773101</v>
          </cell>
          <cell r="G249">
            <v>27687</v>
          </cell>
          <cell r="H249">
            <v>133</v>
          </cell>
          <cell r="I249">
            <v>12674.299499999999</v>
          </cell>
          <cell r="J249">
            <v>22612</v>
          </cell>
          <cell r="K249">
            <v>33617.5</v>
          </cell>
          <cell r="L249">
            <v>146</v>
          </cell>
          <cell r="M249">
            <v>14624.75</v>
          </cell>
          <cell r="N249">
            <v>24879.5</v>
          </cell>
          <cell r="O249">
            <v>36851.387499999997</v>
          </cell>
          <cell r="P249">
            <v>178</v>
          </cell>
          <cell r="Q249" t="str">
            <v>NULL</v>
          </cell>
          <cell r="R249" t="str">
            <v>NULL</v>
          </cell>
          <cell r="S249" t="str">
            <v>NULL</v>
          </cell>
          <cell r="T249" t="str">
            <v>NULL</v>
          </cell>
        </row>
        <row r="250">
          <cell r="B250" t="str">
            <v>2006/200772</v>
          </cell>
          <cell r="C250">
            <v>7</v>
          </cell>
          <cell r="D250">
            <v>2</v>
          </cell>
          <cell r="E250">
            <v>9298.0873925501401</v>
          </cell>
          <cell r="F250">
            <v>15941</v>
          </cell>
          <cell r="G250">
            <v>27396</v>
          </cell>
          <cell r="H250">
            <v>133</v>
          </cell>
          <cell r="I250">
            <v>10120.125</v>
          </cell>
          <cell r="J250">
            <v>22354</v>
          </cell>
          <cell r="K250">
            <v>30302</v>
          </cell>
          <cell r="L250">
            <v>178</v>
          </cell>
          <cell r="M250">
            <v>10567</v>
          </cell>
          <cell r="N250">
            <v>21429.032258064501</v>
          </cell>
          <cell r="O250">
            <v>31213</v>
          </cell>
          <cell r="P250">
            <v>181</v>
          </cell>
          <cell r="Q250" t="str">
            <v>NULL</v>
          </cell>
          <cell r="R250" t="str">
            <v>NULL</v>
          </cell>
          <cell r="S250" t="str">
            <v>NULL</v>
          </cell>
          <cell r="T250" t="str">
            <v>NULL</v>
          </cell>
        </row>
        <row r="251">
          <cell r="B251" t="str">
            <v>2007/200872</v>
          </cell>
          <cell r="C251">
            <v>7</v>
          </cell>
          <cell r="D251">
            <v>2</v>
          </cell>
          <cell r="E251">
            <v>9898.5</v>
          </cell>
          <cell r="F251">
            <v>17678</v>
          </cell>
          <cell r="G251">
            <v>27705.125</v>
          </cell>
          <cell r="H251">
            <v>143</v>
          </cell>
          <cell r="I251">
            <v>12063.25</v>
          </cell>
          <cell r="J251">
            <v>19986</v>
          </cell>
          <cell r="K251">
            <v>31424.1731301939</v>
          </cell>
          <cell r="L251">
            <v>187</v>
          </cell>
          <cell r="M251">
            <v>12475.5</v>
          </cell>
          <cell r="N251">
            <v>21779</v>
          </cell>
          <cell r="O251">
            <v>33446</v>
          </cell>
          <cell r="P251">
            <v>211</v>
          </cell>
          <cell r="Q251" t="str">
            <v>NULL</v>
          </cell>
          <cell r="R251" t="str">
            <v>NULL</v>
          </cell>
          <cell r="S251" t="str">
            <v>NULL</v>
          </cell>
          <cell r="T251" t="str">
            <v>NULL</v>
          </cell>
        </row>
        <row r="252">
          <cell r="B252" t="str">
            <v>2008/200972</v>
          </cell>
          <cell r="C252">
            <v>7</v>
          </cell>
          <cell r="D252">
            <v>2</v>
          </cell>
          <cell r="E252">
            <v>8773.0885416666697</v>
          </cell>
          <cell r="F252">
            <v>14559.5</v>
          </cell>
          <cell r="G252">
            <v>24139.5</v>
          </cell>
          <cell r="H252">
            <v>110</v>
          </cell>
          <cell r="I252">
            <v>10266.5</v>
          </cell>
          <cell r="J252">
            <v>17316</v>
          </cell>
          <cell r="K252">
            <v>26338.25</v>
          </cell>
          <cell r="L252">
            <v>124</v>
          </cell>
          <cell r="M252">
            <v>10740.5</v>
          </cell>
          <cell r="N252">
            <v>17825</v>
          </cell>
          <cell r="O252">
            <v>30644.25</v>
          </cell>
          <cell r="P252">
            <v>163</v>
          </cell>
          <cell r="Q252" t="str">
            <v>NULL</v>
          </cell>
          <cell r="R252" t="str">
            <v>NULL</v>
          </cell>
          <cell r="S252" t="str">
            <v>NULL</v>
          </cell>
          <cell r="T252" t="str">
            <v>NULL</v>
          </cell>
        </row>
        <row r="253">
          <cell r="B253" t="str">
            <v>2009/201072</v>
          </cell>
          <cell r="C253">
            <v>7</v>
          </cell>
          <cell r="D253">
            <v>2</v>
          </cell>
          <cell r="E253">
            <v>9835.6</v>
          </cell>
          <cell r="F253">
            <v>15687.481690140799</v>
          </cell>
          <cell r="G253">
            <v>24282.27</v>
          </cell>
          <cell r="H253">
            <v>129</v>
          </cell>
          <cell r="I253">
            <v>8726.5</v>
          </cell>
          <cell r="J253">
            <v>16129.07</v>
          </cell>
          <cell r="K253">
            <v>25377.5</v>
          </cell>
          <cell r="L253">
            <v>190</v>
          </cell>
          <cell r="M253" t="str">
            <v>NULL</v>
          </cell>
          <cell r="N253" t="str">
            <v>NULL</v>
          </cell>
          <cell r="O253" t="str">
            <v>NULL</v>
          </cell>
          <cell r="P253" t="str">
            <v>NULL</v>
          </cell>
          <cell r="Q253" t="str">
            <v>NULL</v>
          </cell>
          <cell r="R253" t="str">
            <v>NULL</v>
          </cell>
          <cell r="S253" t="str">
            <v>NULL</v>
          </cell>
          <cell r="T253" t="str">
            <v>NULL</v>
          </cell>
        </row>
        <row r="254">
          <cell r="B254" t="str">
            <v>2010/201172</v>
          </cell>
          <cell r="C254">
            <v>7</v>
          </cell>
          <cell r="D254">
            <v>2</v>
          </cell>
          <cell r="E254">
            <v>10115.75</v>
          </cell>
          <cell r="F254">
            <v>15763.25</v>
          </cell>
          <cell r="G254">
            <v>24300.022900763401</v>
          </cell>
          <cell r="H254">
            <v>156</v>
          </cell>
          <cell r="I254">
            <v>11088</v>
          </cell>
          <cell r="J254">
            <v>18415.5</v>
          </cell>
          <cell r="K254">
            <v>26502</v>
          </cell>
          <cell r="L254">
            <v>205</v>
          </cell>
          <cell r="M254" t="str">
            <v>NULL</v>
          </cell>
          <cell r="N254" t="str">
            <v>NULL</v>
          </cell>
          <cell r="O254" t="str">
            <v>NULL</v>
          </cell>
          <cell r="P254" t="str">
            <v>NULL</v>
          </cell>
          <cell r="Q254" t="str">
            <v>NULL</v>
          </cell>
          <cell r="R254" t="str">
            <v>NULL</v>
          </cell>
          <cell r="S254" t="str">
            <v>NULL</v>
          </cell>
          <cell r="T254" t="str">
            <v>NULL</v>
          </cell>
        </row>
        <row r="255">
          <cell r="B255" t="str">
            <v>2011/201272</v>
          </cell>
          <cell r="C255">
            <v>7</v>
          </cell>
          <cell r="D255">
            <v>2</v>
          </cell>
          <cell r="E255">
            <v>9602.2571942445993</v>
          </cell>
          <cell r="F255">
            <v>14631.244548286601</v>
          </cell>
          <cell r="G255">
            <v>25346.875</v>
          </cell>
          <cell r="H255">
            <v>178</v>
          </cell>
          <cell r="I255" t="str">
            <v>NULL</v>
          </cell>
          <cell r="J255" t="str">
            <v>NULL</v>
          </cell>
          <cell r="K255" t="str">
            <v>NULL</v>
          </cell>
          <cell r="L255" t="str">
            <v>NULL</v>
          </cell>
          <cell r="M255" t="str">
            <v>NULL</v>
          </cell>
          <cell r="N255" t="str">
            <v>NULL</v>
          </cell>
          <cell r="O255" t="str">
            <v>NULL</v>
          </cell>
          <cell r="P255" t="str">
            <v>NULL</v>
          </cell>
          <cell r="Q255" t="str">
            <v>NULL</v>
          </cell>
          <cell r="R255" t="str">
            <v>NULL</v>
          </cell>
          <cell r="S255" t="str">
            <v>NULL</v>
          </cell>
          <cell r="T255" t="str">
            <v>NULL</v>
          </cell>
        </row>
        <row r="256">
          <cell r="B256" t="str">
            <v>2012/201372</v>
          </cell>
          <cell r="C256">
            <v>7</v>
          </cell>
          <cell r="D256">
            <v>2</v>
          </cell>
          <cell r="E256">
            <v>10747.4802631579</v>
          </cell>
          <cell r="F256">
            <v>16869</v>
          </cell>
          <cell r="G256">
            <v>26629.5</v>
          </cell>
          <cell r="H256">
            <v>322</v>
          </cell>
          <cell r="I256" t="str">
            <v>NULL</v>
          </cell>
          <cell r="J256" t="str">
            <v>NULL</v>
          </cell>
          <cell r="K256" t="str">
            <v>NULL</v>
          </cell>
          <cell r="L256" t="str">
            <v>NULL</v>
          </cell>
          <cell r="M256" t="str">
            <v>NULL</v>
          </cell>
          <cell r="N256" t="str">
            <v>NULL</v>
          </cell>
          <cell r="O256" t="str">
            <v>NULL</v>
          </cell>
          <cell r="P256" t="str">
            <v>NULL</v>
          </cell>
          <cell r="Q256" t="str">
            <v>NULL</v>
          </cell>
          <cell r="R256" t="str">
            <v>NULL</v>
          </cell>
          <cell r="S256" t="str">
            <v>NULL</v>
          </cell>
          <cell r="T256" t="str">
            <v>NULL</v>
          </cell>
        </row>
        <row r="257">
          <cell r="B257" t="str">
            <v>2003/200482</v>
          </cell>
          <cell r="C257">
            <v>8</v>
          </cell>
          <cell r="D257">
            <v>2</v>
          </cell>
          <cell r="E257">
            <v>10485</v>
          </cell>
          <cell r="F257">
            <v>17723.063380281699</v>
          </cell>
          <cell r="G257">
            <v>24089</v>
          </cell>
          <cell r="H257">
            <v>917</v>
          </cell>
          <cell r="I257">
            <v>12803.833536263701</v>
          </cell>
          <cell r="J257">
            <v>21795</v>
          </cell>
          <cell r="K257">
            <v>29763</v>
          </cell>
          <cell r="L257">
            <v>955</v>
          </cell>
          <cell r="M257">
            <v>14182.1145416667</v>
          </cell>
          <cell r="N257">
            <v>24706</v>
          </cell>
          <cell r="O257">
            <v>32890.723443223404</v>
          </cell>
          <cell r="P257">
            <v>1059</v>
          </cell>
          <cell r="Q257">
            <v>15577.125</v>
          </cell>
          <cell r="R257">
            <v>27970</v>
          </cell>
          <cell r="S257">
            <v>39948.688871473401</v>
          </cell>
          <cell r="T257">
            <v>1078</v>
          </cell>
        </row>
        <row r="258">
          <cell r="B258" t="str">
            <v>2004/200582</v>
          </cell>
          <cell r="C258">
            <v>8</v>
          </cell>
          <cell r="D258">
            <v>2</v>
          </cell>
          <cell r="E258">
            <v>10758</v>
          </cell>
          <cell r="F258">
            <v>17514</v>
          </cell>
          <cell r="G258">
            <v>25374</v>
          </cell>
          <cell r="H258">
            <v>1153</v>
          </cell>
          <cell r="I258">
            <v>12640.75</v>
          </cell>
          <cell r="J258">
            <v>21848.5</v>
          </cell>
          <cell r="K258">
            <v>30743.75</v>
          </cell>
          <cell r="L258">
            <v>1202</v>
          </cell>
          <cell r="M258">
            <v>14045</v>
          </cell>
          <cell r="N258">
            <v>23644</v>
          </cell>
          <cell r="O258">
            <v>32819.5</v>
          </cell>
          <cell r="P258">
            <v>1311</v>
          </cell>
          <cell r="Q258" t="str">
            <v>NULL</v>
          </cell>
          <cell r="R258" t="str">
            <v>NULL</v>
          </cell>
          <cell r="S258" t="str">
            <v>NULL</v>
          </cell>
          <cell r="T258" t="str">
            <v>NULL</v>
          </cell>
        </row>
        <row r="259">
          <cell r="B259" t="str">
            <v>2005/200682</v>
          </cell>
          <cell r="C259">
            <v>8</v>
          </cell>
          <cell r="D259">
            <v>2</v>
          </cell>
          <cell r="E259">
            <v>10565.896075000001</v>
          </cell>
          <cell r="F259">
            <v>18061.9148351648</v>
          </cell>
          <cell r="G259">
            <v>25454.8188202247</v>
          </cell>
          <cell r="H259">
            <v>1102</v>
          </cell>
          <cell r="I259">
            <v>12637.130294078899</v>
          </cell>
          <cell r="J259">
            <v>20671</v>
          </cell>
          <cell r="K259">
            <v>29473.370967741899</v>
          </cell>
          <cell r="L259">
            <v>1238</v>
          </cell>
          <cell r="M259">
            <v>13927.5</v>
          </cell>
          <cell r="N259">
            <v>22977</v>
          </cell>
          <cell r="O259">
            <v>33169</v>
          </cell>
          <cell r="P259">
            <v>1337</v>
          </cell>
          <cell r="Q259" t="str">
            <v>NULL</v>
          </cell>
          <cell r="R259" t="str">
            <v>NULL</v>
          </cell>
          <cell r="S259" t="str">
            <v>NULL</v>
          </cell>
          <cell r="T259" t="str">
            <v>NULL</v>
          </cell>
        </row>
        <row r="260">
          <cell r="B260" t="str">
            <v>2006/200782</v>
          </cell>
          <cell r="C260">
            <v>8</v>
          </cell>
          <cell r="D260">
            <v>2</v>
          </cell>
          <cell r="E260">
            <v>10626</v>
          </cell>
          <cell r="F260">
            <v>16477.5</v>
          </cell>
          <cell r="G260">
            <v>23186.190476190499</v>
          </cell>
          <cell r="H260">
            <v>1033</v>
          </cell>
          <cell r="I260">
            <v>12086.614391666701</v>
          </cell>
          <cell r="J260">
            <v>18796.25</v>
          </cell>
          <cell r="K260">
            <v>26778.5</v>
          </cell>
          <cell r="L260">
            <v>1186</v>
          </cell>
          <cell r="M260">
            <v>13253.5</v>
          </cell>
          <cell r="N260">
            <v>20489.5</v>
          </cell>
          <cell r="O260">
            <v>30472.5</v>
          </cell>
          <cell r="P260">
            <v>1255</v>
          </cell>
          <cell r="Q260" t="str">
            <v>NULL</v>
          </cell>
          <cell r="R260" t="str">
            <v>NULL</v>
          </cell>
          <cell r="S260" t="str">
            <v>NULL</v>
          </cell>
          <cell r="T260" t="str">
            <v>NULL</v>
          </cell>
        </row>
        <row r="261">
          <cell r="B261" t="str">
            <v>2007/200882</v>
          </cell>
          <cell r="C261">
            <v>8</v>
          </cell>
          <cell r="D261">
            <v>2</v>
          </cell>
          <cell r="E261">
            <v>10688</v>
          </cell>
          <cell r="F261">
            <v>16366.5</v>
          </cell>
          <cell r="G261">
            <v>23538.5</v>
          </cell>
          <cell r="H261">
            <v>1039</v>
          </cell>
          <cell r="I261">
            <v>11858.0297783934</v>
          </cell>
          <cell r="J261">
            <v>18661.5</v>
          </cell>
          <cell r="K261">
            <v>26479.421703296699</v>
          </cell>
          <cell r="L261">
            <v>1186</v>
          </cell>
          <cell r="M261">
            <v>12390.5</v>
          </cell>
          <cell r="N261">
            <v>20287</v>
          </cell>
          <cell r="O261">
            <v>29658</v>
          </cell>
          <cell r="P261">
            <v>1243</v>
          </cell>
          <cell r="Q261" t="str">
            <v>NULL</v>
          </cell>
          <cell r="R261" t="str">
            <v>NULL</v>
          </cell>
          <cell r="S261" t="str">
            <v>NULL</v>
          </cell>
          <cell r="T261" t="str">
            <v>NULL</v>
          </cell>
        </row>
        <row r="262">
          <cell r="B262" t="str">
            <v>2008/200982</v>
          </cell>
          <cell r="C262">
            <v>8</v>
          </cell>
          <cell r="D262">
            <v>2</v>
          </cell>
          <cell r="E262">
            <v>10312.913357400699</v>
          </cell>
          <cell r="F262">
            <v>16785.75</v>
          </cell>
          <cell r="G262">
            <v>24269.414634146298</v>
          </cell>
          <cell r="H262">
            <v>892</v>
          </cell>
          <cell r="I262">
            <v>11615.8125</v>
          </cell>
          <cell r="J262">
            <v>19506.957300275499</v>
          </cell>
          <cell r="K262">
            <v>27385.125</v>
          </cell>
          <cell r="L262">
            <v>996</v>
          </cell>
          <cell r="M262">
            <v>12870.5</v>
          </cell>
          <cell r="N262">
            <v>21098.5</v>
          </cell>
          <cell r="O262">
            <v>30119.8516819572</v>
          </cell>
          <cell r="P262">
            <v>1034</v>
          </cell>
          <cell r="Q262" t="str">
            <v>NULL</v>
          </cell>
          <cell r="R262" t="str">
            <v>NULL</v>
          </cell>
          <cell r="S262" t="str">
            <v>NULL</v>
          </cell>
          <cell r="T262" t="str">
            <v>NULL</v>
          </cell>
        </row>
        <row r="263">
          <cell r="B263" t="str">
            <v>2009/201082</v>
          </cell>
          <cell r="C263">
            <v>8</v>
          </cell>
          <cell r="D263">
            <v>2</v>
          </cell>
          <cell r="E263">
            <v>9696</v>
          </cell>
          <cell r="F263">
            <v>16129</v>
          </cell>
          <cell r="G263">
            <v>23985.621212121201</v>
          </cell>
          <cell r="H263">
            <v>923</v>
          </cell>
          <cell r="I263">
            <v>12063.6224489796</v>
          </cell>
          <cell r="J263">
            <v>18958</v>
          </cell>
          <cell r="K263">
            <v>27997</v>
          </cell>
          <cell r="L263">
            <v>989</v>
          </cell>
          <cell r="M263" t="str">
            <v>NULL</v>
          </cell>
          <cell r="N263" t="str">
            <v>NULL</v>
          </cell>
          <cell r="O263" t="str">
            <v>NULL</v>
          </cell>
          <cell r="P263" t="str">
            <v>NULL</v>
          </cell>
          <cell r="Q263" t="str">
            <v>NULL</v>
          </cell>
          <cell r="R263" t="str">
            <v>NULL</v>
          </cell>
          <cell r="S263" t="str">
            <v>NULL</v>
          </cell>
          <cell r="T263" t="str">
            <v>NULL</v>
          </cell>
        </row>
        <row r="264">
          <cell r="B264" t="str">
            <v>2010/201182</v>
          </cell>
          <cell r="C264">
            <v>8</v>
          </cell>
          <cell r="D264">
            <v>2</v>
          </cell>
          <cell r="E264">
            <v>10943.139097744401</v>
          </cell>
          <cell r="F264">
            <v>17933</v>
          </cell>
          <cell r="G264">
            <v>25420.414201183401</v>
          </cell>
          <cell r="H264">
            <v>845</v>
          </cell>
          <cell r="I264">
            <v>13203</v>
          </cell>
          <cell r="J264">
            <v>20988</v>
          </cell>
          <cell r="K264">
            <v>29347</v>
          </cell>
          <cell r="L264">
            <v>865</v>
          </cell>
          <cell r="M264" t="str">
            <v>NULL</v>
          </cell>
          <cell r="N264" t="str">
            <v>NULL</v>
          </cell>
          <cell r="O264" t="str">
            <v>NULL</v>
          </cell>
          <cell r="P264" t="str">
            <v>NULL</v>
          </cell>
          <cell r="Q264" t="str">
            <v>NULL</v>
          </cell>
          <cell r="R264" t="str">
            <v>NULL</v>
          </cell>
          <cell r="S264" t="str">
            <v>NULL</v>
          </cell>
          <cell r="T264" t="str">
            <v>NULL</v>
          </cell>
        </row>
        <row r="265">
          <cell r="B265" t="str">
            <v>2011/201282</v>
          </cell>
          <cell r="C265">
            <v>8</v>
          </cell>
          <cell r="D265">
            <v>2</v>
          </cell>
          <cell r="E265">
            <v>10375.75</v>
          </cell>
          <cell r="F265">
            <v>16921</v>
          </cell>
          <cell r="G265">
            <v>25181.667391304301</v>
          </cell>
          <cell r="H265">
            <v>735</v>
          </cell>
          <cell r="I265" t="str">
            <v>NULL</v>
          </cell>
          <cell r="J265" t="str">
            <v>NULL</v>
          </cell>
          <cell r="K265" t="str">
            <v>NULL</v>
          </cell>
          <cell r="L265" t="str">
            <v>NULL</v>
          </cell>
          <cell r="M265" t="str">
            <v>NULL</v>
          </cell>
          <cell r="N265" t="str">
            <v>NULL</v>
          </cell>
          <cell r="O265" t="str">
            <v>NULL</v>
          </cell>
          <cell r="P265" t="str">
            <v>NULL</v>
          </cell>
          <cell r="Q265" t="str">
            <v>NULL</v>
          </cell>
          <cell r="R265" t="str">
            <v>NULL</v>
          </cell>
          <cell r="S265" t="str">
            <v>NULL</v>
          </cell>
          <cell r="T265" t="str">
            <v>NULL</v>
          </cell>
        </row>
        <row r="266">
          <cell r="B266" t="str">
            <v>2012/201382</v>
          </cell>
          <cell r="C266">
            <v>8</v>
          </cell>
          <cell r="D266">
            <v>2</v>
          </cell>
          <cell r="E266">
            <v>12084</v>
          </cell>
          <cell r="F266">
            <v>19395</v>
          </cell>
          <cell r="G266">
            <v>27489.402985074601</v>
          </cell>
          <cell r="H266">
            <v>717</v>
          </cell>
          <cell r="I266" t="str">
            <v>NULL</v>
          </cell>
          <cell r="J266" t="str">
            <v>NULL</v>
          </cell>
          <cell r="K266" t="str">
            <v>NULL</v>
          </cell>
          <cell r="L266" t="str">
            <v>NULL</v>
          </cell>
          <cell r="M266" t="str">
            <v>NULL</v>
          </cell>
          <cell r="N266" t="str">
            <v>NULL</v>
          </cell>
          <cell r="O266" t="str">
            <v>NULL</v>
          </cell>
          <cell r="P266" t="str">
            <v>NULL</v>
          </cell>
          <cell r="Q266" t="str">
            <v>NULL</v>
          </cell>
          <cell r="R266" t="str">
            <v>NULL</v>
          </cell>
          <cell r="S266" t="str">
            <v>NULL</v>
          </cell>
          <cell r="T266" t="str">
            <v>NULL</v>
          </cell>
        </row>
        <row r="267">
          <cell r="B267" t="str">
            <v>2003/200492</v>
          </cell>
          <cell r="C267">
            <v>9</v>
          </cell>
          <cell r="D267">
            <v>2</v>
          </cell>
          <cell r="E267">
            <v>22432</v>
          </cell>
          <cell r="F267">
            <v>28687</v>
          </cell>
          <cell r="G267">
            <v>35219.5</v>
          </cell>
          <cell r="H267">
            <v>906</v>
          </cell>
          <cell r="I267">
            <v>24524.509615384599</v>
          </cell>
          <cell r="J267">
            <v>32672.194510385802</v>
          </cell>
          <cell r="K267">
            <v>39996.25</v>
          </cell>
          <cell r="L267">
            <v>946</v>
          </cell>
          <cell r="M267">
            <v>27365</v>
          </cell>
          <cell r="N267">
            <v>35683</v>
          </cell>
          <cell r="O267">
            <v>43979</v>
          </cell>
          <cell r="P267">
            <v>997</v>
          </cell>
          <cell r="Q267">
            <v>31850</v>
          </cell>
          <cell r="R267">
            <v>44817</v>
          </cell>
          <cell r="S267">
            <v>58193.5</v>
          </cell>
          <cell r="T267">
            <v>1095</v>
          </cell>
        </row>
        <row r="268">
          <cell r="B268" t="str">
            <v>2004/200592</v>
          </cell>
          <cell r="C268">
            <v>9</v>
          </cell>
          <cell r="D268">
            <v>2</v>
          </cell>
          <cell r="E268">
            <v>22614.25</v>
          </cell>
          <cell r="F268">
            <v>29100</v>
          </cell>
          <cell r="G268">
            <v>35754.25</v>
          </cell>
          <cell r="H268">
            <v>978</v>
          </cell>
          <cell r="I268">
            <v>24219.5</v>
          </cell>
          <cell r="J268">
            <v>32781</v>
          </cell>
          <cell r="K268">
            <v>40383.872023809497</v>
          </cell>
          <cell r="L268">
            <v>1007</v>
          </cell>
          <cell r="M268">
            <v>27115.5</v>
          </cell>
          <cell r="N268">
            <v>35262</v>
          </cell>
          <cell r="O268">
            <v>43957</v>
          </cell>
          <cell r="P268">
            <v>1107</v>
          </cell>
          <cell r="Q268" t="str">
            <v>NULL</v>
          </cell>
          <cell r="R268" t="str">
            <v>NULL</v>
          </cell>
          <cell r="S268" t="str">
            <v>NULL</v>
          </cell>
          <cell r="T268" t="str">
            <v>NULL</v>
          </cell>
        </row>
        <row r="269">
          <cell r="B269" t="str">
            <v>2005/200692</v>
          </cell>
          <cell r="C269">
            <v>9</v>
          </cell>
          <cell r="D269">
            <v>2</v>
          </cell>
          <cell r="E269">
            <v>19065</v>
          </cell>
          <cell r="F269">
            <v>28717.3884297521</v>
          </cell>
          <cell r="G269">
            <v>36414</v>
          </cell>
          <cell r="H269">
            <v>901</v>
          </cell>
          <cell r="I269">
            <v>21642</v>
          </cell>
          <cell r="J269">
            <v>31181.859504132201</v>
          </cell>
          <cell r="K269">
            <v>39682.5</v>
          </cell>
          <cell r="L269">
            <v>979</v>
          </cell>
          <cell r="M269">
            <v>24635</v>
          </cell>
          <cell r="N269">
            <v>34505.5</v>
          </cell>
          <cell r="O269">
            <v>44522.25</v>
          </cell>
          <cell r="P269">
            <v>1044</v>
          </cell>
          <cell r="Q269" t="str">
            <v>NULL</v>
          </cell>
          <cell r="R269" t="str">
            <v>NULL</v>
          </cell>
          <cell r="S269" t="str">
            <v>NULL</v>
          </cell>
          <cell r="T269" t="str">
            <v>NULL</v>
          </cell>
        </row>
        <row r="270">
          <cell r="B270" t="str">
            <v>2006/200792</v>
          </cell>
          <cell r="C270">
            <v>9</v>
          </cell>
          <cell r="D270">
            <v>2</v>
          </cell>
          <cell r="E270">
            <v>17441.849025973999</v>
          </cell>
          <cell r="F270">
            <v>28589.047849999999</v>
          </cell>
          <cell r="G270">
            <v>37029.625</v>
          </cell>
          <cell r="H270">
            <v>1066</v>
          </cell>
          <cell r="I270">
            <v>18620.5</v>
          </cell>
          <cell r="J270">
            <v>30265.5</v>
          </cell>
          <cell r="K270">
            <v>39140.75</v>
          </cell>
          <cell r="L270">
            <v>1140</v>
          </cell>
          <cell r="M270">
            <v>19765.706375000002</v>
          </cell>
          <cell r="N270">
            <v>32784.072507552897</v>
          </cell>
          <cell r="O270">
            <v>43374.25</v>
          </cell>
          <cell r="P270">
            <v>1174</v>
          </cell>
          <cell r="Q270" t="str">
            <v>NULL</v>
          </cell>
          <cell r="R270" t="str">
            <v>NULL</v>
          </cell>
          <cell r="S270" t="str">
            <v>NULL</v>
          </cell>
          <cell r="T270" t="str">
            <v>NULL</v>
          </cell>
        </row>
        <row r="271">
          <cell r="B271" t="str">
            <v>2007/200892</v>
          </cell>
          <cell r="C271">
            <v>9</v>
          </cell>
          <cell r="D271">
            <v>2</v>
          </cell>
          <cell r="E271">
            <v>16033</v>
          </cell>
          <cell r="F271">
            <v>26398.599439775899</v>
          </cell>
          <cell r="G271">
            <v>34259</v>
          </cell>
          <cell r="H271">
            <v>1017</v>
          </cell>
          <cell r="I271">
            <v>17380.5</v>
          </cell>
          <cell r="J271">
            <v>28748</v>
          </cell>
          <cell r="K271">
            <v>38001</v>
          </cell>
          <cell r="L271">
            <v>1117</v>
          </cell>
          <cell r="M271">
            <v>18759</v>
          </cell>
          <cell r="N271">
            <v>31836</v>
          </cell>
          <cell r="O271">
            <v>42223.5</v>
          </cell>
          <cell r="P271">
            <v>1201</v>
          </cell>
          <cell r="Q271" t="str">
            <v>NULL</v>
          </cell>
          <cell r="R271" t="str">
            <v>NULL</v>
          </cell>
          <cell r="S271" t="str">
            <v>NULL</v>
          </cell>
          <cell r="T271" t="str">
            <v>NULL</v>
          </cell>
        </row>
        <row r="272">
          <cell r="B272" t="str">
            <v>2008/200992</v>
          </cell>
          <cell r="C272">
            <v>9</v>
          </cell>
          <cell r="D272">
            <v>2</v>
          </cell>
          <cell r="E272">
            <v>16550</v>
          </cell>
          <cell r="F272">
            <v>27090</v>
          </cell>
          <cell r="G272">
            <v>35581</v>
          </cell>
          <cell r="H272">
            <v>1041</v>
          </cell>
          <cell r="I272">
            <v>18882</v>
          </cell>
          <cell r="J272">
            <v>29880</v>
          </cell>
          <cell r="K272">
            <v>40143</v>
          </cell>
          <cell r="L272">
            <v>1117</v>
          </cell>
          <cell r="M272">
            <v>19925.25</v>
          </cell>
          <cell r="N272">
            <v>32600</v>
          </cell>
          <cell r="O272">
            <v>43677.5</v>
          </cell>
          <cell r="P272">
            <v>1151</v>
          </cell>
          <cell r="Q272" t="str">
            <v>NULL</v>
          </cell>
          <cell r="R272" t="str">
            <v>NULL</v>
          </cell>
          <cell r="S272" t="str">
            <v>NULL</v>
          </cell>
          <cell r="T272" t="str">
            <v>NULL</v>
          </cell>
        </row>
        <row r="273">
          <cell r="B273" t="str">
            <v>2009/201092</v>
          </cell>
          <cell r="C273">
            <v>9</v>
          </cell>
          <cell r="D273">
            <v>2</v>
          </cell>
          <cell r="E273">
            <v>15919.64</v>
          </cell>
          <cell r="F273">
            <v>27258</v>
          </cell>
          <cell r="G273">
            <v>35854.5</v>
          </cell>
          <cell r="H273">
            <v>1071</v>
          </cell>
          <cell r="I273">
            <v>17921.691030534399</v>
          </cell>
          <cell r="J273">
            <v>30691</v>
          </cell>
          <cell r="K273">
            <v>41335.5</v>
          </cell>
          <cell r="L273">
            <v>1138</v>
          </cell>
          <cell r="M273" t="str">
            <v>NULL</v>
          </cell>
          <cell r="N273" t="str">
            <v>NULL</v>
          </cell>
          <cell r="O273" t="str">
            <v>NULL</v>
          </cell>
          <cell r="P273" t="str">
            <v>NULL</v>
          </cell>
          <cell r="Q273" t="str">
            <v>NULL</v>
          </cell>
          <cell r="R273" t="str">
            <v>NULL</v>
          </cell>
          <cell r="S273" t="str">
            <v>NULL</v>
          </cell>
          <cell r="T273" t="str">
            <v>NULL</v>
          </cell>
        </row>
        <row r="274">
          <cell r="B274" t="str">
            <v>2010/201192</v>
          </cell>
          <cell r="C274">
            <v>9</v>
          </cell>
          <cell r="D274">
            <v>2</v>
          </cell>
          <cell r="E274">
            <v>18654</v>
          </cell>
          <cell r="F274">
            <v>29110.509641873301</v>
          </cell>
          <cell r="G274">
            <v>38426</v>
          </cell>
          <cell r="H274">
            <v>1137</v>
          </cell>
          <cell r="I274">
            <v>19948.128099173598</v>
          </cell>
          <cell r="J274">
            <v>32567</v>
          </cell>
          <cell r="K274">
            <v>42997</v>
          </cell>
          <cell r="L274">
            <v>1231</v>
          </cell>
          <cell r="M274" t="str">
            <v>NULL</v>
          </cell>
          <cell r="N274" t="str">
            <v>NULL</v>
          </cell>
          <cell r="O274" t="str">
            <v>NULL</v>
          </cell>
          <cell r="P274" t="str">
            <v>NULL</v>
          </cell>
          <cell r="Q274" t="str">
            <v>NULL</v>
          </cell>
          <cell r="R274" t="str">
            <v>NULL</v>
          </cell>
          <cell r="S274" t="str">
            <v>NULL</v>
          </cell>
          <cell r="T274" t="str">
            <v>NULL</v>
          </cell>
        </row>
        <row r="275">
          <cell r="B275" t="str">
            <v>2011/201292</v>
          </cell>
          <cell r="C275">
            <v>9</v>
          </cell>
          <cell r="D275">
            <v>2</v>
          </cell>
          <cell r="E275">
            <v>18232.5</v>
          </cell>
          <cell r="F275">
            <v>29948</v>
          </cell>
          <cell r="G275">
            <v>39345.5</v>
          </cell>
          <cell r="H275">
            <v>1243</v>
          </cell>
          <cell r="I275" t="str">
            <v>NULL</v>
          </cell>
          <cell r="J275" t="str">
            <v>NULL</v>
          </cell>
          <cell r="K275" t="str">
            <v>NULL</v>
          </cell>
          <cell r="L275" t="str">
            <v>NULL</v>
          </cell>
          <cell r="M275" t="str">
            <v>NULL</v>
          </cell>
          <cell r="N275" t="str">
            <v>NULL</v>
          </cell>
          <cell r="O275" t="str">
            <v>NULL</v>
          </cell>
          <cell r="P275" t="str">
            <v>NULL</v>
          </cell>
          <cell r="Q275" t="str">
            <v>NULL</v>
          </cell>
          <cell r="R275" t="str">
            <v>NULL</v>
          </cell>
          <cell r="S275" t="str">
            <v>NULL</v>
          </cell>
          <cell r="T275" t="str">
            <v>NULL</v>
          </cell>
        </row>
        <row r="276">
          <cell r="B276" t="str">
            <v>2012/201392</v>
          </cell>
          <cell r="C276">
            <v>9</v>
          </cell>
          <cell r="D276">
            <v>2</v>
          </cell>
          <cell r="E276">
            <v>21404.388418998002</v>
          </cell>
          <cell r="F276">
            <v>31319.614325068898</v>
          </cell>
          <cell r="G276">
            <v>40321</v>
          </cell>
          <cell r="H276">
            <v>1227</v>
          </cell>
          <cell r="I276" t="str">
            <v>NULL</v>
          </cell>
          <cell r="J276" t="str">
            <v>NULL</v>
          </cell>
          <cell r="K276" t="str">
            <v>NULL</v>
          </cell>
          <cell r="L276" t="str">
            <v>NULL</v>
          </cell>
          <cell r="M276" t="str">
            <v>NULL</v>
          </cell>
          <cell r="N276" t="str">
            <v>NULL</v>
          </cell>
          <cell r="O276" t="str">
            <v>NULL</v>
          </cell>
          <cell r="P276" t="str">
            <v>NULL</v>
          </cell>
          <cell r="Q276" t="str">
            <v>NULL</v>
          </cell>
          <cell r="R276" t="str">
            <v>NULL</v>
          </cell>
          <cell r="S276" t="str">
            <v>NULL</v>
          </cell>
          <cell r="T276" t="str">
            <v>NULL</v>
          </cell>
        </row>
        <row r="277">
          <cell r="B277" t="str">
            <v>2003/2004A2</v>
          </cell>
          <cell r="C277" t="str">
            <v>A</v>
          </cell>
          <cell r="D277">
            <v>2</v>
          </cell>
          <cell r="E277">
            <v>22256</v>
          </cell>
          <cell r="F277">
            <v>27271</v>
          </cell>
          <cell r="G277">
            <v>32803.8623595506</v>
          </cell>
          <cell r="H277">
            <v>717</v>
          </cell>
          <cell r="I277">
            <v>25583</v>
          </cell>
          <cell r="J277">
            <v>32827</v>
          </cell>
          <cell r="K277">
            <v>40375</v>
          </cell>
          <cell r="L277">
            <v>705</v>
          </cell>
          <cell r="M277">
            <v>26887.5</v>
          </cell>
          <cell r="N277">
            <v>35846.5</v>
          </cell>
          <cell r="O277">
            <v>44377.5</v>
          </cell>
          <cell r="P277">
            <v>740</v>
          </cell>
          <cell r="Q277">
            <v>26578.5</v>
          </cell>
          <cell r="R277">
            <v>40075.5</v>
          </cell>
          <cell r="S277">
            <v>51967.75</v>
          </cell>
          <cell r="T277">
            <v>750</v>
          </cell>
        </row>
        <row r="278">
          <cell r="B278" t="str">
            <v>2004/2005A2</v>
          </cell>
          <cell r="C278" t="str">
            <v>A</v>
          </cell>
          <cell r="D278">
            <v>2</v>
          </cell>
          <cell r="E278">
            <v>23123</v>
          </cell>
          <cell r="F278">
            <v>28459</v>
          </cell>
          <cell r="G278">
            <v>34435</v>
          </cell>
          <cell r="H278">
            <v>613</v>
          </cell>
          <cell r="I278">
            <v>26509</v>
          </cell>
          <cell r="J278">
            <v>33096</v>
          </cell>
          <cell r="K278">
            <v>41114</v>
          </cell>
          <cell r="L278">
            <v>605</v>
          </cell>
          <cell r="M278">
            <v>26983</v>
          </cell>
          <cell r="N278">
            <v>34452</v>
          </cell>
          <cell r="O278">
            <v>42436</v>
          </cell>
          <cell r="P278">
            <v>655</v>
          </cell>
          <cell r="Q278" t="str">
            <v>NULL</v>
          </cell>
          <cell r="R278" t="str">
            <v>NULL</v>
          </cell>
          <cell r="S278" t="str">
            <v>NULL</v>
          </cell>
          <cell r="T278" t="str">
            <v>NULL</v>
          </cell>
        </row>
        <row r="279">
          <cell r="B279" t="str">
            <v>2005/2006A2</v>
          </cell>
          <cell r="C279" t="str">
            <v>A</v>
          </cell>
          <cell r="D279">
            <v>2</v>
          </cell>
          <cell r="E279">
            <v>24469.5</v>
          </cell>
          <cell r="F279">
            <v>30066</v>
          </cell>
          <cell r="G279">
            <v>36964.5</v>
          </cell>
          <cell r="H279">
            <v>743</v>
          </cell>
          <cell r="I279">
            <v>26673</v>
          </cell>
          <cell r="J279">
            <v>33117.5</v>
          </cell>
          <cell r="K279">
            <v>39923.5</v>
          </cell>
          <cell r="L279">
            <v>754</v>
          </cell>
          <cell r="M279">
            <v>26154</v>
          </cell>
          <cell r="N279">
            <v>33906</v>
          </cell>
          <cell r="O279">
            <v>42709.384615384603</v>
          </cell>
          <cell r="P279">
            <v>817</v>
          </cell>
          <cell r="Q279" t="str">
            <v>NULL</v>
          </cell>
          <cell r="R279" t="str">
            <v>NULL</v>
          </cell>
          <cell r="S279" t="str">
            <v>NULL</v>
          </cell>
          <cell r="T279" t="str">
            <v>NULL</v>
          </cell>
        </row>
        <row r="280">
          <cell r="B280" t="str">
            <v>2006/2007A2</v>
          </cell>
          <cell r="C280" t="str">
            <v>A</v>
          </cell>
          <cell r="D280">
            <v>2</v>
          </cell>
          <cell r="E280">
            <v>23102.75</v>
          </cell>
          <cell r="F280">
            <v>29929.5</v>
          </cell>
          <cell r="G280">
            <v>36292.25</v>
          </cell>
          <cell r="H280">
            <v>762</v>
          </cell>
          <cell r="I280">
            <v>24717.75</v>
          </cell>
          <cell r="J280">
            <v>31122</v>
          </cell>
          <cell r="K280">
            <v>38545.972301136397</v>
          </cell>
          <cell r="L280">
            <v>812</v>
          </cell>
          <cell r="M280">
            <v>25453.263085399401</v>
          </cell>
          <cell r="N280">
            <v>33620</v>
          </cell>
          <cell r="O280">
            <v>42670.5</v>
          </cell>
          <cell r="P280">
            <v>831</v>
          </cell>
          <cell r="Q280" t="str">
            <v>NULL</v>
          </cell>
          <cell r="R280" t="str">
            <v>NULL</v>
          </cell>
          <cell r="S280" t="str">
            <v>NULL</v>
          </cell>
          <cell r="T280" t="str">
            <v>NULL</v>
          </cell>
        </row>
        <row r="281">
          <cell r="B281" t="str">
            <v>2007/2008A2</v>
          </cell>
          <cell r="C281" t="str">
            <v>A</v>
          </cell>
          <cell r="D281">
            <v>2</v>
          </cell>
          <cell r="E281">
            <v>22213.5</v>
          </cell>
          <cell r="F281">
            <v>27477.5</v>
          </cell>
          <cell r="G281">
            <v>33913.170258620703</v>
          </cell>
          <cell r="H281">
            <v>974</v>
          </cell>
          <cell r="I281">
            <v>23217.241486068098</v>
          </cell>
          <cell r="J281">
            <v>29887.5</v>
          </cell>
          <cell r="K281">
            <v>37245</v>
          </cell>
          <cell r="L281">
            <v>1054</v>
          </cell>
          <cell r="M281">
            <v>24849.25</v>
          </cell>
          <cell r="N281">
            <v>33158.5</v>
          </cell>
          <cell r="O281">
            <v>41640.399171270699</v>
          </cell>
          <cell r="P281">
            <v>1064</v>
          </cell>
          <cell r="Q281" t="str">
            <v>NULL</v>
          </cell>
          <cell r="R281" t="str">
            <v>NULL</v>
          </cell>
          <cell r="S281" t="str">
            <v>NULL</v>
          </cell>
          <cell r="T281" t="str">
            <v>NULL</v>
          </cell>
        </row>
        <row r="282">
          <cell r="B282" t="str">
            <v>2008/2009A2</v>
          </cell>
          <cell r="C282" t="str">
            <v>A</v>
          </cell>
          <cell r="D282">
            <v>2</v>
          </cell>
          <cell r="E282">
            <v>20684.5</v>
          </cell>
          <cell r="F282">
            <v>27345.9017595308</v>
          </cell>
          <cell r="G282">
            <v>33143.75</v>
          </cell>
          <cell r="H282">
            <v>1026</v>
          </cell>
          <cell r="I282">
            <v>22862.5</v>
          </cell>
          <cell r="J282">
            <v>30243</v>
          </cell>
          <cell r="K282">
            <v>37500</v>
          </cell>
          <cell r="L282">
            <v>1039</v>
          </cell>
          <cell r="M282">
            <v>24558</v>
          </cell>
          <cell r="N282">
            <v>35138.810773480698</v>
          </cell>
          <cell r="O282">
            <v>45091.5</v>
          </cell>
          <cell r="P282">
            <v>1088</v>
          </cell>
          <cell r="Q282" t="str">
            <v>NULL</v>
          </cell>
          <cell r="R282" t="str">
            <v>NULL</v>
          </cell>
          <cell r="S282" t="str">
            <v>NULL</v>
          </cell>
          <cell r="T282" t="str">
            <v>NULL</v>
          </cell>
        </row>
        <row r="283">
          <cell r="B283" t="str">
            <v>2009/2010A2</v>
          </cell>
          <cell r="C283" t="str">
            <v>A</v>
          </cell>
          <cell r="D283">
            <v>2</v>
          </cell>
          <cell r="E283">
            <v>21040.5</v>
          </cell>
          <cell r="F283">
            <v>27335</v>
          </cell>
          <cell r="G283">
            <v>33549.558208955197</v>
          </cell>
          <cell r="H283">
            <v>1311</v>
          </cell>
          <cell r="I283">
            <v>24375.077479338801</v>
          </cell>
          <cell r="J283">
            <v>30949</v>
          </cell>
          <cell r="K283">
            <v>38681.767241379297</v>
          </cell>
          <cell r="L283">
            <v>1312</v>
          </cell>
          <cell r="M283" t="str">
            <v>NULL</v>
          </cell>
          <cell r="N283" t="str">
            <v>NULL</v>
          </cell>
          <cell r="O283" t="str">
            <v>NULL</v>
          </cell>
          <cell r="P283" t="str">
            <v>NULL</v>
          </cell>
          <cell r="Q283" t="str">
            <v>NULL</v>
          </cell>
          <cell r="R283" t="str">
            <v>NULL</v>
          </cell>
          <cell r="S283" t="str">
            <v>NULL</v>
          </cell>
          <cell r="T283" t="str">
            <v>NULL</v>
          </cell>
        </row>
        <row r="284">
          <cell r="B284" t="str">
            <v>2010/2011A2</v>
          </cell>
          <cell r="C284" t="str">
            <v>A</v>
          </cell>
          <cell r="D284">
            <v>2</v>
          </cell>
          <cell r="E284">
            <v>20987</v>
          </cell>
          <cell r="F284">
            <v>27475</v>
          </cell>
          <cell r="G284">
            <v>32816</v>
          </cell>
          <cell r="H284">
            <v>1313</v>
          </cell>
          <cell r="I284">
            <v>25064</v>
          </cell>
          <cell r="J284">
            <v>32839.488980716298</v>
          </cell>
          <cell r="K284">
            <v>40923.5</v>
          </cell>
          <cell r="L284">
            <v>1344</v>
          </cell>
          <cell r="M284" t="str">
            <v>NULL</v>
          </cell>
          <cell r="N284" t="str">
            <v>NULL</v>
          </cell>
          <cell r="O284" t="str">
            <v>NULL</v>
          </cell>
          <cell r="P284" t="str">
            <v>NULL</v>
          </cell>
          <cell r="Q284" t="str">
            <v>NULL</v>
          </cell>
          <cell r="R284" t="str">
            <v>NULL</v>
          </cell>
          <cell r="S284" t="str">
            <v>NULL</v>
          </cell>
          <cell r="T284" t="str">
            <v>NULL</v>
          </cell>
        </row>
        <row r="285">
          <cell r="B285" t="str">
            <v>2011/2012A2</v>
          </cell>
          <cell r="C285" t="str">
            <v>A</v>
          </cell>
          <cell r="D285">
            <v>2</v>
          </cell>
          <cell r="E285">
            <v>21977.229916897501</v>
          </cell>
          <cell r="F285">
            <v>28522</v>
          </cell>
          <cell r="G285">
            <v>35370.630681818198</v>
          </cell>
          <cell r="H285">
            <v>1342</v>
          </cell>
          <cell r="I285" t="str">
            <v>NULL</v>
          </cell>
          <cell r="J285" t="str">
            <v>NULL</v>
          </cell>
          <cell r="K285" t="str">
            <v>NULL</v>
          </cell>
          <cell r="L285" t="str">
            <v>NULL</v>
          </cell>
          <cell r="M285" t="str">
            <v>NULL</v>
          </cell>
          <cell r="N285" t="str">
            <v>NULL</v>
          </cell>
          <cell r="O285" t="str">
            <v>NULL</v>
          </cell>
          <cell r="P285" t="str">
            <v>NULL</v>
          </cell>
          <cell r="Q285" t="str">
            <v>NULL</v>
          </cell>
          <cell r="R285" t="str">
            <v>NULL</v>
          </cell>
          <cell r="S285" t="str">
            <v>NULL</v>
          </cell>
          <cell r="T285" t="str">
            <v>NULL</v>
          </cell>
        </row>
        <row r="286">
          <cell r="B286" t="str">
            <v>2012/2013A2</v>
          </cell>
          <cell r="C286" t="str">
            <v>A</v>
          </cell>
          <cell r="D286">
            <v>2</v>
          </cell>
          <cell r="E286">
            <v>24297</v>
          </cell>
          <cell r="F286">
            <v>30602</v>
          </cell>
          <cell r="G286">
            <v>37707.951289398297</v>
          </cell>
          <cell r="H286">
            <v>1273</v>
          </cell>
          <cell r="I286" t="str">
            <v>NULL</v>
          </cell>
          <cell r="J286" t="str">
            <v>NULL</v>
          </cell>
          <cell r="K286" t="str">
            <v>NULL</v>
          </cell>
          <cell r="L286" t="str">
            <v>NULL</v>
          </cell>
          <cell r="M286" t="str">
            <v>NULL</v>
          </cell>
          <cell r="N286" t="str">
            <v>NULL</v>
          </cell>
          <cell r="O286" t="str">
            <v>NULL</v>
          </cell>
          <cell r="P286" t="str">
            <v>NULL</v>
          </cell>
          <cell r="Q286" t="str">
            <v>NULL</v>
          </cell>
          <cell r="R286" t="str">
            <v>NULL</v>
          </cell>
          <cell r="S286" t="str">
            <v>NULL</v>
          </cell>
          <cell r="T286" t="str">
            <v>NULL</v>
          </cell>
        </row>
        <row r="287">
          <cell r="B287" t="str">
            <v>2003/2004B2</v>
          </cell>
          <cell r="C287" t="str">
            <v>B</v>
          </cell>
          <cell r="D287">
            <v>2</v>
          </cell>
          <cell r="E287">
            <v>10614.9590909091</v>
          </cell>
          <cell r="F287">
            <v>18800</v>
          </cell>
          <cell r="G287">
            <v>28146</v>
          </cell>
          <cell r="H287">
            <v>927</v>
          </cell>
          <cell r="I287">
            <v>12290.5</v>
          </cell>
          <cell r="J287">
            <v>20871.5</v>
          </cell>
          <cell r="K287">
            <v>30495.5</v>
          </cell>
          <cell r="L287">
            <v>996</v>
          </cell>
          <cell r="M287">
            <v>12383.5</v>
          </cell>
          <cell r="N287">
            <v>23078</v>
          </cell>
          <cell r="O287">
            <v>34159</v>
          </cell>
          <cell r="P287">
            <v>1165</v>
          </cell>
          <cell r="Q287">
            <v>12139.5</v>
          </cell>
          <cell r="R287">
            <v>24067</v>
          </cell>
          <cell r="S287">
            <v>36619.5</v>
          </cell>
          <cell r="T287">
            <v>1212</v>
          </cell>
        </row>
        <row r="288">
          <cell r="B288" t="str">
            <v>2004/2005B2</v>
          </cell>
          <cell r="C288" t="str">
            <v>B</v>
          </cell>
          <cell r="D288">
            <v>2</v>
          </cell>
          <cell r="E288">
            <v>11113.289473684201</v>
          </cell>
          <cell r="F288">
            <v>19831</v>
          </cell>
          <cell r="G288">
            <v>28335</v>
          </cell>
          <cell r="H288">
            <v>1161</v>
          </cell>
          <cell r="I288">
            <v>12034</v>
          </cell>
          <cell r="J288">
            <v>22392</v>
          </cell>
          <cell r="K288">
            <v>31271</v>
          </cell>
          <cell r="L288">
            <v>1249</v>
          </cell>
          <cell r="M288">
            <v>12403.742857142901</v>
          </cell>
          <cell r="N288">
            <v>23669</v>
          </cell>
          <cell r="O288">
            <v>33333</v>
          </cell>
          <cell r="P288">
            <v>1369</v>
          </cell>
          <cell r="Q288" t="str">
            <v>NULL</v>
          </cell>
          <cell r="R288" t="str">
            <v>NULL</v>
          </cell>
          <cell r="S288" t="str">
            <v>NULL</v>
          </cell>
          <cell r="T288" t="str">
            <v>NULL</v>
          </cell>
        </row>
        <row r="289">
          <cell r="B289" t="str">
            <v>2005/2006B2</v>
          </cell>
          <cell r="C289" t="str">
            <v>B</v>
          </cell>
          <cell r="D289">
            <v>2</v>
          </cell>
          <cell r="E289">
            <v>13111.1933338362</v>
          </cell>
          <cell r="F289">
            <v>23050.5</v>
          </cell>
          <cell r="G289">
            <v>28284.75</v>
          </cell>
          <cell r="H289">
            <v>1454</v>
          </cell>
          <cell r="I289">
            <v>13811.8099173554</v>
          </cell>
          <cell r="J289">
            <v>24279</v>
          </cell>
          <cell r="K289">
            <v>30092.5</v>
          </cell>
          <cell r="L289">
            <v>1619</v>
          </cell>
          <cell r="M289">
            <v>15019.25</v>
          </cell>
          <cell r="N289">
            <v>25912.5</v>
          </cell>
          <cell r="O289">
            <v>31945.5</v>
          </cell>
          <cell r="P289">
            <v>1742</v>
          </cell>
          <cell r="Q289" t="str">
            <v>NULL</v>
          </cell>
          <cell r="R289" t="str">
            <v>NULL</v>
          </cell>
          <cell r="S289" t="str">
            <v>NULL</v>
          </cell>
          <cell r="T289" t="str">
            <v>NULL</v>
          </cell>
        </row>
        <row r="290">
          <cell r="B290" t="str">
            <v>2006/2007B2</v>
          </cell>
          <cell r="C290" t="str">
            <v>B</v>
          </cell>
          <cell r="D290">
            <v>2</v>
          </cell>
          <cell r="E290">
            <v>12568.5</v>
          </cell>
          <cell r="F290">
            <v>22606</v>
          </cell>
          <cell r="G290">
            <v>29415.5</v>
          </cell>
          <cell r="H290">
            <v>1623</v>
          </cell>
          <cell r="I290">
            <v>12909</v>
          </cell>
          <cell r="J290">
            <v>23564</v>
          </cell>
          <cell r="K290">
            <v>31056</v>
          </cell>
          <cell r="L290">
            <v>1745</v>
          </cell>
          <cell r="M290">
            <v>12250</v>
          </cell>
          <cell r="N290">
            <v>23630</v>
          </cell>
          <cell r="O290">
            <v>31579</v>
          </cell>
          <cell r="P290">
            <v>1877</v>
          </cell>
          <cell r="Q290" t="str">
            <v>NULL</v>
          </cell>
          <cell r="R290" t="str">
            <v>NULL</v>
          </cell>
          <cell r="S290" t="str">
            <v>NULL</v>
          </cell>
          <cell r="T290" t="str">
            <v>NULL</v>
          </cell>
        </row>
        <row r="291">
          <cell r="B291" t="str">
            <v>2007/2008B2</v>
          </cell>
          <cell r="C291" t="str">
            <v>B</v>
          </cell>
          <cell r="D291">
            <v>2</v>
          </cell>
          <cell r="E291">
            <v>11954.75</v>
          </cell>
          <cell r="F291">
            <v>22265</v>
          </cell>
          <cell r="G291">
            <v>28604.5</v>
          </cell>
          <cell r="H291">
            <v>1827</v>
          </cell>
          <cell r="I291">
            <v>12790.625</v>
          </cell>
          <cell r="J291">
            <v>23210.5</v>
          </cell>
          <cell r="K291">
            <v>29796</v>
          </cell>
          <cell r="L291">
            <v>2004</v>
          </cell>
          <cell r="M291">
            <v>13602</v>
          </cell>
          <cell r="N291">
            <v>23938</v>
          </cell>
          <cell r="O291">
            <v>31379.197916666701</v>
          </cell>
          <cell r="P291">
            <v>2103</v>
          </cell>
          <cell r="Q291" t="str">
            <v>NULL</v>
          </cell>
          <cell r="R291" t="str">
            <v>NULL</v>
          </cell>
          <cell r="S291" t="str">
            <v>NULL</v>
          </cell>
          <cell r="T291" t="str">
            <v>NULL</v>
          </cell>
        </row>
        <row r="292">
          <cell r="B292" t="str">
            <v>2008/2009B2</v>
          </cell>
          <cell r="C292" t="str">
            <v>B</v>
          </cell>
          <cell r="D292">
            <v>2</v>
          </cell>
          <cell r="E292">
            <v>10474.888268156399</v>
          </cell>
          <cell r="F292">
            <v>20847</v>
          </cell>
          <cell r="G292">
            <v>28819</v>
          </cell>
          <cell r="H292">
            <v>1753</v>
          </cell>
          <cell r="I292">
            <v>11155.786357340699</v>
          </cell>
          <cell r="J292">
            <v>21106.307017543899</v>
          </cell>
          <cell r="K292">
            <v>30036.071947674402</v>
          </cell>
          <cell r="L292">
            <v>1800</v>
          </cell>
          <cell r="M292">
            <v>11664</v>
          </cell>
          <cell r="N292">
            <v>22584</v>
          </cell>
          <cell r="O292">
            <v>32005</v>
          </cell>
          <cell r="P292">
            <v>1965</v>
          </cell>
          <cell r="Q292" t="str">
            <v>NULL</v>
          </cell>
          <cell r="R292" t="str">
            <v>NULL</v>
          </cell>
          <cell r="S292" t="str">
            <v>NULL</v>
          </cell>
          <cell r="T292" t="str">
            <v>NULL</v>
          </cell>
        </row>
        <row r="293">
          <cell r="B293" t="str">
            <v>2009/2010B2</v>
          </cell>
          <cell r="C293" t="str">
            <v>B</v>
          </cell>
          <cell r="D293">
            <v>2</v>
          </cell>
          <cell r="E293">
            <v>10346.268493150699</v>
          </cell>
          <cell r="F293">
            <v>20073</v>
          </cell>
          <cell r="G293">
            <v>28813</v>
          </cell>
          <cell r="H293">
            <v>1905</v>
          </cell>
          <cell r="I293">
            <v>11219.665162454899</v>
          </cell>
          <cell r="J293">
            <v>21254.5</v>
          </cell>
          <cell r="K293">
            <v>30035.5</v>
          </cell>
          <cell r="L293">
            <v>2006</v>
          </cell>
          <cell r="M293" t="str">
            <v>NULL</v>
          </cell>
          <cell r="N293" t="str">
            <v>NULL</v>
          </cell>
          <cell r="O293" t="str">
            <v>NULL</v>
          </cell>
          <cell r="P293" t="str">
            <v>NULL</v>
          </cell>
          <cell r="Q293" t="str">
            <v>NULL</v>
          </cell>
          <cell r="R293" t="str">
            <v>NULL</v>
          </cell>
          <cell r="S293" t="str">
            <v>NULL</v>
          </cell>
          <cell r="T293" t="str">
            <v>NULL</v>
          </cell>
        </row>
        <row r="294">
          <cell r="B294" t="str">
            <v>2010/2011B2</v>
          </cell>
          <cell r="C294" t="str">
            <v>B</v>
          </cell>
          <cell r="D294">
            <v>2</v>
          </cell>
          <cell r="E294">
            <v>10995.375</v>
          </cell>
          <cell r="F294">
            <v>19215</v>
          </cell>
          <cell r="G294">
            <v>27470.1525423729</v>
          </cell>
          <cell r="H294">
            <v>1902</v>
          </cell>
          <cell r="I294">
            <v>11966.24</v>
          </cell>
          <cell r="J294">
            <v>20931.5</v>
          </cell>
          <cell r="K294">
            <v>29313</v>
          </cell>
          <cell r="L294">
            <v>2018</v>
          </cell>
          <cell r="M294" t="str">
            <v>NULL</v>
          </cell>
          <cell r="N294" t="str">
            <v>NULL</v>
          </cell>
          <cell r="O294" t="str">
            <v>NULL</v>
          </cell>
          <cell r="P294" t="str">
            <v>NULL</v>
          </cell>
          <cell r="Q294" t="str">
            <v>NULL</v>
          </cell>
          <cell r="R294" t="str">
            <v>NULL</v>
          </cell>
          <cell r="S294" t="str">
            <v>NULL</v>
          </cell>
          <cell r="T294" t="str">
            <v>NULL</v>
          </cell>
        </row>
        <row r="295">
          <cell r="B295" t="str">
            <v>2011/2012B2</v>
          </cell>
          <cell r="C295" t="str">
            <v>B</v>
          </cell>
          <cell r="D295">
            <v>2</v>
          </cell>
          <cell r="E295">
            <v>10454</v>
          </cell>
          <cell r="F295">
            <v>19251</v>
          </cell>
          <cell r="G295">
            <v>27926</v>
          </cell>
          <cell r="H295">
            <v>1937</v>
          </cell>
          <cell r="I295" t="str">
            <v>NULL</v>
          </cell>
          <cell r="J295" t="str">
            <v>NULL</v>
          </cell>
          <cell r="K295" t="str">
            <v>NULL</v>
          </cell>
          <cell r="L295" t="str">
            <v>NULL</v>
          </cell>
          <cell r="M295" t="str">
            <v>NULL</v>
          </cell>
          <cell r="N295" t="str">
            <v>NULL</v>
          </cell>
          <cell r="O295" t="str">
            <v>NULL</v>
          </cell>
          <cell r="P295" t="str">
            <v>NULL</v>
          </cell>
          <cell r="Q295" t="str">
            <v>NULL</v>
          </cell>
          <cell r="R295" t="str">
            <v>NULL</v>
          </cell>
          <cell r="S295" t="str">
            <v>NULL</v>
          </cell>
          <cell r="T295" t="str">
            <v>NULL</v>
          </cell>
        </row>
        <row r="296">
          <cell r="B296" t="str">
            <v>2012/2013B2</v>
          </cell>
          <cell r="C296" t="str">
            <v>B</v>
          </cell>
          <cell r="D296">
            <v>2</v>
          </cell>
          <cell r="E296">
            <v>11001.5625</v>
          </cell>
          <cell r="F296">
            <v>19372</v>
          </cell>
          <cell r="G296">
            <v>27316.25</v>
          </cell>
          <cell r="H296">
            <v>2176</v>
          </cell>
          <cell r="I296" t="str">
            <v>NULL</v>
          </cell>
          <cell r="J296" t="str">
            <v>NULL</v>
          </cell>
          <cell r="K296" t="str">
            <v>NULL</v>
          </cell>
          <cell r="L296" t="str">
            <v>NULL</v>
          </cell>
          <cell r="M296" t="str">
            <v>NULL</v>
          </cell>
          <cell r="N296" t="str">
            <v>NULL</v>
          </cell>
          <cell r="O296" t="str">
            <v>NULL</v>
          </cell>
          <cell r="P296" t="str">
            <v>NULL</v>
          </cell>
          <cell r="Q296" t="str">
            <v>NULL</v>
          </cell>
          <cell r="R296" t="str">
            <v>NULL</v>
          </cell>
          <cell r="S296" t="str">
            <v>NULL</v>
          </cell>
          <cell r="T296" t="str">
            <v>NULL</v>
          </cell>
        </row>
        <row r="297">
          <cell r="B297" t="str">
            <v>2003/2004C2</v>
          </cell>
          <cell r="C297" t="str">
            <v>C</v>
          </cell>
          <cell r="D297">
            <v>2</v>
          </cell>
          <cell r="E297">
            <v>12313.191460055101</v>
          </cell>
          <cell r="F297">
            <v>19887</v>
          </cell>
          <cell r="G297">
            <v>32116.5</v>
          </cell>
          <cell r="H297">
            <v>399</v>
          </cell>
          <cell r="I297">
            <v>14610</v>
          </cell>
          <cell r="J297">
            <v>21682</v>
          </cell>
          <cell r="K297">
            <v>34412.073529411799</v>
          </cell>
          <cell r="L297">
            <v>485</v>
          </cell>
          <cell r="M297">
            <v>15621.5</v>
          </cell>
          <cell r="N297">
            <v>24925</v>
          </cell>
          <cell r="O297">
            <v>38254</v>
          </cell>
          <cell r="P297">
            <v>516</v>
          </cell>
          <cell r="Q297">
            <v>16649.682291666701</v>
          </cell>
          <cell r="R297">
            <v>28078</v>
          </cell>
          <cell r="S297">
            <v>41755.25</v>
          </cell>
          <cell r="T297">
            <v>574</v>
          </cell>
        </row>
        <row r="298">
          <cell r="B298" t="str">
            <v>2004/2005C2</v>
          </cell>
          <cell r="C298" t="str">
            <v>C</v>
          </cell>
          <cell r="D298">
            <v>2</v>
          </cell>
          <cell r="E298">
            <v>11511.3636363636</v>
          </cell>
          <cell r="F298">
            <v>19695</v>
          </cell>
          <cell r="G298">
            <v>32263.5</v>
          </cell>
          <cell r="H298">
            <v>459</v>
          </cell>
          <cell r="I298">
            <v>13299.6488095238</v>
          </cell>
          <cell r="J298">
            <v>21528</v>
          </cell>
          <cell r="K298">
            <v>33192.883900928799</v>
          </cell>
          <cell r="L298">
            <v>575</v>
          </cell>
          <cell r="M298">
            <v>13148.375</v>
          </cell>
          <cell r="N298">
            <v>24700</v>
          </cell>
          <cell r="O298">
            <v>36355.25</v>
          </cell>
          <cell r="P298">
            <v>638</v>
          </cell>
          <cell r="Q298" t="str">
            <v>NULL</v>
          </cell>
          <cell r="R298" t="str">
            <v>NULL</v>
          </cell>
          <cell r="S298" t="str">
            <v>NULL</v>
          </cell>
          <cell r="T298" t="str">
            <v>NULL</v>
          </cell>
        </row>
        <row r="299">
          <cell r="B299" t="str">
            <v>2005/2006C2</v>
          </cell>
          <cell r="C299" t="str">
            <v>C</v>
          </cell>
          <cell r="D299">
            <v>2</v>
          </cell>
          <cell r="E299">
            <v>10854</v>
          </cell>
          <cell r="F299">
            <v>18057</v>
          </cell>
          <cell r="G299">
            <v>30226</v>
          </cell>
          <cell r="H299">
            <v>489</v>
          </cell>
          <cell r="I299">
            <v>12884.644200000001</v>
          </cell>
          <cell r="J299">
            <v>20412</v>
          </cell>
          <cell r="K299">
            <v>30611</v>
          </cell>
          <cell r="L299">
            <v>585</v>
          </cell>
          <cell r="M299">
            <v>13815.5</v>
          </cell>
          <cell r="N299">
            <v>23318</v>
          </cell>
          <cell r="O299">
            <v>35933.954419889502</v>
          </cell>
          <cell r="P299">
            <v>654</v>
          </cell>
          <cell r="Q299" t="str">
            <v>NULL</v>
          </cell>
          <cell r="R299" t="str">
            <v>NULL</v>
          </cell>
          <cell r="S299" t="str">
            <v>NULL</v>
          </cell>
          <cell r="T299" t="str">
            <v>NULL</v>
          </cell>
        </row>
        <row r="300">
          <cell r="B300" t="str">
            <v>2006/2007C2</v>
          </cell>
          <cell r="C300" t="str">
            <v>C</v>
          </cell>
          <cell r="D300">
            <v>2</v>
          </cell>
          <cell r="E300">
            <v>9951</v>
          </cell>
          <cell r="F300">
            <v>18809.8033707865</v>
          </cell>
          <cell r="G300">
            <v>31740</v>
          </cell>
          <cell r="H300">
            <v>569</v>
          </cell>
          <cell r="I300">
            <v>12237.25</v>
          </cell>
          <cell r="J300">
            <v>20997</v>
          </cell>
          <cell r="K300">
            <v>32073</v>
          </cell>
          <cell r="L300">
            <v>724</v>
          </cell>
          <cell r="M300">
            <v>13823.5</v>
          </cell>
          <cell r="N300">
            <v>23821.380281690101</v>
          </cell>
          <cell r="O300">
            <v>35287</v>
          </cell>
          <cell r="P300">
            <v>740</v>
          </cell>
          <cell r="Q300" t="str">
            <v>NULL</v>
          </cell>
          <cell r="R300" t="str">
            <v>NULL</v>
          </cell>
          <cell r="S300" t="str">
            <v>NULL</v>
          </cell>
          <cell r="T300" t="str">
            <v>NULL</v>
          </cell>
        </row>
        <row r="301">
          <cell r="B301" t="str">
            <v>2007/2008C2</v>
          </cell>
          <cell r="C301" t="str">
            <v>C</v>
          </cell>
          <cell r="D301">
            <v>2</v>
          </cell>
          <cell r="E301">
            <v>9611.75</v>
          </cell>
          <cell r="F301">
            <v>17345.041322313999</v>
          </cell>
          <cell r="G301">
            <v>29623.5</v>
          </cell>
          <cell r="H301">
            <v>543</v>
          </cell>
          <cell r="I301">
            <v>11407.992613636399</v>
          </cell>
          <cell r="J301">
            <v>19362.5</v>
          </cell>
          <cell r="K301">
            <v>30919.410810810801</v>
          </cell>
          <cell r="L301">
            <v>678</v>
          </cell>
          <cell r="M301">
            <v>11263.5</v>
          </cell>
          <cell r="N301">
            <v>20946.5</v>
          </cell>
          <cell r="O301">
            <v>33347</v>
          </cell>
          <cell r="P301">
            <v>728</v>
          </cell>
          <cell r="Q301" t="str">
            <v>NULL</v>
          </cell>
          <cell r="R301" t="str">
            <v>NULL</v>
          </cell>
          <cell r="S301" t="str">
            <v>NULL</v>
          </cell>
          <cell r="T301" t="str">
            <v>NULL</v>
          </cell>
        </row>
        <row r="302">
          <cell r="B302" t="str">
            <v>2008/2009C2</v>
          </cell>
          <cell r="C302" t="str">
            <v>C</v>
          </cell>
          <cell r="D302">
            <v>2</v>
          </cell>
          <cell r="E302">
            <v>8927</v>
          </cell>
          <cell r="F302">
            <v>17513</v>
          </cell>
          <cell r="G302">
            <v>29367</v>
          </cell>
          <cell r="H302">
            <v>555</v>
          </cell>
          <cell r="I302">
            <v>10696.75</v>
          </cell>
          <cell r="J302">
            <v>19285.620253164601</v>
          </cell>
          <cell r="K302">
            <v>29380.25</v>
          </cell>
          <cell r="L302">
            <v>680</v>
          </cell>
          <cell r="M302">
            <v>12637</v>
          </cell>
          <cell r="N302">
            <v>21666</v>
          </cell>
          <cell r="O302">
            <v>32446</v>
          </cell>
          <cell r="P302">
            <v>711</v>
          </cell>
          <cell r="Q302" t="str">
            <v>NULL</v>
          </cell>
          <cell r="R302" t="str">
            <v>NULL</v>
          </cell>
          <cell r="S302" t="str">
            <v>NULL</v>
          </cell>
          <cell r="T302" t="str">
            <v>NULL</v>
          </cell>
        </row>
        <row r="303">
          <cell r="B303" t="str">
            <v>2009/2010C2</v>
          </cell>
          <cell r="C303" t="str">
            <v>C</v>
          </cell>
          <cell r="D303">
            <v>2</v>
          </cell>
          <cell r="E303">
            <v>8580</v>
          </cell>
          <cell r="F303">
            <v>15197.224719101099</v>
          </cell>
          <cell r="G303">
            <v>25953</v>
          </cell>
          <cell r="H303">
            <v>549</v>
          </cell>
          <cell r="I303">
            <v>11978.083333333299</v>
          </cell>
          <cell r="J303">
            <v>19738</v>
          </cell>
          <cell r="K303">
            <v>30191.25</v>
          </cell>
          <cell r="L303">
            <v>650</v>
          </cell>
          <cell r="M303" t="str">
            <v>NULL</v>
          </cell>
          <cell r="N303" t="str">
            <v>NULL</v>
          </cell>
          <cell r="O303" t="str">
            <v>NULL</v>
          </cell>
          <cell r="P303" t="str">
            <v>NULL</v>
          </cell>
          <cell r="Q303" t="str">
            <v>NULL</v>
          </cell>
          <cell r="R303" t="str">
            <v>NULL</v>
          </cell>
          <cell r="S303" t="str">
            <v>NULL</v>
          </cell>
          <cell r="T303" t="str">
            <v>NULL</v>
          </cell>
        </row>
        <row r="304">
          <cell r="B304" t="str">
            <v>2010/2011C2</v>
          </cell>
          <cell r="C304" t="str">
            <v>C</v>
          </cell>
          <cell r="D304">
            <v>2</v>
          </cell>
          <cell r="E304">
            <v>9659</v>
          </cell>
          <cell r="F304">
            <v>16508</v>
          </cell>
          <cell r="G304">
            <v>27872.477272727301</v>
          </cell>
          <cell r="H304">
            <v>567</v>
          </cell>
          <cell r="I304">
            <v>12026.5</v>
          </cell>
          <cell r="J304">
            <v>19857</v>
          </cell>
          <cell r="K304">
            <v>28729.5</v>
          </cell>
          <cell r="L304">
            <v>667</v>
          </cell>
          <cell r="M304" t="str">
            <v>NULL</v>
          </cell>
          <cell r="N304" t="str">
            <v>NULL</v>
          </cell>
          <cell r="O304" t="str">
            <v>NULL</v>
          </cell>
          <cell r="P304" t="str">
            <v>NULL</v>
          </cell>
          <cell r="Q304" t="str">
            <v>NULL</v>
          </cell>
          <cell r="R304" t="str">
            <v>NULL</v>
          </cell>
          <cell r="S304" t="str">
            <v>NULL</v>
          </cell>
          <cell r="T304" t="str">
            <v>NULL</v>
          </cell>
        </row>
        <row r="305">
          <cell r="B305" t="str">
            <v>2011/2012C2</v>
          </cell>
          <cell r="C305" t="str">
            <v>C</v>
          </cell>
          <cell r="D305">
            <v>2</v>
          </cell>
          <cell r="E305">
            <v>10638</v>
          </cell>
          <cell r="F305">
            <v>18099</v>
          </cell>
          <cell r="G305">
            <v>28756.785714285699</v>
          </cell>
          <cell r="H305">
            <v>557</v>
          </cell>
          <cell r="I305" t="str">
            <v>NULL</v>
          </cell>
          <cell r="J305" t="str">
            <v>NULL</v>
          </cell>
          <cell r="K305" t="str">
            <v>NULL</v>
          </cell>
          <cell r="L305" t="str">
            <v>NULL</v>
          </cell>
          <cell r="M305" t="str">
            <v>NULL</v>
          </cell>
          <cell r="N305" t="str">
            <v>NULL</v>
          </cell>
          <cell r="O305" t="str">
            <v>NULL</v>
          </cell>
          <cell r="P305" t="str">
            <v>NULL</v>
          </cell>
          <cell r="Q305" t="str">
            <v>NULL</v>
          </cell>
          <cell r="R305" t="str">
            <v>NULL</v>
          </cell>
          <cell r="S305" t="str">
            <v>NULL</v>
          </cell>
          <cell r="T305" t="str">
            <v>NULL</v>
          </cell>
        </row>
        <row r="306">
          <cell r="B306" t="str">
            <v>2012/2013C2</v>
          </cell>
          <cell r="C306" t="str">
            <v>C</v>
          </cell>
          <cell r="D306">
            <v>2</v>
          </cell>
          <cell r="E306">
            <v>12391.914414414399</v>
          </cell>
          <cell r="F306">
            <v>18128.333333333299</v>
          </cell>
          <cell r="G306">
            <v>28145</v>
          </cell>
          <cell r="H306">
            <v>525</v>
          </cell>
          <cell r="I306" t="str">
            <v>NULL</v>
          </cell>
          <cell r="J306" t="str">
            <v>NULL</v>
          </cell>
          <cell r="K306" t="str">
            <v>NULL</v>
          </cell>
          <cell r="L306" t="str">
            <v>NULL</v>
          </cell>
          <cell r="M306" t="str">
            <v>NULL</v>
          </cell>
          <cell r="N306" t="str">
            <v>NULL</v>
          </cell>
          <cell r="O306" t="str">
            <v>NULL</v>
          </cell>
          <cell r="P306" t="str">
            <v>NULL</v>
          </cell>
          <cell r="Q306" t="str">
            <v>NULL</v>
          </cell>
          <cell r="R306" t="str">
            <v>NULL</v>
          </cell>
          <cell r="S306" t="str">
            <v>NULL</v>
          </cell>
          <cell r="T306" t="str">
            <v>NULL</v>
          </cell>
        </row>
        <row r="307">
          <cell r="B307" t="str">
            <v>2003/2004D2</v>
          </cell>
          <cell r="C307" t="str">
            <v>D</v>
          </cell>
          <cell r="D307">
            <v>2</v>
          </cell>
          <cell r="E307">
            <v>9101.8179824561394</v>
          </cell>
          <cell r="F307">
            <v>16202</v>
          </cell>
          <cell r="G307">
            <v>23697</v>
          </cell>
          <cell r="H307">
            <v>1428</v>
          </cell>
          <cell r="I307">
            <v>12121.3107</v>
          </cell>
          <cell r="J307">
            <v>19890</v>
          </cell>
          <cell r="K307">
            <v>28697.995867768601</v>
          </cell>
          <cell r="L307">
            <v>1451</v>
          </cell>
          <cell r="M307">
            <v>12465</v>
          </cell>
          <cell r="N307">
            <v>21438.405200000001</v>
          </cell>
          <cell r="O307">
            <v>30807</v>
          </cell>
          <cell r="P307">
            <v>1557</v>
          </cell>
          <cell r="Q307">
            <v>13791.620699999999</v>
          </cell>
          <cell r="R307">
            <v>24013.5</v>
          </cell>
          <cell r="S307">
            <v>36266</v>
          </cell>
          <cell r="T307">
            <v>1644</v>
          </cell>
        </row>
        <row r="308">
          <cell r="B308" t="str">
            <v>2004/2005D2</v>
          </cell>
          <cell r="C308" t="str">
            <v>D</v>
          </cell>
          <cell r="D308">
            <v>2</v>
          </cell>
          <cell r="E308">
            <v>8489.5</v>
          </cell>
          <cell r="F308">
            <v>15794</v>
          </cell>
          <cell r="G308">
            <v>24599</v>
          </cell>
          <cell r="H308">
            <v>1407</v>
          </cell>
          <cell r="I308">
            <v>10346.75</v>
          </cell>
          <cell r="J308">
            <v>19073</v>
          </cell>
          <cell r="K308">
            <v>29519.5</v>
          </cell>
          <cell r="L308">
            <v>1476</v>
          </cell>
          <cell r="M308">
            <v>11616.494273026299</v>
          </cell>
          <cell r="N308">
            <v>20536.552980132499</v>
          </cell>
          <cell r="O308">
            <v>31483.75</v>
          </cell>
          <cell r="P308">
            <v>1618</v>
          </cell>
          <cell r="Q308" t="str">
            <v>NULL</v>
          </cell>
          <cell r="R308" t="str">
            <v>NULL</v>
          </cell>
          <cell r="S308" t="str">
            <v>NULL</v>
          </cell>
          <cell r="T308" t="str">
            <v>NULL</v>
          </cell>
        </row>
        <row r="309">
          <cell r="B309" t="str">
            <v>2005/2006D2</v>
          </cell>
          <cell r="C309" t="str">
            <v>D</v>
          </cell>
          <cell r="D309">
            <v>2</v>
          </cell>
          <cell r="E309">
            <v>9384.5</v>
          </cell>
          <cell r="F309">
            <v>16751</v>
          </cell>
          <cell r="G309">
            <v>25995.5</v>
          </cell>
          <cell r="H309">
            <v>1439</v>
          </cell>
          <cell r="I309">
            <v>10863.5</v>
          </cell>
          <cell r="J309">
            <v>18940</v>
          </cell>
          <cell r="K309">
            <v>28939.5</v>
          </cell>
          <cell r="L309">
            <v>1567</v>
          </cell>
          <cell r="M309">
            <v>11619</v>
          </cell>
          <cell r="N309">
            <v>20569.5</v>
          </cell>
          <cell r="O309">
            <v>31796.5</v>
          </cell>
          <cell r="P309">
            <v>1720</v>
          </cell>
          <cell r="Q309" t="str">
            <v>NULL</v>
          </cell>
          <cell r="R309" t="str">
            <v>NULL</v>
          </cell>
          <cell r="S309" t="str">
            <v>NULL</v>
          </cell>
          <cell r="T309" t="str">
            <v>NULL</v>
          </cell>
        </row>
        <row r="310">
          <cell r="B310" t="str">
            <v>2006/2007D2</v>
          </cell>
          <cell r="C310" t="str">
            <v>D</v>
          </cell>
          <cell r="D310">
            <v>2</v>
          </cell>
          <cell r="E310">
            <v>9307.3485999999994</v>
          </cell>
          <cell r="F310">
            <v>16296.5</v>
          </cell>
          <cell r="G310">
            <v>25861.306094182801</v>
          </cell>
          <cell r="H310">
            <v>1666</v>
          </cell>
          <cell r="I310">
            <v>10447.75</v>
          </cell>
          <cell r="J310">
            <v>18338.25</v>
          </cell>
          <cell r="K310">
            <v>28403</v>
          </cell>
          <cell r="L310">
            <v>1842</v>
          </cell>
          <cell r="M310">
            <v>11279</v>
          </cell>
          <cell r="N310">
            <v>20001</v>
          </cell>
          <cell r="O310">
            <v>30503</v>
          </cell>
          <cell r="P310">
            <v>1905</v>
          </cell>
          <cell r="Q310" t="str">
            <v>NULL</v>
          </cell>
          <cell r="R310" t="str">
            <v>NULL</v>
          </cell>
          <cell r="S310" t="str">
            <v>NULL</v>
          </cell>
          <cell r="T310" t="str">
            <v>NULL</v>
          </cell>
        </row>
        <row r="311">
          <cell r="B311" t="str">
            <v>2007/2008D2</v>
          </cell>
          <cell r="C311" t="str">
            <v>D</v>
          </cell>
          <cell r="D311">
            <v>2</v>
          </cell>
          <cell r="E311">
            <v>9186.625</v>
          </cell>
          <cell r="F311">
            <v>16011.5</v>
          </cell>
          <cell r="G311">
            <v>25462.25</v>
          </cell>
          <cell r="H311">
            <v>1756</v>
          </cell>
          <cell r="I311">
            <v>10076.75</v>
          </cell>
          <cell r="J311">
            <v>17560.5</v>
          </cell>
          <cell r="K311">
            <v>27254.832152974501</v>
          </cell>
          <cell r="L311">
            <v>1960</v>
          </cell>
          <cell r="M311">
            <v>10918.6849186992</v>
          </cell>
          <cell r="N311">
            <v>19241</v>
          </cell>
          <cell r="O311">
            <v>29501.5</v>
          </cell>
          <cell r="P311">
            <v>1995</v>
          </cell>
          <cell r="Q311" t="str">
            <v>NULL</v>
          </cell>
          <cell r="R311" t="str">
            <v>NULL</v>
          </cell>
          <cell r="S311" t="str">
            <v>NULL</v>
          </cell>
          <cell r="T311" t="str">
            <v>NULL</v>
          </cell>
        </row>
        <row r="312">
          <cell r="B312" t="str">
            <v>2008/2009D2</v>
          </cell>
          <cell r="C312" t="str">
            <v>D</v>
          </cell>
          <cell r="D312">
            <v>2</v>
          </cell>
          <cell r="E312">
            <v>8767.5885416666697</v>
          </cell>
          <cell r="F312">
            <v>16006</v>
          </cell>
          <cell r="G312">
            <v>24749.75</v>
          </cell>
          <cell r="H312">
            <v>1970</v>
          </cell>
          <cell r="I312">
            <v>10855</v>
          </cell>
          <cell r="J312">
            <v>18523</v>
          </cell>
          <cell r="K312">
            <v>27944</v>
          </cell>
          <cell r="L312">
            <v>2026</v>
          </cell>
          <cell r="M312">
            <v>11615.25</v>
          </cell>
          <cell r="N312">
            <v>20274.455696202502</v>
          </cell>
          <cell r="O312">
            <v>30578</v>
          </cell>
          <cell r="P312">
            <v>2136</v>
          </cell>
          <cell r="Q312" t="str">
            <v>NULL</v>
          </cell>
          <cell r="R312" t="str">
            <v>NULL</v>
          </cell>
          <cell r="S312" t="str">
            <v>NULL</v>
          </cell>
          <cell r="T312" t="str">
            <v>NULL</v>
          </cell>
        </row>
        <row r="313">
          <cell r="B313" t="str">
            <v>2009/2010D2</v>
          </cell>
          <cell r="C313" t="str">
            <v>D</v>
          </cell>
          <cell r="D313">
            <v>2</v>
          </cell>
          <cell r="E313">
            <v>9776.1686746987907</v>
          </cell>
          <cell r="F313">
            <v>17026</v>
          </cell>
          <cell r="G313">
            <v>26566</v>
          </cell>
          <cell r="H313">
            <v>2050</v>
          </cell>
          <cell r="I313">
            <v>11189</v>
          </cell>
          <cell r="J313">
            <v>18863</v>
          </cell>
          <cell r="K313">
            <v>28340</v>
          </cell>
          <cell r="L313">
            <v>2101</v>
          </cell>
          <cell r="M313" t="str">
            <v>NULL</v>
          </cell>
          <cell r="N313" t="str">
            <v>NULL</v>
          </cell>
          <cell r="O313" t="str">
            <v>NULL</v>
          </cell>
          <cell r="P313" t="str">
            <v>NULL</v>
          </cell>
          <cell r="Q313" t="str">
            <v>NULL</v>
          </cell>
          <cell r="R313" t="str">
            <v>NULL</v>
          </cell>
          <cell r="S313" t="str">
            <v>NULL</v>
          </cell>
          <cell r="T313" t="str">
            <v>NULL</v>
          </cell>
        </row>
        <row r="314">
          <cell r="B314" t="str">
            <v>2010/2011D2</v>
          </cell>
          <cell r="C314" t="str">
            <v>D</v>
          </cell>
          <cell r="D314">
            <v>2</v>
          </cell>
          <cell r="E314">
            <v>9454.18715083799</v>
          </cell>
          <cell r="F314">
            <v>17954</v>
          </cell>
          <cell r="G314">
            <v>27515</v>
          </cell>
          <cell r="H314">
            <v>2211</v>
          </cell>
          <cell r="I314">
            <v>11124</v>
          </cell>
          <cell r="J314">
            <v>19784.5</v>
          </cell>
          <cell r="K314">
            <v>30317.5</v>
          </cell>
          <cell r="L314">
            <v>2296</v>
          </cell>
          <cell r="M314" t="str">
            <v>NULL</v>
          </cell>
          <cell r="N314" t="str">
            <v>NULL</v>
          </cell>
          <cell r="O314" t="str">
            <v>NULL</v>
          </cell>
          <cell r="P314" t="str">
            <v>NULL</v>
          </cell>
          <cell r="Q314" t="str">
            <v>NULL</v>
          </cell>
          <cell r="R314" t="str">
            <v>NULL</v>
          </cell>
          <cell r="S314" t="str">
            <v>NULL</v>
          </cell>
          <cell r="T314" t="str">
            <v>NULL</v>
          </cell>
        </row>
        <row r="315">
          <cell r="B315" t="str">
            <v>2011/2012D2</v>
          </cell>
          <cell r="C315" t="str">
            <v>D</v>
          </cell>
          <cell r="D315">
            <v>2</v>
          </cell>
          <cell r="E315">
            <v>9746.5</v>
          </cell>
          <cell r="F315">
            <v>17770.612535612501</v>
          </cell>
          <cell r="G315">
            <v>27550.233425414401</v>
          </cell>
          <cell r="H315">
            <v>2187</v>
          </cell>
          <cell r="I315" t="str">
            <v>NULL</v>
          </cell>
          <cell r="J315" t="str">
            <v>NULL</v>
          </cell>
          <cell r="K315" t="str">
            <v>NULL</v>
          </cell>
          <cell r="L315" t="str">
            <v>NULL</v>
          </cell>
          <cell r="M315" t="str">
            <v>NULL</v>
          </cell>
          <cell r="N315" t="str">
            <v>NULL</v>
          </cell>
          <cell r="O315" t="str">
            <v>NULL</v>
          </cell>
          <cell r="P315" t="str">
            <v>NULL</v>
          </cell>
          <cell r="Q315" t="str">
            <v>NULL</v>
          </cell>
          <cell r="R315" t="str">
            <v>NULL</v>
          </cell>
          <cell r="S315" t="str">
            <v>NULL</v>
          </cell>
          <cell r="T315" t="str">
            <v>NULL</v>
          </cell>
        </row>
        <row r="316">
          <cell r="B316" t="str">
            <v>2012/2013D2</v>
          </cell>
          <cell r="C316" t="str">
            <v>D</v>
          </cell>
          <cell r="D316">
            <v>2</v>
          </cell>
          <cell r="E316">
            <v>10657</v>
          </cell>
          <cell r="F316">
            <v>19911</v>
          </cell>
          <cell r="G316">
            <v>31293.5</v>
          </cell>
          <cell r="H316">
            <v>2447</v>
          </cell>
          <cell r="I316" t="str">
            <v>NULL</v>
          </cell>
          <cell r="J316" t="str">
            <v>NULL</v>
          </cell>
          <cell r="K316" t="str">
            <v>NULL</v>
          </cell>
          <cell r="L316" t="str">
            <v>NULL</v>
          </cell>
          <cell r="M316" t="str">
            <v>NULL</v>
          </cell>
          <cell r="N316" t="str">
            <v>NULL</v>
          </cell>
          <cell r="O316" t="str">
            <v>NULL</v>
          </cell>
          <cell r="P316" t="str">
            <v>NULL</v>
          </cell>
          <cell r="Q316" t="str">
            <v>NULL</v>
          </cell>
          <cell r="R316" t="str">
            <v>NULL</v>
          </cell>
          <cell r="S316" t="str">
            <v>NULL</v>
          </cell>
          <cell r="T316" t="str">
            <v>NULL</v>
          </cell>
        </row>
        <row r="317">
          <cell r="B317" t="str">
            <v>2003/2004E2</v>
          </cell>
          <cell r="C317" t="str">
            <v>E</v>
          </cell>
          <cell r="D317">
            <v>2</v>
          </cell>
          <cell r="E317">
            <v>5892.1801204433496</v>
          </cell>
          <cell r="F317">
            <v>8689.1115702479292</v>
          </cell>
          <cell r="G317">
            <v>15715.397477663801</v>
          </cell>
          <cell r="H317">
            <v>144</v>
          </cell>
          <cell r="I317">
            <v>7702.6463249999997</v>
          </cell>
          <cell r="J317">
            <v>12429.5</v>
          </cell>
          <cell r="K317">
            <v>18748.5</v>
          </cell>
          <cell r="L317">
            <v>132</v>
          </cell>
          <cell r="M317">
            <v>8745.5</v>
          </cell>
          <cell r="N317">
            <v>14063.8100358423</v>
          </cell>
          <cell r="O317">
            <v>21432</v>
          </cell>
          <cell r="P317">
            <v>146</v>
          </cell>
          <cell r="Q317">
            <v>9502.6364613180504</v>
          </cell>
          <cell r="R317">
            <v>15783.5</v>
          </cell>
          <cell r="S317">
            <v>24970.382009345802</v>
          </cell>
          <cell r="T317">
            <v>140</v>
          </cell>
        </row>
        <row r="318">
          <cell r="B318" t="str">
            <v>2004/2005E2</v>
          </cell>
          <cell r="C318" t="str">
            <v>E</v>
          </cell>
          <cell r="D318">
            <v>2</v>
          </cell>
          <cell r="E318">
            <v>7479.94420452756</v>
          </cell>
          <cell r="F318">
            <v>11799.75</v>
          </cell>
          <cell r="G318">
            <v>18528.25</v>
          </cell>
          <cell r="H318">
            <v>140</v>
          </cell>
          <cell r="I318">
            <v>9084.5044910179604</v>
          </cell>
          <cell r="J318">
            <v>14060.949444134099</v>
          </cell>
          <cell r="K318">
            <v>21390.5</v>
          </cell>
          <cell r="L318">
            <v>151</v>
          </cell>
          <cell r="M318">
            <v>8461</v>
          </cell>
          <cell r="N318">
            <v>14754.5</v>
          </cell>
          <cell r="O318">
            <v>23565</v>
          </cell>
          <cell r="P318">
            <v>173</v>
          </cell>
          <cell r="Q318" t="str">
            <v>NULL</v>
          </cell>
          <cell r="R318" t="str">
            <v>NULL</v>
          </cell>
          <cell r="S318" t="str">
            <v>NULL</v>
          </cell>
          <cell r="T318" t="str">
            <v>NULL</v>
          </cell>
        </row>
        <row r="319">
          <cell r="B319" t="str">
            <v>2005/2006E2</v>
          </cell>
          <cell r="C319" t="str">
            <v>E</v>
          </cell>
          <cell r="D319">
            <v>2</v>
          </cell>
          <cell r="E319">
            <v>6946.5</v>
          </cell>
          <cell r="F319">
            <v>11549.203507562999</v>
          </cell>
          <cell r="G319">
            <v>16238</v>
          </cell>
          <cell r="H319">
            <v>177</v>
          </cell>
          <cell r="I319">
            <v>8677</v>
          </cell>
          <cell r="J319">
            <v>14304</v>
          </cell>
          <cell r="K319">
            <v>20769</v>
          </cell>
          <cell r="L319">
            <v>209</v>
          </cell>
          <cell r="M319">
            <v>9755.5</v>
          </cell>
          <cell r="N319">
            <v>16725</v>
          </cell>
          <cell r="O319">
            <v>22857</v>
          </cell>
          <cell r="P319">
            <v>209</v>
          </cell>
          <cell r="Q319" t="str">
            <v>NULL</v>
          </cell>
          <cell r="R319" t="str">
            <v>NULL</v>
          </cell>
          <cell r="S319" t="str">
            <v>NULL</v>
          </cell>
          <cell r="T319" t="str">
            <v>NULL</v>
          </cell>
        </row>
        <row r="320">
          <cell r="B320" t="str">
            <v>2006/2007E2</v>
          </cell>
          <cell r="C320" t="str">
            <v>E</v>
          </cell>
          <cell r="D320">
            <v>2</v>
          </cell>
          <cell r="E320">
            <v>7093.0454545454504</v>
          </cell>
          <cell r="F320">
            <v>11857.982093663901</v>
          </cell>
          <cell r="G320">
            <v>17605</v>
          </cell>
          <cell r="H320">
            <v>210</v>
          </cell>
          <cell r="I320">
            <v>8345.0200750000004</v>
          </cell>
          <cell r="J320">
            <v>13998.5</v>
          </cell>
          <cell r="K320">
            <v>20997.75</v>
          </cell>
          <cell r="L320">
            <v>220</v>
          </cell>
          <cell r="M320">
            <v>10791</v>
          </cell>
          <cell r="N320">
            <v>16218.8109</v>
          </cell>
          <cell r="O320">
            <v>24514.5</v>
          </cell>
          <cell r="P320">
            <v>227</v>
          </cell>
          <cell r="Q320" t="str">
            <v>NULL</v>
          </cell>
          <cell r="R320" t="str">
            <v>NULL</v>
          </cell>
          <cell r="S320" t="str">
            <v>NULL</v>
          </cell>
          <cell r="T320" t="str">
            <v>NULL</v>
          </cell>
        </row>
        <row r="321">
          <cell r="B321" t="str">
            <v>2007/2008E2</v>
          </cell>
          <cell r="C321" t="str">
            <v>E</v>
          </cell>
          <cell r="D321">
            <v>2</v>
          </cell>
          <cell r="E321">
            <v>6087.25</v>
          </cell>
          <cell r="F321">
            <v>9728.1779661017008</v>
          </cell>
          <cell r="G321">
            <v>16758.397471910099</v>
          </cell>
          <cell r="H321">
            <v>211</v>
          </cell>
          <cell r="I321">
            <v>7671.84</v>
          </cell>
          <cell r="J321">
            <v>12292</v>
          </cell>
          <cell r="K321">
            <v>19355.022727272699</v>
          </cell>
          <cell r="L321">
            <v>237</v>
          </cell>
          <cell r="M321">
            <v>8467.4449999999997</v>
          </cell>
          <cell r="N321">
            <v>13773</v>
          </cell>
          <cell r="O321">
            <v>22464.15</v>
          </cell>
          <cell r="P321">
            <v>215</v>
          </cell>
          <cell r="Q321" t="str">
            <v>NULL</v>
          </cell>
          <cell r="R321" t="str">
            <v>NULL</v>
          </cell>
          <cell r="S321" t="str">
            <v>NULL</v>
          </cell>
          <cell r="T321" t="str">
            <v>NULL</v>
          </cell>
        </row>
        <row r="322">
          <cell r="B322" t="str">
            <v>2008/2009E2</v>
          </cell>
          <cell r="C322" t="str">
            <v>E</v>
          </cell>
          <cell r="D322">
            <v>2</v>
          </cell>
          <cell r="E322">
            <v>6591</v>
          </cell>
          <cell r="F322">
            <v>10100.4982206406</v>
          </cell>
          <cell r="G322">
            <v>15280</v>
          </cell>
          <cell r="H322">
            <v>257</v>
          </cell>
          <cell r="I322">
            <v>7129.25759668508</v>
          </cell>
          <cell r="J322">
            <v>12628.5</v>
          </cell>
          <cell r="K322">
            <v>19480.048245614002</v>
          </cell>
          <cell r="L322">
            <v>283</v>
          </cell>
          <cell r="M322">
            <v>9027</v>
          </cell>
          <cell r="N322">
            <v>14625</v>
          </cell>
          <cell r="O322">
            <v>21865</v>
          </cell>
          <cell r="P322">
            <v>277</v>
          </cell>
          <cell r="Q322" t="str">
            <v>NULL</v>
          </cell>
          <cell r="R322" t="str">
            <v>NULL</v>
          </cell>
          <cell r="S322" t="str">
            <v>NULL</v>
          </cell>
          <cell r="T322" t="str">
            <v>NULL</v>
          </cell>
        </row>
        <row r="323">
          <cell r="B323" t="str">
            <v>2009/2010E2</v>
          </cell>
          <cell r="C323" t="str">
            <v>E</v>
          </cell>
          <cell r="D323">
            <v>2</v>
          </cell>
          <cell r="E323">
            <v>6022.375</v>
          </cell>
          <cell r="F323">
            <v>10921.996503496501</v>
          </cell>
          <cell r="G323">
            <v>16353.268718055</v>
          </cell>
          <cell r="H323">
            <v>228</v>
          </cell>
          <cell r="I323">
            <v>8336.8659420289896</v>
          </cell>
          <cell r="J323">
            <v>13249</v>
          </cell>
          <cell r="K323">
            <v>20010.5</v>
          </cell>
          <cell r="L323">
            <v>231</v>
          </cell>
          <cell r="M323" t="str">
            <v>NULL</v>
          </cell>
          <cell r="N323" t="str">
            <v>NULL</v>
          </cell>
          <cell r="O323" t="str">
            <v>NULL</v>
          </cell>
          <cell r="P323" t="str">
            <v>NULL</v>
          </cell>
          <cell r="Q323" t="str">
            <v>NULL</v>
          </cell>
          <cell r="R323" t="str">
            <v>NULL</v>
          </cell>
          <cell r="S323" t="str">
            <v>NULL</v>
          </cell>
          <cell r="T323" t="str">
            <v>NULL</v>
          </cell>
        </row>
        <row r="324">
          <cell r="B324" t="str">
            <v>2010/2011E2</v>
          </cell>
          <cell r="C324" t="str">
            <v>E</v>
          </cell>
          <cell r="D324">
            <v>2</v>
          </cell>
          <cell r="E324">
            <v>6072.6487252124698</v>
          </cell>
          <cell r="F324">
            <v>9721.6346153846207</v>
          </cell>
          <cell r="G324">
            <v>15932</v>
          </cell>
          <cell r="H324">
            <v>209</v>
          </cell>
          <cell r="I324">
            <v>7955.1277777777796</v>
          </cell>
          <cell r="J324">
            <v>13767</v>
          </cell>
          <cell r="K324">
            <v>19448.5</v>
          </cell>
          <cell r="L324">
            <v>207</v>
          </cell>
          <cell r="M324" t="str">
            <v>NULL</v>
          </cell>
          <cell r="N324" t="str">
            <v>NULL</v>
          </cell>
          <cell r="O324" t="str">
            <v>NULL</v>
          </cell>
          <cell r="P324" t="str">
            <v>NULL</v>
          </cell>
          <cell r="Q324" t="str">
            <v>NULL</v>
          </cell>
          <cell r="R324" t="str">
            <v>NULL</v>
          </cell>
          <cell r="S324" t="str">
            <v>NULL</v>
          </cell>
          <cell r="T324" t="str">
            <v>NULL</v>
          </cell>
        </row>
        <row r="325">
          <cell r="B325" t="str">
            <v>2011/2012E2</v>
          </cell>
          <cell r="C325" t="str">
            <v>E</v>
          </cell>
          <cell r="D325">
            <v>2</v>
          </cell>
          <cell r="E325">
            <v>6252</v>
          </cell>
          <cell r="F325">
            <v>11089.5</v>
          </cell>
          <cell r="G325">
            <v>15468.875</v>
          </cell>
          <cell r="H325">
            <v>164</v>
          </cell>
          <cell r="I325" t="str">
            <v>NULL</v>
          </cell>
          <cell r="J325" t="str">
            <v>NULL</v>
          </cell>
          <cell r="K325" t="str">
            <v>NULL</v>
          </cell>
          <cell r="L325" t="str">
            <v>NULL</v>
          </cell>
          <cell r="M325" t="str">
            <v>NULL</v>
          </cell>
          <cell r="N325" t="str">
            <v>NULL</v>
          </cell>
          <cell r="O325" t="str">
            <v>NULL</v>
          </cell>
          <cell r="P325" t="str">
            <v>NULL</v>
          </cell>
          <cell r="Q325" t="str">
            <v>NULL</v>
          </cell>
          <cell r="R325" t="str">
            <v>NULL</v>
          </cell>
          <cell r="S325" t="str">
            <v>NULL</v>
          </cell>
          <cell r="T325" t="str">
            <v>NULL</v>
          </cell>
        </row>
        <row r="326">
          <cell r="B326" t="str">
            <v>2012/2013E2</v>
          </cell>
          <cell r="C326" t="str">
            <v>E</v>
          </cell>
          <cell r="D326">
            <v>2</v>
          </cell>
          <cell r="E326">
            <v>7009.0550000000003</v>
          </cell>
          <cell r="F326">
            <v>11497.345994475099</v>
          </cell>
          <cell r="G326">
            <v>16278.5</v>
          </cell>
          <cell r="H326">
            <v>198</v>
          </cell>
          <cell r="I326" t="str">
            <v>NULL</v>
          </cell>
          <cell r="J326" t="str">
            <v>NULL</v>
          </cell>
          <cell r="K326" t="str">
            <v>NULL</v>
          </cell>
          <cell r="L326" t="str">
            <v>NULL</v>
          </cell>
          <cell r="M326" t="str">
            <v>NULL</v>
          </cell>
          <cell r="N326" t="str">
            <v>NULL</v>
          </cell>
          <cell r="O326" t="str">
            <v>NULL</v>
          </cell>
          <cell r="P326" t="str">
            <v>NULL</v>
          </cell>
          <cell r="Q326" t="str">
            <v>NULL</v>
          </cell>
          <cell r="R326" t="str">
            <v>NULL</v>
          </cell>
          <cell r="S326" t="str">
            <v>NULL</v>
          </cell>
          <cell r="T326" t="str">
            <v>NULL</v>
          </cell>
        </row>
        <row r="327">
          <cell r="B327" t="str">
            <v>2003/2004F2</v>
          </cell>
          <cell r="C327" t="str">
            <v>F</v>
          </cell>
          <cell r="D327">
            <v>2</v>
          </cell>
          <cell r="E327">
            <v>5163</v>
          </cell>
          <cell r="F327">
            <v>9155.5</v>
          </cell>
          <cell r="G327">
            <v>15965</v>
          </cell>
          <cell r="H327">
            <v>309</v>
          </cell>
          <cell r="I327">
            <v>6169.75</v>
          </cell>
          <cell r="J327">
            <v>11523</v>
          </cell>
          <cell r="K327">
            <v>21112</v>
          </cell>
          <cell r="L327">
            <v>384</v>
          </cell>
          <cell r="M327">
            <v>6729.6184249999997</v>
          </cell>
          <cell r="N327">
            <v>12705.25</v>
          </cell>
          <cell r="O327">
            <v>22483.25</v>
          </cell>
          <cell r="P327">
            <v>424</v>
          </cell>
          <cell r="Q327">
            <v>7956.9649681528699</v>
          </cell>
          <cell r="R327">
            <v>15685.849582172699</v>
          </cell>
          <cell r="S327">
            <v>29041</v>
          </cell>
          <cell r="T327">
            <v>463</v>
          </cell>
        </row>
        <row r="328">
          <cell r="B328" t="str">
            <v>2004/2005F2</v>
          </cell>
          <cell r="C328" t="str">
            <v>F</v>
          </cell>
          <cell r="D328">
            <v>2</v>
          </cell>
          <cell r="E328">
            <v>6033.75</v>
          </cell>
          <cell r="F328">
            <v>10231.976699999999</v>
          </cell>
          <cell r="G328">
            <v>17846.375</v>
          </cell>
          <cell r="H328">
            <v>346</v>
          </cell>
          <cell r="I328">
            <v>7474.2524999999996</v>
          </cell>
          <cell r="J328">
            <v>13786</v>
          </cell>
          <cell r="K328">
            <v>22009.5</v>
          </cell>
          <cell r="L328">
            <v>423</v>
          </cell>
          <cell r="M328">
            <v>7860.6069500000003</v>
          </cell>
          <cell r="N328">
            <v>15687</v>
          </cell>
          <cell r="O328">
            <v>24450.5</v>
          </cell>
          <cell r="P328">
            <v>499</v>
          </cell>
          <cell r="Q328" t="str">
            <v>NULL</v>
          </cell>
          <cell r="R328" t="str">
            <v>NULL</v>
          </cell>
          <cell r="S328" t="str">
            <v>NULL</v>
          </cell>
          <cell r="T328" t="str">
            <v>NULL</v>
          </cell>
        </row>
        <row r="329">
          <cell r="B329" t="str">
            <v>2005/2006F2</v>
          </cell>
          <cell r="C329" t="str">
            <v>F</v>
          </cell>
          <cell r="D329">
            <v>2</v>
          </cell>
          <cell r="E329">
            <v>6270</v>
          </cell>
          <cell r="F329">
            <v>11941.5</v>
          </cell>
          <cell r="G329">
            <v>18910</v>
          </cell>
          <cell r="H329">
            <v>381</v>
          </cell>
          <cell r="I329">
            <v>7030</v>
          </cell>
          <cell r="J329">
            <v>13228.7011173184</v>
          </cell>
          <cell r="K329">
            <v>22144</v>
          </cell>
          <cell r="L329">
            <v>497</v>
          </cell>
          <cell r="M329">
            <v>7903.7095499999996</v>
          </cell>
          <cell r="N329">
            <v>15476.5</v>
          </cell>
          <cell r="O329">
            <v>25527</v>
          </cell>
          <cell r="P329">
            <v>528</v>
          </cell>
          <cell r="Q329" t="str">
            <v>NULL</v>
          </cell>
          <cell r="R329" t="str">
            <v>NULL</v>
          </cell>
          <cell r="S329" t="str">
            <v>NULL</v>
          </cell>
          <cell r="T329" t="str">
            <v>NULL</v>
          </cell>
        </row>
        <row r="330">
          <cell r="B330" t="str">
            <v>2006/2007F2</v>
          </cell>
          <cell r="C330" t="str">
            <v>F</v>
          </cell>
          <cell r="D330">
            <v>2</v>
          </cell>
          <cell r="E330">
            <v>6547.4117412140604</v>
          </cell>
          <cell r="F330">
            <v>11768.25</v>
          </cell>
          <cell r="G330">
            <v>20158.25</v>
          </cell>
          <cell r="H330">
            <v>430</v>
          </cell>
          <cell r="I330">
            <v>7947.75</v>
          </cell>
          <cell r="J330">
            <v>13860.5</v>
          </cell>
          <cell r="K330">
            <v>23992</v>
          </cell>
          <cell r="L330">
            <v>559</v>
          </cell>
          <cell r="M330">
            <v>8546</v>
          </cell>
          <cell r="N330">
            <v>14917.5</v>
          </cell>
          <cell r="O330">
            <v>26110.853658536598</v>
          </cell>
          <cell r="P330">
            <v>593</v>
          </cell>
          <cell r="Q330" t="str">
            <v>NULL</v>
          </cell>
          <cell r="R330" t="str">
            <v>NULL</v>
          </cell>
          <cell r="S330" t="str">
            <v>NULL</v>
          </cell>
          <cell r="T330" t="str">
            <v>NULL</v>
          </cell>
        </row>
        <row r="331">
          <cell r="B331" t="str">
            <v>2007/2008F2</v>
          </cell>
          <cell r="C331" t="str">
            <v>F</v>
          </cell>
          <cell r="D331">
            <v>2</v>
          </cell>
          <cell r="E331">
            <v>5893.7841389728101</v>
          </cell>
          <cell r="F331">
            <v>11265.5</v>
          </cell>
          <cell r="G331">
            <v>19928.5</v>
          </cell>
          <cell r="H331">
            <v>538</v>
          </cell>
          <cell r="I331">
            <v>6945.75</v>
          </cell>
          <cell r="J331">
            <v>12763.3798882682</v>
          </cell>
          <cell r="K331">
            <v>23117.396694214902</v>
          </cell>
          <cell r="L331">
            <v>666</v>
          </cell>
          <cell r="M331">
            <v>7802.65625</v>
          </cell>
          <cell r="N331">
            <v>14069.5</v>
          </cell>
          <cell r="O331">
            <v>24771.75</v>
          </cell>
          <cell r="P331">
            <v>750</v>
          </cell>
          <cell r="Q331" t="str">
            <v>NULL</v>
          </cell>
          <cell r="R331" t="str">
            <v>NULL</v>
          </cell>
          <cell r="S331" t="str">
            <v>NULL</v>
          </cell>
          <cell r="T331" t="str">
            <v>NULL</v>
          </cell>
        </row>
        <row r="332">
          <cell r="B332" t="str">
            <v>2008/2009F2</v>
          </cell>
          <cell r="C332" t="str">
            <v>F</v>
          </cell>
          <cell r="D332">
            <v>2</v>
          </cell>
          <cell r="E332">
            <v>5863</v>
          </cell>
          <cell r="F332">
            <v>11058</v>
          </cell>
          <cell r="G332">
            <v>19367</v>
          </cell>
          <cell r="H332">
            <v>539</v>
          </cell>
          <cell r="I332">
            <v>7441.7058823529396</v>
          </cell>
          <cell r="J332">
            <v>13480.157068062799</v>
          </cell>
          <cell r="K332">
            <v>22680</v>
          </cell>
          <cell r="L332">
            <v>661</v>
          </cell>
          <cell r="M332">
            <v>7956</v>
          </cell>
          <cell r="N332">
            <v>14999.5</v>
          </cell>
          <cell r="O332">
            <v>25235</v>
          </cell>
          <cell r="P332">
            <v>733</v>
          </cell>
          <cell r="Q332" t="str">
            <v>NULL</v>
          </cell>
          <cell r="R332" t="str">
            <v>NULL</v>
          </cell>
          <cell r="S332" t="str">
            <v>NULL</v>
          </cell>
          <cell r="T332" t="str">
            <v>NULL</v>
          </cell>
        </row>
        <row r="333">
          <cell r="B333" t="str">
            <v>2009/2010F2</v>
          </cell>
          <cell r="C333" t="str">
            <v>F</v>
          </cell>
          <cell r="D333">
            <v>2</v>
          </cell>
          <cell r="E333">
            <v>6688.2134831460698</v>
          </cell>
          <cell r="F333">
            <v>12070.376033057901</v>
          </cell>
          <cell r="G333">
            <v>20034.25</v>
          </cell>
          <cell r="H333">
            <v>592</v>
          </cell>
          <cell r="I333">
            <v>8070.3375686813197</v>
          </cell>
          <cell r="J333">
            <v>14526.4878854626</v>
          </cell>
          <cell r="K333">
            <v>23300.876760563398</v>
          </cell>
          <cell r="L333">
            <v>704</v>
          </cell>
          <cell r="M333" t="str">
            <v>NULL</v>
          </cell>
          <cell r="N333" t="str">
            <v>NULL</v>
          </cell>
          <cell r="O333" t="str">
            <v>NULL</v>
          </cell>
          <cell r="P333" t="str">
            <v>NULL</v>
          </cell>
          <cell r="Q333" t="str">
            <v>NULL</v>
          </cell>
          <cell r="R333" t="str">
            <v>NULL</v>
          </cell>
          <cell r="S333" t="str">
            <v>NULL</v>
          </cell>
          <cell r="T333" t="str">
            <v>NULL</v>
          </cell>
        </row>
        <row r="334">
          <cell r="B334" t="str">
            <v>2010/2011F2</v>
          </cell>
          <cell r="C334" t="str">
            <v>F</v>
          </cell>
          <cell r="D334">
            <v>2</v>
          </cell>
          <cell r="E334">
            <v>7088.6</v>
          </cell>
          <cell r="F334">
            <v>12876</v>
          </cell>
          <cell r="G334">
            <v>20525</v>
          </cell>
          <cell r="H334">
            <v>569</v>
          </cell>
          <cell r="I334">
            <v>8322.75</v>
          </cell>
          <cell r="J334">
            <v>15298</v>
          </cell>
          <cell r="K334">
            <v>23396.5</v>
          </cell>
          <cell r="L334">
            <v>655</v>
          </cell>
          <cell r="M334" t="str">
            <v>NULL</v>
          </cell>
          <cell r="N334" t="str">
            <v>NULL</v>
          </cell>
          <cell r="O334" t="str">
            <v>NULL</v>
          </cell>
          <cell r="P334" t="str">
            <v>NULL</v>
          </cell>
          <cell r="Q334" t="str">
            <v>NULL</v>
          </cell>
          <cell r="R334" t="str">
            <v>NULL</v>
          </cell>
          <cell r="S334" t="str">
            <v>NULL</v>
          </cell>
          <cell r="T334" t="str">
            <v>NULL</v>
          </cell>
        </row>
        <row r="335">
          <cell r="B335" t="str">
            <v>2011/2012F2</v>
          </cell>
          <cell r="C335" t="str">
            <v>F</v>
          </cell>
          <cell r="D335">
            <v>2</v>
          </cell>
          <cell r="E335">
            <v>7249.5106456044005</v>
          </cell>
          <cell r="F335">
            <v>13500.4924793388</v>
          </cell>
          <cell r="G335">
            <v>22504.5</v>
          </cell>
          <cell r="H335">
            <v>594</v>
          </cell>
          <cell r="I335" t="str">
            <v>NULL</v>
          </cell>
          <cell r="J335" t="str">
            <v>NULL</v>
          </cell>
          <cell r="K335" t="str">
            <v>NULL</v>
          </cell>
          <cell r="L335" t="str">
            <v>NULL</v>
          </cell>
          <cell r="M335" t="str">
            <v>NULL</v>
          </cell>
          <cell r="N335" t="str">
            <v>NULL</v>
          </cell>
          <cell r="O335" t="str">
            <v>NULL</v>
          </cell>
          <cell r="P335" t="str">
            <v>NULL</v>
          </cell>
          <cell r="Q335" t="str">
            <v>NULL</v>
          </cell>
          <cell r="R335" t="str">
            <v>NULL</v>
          </cell>
          <cell r="S335" t="str">
            <v>NULL</v>
          </cell>
          <cell r="T335" t="str">
            <v>NULL</v>
          </cell>
        </row>
        <row r="336">
          <cell r="B336" t="str">
            <v>2012/2013F2</v>
          </cell>
          <cell r="C336" t="str">
            <v>F</v>
          </cell>
          <cell r="D336">
            <v>2</v>
          </cell>
          <cell r="E336">
            <v>8008.2171052631602</v>
          </cell>
          <cell r="F336">
            <v>14984.5</v>
          </cell>
          <cell r="G336">
            <v>23114.75</v>
          </cell>
          <cell r="H336">
            <v>676</v>
          </cell>
          <cell r="I336" t="str">
            <v>NULL</v>
          </cell>
          <cell r="J336" t="str">
            <v>NULL</v>
          </cell>
          <cell r="K336" t="str">
            <v>NULL</v>
          </cell>
          <cell r="L336" t="str">
            <v>NULL</v>
          </cell>
          <cell r="M336" t="str">
            <v>NULL</v>
          </cell>
          <cell r="N336" t="str">
            <v>NULL</v>
          </cell>
          <cell r="O336" t="str">
            <v>NULL</v>
          </cell>
          <cell r="P336" t="str">
            <v>NULL</v>
          </cell>
          <cell r="Q336" t="str">
            <v>NULL</v>
          </cell>
          <cell r="R336" t="str">
            <v>NULL</v>
          </cell>
          <cell r="S336" t="str">
            <v>NULL</v>
          </cell>
          <cell r="T336" t="str">
            <v>NULL</v>
          </cell>
        </row>
        <row r="337">
          <cell r="B337" t="str">
            <v>2003/2004G2</v>
          </cell>
          <cell r="C337" t="str">
            <v>G</v>
          </cell>
          <cell r="D337">
            <v>2</v>
          </cell>
          <cell r="E337">
            <v>7050.9709999999995</v>
          </cell>
          <cell r="F337">
            <v>13444</v>
          </cell>
          <cell r="G337">
            <v>20271.25</v>
          </cell>
          <cell r="H337">
            <v>504</v>
          </cell>
          <cell r="I337">
            <v>6732.3266999999996</v>
          </cell>
          <cell r="J337">
            <v>13958.697899999999</v>
          </cell>
          <cell r="K337">
            <v>22733</v>
          </cell>
          <cell r="L337">
            <v>617</v>
          </cell>
          <cell r="M337">
            <v>7200</v>
          </cell>
          <cell r="N337">
            <v>15633</v>
          </cell>
          <cell r="O337">
            <v>25838</v>
          </cell>
          <cell r="P337">
            <v>703</v>
          </cell>
          <cell r="Q337">
            <v>7147.2852000000003</v>
          </cell>
          <cell r="R337">
            <v>14475.5</v>
          </cell>
          <cell r="S337">
            <v>26202.643400000001</v>
          </cell>
          <cell r="T337">
            <v>769</v>
          </cell>
        </row>
        <row r="338">
          <cell r="B338" t="str">
            <v>2004/2005G2</v>
          </cell>
          <cell r="C338" t="str">
            <v>G</v>
          </cell>
          <cell r="D338">
            <v>2</v>
          </cell>
          <cell r="E338">
            <v>7022.0483482142799</v>
          </cell>
          <cell r="F338">
            <v>14168.523465704</v>
          </cell>
          <cell r="G338">
            <v>23201</v>
          </cell>
          <cell r="H338">
            <v>560</v>
          </cell>
          <cell r="I338">
            <v>6991.5</v>
          </cell>
          <cell r="J338">
            <v>16641</v>
          </cell>
          <cell r="K338">
            <v>25285.5</v>
          </cell>
          <cell r="L338">
            <v>675</v>
          </cell>
          <cell r="M338">
            <v>7927.5</v>
          </cell>
          <cell r="N338">
            <v>17681.5</v>
          </cell>
          <cell r="O338">
            <v>28128.75</v>
          </cell>
          <cell r="P338">
            <v>768</v>
          </cell>
          <cell r="Q338" t="str">
            <v>NULL</v>
          </cell>
          <cell r="R338" t="str">
            <v>NULL</v>
          </cell>
          <cell r="S338" t="str">
            <v>NULL</v>
          </cell>
          <cell r="T338" t="str">
            <v>NULL</v>
          </cell>
        </row>
        <row r="339">
          <cell r="B339" t="str">
            <v>2005/2006G2</v>
          </cell>
          <cell r="C339" t="str">
            <v>G</v>
          </cell>
          <cell r="D339">
            <v>2</v>
          </cell>
          <cell r="E339">
            <v>8194.9375</v>
          </cell>
          <cell r="F339">
            <v>15008</v>
          </cell>
          <cell r="G339">
            <v>24549.5</v>
          </cell>
          <cell r="H339">
            <v>590</v>
          </cell>
          <cell r="I339">
            <v>8491.6936541076502</v>
          </cell>
          <cell r="J339">
            <v>17211.5</v>
          </cell>
          <cell r="K339">
            <v>26862.615384615401</v>
          </cell>
          <cell r="L339">
            <v>654</v>
          </cell>
          <cell r="M339">
            <v>8883</v>
          </cell>
          <cell r="N339">
            <v>17631</v>
          </cell>
          <cell r="O339">
            <v>28505</v>
          </cell>
          <cell r="P339">
            <v>721</v>
          </cell>
          <cell r="Q339" t="str">
            <v>NULL</v>
          </cell>
          <cell r="R339" t="str">
            <v>NULL</v>
          </cell>
          <cell r="S339" t="str">
            <v>NULL</v>
          </cell>
          <cell r="T339" t="str">
            <v>NULL</v>
          </cell>
        </row>
        <row r="340">
          <cell r="B340" t="str">
            <v>2006/2007G2</v>
          </cell>
          <cell r="C340" t="str">
            <v>G</v>
          </cell>
          <cell r="D340">
            <v>2</v>
          </cell>
          <cell r="E340">
            <v>7426.6857</v>
          </cell>
          <cell r="F340">
            <v>14519</v>
          </cell>
          <cell r="G340">
            <v>24549</v>
          </cell>
          <cell r="H340">
            <v>527</v>
          </cell>
          <cell r="I340">
            <v>7020.1666666666697</v>
          </cell>
          <cell r="J340">
            <v>14532</v>
          </cell>
          <cell r="K340">
            <v>25028</v>
          </cell>
          <cell r="L340">
            <v>669</v>
          </cell>
          <cell r="M340">
            <v>8000</v>
          </cell>
          <cell r="N340">
            <v>15328</v>
          </cell>
          <cell r="O340">
            <v>26916</v>
          </cell>
          <cell r="P340">
            <v>709</v>
          </cell>
          <cell r="Q340" t="str">
            <v>NULL</v>
          </cell>
          <cell r="R340" t="str">
            <v>NULL</v>
          </cell>
          <cell r="S340" t="str">
            <v>NULL</v>
          </cell>
          <cell r="T340" t="str">
            <v>NULL</v>
          </cell>
        </row>
        <row r="341">
          <cell r="B341" t="str">
            <v>2007/2008G2</v>
          </cell>
          <cell r="C341" t="str">
            <v>G</v>
          </cell>
          <cell r="D341">
            <v>2</v>
          </cell>
          <cell r="E341">
            <v>6612.7401433691803</v>
          </cell>
          <cell r="F341">
            <v>15432</v>
          </cell>
          <cell r="G341">
            <v>25544</v>
          </cell>
          <cell r="H341">
            <v>603</v>
          </cell>
          <cell r="I341">
            <v>7242.9720670391098</v>
          </cell>
          <cell r="J341">
            <v>16054</v>
          </cell>
          <cell r="K341">
            <v>25486.5</v>
          </cell>
          <cell r="L341">
            <v>707</v>
          </cell>
          <cell r="M341">
            <v>7715.75</v>
          </cell>
          <cell r="N341">
            <v>16805</v>
          </cell>
          <cell r="O341">
            <v>26675.095323740999</v>
          </cell>
          <cell r="P341">
            <v>795</v>
          </cell>
          <cell r="Q341" t="str">
            <v>NULL</v>
          </cell>
          <cell r="R341" t="str">
            <v>NULL</v>
          </cell>
          <cell r="S341" t="str">
            <v>NULL</v>
          </cell>
          <cell r="T341" t="str">
            <v>NULL</v>
          </cell>
        </row>
        <row r="342">
          <cell r="B342" t="str">
            <v>2008/2009G2</v>
          </cell>
          <cell r="C342" t="str">
            <v>G</v>
          </cell>
          <cell r="D342">
            <v>2</v>
          </cell>
          <cell r="E342">
            <v>7997.125</v>
          </cell>
          <cell r="F342">
            <v>15845</v>
          </cell>
          <cell r="G342">
            <v>25123.25</v>
          </cell>
          <cell r="H342">
            <v>642</v>
          </cell>
          <cell r="I342">
            <v>8619</v>
          </cell>
          <cell r="J342">
            <v>17329</v>
          </cell>
          <cell r="K342">
            <v>25792</v>
          </cell>
          <cell r="L342">
            <v>757</v>
          </cell>
          <cell r="M342">
            <v>8370.6717877094998</v>
          </cell>
          <cell r="N342">
            <v>18090</v>
          </cell>
          <cell r="O342">
            <v>28266.5</v>
          </cell>
          <cell r="P342">
            <v>847</v>
          </cell>
          <cell r="Q342" t="str">
            <v>NULL</v>
          </cell>
          <cell r="R342" t="str">
            <v>NULL</v>
          </cell>
          <cell r="S342" t="str">
            <v>NULL</v>
          </cell>
          <cell r="T342" t="str">
            <v>NULL</v>
          </cell>
        </row>
        <row r="343">
          <cell r="B343" t="str">
            <v>2009/2010G2</v>
          </cell>
          <cell r="C343" t="str">
            <v>G</v>
          </cell>
          <cell r="D343">
            <v>2</v>
          </cell>
          <cell r="E343">
            <v>7481.3928571428596</v>
          </cell>
          <cell r="F343">
            <v>15674.5</v>
          </cell>
          <cell r="G343">
            <v>24583.5</v>
          </cell>
          <cell r="H343">
            <v>690</v>
          </cell>
          <cell r="I343">
            <v>8592.1</v>
          </cell>
          <cell r="J343">
            <v>18011</v>
          </cell>
          <cell r="K343">
            <v>27657</v>
          </cell>
          <cell r="L343">
            <v>809</v>
          </cell>
          <cell r="M343" t="str">
            <v>NULL</v>
          </cell>
          <cell r="N343" t="str">
            <v>NULL</v>
          </cell>
          <cell r="O343" t="str">
            <v>NULL</v>
          </cell>
          <cell r="P343" t="str">
            <v>NULL</v>
          </cell>
          <cell r="Q343" t="str">
            <v>NULL</v>
          </cell>
          <cell r="R343" t="str">
            <v>NULL</v>
          </cell>
          <cell r="S343" t="str">
            <v>NULL</v>
          </cell>
          <cell r="T343" t="str">
            <v>NULL</v>
          </cell>
        </row>
        <row r="344">
          <cell r="B344" t="str">
            <v>2010/2011G2</v>
          </cell>
          <cell r="C344" t="str">
            <v>G</v>
          </cell>
          <cell r="D344">
            <v>2</v>
          </cell>
          <cell r="E344">
            <v>7926.25</v>
          </cell>
          <cell r="F344">
            <v>16344</v>
          </cell>
          <cell r="G344">
            <v>26005</v>
          </cell>
          <cell r="H344">
            <v>736</v>
          </cell>
          <cell r="I344">
            <v>8254.7453703703704</v>
          </cell>
          <cell r="J344">
            <v>17593</v>
          </cell>
          <cell r="K344">
            <v>27187.5</v>
          </cell>
          <cell r="L344">
            <v>861</v>
          </cell>
          <cell r="M344" t="str">
            <v>NULL</v>
          </cell>
          <cell r="N344" t="str">
            <v>NULL</v>
          </cell>
          <cell r="O344" t="str">
            <v>NULL</v>
          </cell>
          <cell r="P344" t="str">
            <v>NULL</v>
          </cell>
          <cell r="Q344" t="str">
            <v>NULL</v>
          </cell>
          <cell r="R344" t="str">
            <v>NULL</v>
          </cell>
          <cell r="S344" t="str">
            <v>NULL</v>
          </cell>
          <cell r="T344" t="str">
            <v>NULL</v>
          </cell>
        </row>
        <row r="345">
          <cell r="B345" t="str">
            <v>2011/2012G2</v>
          </cell>
          <cell r="C345" t="str">
            <v>G</v>
          </cell>
          <cell r="D345">
            <v>2</v>
          </cell>
          <cell r="E345">
            <v>8370</v>
          </cell>
          <cell r="F345">
            <v>16263.5</v>
          </cell>
          <cell r="G345">
            <v>25993</v>
          </cell>
          <cell r="H345">
            <v>890</v>
          </cell>
          <cell r="I345" t="str">
            <v>NULL</v>
          </cell>
          <cell r="J345" t="str">
            <v>NULL</v>
          </cell>
          <cell r="K345" t="str">
            <v>NULL</v>
          </cell>
          <cell r="L345" t="str">
            <v>NULL</v>
          </cell>
          <cell r="M345" t="str">
            <v>NULL</v>
          </cell>
          <cell r="N345" t="str">
            <v>NULL</v>
          </cell>
          <cell r="O345" t="str">
            <v>NULL</v>
          </cell>
          <cell r="P345" t="str">
            <v>NULL</v>
          </cell>
          <cell r="Q345" t="str">
            <v>NULL</v>
          </cell>
          <cell r="R345" t="str">
            <v>NULL</v>
          </cell>
          <cell r="S345" t="str">
            <v>NULL</v>
          </cell>
          <cell r="T345" t="str">
            <v>NULL</v>
          </cell>
        </row>
        <row r="346">
          <cell r="B346" t="str">
            <v>2012/2013G2</v>
          </cell>
          <cell r="C346" t="str">
            <v>G</v>
          </cell>
          <cell r="D346">
            <v>2</v>
          </cell>
          <cell r="E346">
            <v>8391.125</v>
          </cell>
          <cell r="F346">
            <v>15981</v>
          </cell>
          <cell r="G346">
            <v>25762.069767441899</v>
          </cell>
          <cell r="H346">
            <v>835</v>
          </cell>
          <cell r="I346" t="str">
            <v>NULL</v>
          </cell>
          <cell r="J346" t="str">
            <v>NULL</v>
          </cell>
          <cell r="K346" t="str">
            <v>NULL</v>
          </cell>
          <cell r="L346" t="str">
            <v>NULL</v>
          </cell>
          <cell r="M346" t="str">
            <v>NULL</v>
          </cell>
          <cell r="N346" t="str">
            <v>NULL</v>
          </cell>
          <cell r="O346" t="str">
            <v>NULL</v>
          </cell>
          <cell r="P346" t="str">
            <v>NULL</v>
          </cell>
          <cell r="Q346" t="str">
            <v>NULL</v>
          </cell>
          <cell r="R346" t="str">
            <v>NULL</v>
          </cell>
          <cell r="S346" t="str">
            <v>NULL</v>
          </cell>
          <cell r="T346" t="str">
            <v>NULL</v>
          </cell>
        </row>
        <row r="347">
          <cell r="B347" t="str">
            <v>2003/2004H2</v>
          </cell>
          <cell r="C347" t="str">
            <v>H</v>
          </cell>
          <cell r="D347">
            <v>2</v>
          </cell>
          <cell r="E347">
            <v>5777.7438016528904</v>
          </cell>
          <cell r="F347">
            <v>10245.5</v>
          </cell>
          <cell r="G347">
            <v>15707.25</v>
          </cell>
          <cell r="H347">
            <v>278</v>
          </cell>
          <cell r="I347">
            <v>6512.5</v>
          </cell>
          <cell r="J347">
            <v>13583</v>
          </cell>
          <cell r="K347">
            <v>20189.810249307498</v>
          </cell>
          <cell r="L347">
            <v>271</v>
          </cell>
          <cell r="M347">
            <v>6206.3792999999996</v>
          </cell>
          <cell r="N347">
            <v>12414</v>
          </cell>
          <cell r="O347">
            <v>22289.25</v>
          </cell>
          <cell r="P347">
            <v>332</v>
          </cell>
          <cell r="Q347">
            <v>7558.9818435754196</v>
          </cell>
          <cell r="R347">
            <v>12734</v>
          </cell>
          <cell r="S347">
            <v>24727</v>
          </cell>
          <cell r="T347">
            <v>339</v>
          </cell>
        </row>
        <row r="348">
          <cell r="B348" t="str">
            <v>2004/2005H2</v>
          </cell>
          <cell r="C348" t="str">
            <v>H</v>
          </cell>
          <cell r="D348">
            <v>2</v>
          </cell>
          <cell r="E348">
            <v>5126</v>
          </cell>
          <cell r="F348">
            <v>10117</v>
          </cell>
          <cell r="G348">
            <v>16754</v>
          </cell>
          <cell r="H348">
            <v>281</v>
          </cell>
          <cell r="I348">
            <v>6808.5968499999999</v>
          </cell>
          <cell r="J348">
            <v>12574</v>
          </cell>
          <cell r="K348">
            <v>19296</v>
          </cell>
          <cell r="L348">
            <v>322</v>
          </cell>
          <cell r="M348">
            <v>7071</v>
          </cell>
          <cell r="N348">
            <v>13130.9269</v>
          </cell>
          <cell r="O348">
            <v>20720.75</v>
          </cell>
          <cell r="P348">
            <v>348</v>
          </cell>
          <cell r="Q348" t="str">
            <v>NULL</v>
          </cell>
          <cell r="R348" t="str">
            <v>NULL</v>
          </cell>
          <cell r="S348" t="str">
            <v>NULL</v>
          </cell>
          <cell r="T348" t="str">
            <v>NULL</v>
          </cell>
        </row>
        <row r="349">
          <cell r="B349" t="str">
            <v>2005/2006H2</v>
          </cell>
          <cell r="C349" t="str">
            <v>H</v>
          </cell>
          <cell r="D349">
            <v>2</v>
          </cell>
          <cell r="E349">
            <v>6170.8809950833702</v>
          </cell>
          <cell r="F349">
            <v>11504.868131868099</v>
          </cell>
          <cell r="G349">
            <v>17170.5</v>
          </cell>
          <cell r="H349">
            <v>335</v>
          </cell>
          <cell r="I349">
            <v>6527.80410630609</v>
          </cell>
          <cell r="J349">
            <v>13157.25</v>
          </cell>
          <cell r="K349">
            <v>19285.75</v>
          </cell>
          <cell r="L349">
            <v>376</v>
          </cell>
          <cell r="M349">
            <v>7943</v>
          </cell>
          <cell r="N349">
            <v>14746</v>
          </cell>
          <cell r="O349">
            <v>21747.840659340702</v>
          </cell>
          <cell r="P349">
            <v>397</v>
          </cell>
          <cell r="Q349" t="str">
            <v>NULL</v>
          </cell>
          <cell r="R349" t="str">
            <v>NULL</v>
          </cell>
          <cell r="S349" t="str">
            <v>NULL</v>
          </cell>
          <cell r="T349" t="str">
            <v>NULL</v>
          </cell>
        </row>
        <row r="350">
          <cell r="B350" t="str">
            <v>2006/2007H2</v>
          </cell>
          <cell r="C350" t="str">
            <v>H</v>
          </cell>
          <cell r="D350">
            <v>2</v>
          </cell>
          <cell r="E350">
            <v>5501.5540499999997</v>
          </cell>
          <cell r="F350">
            <v>11186</v>
          </cell>
          <cell r="G350">
            <v>16352.295366795401</v>
          </cell>
          <cell r="H350">
            <v>347</v>
          </cell>
          <cell r="I350">
            <v>6361.5</v>
          </cell>
          <cell r="J350">
            <v>13283.7878787879</v>
          </cell>
          <cell r="K350">
            <v>18720</v>
          </cell>
          <cell r="L350">
            <v>371</v>
          </cell>
          <cell r="M350">
            <v>7118.7582417582398</v>
          </cell>
          <cell r="N350">
            <v>14349.5</v>
          </cell>
          <cell r="O350">
            <v>21737</v>
          </cell>
          <cell r="P350">
            <v>403</v>
          </cell>
          <cell r="Q350" t="str">
            <v>NULL</v>
          </cell>
          <cell r="R350" t="str">
            <v>NULL</v>
          </cell>
          <cell r="S350" t="str">
            <v>NULL</v>
          </cell>
          <cell r="T350" t="str">
            <v>NULL</v>
          </cell>
        </row>
        <row r="351">
          <cell r="B351" t="str">
            <v>2007/2008H2</v>
          </cell>
          <cell r="C351" t="str">
            <v>H</v>
          </cell>
          <cell r="D351">
            <v>2</v>
          </cell>
          <cell r="E351">
            <v>6148.25</v>
          </cell>
          <cell r="F351">
            <v>10836.987951807199</v>
          </cell>
          <cell r="G351">
            <v>18002.25</v>
          </cell>
          <cell r="H351">
            <v>414</v>
          </cell>
          <cell r="I351">
            <v>7068</v>
          </cell>
          <cell r="J351">
            <v>13019</v>
          </cell>
          <cell r="K351">
            <v>20436.764999999999</v>
          </cell>
          <cell r="L351">
            <v>479</v>
          </cell>
          <cell r="M351">
            <v>7701</v>
          </cell>
          <cell r="N351">
            <v>14498.0147058824</v>
          </cell>
          <cell r="O351">
            <v>23907.5</v>
          </cell>
          <cell r="P351">
            <v>479</v>
          </cell>
          <cell r="Q351" t="str">
            <v>NULL</v>
          </cell>
          <cell r="R351" t="str">
            <v>NULL</v>
          </cell>
          <cell r="S351" t="str">
            <v>NULL</v>
          </cell>
          <cell r="T351" t="str">
            <v>NULL</v>
          </cell>
        </row>
        <row r="352">
          <cell r="B352" t="str">
            <v>2008/2009H2</v>
          </cell>
          <cell r="C352" t="str">
            <v>H</v>
          </cell>
          <cell r="D352">
            <v>2</v>
          </cell>
          <cell r="E352">
            <v>6111.875</v>
          </cell>
          <cell r="F352">
            <v>11121.831797235</v>
          </cell>
          <cell r="G352">
            <v>16224</v>
          </cell>
          <cell r="H352">
            <v>588</v>
          </cell>
          <cell r="I352">
            <v>7207.75</v>
          </cell>
          <cell r="J352">
            <v>13621.5</v>
          </cell>
          <cell r="K352">
            <v>20214.5</v>
          </cell>
          <cell r="L352">
            <v>588</v>
          </cell>
          <cell r="M352">
            <v>8500</v>
          </cell>
          <cell r="N352">
            <v>15132.5</v>
          </cell>
          <cell r="O352">
            <v>22506.25</v>
          </cell>
          <cell r="P352">
            <v>616</v>
          </cell>
          <cell r="Q352" t="str">
            <v>NULL</v>
          </cell>
          <cell r="R352" t="str">
            <v>NULL</v>
          </cell>
          <cell r="S352" t="str">
            <v>NULL</v>
          </cell>
          <cell r="T352" t="str">
            <v>NULL</v>
          </cell>
        </row>
        <row r="353">
          <cell r="B353" t="str">
            <v>2009/2010H2</v>
          </cell>
          <cell r="C353" t="str">
            <v>H</v>
          </cell>
          <cell r="D353">
            <v>2</v>
          </cell>
          <cell r="E353">
            <v>5737.625</v>
          </cell>
          <cell r="F353">
            <v>10270.625</v>
          </cell>
          <cell r="G353">
            <v>16328.25</v>
          </cell>
          <cell r="H353">
            <v>570</v>
          </cell>
          <cell r="I353">
            <v>7221.6942148760299</v>
          </cell>
          <cell r="J353">
            <v>12848.78</v>
          </cell>
          <cell r="K353">
            <v>20135.376381215501</v>
          </cell>
          <cell r="L353">
            <v>588</v>
          </cell>
          <cell r="M353" t="str">
            <v>NULL</v>
          </cell>
          <cell r="N353" t="str">
            <v>NULL</v>
          </cell>
          <cell r="O353" t="str">
            <v>NULL</v>
          </cell>
          <cell r="P353" t="str">
            <v>NULL</v>
          </cell>
          <cell r="Q353" t="str">
            <v>NULL</v>
          </cell>
          <cell r="R353" t="str">
            <v>NULL</v>
          </cell>
          <cell r="S353" t="str">
            <v>NULL</v>
          </cell>
          <cell r="T353" t="str">
            <v>NULL</v>
          </cell>
        </row>
        <row r="354">
          <cell r="B354" t="str">
            <v>2010/2011H2</v>
          </cell>
          <cell r="C354" t="str">
            <v>H</v>
          </cell>
          <cell r="D354">
            <v>2</v>
          </cell>
          <cell r="E354">
            <v>6064.6621813031197</v>
          </cell>
          <cell r="F354">
            <v>10221.759641873299</v>
          </cell>
          <cell r="G354">
            <v>17374.938291139199</v>
          </cell>
          <cell r="H354">
            <v>514</v>
          </cell>
          <cell r="I354">
            <v>7655.5</v>
          </cell>
          <cell r="J354">
            <v>13097.5346260388</v>
          </cell>
          <cell r="K354">
            <v>20093.0222222222</v>
          </cell>
          <cell r="L354">
            <v>527</v>
          </cell>
          <cell r="M354" t="str">
            <v>NULL</v>
          </cell>
          <cell r="N354" t="str">
            <v>NULL</v>
          </cell>
          <cell r="O354" t="str">
            <v>NULL</v>
          </cell>
          <cell r="P354" t="str">
            <v>NULL</v>
          </cell>
          <cell r="Q354" t="str">
            <v>NULL</v>
          </cell>
          <cell r="R354" t="str">
            <v>NULL</v>
          </cell>
          <cell r="S354" t="str">
            <v>NULL</v>
          </cell>
          <cell r="T354" t="str">
            <v>NULL</v>
          </cell>
        </row>
        <row r="355">
          <cell r="B355" t="str">
            <v>2011/2012H2</v>
          </cell>
          <cell r="C355" t="str">
            <v>H</v>
          </cell>
          <cell r="D355">
            <v>2</v>
          </cell>
          <cell r="E355">
            <v>6164.8949507389198</v>
          </cell>
          <cell r="F355">
            <v>10930.5</v>
          </cell>
          <cell r="G355">
            <v>18152.75</v>
          </cell>
          <cell r="H355">
            <v>488</v>
          </cell>
          <cell r="I355" t="str">
            <v>NULL</v>
          </cell>
          <cell r="J355" t="str">
            <v>NULL</v>
          </cell>
          <cell r="K355" t="str">
            <v>NULL</v>
          </cell>
          <cell r="L355" t="str">
            <v>NULL</v>
          </cell>
          <cell r="M355" t="str">
            <v>NULL</v>
          </cell>
          <cell r="N355" t="str">
            <v>NULL</v>
          </cell>
          <cell r="O355" t="str">
            <v>NULL</v>
          </cell>
          <cell r="P355" t="str">
            <v>NULL</v>
          </cell>
          <cell r="Q355" t="str">
            <v>NULL</v>
          </cell>
          <cell r="R355" t="str">
            <v>NULL</v>
          </cell>
          <cell r="S355" t="str">
            <v>NULL</v>
          </cell>
          <cell r="T355" t="str">
            <v>NULL</v>
          </cell>
        </row>
        <row r="356">
          <cell r="B356" t="str">
            <v>2012/2013H2</v>
          </cell>
          <cell r="C356" t="str">
            <v>H</v>
          </cell>
          <cell r="D356">
            <v>2</v>
          </cell>
          <cell r="E356">
            <v>7138.5</v>
          </cell>
          <cell r="F356">
            <v>11906</v>
          </cell>
          <cell r="G356">
            <v>18313.5</v>
          </cell>
          <cell r="H356">
            <v>507</v>
          </cell>
          <cell r="I356" t="str">
            <v>NULL</v>
          </cell>
          <cell r="J356" t="str">
            <v>NULL</v>
          </cell>
          <cell r="K356" t="str">
            <v>NULL</v>
          </cell>
          <cell r="L356" t="str">
            <v>NULL</v>
          </cell>
          <cell r="M356" t="str">
            <v>NULL</v>
          </cell>
          <cell r="N356" t="str">
            <v>NULL</v>
          </cell>
          <cell r="O356" t="str">
            <v>NULL</v>
          </cell>
          <cell r="P356" t="str">
            <v>NULL</v>
          </cell>
          <cell r="Q356" t="str">
            <v>NULL</v>
          </cell>
          <cell r="R356" t="str">
            <v>NULL</v>
          </cell>
          <cell r="S356" t="str">
            <v>NULL</v>
          </cell>
          <cell r="T356" t="str">
            <v>NULL</v>
          </cell>
        </row>
        <row r="357">
          <cell r="B357" t="str">
            <v>2003/2004I2</v>
          </cell>
          <cell r="C357" t="str">
            <v>I</v>
          </cell>
          <cell r="D357">
            <v>2</v>
          </cell>
          <cell r="E357">
            <v>10580</v>
          </cell>
          <cell r="F357">
            <v>17444</v>
          </cell>
          <cell r="G357">
            <v>25802</v>
          </cell>
          <cell r="H357">
            <v>561</v>
          </cell>
          <cell r="I357">
            <v>11381.5</v>
          </cell>
          <cell r="J357">
            <v>21112</v>
          </cell>
          <cell r="K357">
            <v>27886</v>
          </cell>
          <cell r="L357">
            <v>557</v>
          </cell>
          <cell r="M357">
            <v>11948.3020231214</v>
          </cell>
          <cell r="N357">
            <v>23875</v>
          </cell>
          <cell r="O357">
            <v>31822.7968319559</v>
          </cell>
          <cell r="P357">
            <v>666</v>
          </cell>
          <cell r="Q357">
            <v>11777.367125000001</v>
          </cell>
          <cell r="R357">
            <v>23057</v>
          </cell>
          <cell r="S357">
            <v>35153</v>
          </cell>
          <cell r="T357">
            <v>690</v>
          </cell>
        </row>
        <row r="358">
          <cell r="B358" t="str">
            <v>2004/2005I2</v>
          </cell>
          <cell r="C358" t="str">
            <v>I</v>
          </cell>
          <cell r="D358">
            <v>2</v>
          </cell>
          <cell r="E358">
            <v>10331</v>
          </cell>
          <cell r="F358">
            <v>17732</v>
          </cell>
          <cell r="G358">
            <v>25348</v>
          </cell>
          <cell r="H358">
            <v>676</v>
          </cell>
          <cell r="I358">
            <v>12637.0737327189</v>
          </cell>
          <cell r="J358">
            <v>21578</v>
          </cell>
          <cell r="K358">
            <v>28168</v>
          </cell>
          <cell r="L358">
            <v>733</v>
          </cell>
          <cell r="M358">
            <v>13440</v>
          </cell>
          <cell r="N358">
            <v>23367</v>
          </cell>
          <cell r="O358">
            <v>30703</v>
          </cell>
          <cell r="P358">
            <v>789</v>
          </cell>
          <cell r="Q358" t="str">
            <v>NULL</v>
          </cell>
          <cell r="R358" t="str">
            <v>NULL</v>
          </cell>
          <cell r="S358" t="str">
            <v>NULL</v>
          </cell>
          <cell r="T358" t="str">
            <v>NULL</v>
          </cell>
        </row>
        <row r="359">
          <cell r="B359" t="str">
            <v>2005/2006I2</v>
          </cell>
          <cell r="C359" t="str">
            <v>I</v>
          </cell>
          <cell r="D359">
            <v>2</v>
          </cell>
          <cell r="E359">
            <v>9776.5</v>
          </cell>
          <cell r="F359">
            <v>15074</v>
          </cell>
          <cell r="G359">
            <v>21730</v>
          </cell>
          <cell r="H359">
            <v>901</v>
          </cell>
          <cell r="I359">
            <v>11181.625</v>
          </cell>
          <cell r="J359">
            <v>17311.5</v>
          </cell>
          <cell r="K359">
            <v>25558.25</v>
          </cell>
          <cell r="L359">
            <v>1092</v>
          </cell>
          <cell r="M359">
            <v>11885</v>
          </cell>
          <cell r="N359">
            <v>18597</v>
          </cell>
          <cell r="O359">
            <v>28016.878571428599</v>
          </cell>
          <cell r="P359">
            <v>1175</v>
          </cell>
          <cell r="Q359" t="str">
            <v>NULL</v>
          </cell>
          <cell r="R359" t="str">
            <v>NULL</v>
          </cell>
          <cell r="S359" t="str">
            <v>NULL</v>
          </cell>
          <cell r="T359" t="str">
            <v>NULL</v>
          </cell>
        </row>
        <row r="360">
          <cell r="B360" t="str">
            <v>2006/2007I2</v>
          </cell>
          <cell r="C360" t="str">
            <v>I</v>
          </cell>
          <cell r="D360">
            <v>2</v>
          </cell>
          <cell r="E360">
            <v>9839.3609550561796</v>
          </cell>
          <cell r="F360">
            <v>16303</v>
          </cell>
          <cell r="G360">
            <v>23656.5</v>
          </cell>
          <cell r="H360">
            <v>1143</v>
          </cell>
          <cell r="I360">
            <v>11727</v>
          </cell>
          <cell r="J360">
            <v>19167.6264044944</v>
          </cell>
          <cell r="K360">
            <v>26328</v>
          </cell>
          <cell r="L360">
            <v>1329</v>
          </cell>
          <cell r="M360">
            <v>11518</v>
          </cell>
          <cell r="N360">
            <v>19599.486111111099</v>
          </cell>
          <cell r="O360">
            <v>28651</v>
          </cell>
          <cell r="P360">
            <v>1417</v>
          </cell>
          <cell r="Q360" t="str">
            <v>NULL</v>
          </cell>
          <cell r="R360" t="str">
            <v>NULL</v>
          </cell>
          <cell r="S360" t="str">
            <v>NULL</v>
          </cell>
          <cell r="T360" t="str">
            <v>NULL</v>
          </cell>
        </row>
        <row r="361">
          <cell r="B361" t="str">
            <v>2007/2008I2</v>
          </cell>
          <cell r="C361" t="str">
            <v>I</v>
          </cell>
          <cell r="D361">
            <v>2</v>
          </cell>
          <cell r="E361">
            <v>10968</v>
          </cell>
          <cell r="F361">
            <v>17415</v>
          </cell>
          <cell r="G361">
            <v>23642</v>
          </cell>
          <cell r="H361">
            <v>1297</v>
          </cell>
          <cell r="I361">
            <v>11298</v>
          </cell>
          <cell r="J361">
            <v>18580</v>
          </cell>
          <cell r="K361">
            <v>25757</v>
          </cell>
          <cell r="L361">
            <v>1509</v>
          </cell>
          <cell r="M361">
            <v>12069.9165430267</v>
          </cell>
          <cell r="N361">
            <v>19382</v>
          </cell>
          <cell r="O361">
            <v>28262.75</v>
          </cell>
          <cell r="P361">
            <v>1608</v>
          </cell>
          <cell r="Q361" t="str">
            <v>NULL</v>
          </cell>
          <cell r="R361" t="str">
            <v>NULL</v>
          </cell>
          <cell r="S361" t="str">
            <v>NULL</v>
          </cell>
          <cell r="T361" t="str">
            <v>NULL</v>
          </cell>
        </row>
        <row r="362">
          <cell r="B362" t="str">
            <v>2008/2009I2</v>
          </cell>
          <cell r="C362" t="str">
            <v>I</v>
          </cell>
          <cell r="D362">
            <v>2</v>
          </cell>
          <cell r="E362">
            <v>11541</v>
          </cell>
          <cell r="F362">
            <v>17579</v>
          </cell>
          <cell r="G362">
            <v>24670</v>
          </cell>
          <cell r="H362">
            <v>1505</v>
          </cell>
          <cell r="I362">
            <v>11600</v>
          </cell>
          <cell r="J362">
            <v>18546</v>
          </cell>
          <cell r="K362">
            <v>25526.221498371298</v>
          </cell>
          <cell r="L362">
            <v>1609</v>
          </cell>
          <cell r="M362">
            <v>12162.5725</v>
          </cell>
          <cell r="N362">
            <v>20520</v>
          </cell>
          <cell r="O362">
            <v>28276</v>
          </cell>
          <cell r="P362">
            <v>1658</v>
          </cell>
          <cell r="Q362" t="str">
            <v>NULL</v>
          </cell>
          <cell r="R362" t="str">
            <v>NULL</v>
          </cell>
          <cell r="S362" t="str">
            <v>NULL</v>
          </cell>
          <cell r="T362" t="str">
            <v>NULL</v>
          </cell>
        </row>
        <row r="363">
          <cell r="B363" t="str">
            <v>2009/2010I2</v>
          </cell>
          <cell r="C363" t="str">
            <v>I</v>
          </cell>
          <cell r="D363">
            <v>2</v>
          </cell>
          <cell r="E363">
            <v>10469</v>
          </cell>
          <cell r="F363">
            <v>16474</v>
          </cell>
          <cell r="G363">
            <v>22927</v>
          </cell>
          <cell r="H363">
            <v>1693</v>
          </cell>
          <cell r="I363">
            <v>11900.9641255605</v>
          </cell>
          <cell r="J363">
            <v>18891</v>
          </cell>
          <cell r="K363">
            <v>24579</v>
          </cell>
          <cell r="L363">
            <v>1869</v>
          </cell>
          <cell r="M363" t="str">
            <v>NULL</v>
          </cell>
          <cell r="N363" t="str">
            <v>NULL</v>
          </cell>
          <cell r="O363" t="str">
            <v>NULL</v>
          </cell>
          <cell r="P363" t="str">
            <v>NULL</v>
          </cell>
          <cell r="Q363" t="str">
            <v>NULL</v>
          </cell>
          <cell r="R363" t="str">
            <v>NULL</v>
          </cell>
          <cell r="S363" t="str">
            <v>NULL</v>
          </cell>
          <cell r="T363" t="str">
            <v>NULL</v>
          </cell>
        </row>
        <row r="364">
          <cell r="B364" t="str">
            <v>2010/2011I2</v>
          </cell>
          <cell r="C364" t="str">
            <v>I</v>
          </cell>
          <cell r="D364">
            <v>2</v>
          </cell>
          <cell r="E364">
            <v>11135.2424242424</v>
          </cell>
          <cell r="F364">
            <v>17193.5</v>
          </cell>
          <cell r="G364">
            <v>22844.5</v>
          </cell>
          <cell r="H364">
            <v>1824</v>
          </cell>
          <cell r="I364">
            <v>12530</v>
          </cell>
          <cell r="J364">
            <v>19498</v>
          </cell>
          <cell r="K364">
            <v>25278.5</v>
          </cell>
          <cell r="L364">
            <v>1927</v>
          </cell>
          <cell r="M364" t="str">
            <v>NULL</v>
          </cell>
          <cell r="N364" t="str">
            <v>NULL</v>
          </cell>
          <cell r="O364" t="str">
            <v>NULL</v>
          </cell>
          <cell r="P364" t="str">
            <v>NULL</v>
          </cell>
          <cell r="Q364" t="str">
            <v>NULL</v>
          </cell>
          <cell r="R364" t="str">
            <v>NULL</v>
          </cell>
          <cell r="S364" t="str">
            <v>NULL</v>
          </cell>
          <cell r="T364" t="str">
            <v>NULL</v>
          </cell>
        </row>
        <row r="365">
          <cell r="B365" t="str">
            <v>2011/2012I2</v>
          </cell>
          <cell r="C365" t="str">
            <v>I</v>
          </cell>
          <cell r="D365">
            <v>2</v>
          </cell>
          <cell r="E365">
            <v>11796</v>
          </cell>
          <cell r="F365">
            <v>17957</v>
          </cell>
          <cell r="G365">
            <v>23401</v>
          </cell>
          <cell r="H365">
            <v>1993</v>
          </cell>
          <cell r="I365" t="str">
            <v>NULL</v>
          </cell>
          <cell r="J365" t="str">
            <v>NULL</v>
          </cell>
          <cell r="K365" t="str">
            <v>NULL</v>
          </cell>
          <cell r="L365" t="str">
            <v>NULL</v>
          </cell>
          <cell r="M365" t="str">
            <v>NULL</v>
          </cell>
          <cell r="N365" t="str">
            <v>NULL</v>
          </cell>
          <cell r="O365" t="str">
            <v>NULL</v>
          </cell>
          <cell r="P365" t="str">
            <v>NULL</v>
          </cell>
          <cell r="Q365" t="str">
            <v>NULL</v>
          </cell>
          <cell r="R365" t="str">
            <v>NULL</v>
          </cell>
          <cell r="S365" t="str">
            <v>NULL</v>
          </cell>
          <cell r="T365" t="str">
            <v>NULL</v>
          </cell>
        </row>
        <row r="366">
          <cell r="B366" t="str">
            <v>2012/2013I2</v>
          </cell>
          <cell r="C366" t="str">
            <v>I</v>
          </cell>
          <cell r="D366">
            <v>2</v>
          </cell>
          <cell r="E366">
            <v>11495</v>
          </cell>
          <cell r="F366">
            <v>17123.5</v>
          </cell>
          <cell r="G366">
            <v>22556.375</v>
          </cell>
          <cell r="H366">
            <v>2208</v>
          </cell>
          <cell r="I366" t="str">
            <v>NULL</v>
          </cell>
          <cell r="J366" t="str">
            <v>NULL</v>
          </cell>
          <cell r="K366" t="str">
            <v>NULL</v>
          </cell>
          <cell r="L366" t="str">
            <v>NULL</v>
          </cell>
          <cell r="M366" t="str">
            <v>NULL</v>
          </cell>
          <cell r="N366" t="str">
            <v>NULL</v>
          </cell>
          <cell r="O366" t="str">
            <v>NULL</v>
          </cell>
          <cell r="P366" t="str">
            <v>NULL</v>
          </cell>
          <cell r="Q366" t="str">
            <v>NULL</v>
          </cell>
          <cell r="R366" t="str">
            <v>NULL</v>
          </cell>
          <cell r="S366" t="str">
            <v>NULL</v>
          </cell>
          <cell r="T366" t="str">
            <v>NULL</v>
          </cell>
        </row>
        <row r="367">
          <cell r="B367" t="str">
            <v>2003/2004J2</v>
          </cell>
          <cell r="C367" t="str">
            <v>J</v>
          </cell>
          <cell r="D367">
            <v>2</v>
          </cell>
          <cell r="E367">
            <v>12990.580459770101</v>
          </cell>
          <cell r="F367">
            <v>22500</v>
          </cell>
          <cell r="G367">
            <v>31966.5</v>
          </cell>
          <cell r="H367">
            <v>1455</v>
          </cell>
          <cell r="I367">
            <v>14013.75</v>
          </cell>
          <cell r="J367">
            <v>24144.5</v>
          </cell>
          <cell r="K367">
            <v>34077.25</v>
          </cell>
          <cell r="L367">
            <v>1610</v>
          </cell>
          <cell r="M367">
            <v>13660</v>
          </cell>
          <cell r="N367">
            <v>25703</v>
          </cell>
          <cell r="O367">
            <v>36041</v>
          </cell>
          <cell r="P367">
            <v>1789</v>
          </cell>
          <cell r="Q367">
            <v>11818</v>
          </cell>
          <cell r="R367">
            <v>25760</v>
          </cell>
          <cell r="S367">
            <v>37689</v>
          </cell>
          <cell r="T367">
            <v>1933</v>
          </cell>
        </row>
        <row r="368">
          <cell r="B368" t="str">
            <v>2004/2005J2</v>
          </cell>
          <cell r="C368" t="str">
            <v>J</v>
          </cell>
          <cell r="D368">
            <v>2</v>
          </cell>
          <cell r="E368">
            <v>11783</v>
          </cell>
          <cell r="F368">
            <v>21880</v>
          </cell>
          <cell r="G368">
            <v>32795</v>
          </cell>
          <cell r="H368">
            <v>1769</v>
          </cell>
          <cell r="I368">
            <v>12110.5</v>
          </cell>
          <cell r="J368">
            <v>23324.5</v>
          </cell>
          <cell r="K368">
            <v>34981.25</v>
          </cell>
          <cell r="L368">
            <v>2134</v>
          </cell>
          <cell r="M368">
            <v>12098.5</v>
          </cell>
          <cell r="N368">
            <v>24998</v>
          </cell>
          <cell r="O368">
            <v>36699.5</v>
          </cell>
          <cell r="P368">
            <v>2335</v>
          </cell>
          <cell r="Q368" t="str">
            <v>NULL</v>
          </cell>
          <cell r="R368" t="str">
            <v>NULL</v>
          </cell>
          <cell r="S368" t="str">
            <v>NULL</v>
          </cell>
          <cell r="T368" t="str">
            <v>NULL</v>
          </cell>
        </row>
        <row r="369">
          <cell r="B369" t="str">
            <v>2005/2006J2</v>
          </cell>
          <cell r="C369" t="str">
            <v>J</v>
          </cell>
          <cell r="D369">
            <v>2</v>
          </cell>
          <cell r="E369">
            <v>12898.25</v>
          </cell>
          <cell r="F369">
            <v>22020</v>
          </cell>
          <cell r="G369">
            <v>33325.5</v>
          </cell>
          <cell r="H369">
            <v>2018</v>
          </cell>
          <cell r="I369">
            <v>13487.5</v>
          </cell>
          <cell r="J369">
            <v>23958.5</v>
          </cell>
          <cell r="K369">
            <v>34821.5</v>
          </cell>
          <cell r="L369">
            <v>2468</v>
          </cell>
          <cell r="M369">
            <v>13072.1420612813</v>
          </cell>
          <cell r="N369">
            <v>24931</v>
          </cell>
          <cell r="O369">
            <v>36748</v>
          </cell>
          <cell r="P369">
            <v>2699</v>
          </cell>
          <cell r="Q369" t="str">
            <v>NULL</v>
          </cell>
          <cell r="R369" t="str">
            <v>NULL</v>
          </cell>
          <cell r="S369" t="str">
            <v>NULL</v>
          </cell>
          <cell r="T369" t="str">
            <v>NULL</v>
          </cell>
        </row>
        <row r="370">
          <cell r="B370" t="str">
            <v>2006/2007J2</v>
          </cell>
          <cell r="C370" t="str">
            <v>J</v>
          </cell>
          <cell r="D370">
            <v>2</v>
          </cell>
          <cell r="E370">
            <v>12601.25</v>
          </cell>
          <cell r="F370">
            <v>22209.5</v>
          </cell>
          <cell r="G370">
            <v>33321.25</v>
          </cell>
          <cell r="H370">
            <v>1416</v>
          </cell>
          <cell r="I370">
            <v>13491.5</v>
          </cell>
          <cell r="J370">
            <v>23613</v>
          </cell>
          <cell r="K370">
            <v>34544</v>
          </cell>
          <cell r="L370">
            <v>1859</v>
          </cell>
          <cell r="M370">
            <v>13683</v>
          </cell>
          <cell r="N370">
            <v>24330.5</v>
          </cell>
          <cell r="O370">
            <v>35544</v>
          </cell>
          <cell r="P370">
            <v>2012</v>
          </cell>
          <cell r="Q370" t="str">
            <v>NULL</v>
          </cell>
          <cell r="R370" t="str">
            <v>NULL</v>
          </cell>
          <cell r="S370" t="str">
            <v>NULL</v>
          </cell>
          <cell r="T370" t="str">
            <v>NULL</v>
          </cell>
        </row>
        <row r="371">
          <cell r="B371" t="str">
            <v>2007/2008J2</v>
          </cell>
          <cell r="C371" t="str">
            <v>J</v>
          </cell>
          <cell r="D371">
            <v>2</v>
          </cell>
          <cell r="E371">
            <v>12846</v>
          </cell>
          <cell r="F371">
            <v>22200.5</v>
          </cell>
          <cell r="G371">
            <v>33242.5</v>
          </cell>
          <cell r="H371">
            <v>1604</v>
          </cell>
          <cell r="I371">
            <v>13019.25</v>
          </cell>
          <cell r="J371">
            <v>22736</v>
          </cell>
          <cell r="K371">
            <v>33130.25</v>
          </cell>
          <cell r="L371">
            <v>2062</v>
          </cell>
          <cell r="M371">
            <v>12365.5</v>
          </cell>
          <cell r="N371">
            <v>23378</v>
          </cell>
          <cell r="O371">
            <v>34076.5</v>
          </cell>
          <cell r="P371">
            <v>2303</v>
          </cell>
          <cell r="Q371" t="str">
            <v>NULL</v>
          </cell>
          <cell r="R371" t="str">
            <v>NULL</v>
          </cell>
          <cell r="S371" t="str">
            <v>NULL</v>
          </cell>
          <cell r="T371" t="str">
            <v>NULL</v>
          </cell>
        </row>
        <row r="372">
          <cell r="B372" t="str">
            <v>2008/2009J2</v>
          </cell>
          <cell r="C372" t="str">
            <v>J</v>
          </cell>
          <cell r="D372">
            <v>2</v>
          </cell>
          <cell r="E372">
            <v>12551</v>
          </cell>
          <cell r="F372">
            <v>21433</v>
          </cell>
          <cell r="G372">
            <v>32839</v>
          </cell>
          <cell r="H372">
            <v>1416</v>
          </cell>
          <cell r="I372">
            <v>12343.25</v>
          </cell>
          <cell r="J372">
            <v>22680</v>
          </cell>
          <cell r="K372">
            <v>33716</v>
          </cell>
          <cell r="L372">
            <v>1776</v>
          </cell>
          <cell r="M372">
            <v>12794.5</v>
          </cell>
          <cell r="N372">
            <v>24192</v>
          </cell>
          <cell r="O372">
            <v>34480.5</v>
          </cell>
          <cell r="P372">
            <v>1990</v>
          </cell>
          <cell r="Q372" t="str">
            <v>NULL</v>
          </cell>
          <cell r="R372" t="str">
            <v>NULL</v>
          </cell>
          <cell r="S372" t="str">
            <v>NULL</v>
          </cell>
          <cell r="T372" t="str">
            <v>NULL</v>
          </cell>
        </row>
        <row r="373">
          <cell r="B373" t="str">
            <v>2009/2010J2</v>
          </cell>
          <cell r="C373" t="str">
            <v>J</v>
          </cell>
          <cell r="D373">
            <v>2</v>
          </cell>
          <cell r="E373">
            <v>12438</v>
          </cell>
          <cell r="F373">
            <v>21360</v>
          </cell>
          <cell r="G373">
            <v>32349</v>
          </cell>
          <cell r="H373">
            <v>1489</v>
          </cell>
          <cell r="I373">
            <v>12526.75</v>
          </cell>
          <cell r="J373">
            <v>22284.5</v>
          </cell>
          <cell r="K373">
            <v>32359.25</v>
          </cell>
          <cell r="L373">
            <v>1950</v>
          </cell>
          <cell r="M373" t="str">
            <v>NULL</v>
          </cell>
          <cell r="N373" t="str">
            <v>NULL</v>
          </cell>
          <cell r="O373" t="str">
            <v>NULL</v>
          </cell>
          <cell r="P373" t="str">
            <v>NULL</v>
          </cell>
          <cell r="Q373" t="str">
            <v>NULL</v>
          </cell>
          <cell r="R373" t="str">
            <v>NULL</v>
          </cell>
          <cell r="S373" t="str">
            <v>NULL</v>
          </cell>
          <cell r="T373" t="str">
            <v>NULL</v>
          </cell>
        </row>
        <row r="374">
          <cell r="B374" t="str">
            <v>2010/2011J2</v>
          </cell>
          <cell r="C374" t="str">
            <v>J</v>
          </cell>
          <cell r="D374">
            <v>2</v>
          </cell>
          <cell r="E374">
            <v>12000</v>
          </cell>
          <cell r="F374">
            <v>20289</v>
          </cell>
          <cell r="G374">
            <v>30922.5</v>
          </cell>
          <cell r="H374">
            <v>1404</v>
          </cell>
          <cell r="I374">
            <v>13104.8381024096</v>
          </cell>
          <cell r="J374">
            <v>22672</v>
          </cell>
          <cell r="K374">
            <v>32366.75</v>
          </cell>
          <cell r="L374">
            <v>1876</v>
          </cell>
          <cell r="M374" t="str">
            <v>NULL</v>
          </cell>
          <cell r="N374" t="str">
            <v>NULL</v>
          </cell>
          <cell r="O374" t="str">
            <v>NULL</v>
          </cell>
          <cell r="P374" t="str">
            <v>NULL</v>
          </cell>
          <cell r="Q374" t="str">
            <v>NULL</v>
          </cell>
          <cell r="R374" t="str">
            <v>NULL</v>
          </cell>
          <cell r="S374" t="str">
            <v>NULL</v>
          </cell>
          <cell r="T374" t="str">
            <v>NULL</v>
          </cell>
        </row>
        <row r="375">
          <cell r="B375" t="str">
            <v>2011/2012J2</v>
          </cell>
          <cell r="C375" t="str">
            <v>J</v>
          </cell>
          <cell r="D375">
            <v>2</v>
          </cell>
          <cell r="E375">
            <v>11009.5</v>
          </cell>
          <cell r="F375">
            <v>20323</v>
          </cell>
          <cell r="G375">
            <v>31835.5</v>
          </cell>
          <cell r="H375">
            <v>1535</v>
          </cell>
          <cell r="I375" t="str">
            <v>NULL</v>
          </cell>
          <cell r="J375" t="str">
            <v>NULL</v>
          </cell>
          <cell r="K375" t="str">
            <v>NULL</v>
          </cell>
          <cell r="L375" t="str">
            <v>NULL</v>
          </cell>
          <cell r="M375" t="str">
            <v>NULL</v>
          </cell>
          <cell r="N375" t="str">
            <v>NULL</v>
          </cell>
          <cell r="O375" t="str">
            <v>NULL</v>
          </cell>
          <cell r="P375" t="str">
            <v>NULL</v>
          </cell>
          <cell r="Q375" t="str">
            <v>NULL</v>
          </cell>
          <cell r="R375" t="str">
            <v>NULL</v>
          </cell>
          <cell r="S375" t="str">
            <v>NULL</v>
          </cell>
          <cell r="T375" t="str">
            <v>NULL</v>
          </cell>
        </row>
        <row r="376">
          <cell r="B376" t="str">
            <v>2012/2013J2</v>
          </cell>
          <cell r="C376" t="str">
            <v>J</v>
          </cell>
          <cell r="D376">
            <v>2</v>
          </cell>
          <cell r="E376">
            <v>11272.5</v>
          </cell>
          <cell r="F376">
            <v>20202</v>
          </cell>
          <cell r="G376">
            <v>30389.5</v>
          </cell>
          <cell r="H376">
            <v>1571</v>
          </cell>
          <cell r="I376" t="str">
            <v>NULL</v>
          </cell>
          <cell r="J376" t="str">
            <v>NULL</v>
          </cell>
          <cell r="K376" t="str">
            <v>NULL</v>
          </cell>
          <cell r="L376" t="str">
            <v>NULL</v>
          </cell>
          <cell r="M376" t="str">
            <v>NULL</v>
          </cell>
          <cell r="N376" t="str">
            <v>NULL</v>
          </cell>
          <cell r="O376" t="str">
            <v>NULL</v>
          </cell>
          <cell r="P376" t="str">
            <v>NULL</v>
          </cell>
          <cell r="Q376" t="str">
            <v>NULL</v>
          </cell>
          <cell r="R376" t="str">
            <v>NULL</v>
          </cell>
          <cell r="S376" t="str">
            <v>NULL</v>
          </cell>
          <cell r="T376" t="str">
            <v>NULL</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
          <cell r="A2" t="str">
            <v>STEM</v>
          </cell>
          <cell r="B2">
            <v>13073.75</v>
          </cell>
          <cell r="C2">
            <v>18463.056451612902</v>
          </cell>
          <cell r="D2">
            <v>23631</v>
          </cell>
          <cell r="E2">
            <v>15934.9367977528</v>
          </cell>
          <cell r="F2">
            <v>21183</v>
          </cell>
          <cell r="G2">
            <v>27163.8514492754</v>
          </cell>
          <cell r="H2">
            <v>18146</v>
          </cell>
          <cell r="I2">
            <v>23662</v>
          </cell>
          <cell r="J2">
            <v>30692</v>
          </cell>
          <cell r="K2">
            <v>20036</v>
          </cell>
          <cell r="L2">
            <v>26044</v>
          </cell>
          <cell r="M2">
            <v>33868.130952380998</v>
          </cell>
          <cell r="N2">
            <v>21084.2936288089</v>
          </cell>
          <cell r="O2">
            <v>27648</v>
          </cell>
          <cell r="P2">
            <v>35670.388252149001</v>
          </cell>
          <cell r="Q2">
            <v>21873</v>
          </cell>
          <cell r="R2">
            <v>29146</v>
          </cell>
          <cell r="S2">
            <v>37619</v>
          </cell>
          <cell r="T2">
            <v>22371</v>
          </cell>
          <cell r="U2">
            <v>30439</v>
          </cell>
          <cell r="V2">
            <v>39781</v>
          </cell>
          <cell r="W2">
            <v>22511.6758241758</v>
          </cell>
          <cell r="X2">
            <v>31304</v>
          </cell>
          <cell r="Y2">
            <v>41228.157142857097</v>
          </cell>
          <cell r="Z2">
            <v>22551.75</v>
          </cell>
          <cell r="AA2">
            <v>32004.5</v>
          </cell>
          <cell r="AB2">
            <v>42861</v>
          </cell>
          <cell r="AC2">
            <v>22487.776923076901</v>
          </cell>
          <cell r="AD2">
            <v>32825</v>
          </cell>
          <cell r="AE2">
            <v>44436.75</v>
          </cell>
        </row>
        <row r="3">
          <cell r="A3" t="str">
            <v>OTHER</v>
          </cell>
          <cell r="B3">
            <v>9953.8641206733791</v>
          </cell>
          <cell r="C3">
            <v>14691.315899581599</v>
          </cell>
          <cell r="D3">
            <v>18819</v>
          </cell>
          <cell r="E3">
            <v>12790.921919770801</v>
          </cell>
          <cell r="F3">
            <v>17933.353919854701</v>
          </cell>
          <cell r="G3">
            <v>21887.5</v>
          </cell>
          <cell r="H3">
            <v>14769.25</v>
          </cell>
          <cell r="I3">
            <v>20344</v>
          </cell>
          <cell r="J3">
            <v>24761.75</v>
          </cell>
          <cell r="K3">
            <v>16270.671140939599</v>
          </cell>
          <cell r="L3">
            <v>22514.366391184602</v>
          </cell>
          <cell r="M3">
            <v>27388</v>
          </cell>
          <cell r="N3">
            <v>17070</v>
          </cell>
          <cell r="O3">
            <v>23875</v>
          </cell>
          <cell r="P3">
            <v>29475</v>
          </cell>
          <cell r="Q3">
            <v>17591.695592286502</v>
          </cell>
          <cell r="R3">
            <v>25322</v>
          </cell>
          <cell r="S3">
            <v>31758.0165289256</v>
          </cell>
          <cell r="T3">
            <v>17835</v>
          </cell>
          <cell r="U3">
            <v>26330</v>
          </cell>
          <cell r="V3">
            <v>33671</v>
          </cell>
          <cell r="W3">
            <v>17936</v>
          </cell>
          <cell r="X3">
            <v>26881</v>
          </cell>
          <cell r="Y3">
            <v>34740</v>
          </cell>
          <cell r="Z3">
            <v>17754</v>
          </cell>
          <cell r="AA3">
            <v>27398.063360881501</v>
          </cell>
          <cell r="AB3">
            <v>35750</v>
          </cell>
          <cell r="AC3">
            <v>17500</v>
          </cell>
          <cell r="AD3">
            <v>27745</v>
          </cell>
          <cell r="AE3">
            <v>36877.25</v>
          </cell>
        </row>
        <row r="4">
          <cell r="A4" t="str">
            <v>LEM</v>
          </cell>
          <cell r="B4">
            <v>12338</v>
          </cell>
          <cell r="C4">
            <v>16284.214285714301</v>
          </cell>
          <cell r="D4">
            <v>20768</v>
          </cell>
          <cell r="E4">
            <v>15065.302359882</v>
          </cell>
          <cell r="F4">
            <v>19347.5</v>
          </cell>
          <cell r="G4">
            <v>24922.4214876033</v>
          </cell>
          <cell r="H4">
            <v>17213.045329670302</v>
          </cell>
          <cell r="I4">
            <v>22528.1583333333</v>
          </cell>
          <cell r="J4">
            <v>29480</v>
          </cell>
          <cell r="K4">
            <v>18917.25</v>
          </cell>
          <cell r="L4">
            <v>25232</v>
          </cell>
          <cell r="M4">
            <v>33335</v>
          </cell>
          <cell r="N4">
            <v>19874.5475895073</v>
          </cell>
          <cell r="O4">
            <v>26852</v>
          </cell>
          <cell r="P4">
            <v>35911.983280254797</v>
          </cell>
          <cell r="Q4">
            <v>20831</v>
          </cell>
          <cell r="R4">
            <v>28545</v>
          </cell>
          <cell r="S4">
            <v>38961</v>
          </cell>
          <cell r="T4">
            <v>21604</v>
          </cell>
          <cell r="U4">
            <v>30331.245856353598</v>
          </cell>
          <cell r="V4">
            <v>42449</v>
          </cell>
          <cell r="W4">
            <v>21888</v>
          </cell>
          <cell r="X4">
            <v>31537.5</v>
          </cell>
          <cell r="Y4">
            <v>44871.25</v>
          </cell>
          <cell r="Z4">
            <v>22044.75</v>
          </cell>
          <cell r="AA4">
            <v>32587.5</v>
          </cell>
          <cell r="AB4">
            <v>47851.25</v>
          </cell>
          <cell r="AC4">
            <v>21979</v>
          </cell>
          <cell r="AD4">
            <v>33539</v>
          </cell>
          <cell r="AE4">
            <v>50007.5</v>
          </cell>
        </row>
      </sheetData>
      <sheetData sheetId="29" refreshError="1">
        <row r="1">
          <cell r="B1" t="str">
            <v>Year</v>
          </cell>
          <cell r="C1" t="str">
            <v>CPI Index (2015 base)</v>
          </cell>
          <cell r="D1" t="str">
            <v>2006 base</v>
          </cell>
        </row>
        <row r="2">
          <cell r="A2" t="str">
            <v>2014/15</v>
          </cell>
          <cell r="B2">
            <v>2015</v>
          </cell>
          <cell r="C2">
            <v>100</v>
          </cell>
          <cell r="D2">
            <v>125.15644555694617</v>
          </cell>
        </row>
        <row r="3">
          <cell r="A3" t="str">
            <v>2013/14</v>
          </cell>
          <cell r="B3">
            <v>2014</v>
          </cell>
          <cell r="C3">
            <v>100</v>
          </cell>
          <cell r="D3">
            <v>125.15644555694617</v>
          </cell>
        </row>
        <row r="4">
          <cell r="A4" t="str">
            <v>2012/13</v>
          </cell>
          <cell r="B4">
            <v>2013</v>
          </cell>
          <cell r="C4">
            <v>98.5</v>
          </cell>
          <cell r="D4">
            <v>123.27909887359198</v>
          </cell>
        </row>
        <row r="5">
          <cell r="A5" t="str">
            <v>2011/12</v>
          </cell>
          <cell r="B5">
            <v>2012</v>
          </cell>
          <cell r="C5">
            <v>96.1</v>
          </cell>
          <cell r="D5">
            <v>120.27534418022528</v>
          </cell>
        </row>
        <row r="6">
          <cell r="A6" t="str">
            <v>2010/11</v>
          </cell>
          <cell r="B6">
            <v>2011</v>
          </cell>
          <cell r="C6">
            <v>93.4</v>
          </cell>
          <cell r="D6">
            <v>116.89612015018773</v>
          </cell>
        </row>
        <row r="7">
          <cell r="A7" t="str">
            <v>2009/10</v>
          </cell>
          <cell r="B7">
            <v>2010</v>
          </cell>
          <cell r="C7">
            <v>89.4</v>
          </cell>
          <cell r="D7">
            <v>111.88986232790988</v>
          </cell>
        </row>
        <row r="8">
          <cell r="A8" t="str">
            <v>2008/09</v>
          </cell>
          <cell r="B8">
            <v>2009</v>
          </cell>
          <cell r="C8">
            <v>86.6</v>
          </cell>
          <cell r="D8">
            <v>108.38548185231538</v>
          </cell>
        </row>
        <row r="9">
          <cell r="A9" t="str">
            <v>2007/08</v>
          </cell>
          <cell r="B9">
            <v>2008</v>
          </cell>
          <cell r="C9">
            <v>84.7</v>
          </cell>
          <cell r="D9">
            <v>106.0075093867334</v>
          </cell>
        </row>
        <row r="10">
          <cell r="A10" t="str">
            <v>2006/07</v>
          </cell>
          <cell r="B10">
            <v>2007</v>
          </cell>
          <cell r="C10">
            <v>81.8</v>
          </cell>
          <cell r="D10">
            <v>102.37797246558198</v>
          </cell>
        </row>
        <row r="11">
          <cell r="A11" t="str">
            <v>2005/06</v>
          </cell>
          <cell r="B11">
            <v>2006</v>
          </cell>
          <cell r="C11">
            <v>79.900000000000006</v>
          </cell>
          <cell r="D11">
            <v>100</v>
          </cell>
        </row>
        <row r="12">
          <cell r="A12" t="str">
            <v>2004/05</v>
          </cell>
          <cell r="B12">
            <v>2005</v>
          </cell>
          <cell r="C12">
            <v>78.099999999999994</v>
          </cell>
          <cell r="D12">
            <v>97.747183979974949</v>
          </cell>
        </row>
        <row r="13">
          <cell r="A13" t="str">
            <v>2003/04</v>
          </cell>
          <cell r="B13">
            <v>2004</v>
          </cell>
          <cell r="C13">
            <v>76.5</v>
          </cell>
          <cell r="D13">
            <v>95.744680851063819</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Data"/>
      <sheetName val="Tables"/>
      <sheetName val="D_2707"/>
    </sheetNames>
    <sheetDataSet>
      <sheetData sheetId="0">
        <row r="1">
          <cell r="D1" t="str">
            <v>LOWER_2005</v>
          </cell>
          <cell r="E1" t="str">
            <v>MEDIAN_2005</v>
          </cell>
          <cell r="F1" t="str">
            <v>UPPER_2005</v>
          </cell>
          <cell r="G1" t="str">
            <v>COUNT_2005</v>
          </cell>
          <cell r="H1" t="str">
            <v>LOWER_2006</v>
          </cell>
          <cell r="I1" t="str">
            <v>MEDIAN_2006</v>
          </cell>
          <cell r="J1" t="str">
            <v>UPPER_2006</v>
          </cell>
          <cell r="K1" t="str">
            <v>COUNT_2006</v>
          </cell>
          <cell r="L1" t="str">
            <v>LOWER_2007</v>
          </cell>
          <cell r="M1" t="str">
            <v>MEDIAN_2007</v>
          </cell>
          <cell r="N1" t="str">
            <v>UPPER_2007</v>
          </cell>
          <cell r="O1" t="str">
            <v>COUNT_2007</v>
          </cell>
          <cell r="P1" t="str">
            <v>LOWER_2008</v>
          </cell>
          <cell r="Q1" t="str">
            <v>MEDIAN_2008</v>
          </cell>
          <cell r="R1" t="str">
            <v>UPPER_2008</v>
          </cell>
          <cell r="S1" t="str">
            <v>COUNT_2008</v>
          </cell>
          <cell r="T1" t="str">
            <v>LOWER_2009</v>
          </cell>
          <cell r="U1" t="str">
            <v>MEDIAN_2009</v>
          </cell>
          <cell r="V1" t="str">
            <v>UPPER_2009</v>
          </cell>
          <cell r="W1" t="str">
            <v>COUNT_2009</v>
          </cell>
          <cell r="X1" t="str">
            <v>LOWER_2010</v>
          </cell>
          <cell r="Y1" t="str">
            <v>MEDIAN_2010</v>
          </cell>
          <cell r="Z1" t="str">
            <v>UPPER_2010</v>
          </cell>
          <cell r="AA1" t="str">
            <v>COUNT_2010</v>
          </cell>
          <cell r="AB1" t="str">
            <v>LOWER_2011</v>
          </cell>
          <cell r="AC1" t="str">
            <v>MEDIAN_2011</v>
          </cell>
          <cell r="AD1" t="str">
            <v>UPPER_2011</v>
          </cell>
          <cell r="AE1" t="str">
            <v>COUNT_2011</v>
          </cell>
          <cell r="AF1" t="str">
            <v>LOWER_2012</v>
          </cell>
          <cell r="AG1" t="str">
            <v>MEDIAN_2012</v>
          </cell>
          <cell r="AH1" t="str">
            <v>UPPER_2012</v>
          </cell>
          <cell r="AI1" t="str">
            <v>COUNT_2012</v>
          </cell>
          <cell r="AJ1" t="str">
            <v>LOWER_2013</v>
          </cell>
          <cell r="AK1" t="str">
            <v>MEDIAN_2013</v>
          </cell>
          <cell r="AL1" t="str">
            <v>UPPER_2013</v>
          </cell>
          <cell r="AM1" t="str">
            <v>COUNT_2013</v>
          </cell>
          <cell r="AN1" t="str">
            <v>LOWER_2014</v>
          </cell>
          <cell r="AO1" t="str">
            <v>MEDIAN_2014</v>
          </cell>
          <cell r="AP1" t="str">
            <v>UPPER_2014</v>
          </cell>
          <cell r="AQ1" t="str">
            <v>COUNT_2014</v>
          </cell>
          <cell r="AR1" t="str">
            <v>LOWER_2015</v>
          </cell>
          <cell r="AS1" t="str">
            <v>MEDIAN_2015</v>
          </cell>
          <cell r="AT1" t="str">
            <v>UPPER_2015</v>
          </cell>
          <cell r="AU1" t="str">
            <v>COUNT_2015</v>
          </cell>
        </row>
        <row r="2">
          <cell r="C2" t="str">
            <v>2002/20031</v>
          </cell>
          <cell r="D2">
            <v>10618.0454545455</v>
          </cell>
          <cell r="E2">
            <v>15258.014084507</v>
          </cell>
          <cell r="F2">
            <v>19645.6409219858</v>
          </cell>
          <cell r="G2">
            <v>80930</v>
          </cell>
          <cell r="H2">
            <v>13841.9230769231</v>
          </cell>
          <cell r="I2">
            <v>18666</v>
          </cell>
          <cell r="J2">
            <v>23181.860068259401</v>
          </cell>
          <cell r="K2">
            <v>89833</v>
          </cell>
          <cell r="L2">
            <v>15896</v>
          </cell>
          <cell r="M2">
            <v>21144</v>
          </cell>
          <cell r="N2">
            <v>26545</v>
          </cell>
          <cell r="O2">
            <v>93713</v>
          </cell>
          <cell r="P2">
            <v>17646.403688524599</v>
          </cell>
          <cell r="Q2">
            <v>23576.9988890891</v>
          </cell>
          <cell r="R2">
            <v>29987.8415300546</v>
          </cell>
          <cell r="S2">
            <v>93708</v>
          </cell>
          <cell r="T2">
            <v>19248</v>
          </cell>
          <cell r="U2">
            <v>25785.167785234898</v>
          </cell>
          <cell r="V2">
            <v>33038</v>
          </cell>
          <cell r="W2">
            <v>98325</v>
          </cell>
          <cell r="X2">
            <v>19994.819711538501</v>
          </cell>
          <cell r="Y2">
            <v>27347.5</v>
          </cell>
          <cell r="Z2">
            <v>34999</v>
          </cell>
          <cell r="AA2">
            <v>103404</v>
          </cell>
          <cell r="AB2">
            <v>20470.75</v>
          </cell>
          <cell r="AC2">
            <v>28658.5</v>
          </cell>
          <cell r="AD2">
            <v>37115</v>
          </cell>
          <cell r="AE2">
            <v>106920</v>
          </cell>
          <cell r="AF2">
            <v>20538.4801912568</v>
          </cell>
          <cell r="AG2">
            <v>29628.326502732201</v>
          </cell>
          <cell r="AH2">
            <v>39247.472677595601</v>
          </cell>
          <cell r="AI2">
            <v>108968</v>
          </cell>
          <cell r="AJ2">
            <v>20557</v>
          </cell>
          <cell r="AK2">
            <v>30430</v>
          </cell>
          <cell r="AL2">
            <v>40632</v>
          </cell>
          <cell r="AM2">
            <v>107505</v>
          </cell>
          <cell r="AN2">
            <v>20284.338235294101</v>
          </cell>
          <cell r="AO2">
            <v>30934</v>
          </cell>
          <cell r="AP2">
            <v>42246</v>
          </cell>
          <cell r="AQ2">
            <v>109217</v>
          </cell>
          <cell r="AR2">
            <v>20064.25</v>
          </cell>
          <cell r="AS2">
            <v>31479.889112903202</v>
          </cell>
          <cell r="AT2">
            <v>43646</v>
          </cell>
          <cell r="AU2">
            <v>108014</v>
          </cell>
        </row>
        <row r="3">
          <cell r="C3" t="str">
            <v>2002/20032</v>
          </cell>
          <cell r="D3">
            <v>14408.3480825959</v>
          </cell>
          <cell r="E3">
            <v>21720.041782729801</v>
          </cell>
          <cell r="F3">
            <v>28731.163793103398</v>
          </cell>
          <cell r="G3">
            <v>9177</v>
          </cell>
          <cell r="H3">
            <v>15967</v>
          </cell>
          <cell r="I3">
            <v>23111</v>
          </cell>
          <cell r="J3">
            <v>30569.5</v>
          </cell>
          <cell r="K3">
            <v>10019</v>
          </cell>
          <cell r="L3">
            <v>16705</v>
          </cell>
          <cell r="M3">
            <v>24761.701388888901</v>
          </cell>
          <cell r="N3">
            <v>32699.0354107649</v>
          </cell>
          <cell r="O3">
            <v>10647</v>
          </cell>
          <cell r="P3">
            <v>17247.2527472527</v>
          </cell>
          <cell r="Q3">
            <v>25889.071038251401</v>
          </cell>
          <cell r="R3">
            <v>34227.226775956296</v>
          </cell>
          <cell r="S3">
            <v>10565</v>
          </cell>
          <cell r="T3">
            <v>18152.136645962699</v>
          </cell>
          <cell r="U3">
            <v>27606.5</v>
          </cell>
          <cell r="V3">
            <v>36262</v>
          </cell>
          <cell r="W3">
            <v>11240</v>
          </cell>
          <cell r="X3">
            <v>18184.5</v>
          </cell>
          <cell r="Y3">
            <v>28467</v>
          </cell>
          <cell r="Z3">
            <v>37185</v>
          </cell>
          <cell r="AA3">
            <v>11903</v>
          </cell>
          <cell r="AB3">
            <v>17985</v>
          </cell>
          <cell r="AC3">
            <v>29173</v>
          </cell>
          <cell r="AD3">
            <v>38231</v>
          </cell>
          <cell r="AE3">
            <v>12361</v>
          </cell>
          <cell r="AF3">
            <v>17909.9316939891</v>
          </cell>
          <cell r="AG3">
            <v>29526.106557376999</v>
          </cell>
          <cell r="AH3">
            <v>39104.1154371585</v>
          </cell>
          <cell r="AI3">
            <v>12674</v>
          </cell>
          <cell r="AJ3">
            <v>17382</v>
          </cell>
          <cell r="AK3">
            <v>29835</v>
          </cell>
          <cell r="AL3">
            <v>39838</v>
          </cell>
          <cell r="AM3">
            <v>12621</v>
          </cell>
          <cell r="AN3">
            <v>17190.75</v>
          </cell>
          <cell r="AO3">
            <v>30000</v>
          </cell>
          <cell r="AP3">
            <v>40213.5</v>
          </cell>
          <cell r="AQ3">
            <v>13034</v>
          </cell>
          <cell r="AR3">
            <v>16984.5</v>
          </cell>
          <cell r="AS3">
            <v>30236.5</v>
          </cell>
          <cell r="AT3">
            <v>40980.5</v>
          </cell>
          <cell r="AU3">
            <v>12834</v>
          </cell>
        </row>
        <row r="4">
          <cell r="C4" t="str">
            <v>2003/20041</v>
          </cell>
          <cell r="D4">
            <v>10738</v>
          </cell>
          <cell r="E4">
            <v>16389</v>
          </cell>
          <cell r="F4">
            <v>21169.5</v>
          </cell>
          <cell r="G4">
            <v>3655</v>
          </cell>
          <cell r="H4">
            <v>11350</v>
          </cell>
          <cell r="I4">
            <v>15972.659217877101</v>
          </cell>
          <cell r="J4">
            <v>20539</v>
          </cell>
          <cell r="K4">
            <v>88914</v>
          </cell>
          <cell r="L4">
            <v>14229.1421130952</v>
          </cell>
          <cell r="M4">
            <v>19136</v>
          </cell>
          <cell r="N4">
            <v>24085.75</v>
          </cell>
          <cell r="O4">
            <v>95666</v>
          </cell>
          <cell r="P4">
            <v>16330.2595628415</v>
          </cell>
          <cell r="Q4">
            <v>21690.573770491799</v>
          </cell>
          <cell r="R4">
            <v>27492.499512099901</v>
          </cell>
          <cell r="S4">
            <v>96739</v>
          </cell>
          <cell r="T4">
            <v>18081</v>
          </cell>
          <cell r="U4">
            <v>24143</v>
          </cell>
          <cell r="V4">
            <v>30618.164239482201</v>
          </cell>
          <cell r="W4">
            <v>102480</v>
          </cell>
          <cell r="X4">
            <v>19043</v>
          </cell>
          <cell r="Y4">
            <v>25736</v>
          </cell>
          <cell r="Z4">
            <v>32660</v>
          </cell>
          <cell r="AA4">
            <v>108053</v>
          </cell>
          <cell r="AB4">
            <v>19791.5</v>
          </cell>
          <cell r="AC4">
            <v>27283.498622589501</v>
          </cell>
          <cell r="AD4">
            <v>35117.056338028196</v>
          </cell>
          <cell r="AE4">
            <v>112631</v>
          </cell>
          <cell r="AF4">
            <v>20194.672131147501</v>
          </cell>
          <cell r="AG4">
            <v>28516.951198512201</v>
          </cell>
          <cell r="AH4">
            <v>37395.5464480874</v>
          </cell>
          <cell r="AI4">
            <v>115104</v>
          </cell>
          <cell r="AJ4">
            <v>20413.464285714301</v>
          </cell>
          <cell r="AK4">
            <v>29430</v>
          </cell>
          <cell r="AL4">
            <v>39050</v>
          </cell>
          <cell r="AM4">
            <v>114239</v>
          </cell>
          <cell r="AN4">
            <v>20332.672752809001</v>
          </cell>
          <cell r="AO4">
            <v>30187.113259668498</v>
          </cell>
          <cell r="AP4">
            <v>40824</v>
          </cell>
          <cell r="AQ4">
            <v>115963</v>
          </cell>
          <cell r="AR4">
            <v>20277.777777777799</v>
          </cell>
          <cell r="AS4">
            <v>30957</v>
          </cell>
          <cell r="AT4">
            <v>42397</v>
          </cell>
          <cell r="AU4">
            <v>114549</v>
          </cell>
        </row>
        <row r="5">
          <cell r="C5" t="str">
            <v>2003/20042</v>
          </cell>
          <cell r="D5">
            <v>13073.615853658501</v>
          </cell>
          <cell r="E5">
            <v>20891</v>
          </cell>
          <cell r="F5">
            <v>27748.006868131899</v>
          </cell>
          <cell r="G5">
            <v>2103</v>
          </cell>
          <cell r="H5">
            <v>14901.25</v>
          </cell>
          <cell r="I5">
            <v>22161.385041551199</v>
          </cell>
          <cell r="J5">
            <v>29685</v>
          </cell>
          <cell r="K5">
            <v>10410</v>
          </cell>
          <cell r="L5">
            <v>16004.5</v>
          </cell>
          <cell r="M5">
            <v>23649.5</v>
          </cell>
          <cell r="N5">
            <v>31668</v>
          </cell>
          <cell r="O5">
            <v>10976</v>
          </cell>
          <cell r="P5">
            <v>16940.386894155399</v>
          </cell>
          <cell r="Q5">
            <v>25116.691131648298</v>
          </cell>
          <cell r="R5">
            <v>33431.656420765001</v>
          </cell>
          <cell r="S5">
            <v>11004</v>
          </cell>
          <cell r="T5">
            <v>17670.449380165301</v>
          </cell>
          <cell r="U5">
            <v>26836</v>
          </cell>
          <cell r="V5">
            <v>35695</v>
          </cell>
          <cell r="W5">
            <v>11743</v>
          </cell>
          <cell r="X5">
            <v>18043.25</v>
          </cell>
          <cell r="Y5">
            <v>27843</v>
          </cell>
          <cell r="Z5">
            <v>36744</v>
          </cell>
          <cell r="AA5">
            <v>12354</v>
          </cell>
          <cell r="AB5">
            <v>18357.75</v>
          </cell>
          <cell r="AC5">
            <v>28859</v>
          </cell>
          <cell r="AD5">
            <v>37700.25</v>
          </cell>
          <cell r="AE5">
            <v>12798</v>
          </cell>
          <cell r="AF5">
            <v>18234.043715847001</v>
          </cell>
          <cell r="AG5">
            <v>29495.619834710698</v>
          </cell>
          <cell r="AH5">
            <v>38993.169398907099</v>
          </cell>
          <cell r="AI5">
            <v>13157</v>
          </cell>
          <cell r="AJ5">
            <v>18366</v>
          </cell>
          <cell r="AK5">
            <v>29974.5</v>
          </cell>
          <cell r="AL5">
            <v>39532.765350877198</v>
          </cell>
          <cell r="AM5">
            <v>13110</v>
          </cell>
          <cell r="AN5">
            <v>18093.316901408401</v>
          </cell>
          <cell r="AO5">
            <v>30131</v>
          </cell>
          <cell r="AP5">
            <v>40075.5</v>
          </cell>
          <cell r="AQ5">
            <v>13523</v>
          </cell>
          <cell r="AR5">
            <v>17946</v>
          </cell>
          <cell r="AS5">
            <v>30249</v>
          </cell>
          <cell r="AT5">
            <v>40738</v>
          </cell>
          <cell r="AU5">
            <v>13434</v>
          </cell>
        </row>
        <row r="6">
          <cell r="C6" t="str">
            <v>2004/20051</v>
          </cell>
          <cell r="D6">
            <v>5233</v>
          </cell>
          <cell r="E6">
            <v>11534</v>
          </cell>
          <cell r="F6">
            <v>16067.3489932886</v>
          </cell>
          <cell r="G6">
            <v>145</v>
          </cell>
          <cell r="H6">
            <v>11278.120689655199</v>
          </cell>
          <cell r="I6">
            <v>17394</v>
          </cell>
          <cell r="J6">
            <v>21962.6707988981</v>
          </cell>
          <cell r="K6">
            <v>4403</v>
          </cell>
          <cell r="L6">
            <v>11793</v>
          </cell>
          <cell r="M6">
            <v>16563</v>
          </cell>
          <cell r="N6">
            <v>21468</v>
          </cell>
          <cell r="O6">
            <v>92365</v>
          </cell>
          <cell r="P6">
            <v>14609.0124983065</v>
          </cell>
          <cell r="Q6">
            <v>19657.1448087432</v>
          </cell>
          <cell r="R6">
            <v>25029.020943405601</v>
          </cell>
          <cell r="S6">
            <v>96043</v>
          </cell>
          <cell r="T6">
            <v>16688.4003115265</v>
          </cell>
          <cell r="U6">
            <v>22360</v>
          </cell>
          <cell r="V6">
            <v>28330.205382436299</v>
          </cell>
          <cell r="W6">
            <v>102647</v>
          </cell>
          <cell r="X6">
            <v>17884</v>
          </cell>
          <cell r="Y6">
            <v>24001</v>
          </cell>
          <cell r="Z6">
            <v>30404.406876790799</v>
          </cell>
          <cell r="AA6">
            <v>109599</v>
          </cell>
          <cell r="AB6">
            <v>18867.25</v>
          </cell>
          <cell r="AC6">
            <v>25822</v>
          </cell>
          <cell r="AD6">
            <v>32933.75</v>
          </cell>
          <cell r="AE6">
            <v>115258</v>
          </cell>
          <cell r="AF6">
            <v>19568.387978142098</v>
          </cell>
          <cell r="AG6">
            <v>27236.379781420801</v>
          </cell>
          <cell r="AH6">
            <v>35454.863387978097</v>
          </cell>
          <cell r="AI6">
            <v>119087</v>
          </cell>
          <cell r="AJ6">
            <v>20030.388888888901</v>
          </cell>
          <cell r="AK6">
            <v>28429</v>
          </cell>
          <cell r="AL6">
            <v>37439</v>
          </cell>
          <cell r="AM6">
            <v>118453</v>
          </cell>
          <cell r="AN6">
            <v>20321</v>
          </cell>
          <cell r="AO6">
            <v>29395</v>
          </cell>
          <cell r="AP6">
            <v>39441.316225165603</v>
          </cell>
          <cell r="AQ6">
            <v>120538</v>
          </cell>
          <cell r="AR6">
            <v>20362.75</v>
          </cell>
          <cell r="AS6">
            <v>30320</v>
          </cell>
          <cell r="AT6">
            <v>41287</v>
          </cell>
          <cell r="AU6">
            <v>119400</v>
          </cell>
        </row>
        <row r="7">
          <cell r="C7" t="str">
            <v>2004/20052</v>
          </cell>
          <cell r="D7">
            <v>12863</v>
          </cell>
          <cell r="E7">
            <v>18800.5</v>
          </cell>
          <cell r="F7">
            <v>28171.25</v>
          </cell>
          <cell r="G7">
            <v>86</v>
          </cell>
          <cell r="H7">
            <v>13220</v>
          </cell>
          <cell r="I7">
            <v>21130</v>
          </cell>
          <cell r="J7">
            <v>29519.793577981702</v>
          </cell>
          <cell r="K7">
            <v>4937</v>
          </cell>
          <cell r="L7">
            <v>14872.6424050633</v>
          </cell>
          <cell r="M7">
            <v>22327.420289855101</v>
          </cell>
          <cell r="N7">
            <v>30435</v>
          </cell>
          <cell r="O7">
            <v>11639</v>
          </cell>
          <cell r="P7">
            <v>15776.7759562842</v>
          </cell>
          <cell r="Q7">
            <v>23734.972677595601</v>
          </cell>
          <cell r="R7">
            <v>32102.0491803279</v>
          </cell>
          <cell r="S7">
            <v>11889</v>
          </cell>
          <cell r="T7">
            <v>16652.75</v>
          </cell>
          <cell r="U7">
            <v>25083.5</v>
          </cell>
          <cell r="V7">
            <v>33887.0185950413</v>
          </cell>
          <cell r="W7">
            <v>12742</v>
          </cell>
          <cell r="X7">
            <v>17330.5</v>
          </cell>
          <cell r="Y7">
            <v>26416</v>
          </cell>
          <cell r="Z7">
            <v>35308</v>
          </cell>
          <cell r="AA7">
            <v>13479</v>
          </cell>
          <cell r="AB7">
            <v>17772</v>
          </cell>
          <cell r="AC7">
            <v>27466</v>
          </cell>
          <cell r="AD7">
            <v>36646</v>
          </cell>
          <cell r="AE7">
            <v>14077</v>
          </cell>
          <cell r="AF7">
            <v>17722.943989070998</v>
          </cell>
          <cell r="AG7">
            <v>28373.695041860901</v>
          </cell>
          <cell r="AH7">
            <v>37589.515027322399</v>
          </cell>
          <cell r="AI7">
            <v>14538</v>
          </cell>
          <cell r="AJ7">
            <v>17636.5</v>
          </cell>
          <cell r="AK7">
            <v>28900</v>
          </cell>
          <cell r="AL7">
            <v>38125.75</v>
          </cell>
          <cell r="AM7">
            <v>14650</v>
          </cell>
          <cell r="AN7">
            <v>17397</v>
          </cell>
          <cell r="AO7">
            <v>29148</v>
          </cell>
          <cell r="AP7">
            <v>39025</v>
          </cell>
          <cell r="AQ7">
            <v>15179</v>
          </cell>
          <cell r="AR7">
            <v>17132.75</v>
          </cell>
          <cell r="AS7">
            <v>29551.5</v>
          </cell>
          <cell r="AT7">
            <v>39813.75</v>
          </cell>
          <cell r="AU7">
            <v>15136</v>
          </cell>
        </row>
        <row r="8">
          <cell r="C8" t="str">
            <v>2005/20061</v>
          </cell>
          <cell r="D8">
            <v>4798.4713656387703</v>
          </cell>
          <cell r="E8">
            <v>8969</v>
          </cell>
          <cell r="F8">
            <v>17457</v>
          </cell>
          <cell r="G8">
            <v>910</v>
          </cell>
          <cell r="H8">
            <v>7600</v>
          </cell>
          <cell r="I8">
            <v>13780.471698113201</v>
          </cell>
          <cell r="J8">
            <v>18299</v>
          </cell>
          <cell r="K8">
            <v>121</v>
          </cell>
          <cell r="L8">
            <v>11584</v>
          </cell>
          <cell r="M8">
            <v>17576.939999999999</v>
          </cell>
          <cell r="N8">
            <v>22633</v>
          </cell>
          <cell r="O8">
            <v>4741</v>
          </cell>
          <cell r="P8">
            <v>12118.797814207601</v>
          </cell>
          <cell r="Q8">
            <v>17182.923497267799</v>
          </cell>
          <cell r="R8">
            <v>22279.7096994536</v>
          </cell>
          <cell r="S8">
            <v>91946</v>
          </cell>
          <cell r="T8">
            <v>15009.6610440778</v>
          </cell>
          <cell r="U8">
            <v>20281</v>
          </cell>
          <cell r="V8">
            <v>25750</v>
          </cell>
          <cell r="W8">
            <v>99923</v>
          </cell>
          <cell r="X8">
            <v>16416</v>
          </cell>
          <cell r="Y8">
            <v>22144</v>
          </cell>
          <cell r="Z8">
            <v>27880.25</v>
          </cell>
          <cell r="AA8">
            <v>108716</v>
          </cell>
          <cell r="AB8">
            <v>17700</v>
          </cell>
          <cell r="AC8">
            <v>24070</v>
          </cell>
          <cell r="AD8">
            <v>30628</v>
          </cell>
          <cell r="AE8">
            <v>116104</v>
          </cell>
          <cell r="AF8">
            <v>18606.024590163899</v>
          </cell>
          <cell r="AG8">
            <v>25705.573770491799</v>
          </cell>
          <cell r="AH8">
            <v>33142.199453551897</v>
          </cell>
          <cell r="AI8">
            <v>120675</v>
          </cell>
          <cell r="AJ8">
            <v>19510.5</v>
          </cell>
          <cell r="AK8">
            <v>27124</v>
          </cell>
          <cell r="AL8">
            <v>35370</v>
          </cell>
          <cell r="AM8">
            <v>121071</v>
          </cell>
          <cell r="AN8">
            <v>19999</v>
          </cell>
          <cell r="AO8">
            <v>28346</v>
          </cell>
          <cell r="AP8">
            <v>37563</v>
          </cell>
          <cell r="AQ8">
            <v>123875</v>
          </cell>
          <cell r="AR8">
            <v>20270.5</v>
          </cell>
          <cell r="AS8">
            <v>29496</v>
          </cell>
          <cell r="AT8">
            <v>39583.5</v>
          </cell>
          <cell r="AU8">
            <v>122655</v>
          </cell>
        </row>
        <row r="9">
          <cell r="C9" t="str">
            <v>2005/20062</v>
          </cell>
          <cell r="D9">
            <v>14546.5</v>
          </cell>
          <cell r="E9">
            <v>21567.856534090901</v>
          </cell>
          <cell r="F9">
            <v>27125.5</v>
          </cell>
          <cell r="G9">
            <v>170</v>
          </cell>
          <cell r="H9">
            <v>15300.315371024701</v>
          </cell>
          <cell r="I9">
            <v>22166</v>
          </cell>
          <cell r="J9">
            <v>30337.25</v>
          </cell>
          <cell r="K9">
            <v>166</v>
          </cell>
          <cell r="L9">
            <v>14294.466292134801</v>
          </cell>
          <cell r="M9">
            <v>22743</v>
          </cell>
          <cell r="N9">
            <v>30558</v>
          </cell>
          <cell r="O9">
            <v>5681</v>
          </cell>
          <cell r="P9">
            <v>15367.896174863399</v>
          </cell>
          <cell r="Q9">
            <v>22998.4904371585</v>
          </cell>
          <cell r="R9">
            <v>30839.258879781399</v>
          </cell>
          <cell r="S9">
            <v>12868</v>
          </cell>
          <cell r="T9">
            <v>16510.8062015504</v>
          </cell>
          <cell r="U9">
            <v>24363</v>
          </cell>
          <cell r="V9">
            <v>32884</v>
          </cell>
          <cell r="W9">
            <v>13604</v>
          </cell>
          <cell r="X9">
            <v>17220</v>
          </cell>
          <cell r="Y9">
            <v>25439</v>
          </cell>
          <cell r="Z9">
            <v>34000</v>
          </cell>
          <cell r="AA9">
            <v>14538</v>
          </cell>
          <cell r="AB9">
            <v>17810.75</v>
          </cell>
          <cell r="AC9">
            <v>26593</v>
          </cell>
          <cell r="AD9">
            <v>35250</v>
          </cell>
          <cell r="AE9">
            <v>15358</v>
          </cell>
          <cell r="AF9">
            <v>17922.896174863399</v>
          </cell>
          <cell r="AG9">
            <v>27378.989071038301</v>
          </cell>
          <cell r="AH9">
            <v>36342.4316939891</v>
          </cell>
          <cell r="AI9">
            <v>15965</v>
          </cell>
          <cell r="AJ9">
            <v>18054</v>
          </cell>
          <cell r="AK9">
            <v>28211.006600660101</v>
          </cell>
          <cell r="AL9">
            <v>37098</v>
          </cell>
          <cell r="AM9">
            <v>16041</v>
          </cell>
          <cell r="AN9">
            <v>17995</v>
          </cell>
          <cell r="AO9">
            <v>28744</v>
          </cell>
          <cell r="AP9">
            <v>37819</v>
          </cell>
          <cell r="AQ9">
            <v>16865</v>
          </cell>
          <cell r="AR9">
            <v>17722.5</v>
          </cell>
          <cell r="AS9">
            <v>29182.5</v>
          </cell>
          <cell r="AT9">
            <v>38560.25</v>
          </cell>
          <cell r="AU9">
            <v>16858</v>
          </cell>
        </row>
        <row r="10">
          <cell r="C10" t="str">
            <v>2006/20071</v>
          </cell>
          <cell r="D10">
            <v>4181.25</v>
          </cell>
          <cell r="E10">
            <v>8924.9347826086996</v>
          </cell>
          <cell r="F10">
            <v>17541.087743732602</v>
          </cell>
          <cell r="G10">
            <v>1464</v>
          </cell>
          <cell r="H10">
            <v>4212.2859922178995</v>
          </cell>
          <cell r="I10">
            <v>7725</v>
          </cell>
          <cell r="J10">
            <v>15048.0125628141</v>
          </cell>
          <cell r="K10">
            <v>775</v>
          </cell>
          <cell r="L10">
            <v>6687.1346704871103</v>
          </cell>
          <cell r="M10">
            <v>12801</v>
          </cell>
          <cell r="N10">
            <v>19496</v>
          </cell>
          <cell r="O10">
            <v>149</v>
          </cell>
          <cell r="P10">
            <v>12340.4981805475</v>
          </cell>
          <cell r="Q10">
            <v>18179.692622950799</v>
          </cell>
          <cell r="R10">
            <v>23452.247267759602</v>
          </cell>
          <cell r="S10">
            <v>4520</v>
          </cell>
          <cell r="T10">
            <v>12370</v>
          </cell>
          <cell r="U10">
            <v>17751</v>
          </cell>
          <cell r="V10">
            <v>23071</v>
          </cell>
          <cell r="W10">
            <v>94529</v>
          </cell>
          <cell r="X10">
            <v>14558.9435261708</v>
          </cell>
          <cell r="Y10">
            <v>20019.161016949201</v>
          </cell>
          <cell r="Z10">
            <v>25428</v>
          </cell>
          <cell r="AA10">
            <v>105496</v>
          </cell>
          <cell r="AB10">
            <v>16215</v>
          </cell>
          <cell r="AC10">
            <v>22183</v>
          </cell>
          <cell r="AD10">
            <v>28102</v>
          </cell>
          <cell r="AE10">
            <v>114366</v>
          </cell>
          <cell r="AF10">
            <v>17512.021857923501</v>
          </cell>
          <cell r="AG10">
            <v>24068.060109289599</v>
          </cell>
          <cell r="AH10">
            <v>30865.4371584699</v>
          </cell>
          <cell r="AI10">
            <v>120464</v>
          </cell>
          <cell r="AJ10">
            <v>18600</v>
          </cell>
          <cell r="AK10">
            <v>25683</v>
          </cell>
          <cell r="AL10">
            <v>33105</v>
          </cell>
          <cell r="AM10">
            <v>121620</v>
          </cell>
          <cell r="AN10">
            <v>19426.4231843575</v>
          </cell>
          <cell r="AO10">
            <v>27157</v>
          </cell>
          <cell r="AP10">
            <v>35621</v>
          </cell>
          <cell r="AQ10">
            <v>125472</v>
          </cell>
          <cell r="AR10">
            <v>20056.25</v>
          </cell>
          <cell r="AS10">
            <v>28574</v>
          </cell>
          <cell r="AT10">
            <v>38063.75</v>
          </cell>
          <cell r="AU10">
            <v>124878</v>
          </cell>
        </row>
        <row r="11">
          <cell r="C11" t="str">
            <v>2006/20072</v>
          </cell>
          <cell r="D11">
            <v>14129.5</v>
          </cell>
          <cell r="E11">
            <v>21126.5</v>
          </cell>
          <cell r="F11">
            <v>26532.75</v>
          </cell>
          <cell r="G11">
            <v>936</v>
          </cell>
          <cell r="H11">
            <v>17107</v>
          </cell>
          <cell r="I11">
            <v>21967.5</v>
          </cell>
          <cell r="J11">
            <v>27605.25</v>
          </cell>
          <cell r="K11">
            <v>160</v>
          </cell>
          <cell r="L11">
            <v>13755</v>
          </cell>
          <cell r="M11">
            <v>24561</v>
          </cell>
          <cell r="N11">
            <v>31453</v>
          </cell>
          <cell r="O11">
            <v>125</v>
          </cell>
          <cell r="P11">
            <v>14038.2889344262</v>
          </cell>
          <cell r="Q11">
            <v>22309.3784153005</v>
          </cell>
          <cell r="R11">
            <v>30582.462431693999</v>
          </cell>
          <cell r="S11">
            <v>5306</v>
          </cell>
          <cell r="T11">
            <v>15379.75</v>
          </cell>
          <cell r="U11">
            <v>23245</v>
          </cell>
          <cell r="V11">
            <v>31658.25</v>
          </cell>
          <cell r="W11">
            <v>13108</v>
          </cell>
          <cell r="X11">
            <v>16163.5</v>
          </cell>
          <cell r="Y11">
            <v>24243</v>
          </cell>
          <cell r="Z11">
            <v>32691</v>
          </cell>
          <cell r="AA11">
            <v>14015</v>
          </cell>
          <cell r="AB11">
            <v>16824</v>
          </cell>
          <cell r="AC11">
            <v>25251</v>
          </cell>
          <cell r="AD11">
            <v>33912</v>
          </cell>
          <cell r="AE11">
            <v>14955</v>
          </cell>
          <cell r="AF11">
            <v>16966.017759562801</v>
          </cell>
          <cell r="AG11">
            <v>26012.732240437199</v>
          </cell>
          <cell r="AH11">
            <v>34813.620218579199</v>
          </cell>
          <cell r="AI11">
            <v>15639</v>
          </cell>
          <cell r="AJ11">
            <v>17235</v>
          </cell>
          <cell r="AK11">
            <v>26792</v>
          </cell>
          <cell r="AL11">
            <v>35664</v>
          </cell>
          <cell r="AM11">
            <v>15901</v>
          </cell>
          <cell r="AN11">
            <v>17474</v>
          </cell>
          <cell r="AO11">
            <v>27516</v>
          </cell>
          <cell r="AP11">
            <v>36596</v>
          </cell>
          <cell r="AQ11">
            <v>16587</v>
          </cell>
          <cell r="AR11">
            <v>17421</v>
          </cell>
          <cell r="AS11">
            <v>27934</v>
          </cell>
          <cell r="AT11">
            <v>37335.5</v>
          </cell>
          <cell r="AU11">
            <v>16571</v>
          </cell>
        </row>
        <row r="12">
          <cell r="C12" t="str">
            <v>2007/20081</v>
          </cell>
          <cell r="D12">
            <v>2068.3333333333298</v>
          </cell>
          <cell r="E12">
            <v>3371</v>
          </cell>
          <cell r="F12">
            <v>6097</v>
          </cell>
          <cell r="G12">
            <v>49184</v>
          </cell>
          <cell r="H12">
            <v>4488.9504613890203</v>
          </cell>
          <cell r="I12">
            <v>9204</v>
          </cell>
          <cell r="J12">
            <v>17238.5</v>
          </cell>
          <cell r="K12">
            <v>1579</v>
          </cell>
          <cell r="L12">
            <v>4116.0673076923104</v>
          </cell>
          <cell r="M12">
            <v>7476</v>
          </cell>
          <cell r="N12">
            <v>13770.590909090901</v>
          </cell>
          <cell r="O12">
            <v>856</v>
          </cell>
          <cell r="P12">
            <v>7626.1572659071999</v>
          </cell>
          <cell r="Q12">
            <v>13482.0628415301</v>
          </cell>
          <cell r="R12">
            <v>19522.3920765027</v>
          </cell>
          <cell r="S12">
            <v>127</v>
          </cell>
          <cell r="T12">
            <v>13150.032258064501</v>
          </cell>
          <cell r="U12">
            <v>19476</v>
          </cell>
          <cell r="V12">
            <v>24007.555159893898</v>
          </cell>
          <cell r="W12">
            <v>5091</v>
          </cell>
          <cell r="X12">
            <v>11534.854972375701</v>
          </cell>
          <cell r="Y12">
            <v>16840.880794702</v>
          </cell>
          <cell r="Z12">
            <v>22438</v>
          </cell>
          <cell r="AA12">
            <v>106058</v>
          </cell>
          <cell r="AB12">
            <v>13986</v>
          </cell>
          <cell r="AC12">
            <v>19518</v>
          </cell>
          <cell r="AD12">
            <v>25193.111111111099</v>
          </cell>
          <cell r="AE12">
            <v>117329</v>
          </cell>
          <cell r="AF12">
            <v>15780.765027322401</v>
          </cell>
          <cell r="AG12">
            <v>21689.576502732201</v>
          </cell>
          <cell r="AH12">
            <v>27726.8710061239</v>
          </cell>
          <cell r="AI12">
            <v>125854</v>
          </cell>
          <cell r="AJ12">
            <v>17255</v>
          </cell>
          <cell r="AK12">
            <v>23699.431129476601</v>
          </cell>
          <cell r="AL12">
            <v>30391</v>
          </cell>
          <cell r="AM12">
            <v>128288</v>
          </cell>
          <cell r="AN12">
            <v>18374</v>
          </cell>
          <cell r="AO12">
            <v>25408</v>
          </cell>
          <cell r="AP12">
            <v>32953</v>
          </cell>
          <cell r="AQ12">
            <v>133025</v>
          </cell>
          <cell r="AR12">
            <v>19291</v>
          </cell>
          <cell r="AS12">
            <v>26927</v>
          </cell>
          <cell r="AT12">
            <v>35416</v>
          </cell>
          <cell r="AU12">
            <v>132992</v>
          </cell>
        </row>
        <row r="13">
          <cell r="C13" t="str">
            <v>2007/20082</v>
          </cell>
          <cell r="D13">
            <v>11799</v>
          </cell>
          <cell r="E13">
            <v>18519</v>
          </cell>
          <cell r="F13">
            <v>24737.5</v>
          </cell>
          <cell r="G13">
            <v>2334</v>
          </cell>
          <cell r="H13">
            <v>13565</v>
          </cell>
          <cell r="I13">
            <v>20622.5</v>
          </cell>
          <cell r="J13">
            <v>25766</v>
          </cell>
          <cell r="K13">
            <v>1164</v>
          </cell>
          <cell r="L13">
            <v>16052</v>
          </cell>
          <cell r="M13">
            <v>22517</v>
          </cell>
          <cell r="N13">
            <v>27625</v>
          </cell>
          <cell r="O13">
            <v>203</v>
          </cell>
          <cell r="P13">
            <v>14579.556010929</v>
          </cell>
          <cell r="Q13">
            <v>21780.974449048201</v>
          </cell>
          <cell r="R13">
            <v>30472.264344262301</v>
          </cell>
          <cell r="S13">
            <v>174</v>
          </cell>
          <cell r="T13">
            <v>14376</v>
          </cell>
          <cell r="U13">
            <v>22640</v>
          </cell>
          <cell r="V13">
            <v>30778</v>
          </cell>
          <cell r="W13">
            <v>5439</v>
          </cell>
          <cell r="X13">
            <v>15122.3</v>
          </cell>
          <cell r="Y13">
            <v>23003</v>
          </cell>
          <cell r="Z13">
            <v>31110</v>
          </cell>
          <cell r="AA13">
            <v>14355</v>
          </cell>
          <cell r="AB13">
            <v>15589.9809322034</v>
          </cell>
          <cell r="AC13">
            <v>23730.2050691244</v>
          </cell>
          <cell r="AD13">
            <v>32000</v>
          </cell>
          <cell r="AE13">
            <v>15270</v>
          </cell>
          <cell r="AF13">
            <v>16322.281420765001</v>
          </cell>
          <cell r="AG13">
            <v>24577.6639344262</v>
          </cell>
          <cell r="AH13">
            <v>32875.928961748599</v>
          </cell>
          <cell r="AI13">
            <v>16337</v>
          </cell>
          <cell r="AJ13">
            <v>16574.5</v>
          </cell>
          <cell r="AK13">
            <v>25473</v>
          </cell>
          <cell r="AL13">
            <v>33950.5</v>
          </cell>
          <cell r="AM13">
            <v>16615</v>
          </cell>
          <cell r="AN13">
            <v>16849.25</v>
          </cell>
          <cell r="AO13">
            <v>26263</v>
          </cell>
          <cell r="AP13">
            <v>35003.75</v>
          </cell>
          <cell r="AQ13">
            <v>17490</v>
          </cell>
          <cell r="AR13">
            <v>17142.5</v>
          </cell>
          <cell r="AS13">
            <v>27082</v>
          </cell>
          <cell r="AT13">
            <v>36119</v>
          </cell>
          <cell r="AU13">
            <v>17555</v>
          </cell>
        </row>
        <row r="14">
          <cell r="C14" t="str">
            <v>2008/20091</v>
          </cell>
          <cell r="D14">
            <v>1824</v>
          </cell>
          <cell r="E14">
            <v>2946.5894039735099</v>
          </cell>
          <cell r="F14">
            <v>5373.9230769230799</v>
          </cell>
          <cell r="G14">
            <v>53181</v>
          </cell>
          <cell r="H14">
            <v>2154.4391140948201</v>
          </cell>
          <cell r="I14">
            <v>3492</v>
          </cell>
          <cell r="J14">
            <v>6478.14667696179</v>
          </cell>
          <cell r="K14">
            <v>46342</v>
          </cell>
          <cell r="L14">
            <v>4734.2699115044297</v>
          </cell>
          <cell r="M14">
            <v>9911.1722385362591</v>
          </cell>
          <cell r="N14">
            <v>18317.25</v>
          </cell>
          <cell r="O14">
            <v>1708</v>
          </cell>
          <cell r="P14">
            <v>4294.2349726776001</v>
          </cell>
          <cell r="Q14">
            <v>7807.6092896174896</v>
          </cell>
          <cell r="R14">
            <v>14813.0622009569</v>
          </cell>
          <cell r="S14">
            <v>893</v>
          </cell>
          <cell r="T14">
            <v>9583</v>
          </cell>
          <cell r="U14">
            <v>15478.8154269972</v>
          </cell>
          <cell r="V14">
            <v>19316</v>
          </cell>
          <cell r="W14">
            <v>125</v>
          </cell>
          <cell r="X14">
            <v>11067.8166189112</v>
          </cell>
          <cell r="Y14">
            <v>18170.201612903202</v>
          </cell>
          <cell r="Z14">
            <v>23917</v>
          </cell>
          <cell r="AA14">
            <v>5438</v>
          </cell>
          <cell r="AB14">
            <v>11233.045918367299</v>
          </cell>
          <cell r="AC14">
            <v>16590</v>
          </cell>
          <cell r="AD14">
            <v>22442.824927953901</v>
          </cell>
          <cell r="AE14">
            <v>107884</v>
          </cell>
          <cell r="AF14">
            <v>13968.7295081967</v>
          </cell>
          <cell r="AG14">
            <v>19499.576502732201</v>
          </cell>
          <cell r="AH14">
            <v>25289.950217319401</v>
          </cell>
          <cell r="AI14">
            <v>120283</v>
          </cell>
          <cell r="AJ14">
            <v>15850.4119601329</v>
          </cell>
          <cell r="AK14">
            <v>21871</v>
          </cell>
          <cell r="AL14">
            <v>27894.815468114</v>
          </cell>
          <cell r="AM14">
            <v>124318</v>
          </cell>
          <cell r="AN14">
            <v>17289.473684210501</v>
          </cell>
          <cell r="AO14">
            <v>23956</v>
          </cell>
          <cell r="AP14">
            <v>30799</v>
          </cell>
          <cell r="AQ14">
            <v>130133</v>
          </cell>
          <cell r="AR14">
            <v>18500</v>
          </cell>
          <cell r="AS14">
            <v>25638</v>
          </cell>
          <cell r="AT14">
            <v>33395.230446927402</v>
          </cell>
          <cell r="AU14">
            <v>130187</v>
          </cell>
        </row>
        <row r="15">
          <cell r="C15" t="str">
            <v>2008/20092</v>
          </cell>
          <cell r="D15">
            <v>5811.5</v>
          </cell>
          <cell r="E15">
            <v>14030</v>
          </cell>
          <cell r="F15">
            <v>21834.7348066298</v>
          </cell>
          <cell r="G15">
            <v>4995</v>
          </cell>
          <cell r="H15">
            <v>11736</v>
          </cell>
          <cell r="I15">
            <v>19179.090909090901</v>
          </cell>
          <cell r="J15">
            <v>25368.5</v>
          </cell>
          <cell r="K15">
            <v>2347</v>
          </cell>
          <cell r="L15">
            <v>13592</v>
          </cell>
          <cell r="M15">
            <v>21238</v>
          </cell>
          <cell r="N15">
            <v>26738.5</v>
          </cell>
          <cell r="O15">
            <v>1103</v>
          </cell>
          <cell r="P15">
            <v>13930.584016393401</v>
          </cell>
          <cell r="Q15">
            <v>20670.867486338801</v>
          </cell>
          <cell r="R15">
            <v>26842.459016393401</v>
          </cell>
          <cell r="S15">
            <v>234</v>
          </cell>
          <cell r="T15">
            <v>13381</v>
          </cell>
          <cell r="U15">
            <v>23258.395604395599</v>
          </cell>
          <cell r="V15">
            <v>31232.944522471898</v>
          </cell>
          <cell r="W15">
            <v>134</v>
          </cell>
          <cell r="X15">
            <v>14201.2465437788</v>
          </cell>
          <cell r="Y15">
            <v>22829</v>
          </cell>
          <cell r="Z15">
            <v>31154</v>
          </cell>
          <cell r="AA15">
            <v>5414</v>
          </cell>
          <cell r="AB15">
            <v>14618.25</v>
          </cell>
          <cell r="AC15">
            <v>22452.5</v>
          </cell>
          <cell r="AD15">
            <v>31000.75</v>
          </cell>
          <cell r="AE15">
            <v>14634</v>
          </cell>
          <cell r="AF15">
            <v>15562.363387978099</v>
          </cell>
          <cell r="AG15">
            <v>23383.934426229502</v>
          </cell>
          <cell r="AH15">
            <v>31983.374316939899</v>
          </cell>
          <cell r="AI15">
            <v>15345</v>
          </cell>
          <cell r="AJ15">
            <v>16053.5</v>
          </cell>
          <cell r="AK15">
            <v>24308.5</v>
          </cell>
          <cell r="AL15">
            <v>32883.5</v>
          </cell>
          <cell r="AM15">
            <v>15812</v>
          </cell>
          <cell r="AN15">
            <v>16695</v>
          </cell>
          <cell r="AO15">
            <v>25351</v>
          </cell>
          <cell r="AP15">
            <v>34134</v>
          </cell>
          <cell r="AQ15">
            <v>16791</v>
          </cell>
          <cell r="AR15">
            <v>17051</v>
          </cell>
          <cell r="AS15">
            <v>26282</v>
          </cell>
          <cell r="AT15">
            <v>35310</v>
          </cell>
          <cell r="AU15">
            <v>16897</v>
          </cell>
        </row>
        <row r="16">
          <cell r="C16" t="str">
            <v>2009/20101</v>
          </cell>
          <cell r="D16">
            <v>1804</v>
          </cell>
          <cell r="E16">
            <v>3076.8679775280898</v>
          </cell>
          <cell r="F16">
            <v>7181.8194842406901</v>
          </cell>
          <cell r="G16">
            <v>35065</v>
          </cell>
          <cell r="H16">
            <v>1853.0769230769199</v>
          </cell>
          <cell r="I16">
            <v>3042.03987730061</v>
          </cell>
          <cell r="J16">
            <v>5947.1702127659601</v>
          </cell>
          <cell r="K16">
            <v>54989</v>
          </cell>
          <cell r="L16">
            <v>2235</v>
          </cell>
          <cell r="M16">
            <v>3675.6825917445399</v>
          </cell>
          <cell r="N16">
            <v>6872.5773487177003</v>
          </cell>
          <cell r="O16">
            <v>50594</v>
          </cell>
          <cell r="P16">
            <v>5197.99792079505</v>
          </cell>
          <cell r="Q16">
            <v>10598.2326283988</v>
          </cell>
          <cell r="R16">
            <v>18827.916666666701</v>
          </cell>
          <cell r="S16">
            <v>1627</v>
          </cell>
          <cell r="T16">
            <v>5024.453125</v>
          </cell>
          <cell r="U16">
            <v>9138</v>
          </cell>
          <cell r="V16">
            <v>17190.290055248599</v>
          </cell>
          <cell r="W16">
            <v>961</v>
          </cell>
          <cell r="X16">
            <v>6078.6102941176496</v>
          </cell>
          <cell r="Y16">
            <v>12365</v>
          </cell>
          <cell r="Z16">
            <v>19939.614161849699</v>
          </cell>
          <cell r="AA16">
            <v>167</v>
          </cell>
          <cell r="AB16">
            <v>10929</v>
          </cell>
          <cell r="AC16">
            <v>18656.186770428001</v>
          </cell>
          <cell r="AD16">
            <v>24518</v>
          </cell>
          <cell r="AE16">
            <v>5913</v>
          </cell>
          <cell r="AF16">
            <v>11804.6584699454</v>
          </cell>
          <cell r="AG16">
            <v>17037.3224043716</v>
          </cell>
          <cell r="AH16">
            <v>22755.655737704899</v>
          </cell>
          <cell r="AI16">
            <v>120693</v>
          </cell>
          <cell r="AJ16">
            <v>14307.182656826601</v>
          </cell>
          <cell r="AK16">
            <v>19829</v>
          </cell>
          <cell r="AL16">
            <v>25535</v>
          </cell>
          <cell r="AM16">
            <v>127306</v>
          </cell>
          <cell r="AN16">
            <v>16100</v>
          </cell>
          <cell r="AO16">
            <v>22129</v>
          </cell>
          <cell r="AP16">
            <v>28444</v>
          </cell>
          <cell r="AQ16">
            <v>135605</v>
          </cell>
          <cell r="AR16">
            <v>17679.1876731302</v>
          </cell>
          <cell r="AS16">
            <v>24155.679063360902</v>
          </cell>
          <cell r="AT16">
            <v>31260</v>
          </cell>
          <cell r="AU16">
            <v>136478</v>
          </cell>
        </row>
        <row r="17">
          <cell r="C17" t="str">
            <v>2009/20102</v>
          </cell>
          <cell r="D17">
            <v>5474</v>
          </cell>
          <cell r="E17">
            <v>12870</v>
          </cell>
          <cell r="F17">
            <v>20612</v>
          </cell>
          <cell r="G17">
            <v>7093</v>
          </cell>
          <cell r="H17">
            <v>6664</v>
          </cell>
          <cell r="I17">
            <v>14224.4335180055</v>
          </cell>
          <cell r="J17">
            <v>22552.75</v>
          </cell>
          <cell r="K17">
            <v>5326</v>
          </cell>
          <cell r="L17">
            <v>12926.5</v>
          </cell>
          <cell r="M17">
            <v>20227</v>
          </cell>
          <cell r="N17">
            <v>26609.5</v>
          </cell>
          <cell r="O17">
            <v>2463</v>
          </cell>
          <cell r="P17">
            <v>13923.6379928315</v>
          </cell>
          <cell r="Q17">
            <v>21748.4153005464</v>
          </cell>
          <cell r="R17">
            <v>27847.704918032799</v>
          </cell>
          <cell r="S17">
            <v>1141</v>
          </cell>
          <cell r="T17">
            <v>13988</v>
          </cell>
          <cell r="U17">
            <v>21651</v>
          </cell>
          <cell r="V17">
            <v>29196.5</v>
          </cell>
          <cell r="W17">
            <v>267</v>
          </cell>
          <cell r="X17">
            <v>14152.4378531073</v>
          </cell>
          <cell r="Y17">
            <v>23919.1922005571</v>
          </cell>
          <cell r="Z17">
            <v>31617</v>
          </cell>
          <cell r="AA17">
            <v>155</v>
          </cell>
          <cell r="AB17">
            <v>14127</v>
          </cell>
          <cell r="AC17">
            <v>22903.5</v>
          </cell>
          <cell r="AD17">
            <v>31524</v>
          </cell>
          <cell r="AE17">
            <v>6094</v>
          </cell>
          <cell r="AF17">
            <v>14319.767759562799</v>
          </cell>
          <cell r="AG17">
            <v>22316.3592896175</v>
          </cell>
          <cell r="AH17">
            <v>30799.368169398898</v>
          </cell>
          <cell r="AI17">
            <v>15722</v>
          </cell>
          <cell r="AJ17">
            <v>15331.25</v>
          </cell>
          <cell r="AK17">
            <v>23223</v>
          </cell>
          <cell r="AL17">
            <v>31619.773706896602</v>
          </cell>
          <cell r="AM17">
            <v>16116</v>
          </cell>
          <cell r="AN17">
            <v>16130.372641509401</v>
          </cell>
          <cell r="AO17">
            <v>24424.5</v>
          </cell>
          <cell r="AP17">
            <v>33020.5</v>
          </cell>
          <cell r="AQ17">
            <v>17208</v>
          </cell>
          <cell r="AR17">
            <v>16456</v>
          </cell>
          <cell r="AS17">
            <v>25266</v>
          </cell>
          <cell r="AT17">
            <v>34188</v>
          </cell>
          <cell r="AU17">
            <v>17584</v>
          </cell>
        </row>
        <row r="18">
          <cell r="C18" t="str">
            <v>2010/20111</v>
          </cell>
          <cell r="D18">
            <v>2047.6114929667499</v>
          </cell>
          <cell r="E18">
            <v>4305.5135135135097</v>
          </cell>
          <cell r="F18">
            <v>10718.2924901186</v>
          </cell>
          <cell r="G18">
            <v>20068</v>
          </cell>
          <cell r="H18">
            <v>1830.05192332309</v>
          </cell>
          <cell r="I18">
            <v>3244</v>
          </cell>
          <cell r="J18">
            <v>8015</v>
          </cell>
          <cell r="K18">
            <v>35042</v>
          </cell>
          <cell r="L18">
            <v>1936.1246397694499</v>
          </cell>
          <cell r="M18">
            <v>3198</v>
          </cell>
          <cell r="N18">
            <v>6107.5364583333303</v>
          </cell>
          <cell r="O18">
            <v>55846</v>
          </cell>
          <cell r="P18">
            <v>2373.1115211608499</v>
          </cell>
          <cell r="Q18">
            <v>3858.4289617486302</v>
          </cell>
          <cell r="R18">
            <v>7041.9858220761798</v>
          </cell>
          <cell r="S18">
            <v>50034</v>
          </cell>
          <cell r="T18">
            <v>5099</v>
          </cell>
          <cell r="U18">
            <v>11019.4014084507</v>
          </cell>
          <cell r="V18">
            <v>19391</v>
          </cell>
          <cell r="W18">
            <v>1549</v>
          </cell>
          <cell r="X18">
            <v>4378</v>
          </cell>
          <cell r="Y18">
            <v>8412.5</v>
          </cell>
          <cell r="Z18">
            <v>16195.75</v>
          </cell>
          <cell r="AA18">
            <v>962</v>
          </cell>
          <cell r="AB18">
            <v>6903.5</v>
          </cell>
          <cell r="AC18">
            <v>11143</v>
          </cell>
          <cell r="AD18">
            <v>17780.967741935499</v>
          </cell>
          <cell r="AE18">
            <v>196</v>
          </cell>
          <cell r="AF18">
            <v>11804</v>
          </cell>
          <cell r="AG18">
            <v>18511.284153005501</v>
          </cell>
          <cell r="AH18">
            <v>24349.289617486302</v>
          </cell>
          <cell r="AI18">
            <v>6225</v>
          </cell>
          <cell r="AJ18">
            <v>12023</v>
          </cell>
          <cell r="AK18">
            <v>17319.175414364599</v>
          </cell>
          <cell r="AL18">
            <v>23099</v>
          </cell>
          <cell r="AM18">
            <v>120436</v>
          </cell>
          <cell r="AN18">
            <v>14499</v>
          </cell>
          <cell r="AO18">
            <v>20184</v>
          </cell>
          <cell r="AP18">
            <v>25935</v>
          </cell>
          <cell r="AQ18">
            <v>131625</v>
          </cell>
          <cell r="AR18">
            <v>16531.5635679929</v>
          </cell>
          <cell r="AS18">
            <v>22436</v>
          </cell>
          <cell r="AT18">
            <v>28796</v>
          </cell>
          <cell r="AU18">
            <v>135328</v>
          </cell>
        </row>
        <row r="19">
          <cell r="C19" t="str">
            <v>2010/20112</v>
          </cell>
          <cell r="D19">
            <v>6119.2399497487404</v>
          </cell>
          <cell r="E19">
            <v>13212.176035503</v>
          </cell>
          <cell r="F19">
            <v>20832.829875518699</v>
          </cell>
          <cell r="G19">
            <v>7748</v>
          </cell>
          <cell r="H19">
            <v>6383.25</v>
          </cell>
          <cell r="I19">
            <v>13855</v>
          </cell>
          <cell r="J19">
            <v>21804.75</v>
          </cell>
          <cell r="K19">
            <v>7358</v>
          </cell>
          <cell r="L19">
            <v>7244.0056818181802</v>
          </cell>
          <cell r="M19">
            <v>15438</v>
          </cell>
          <cell r="N19">
            <v>23727.4496644295</v>
          </cell>
          <cell r="O19">
            <v>5277</v>
          </cell>
          <cell r="P19">
            <v>13142.7480764047</v>
          </cell>
          <cell r="Q19">
            <v>20684.330601092901</v>
          </cell>
          <cell r="R19">
            <v>28192.7595628415</v>
          </cell>
          <cell r="S19">
            <v>2271</v>
          </cell>
          <cell r="T19">
            <v>14950.228021978</v>
          </cell>
          <cell r="U19">
            <v>22558</v>
          </cell>
          <cell r="V19">
            <v>30857.25</v>
          </cell>
          <cell r="W19">
            <v>1188</v>
          </cell>
          <cell r="X19">
            <v>15719.851017441901</v>
          </cell>
          <cell r="Y19">
            <v>23597.5</v>
          </cell>
          <cell r="Z19">
            <v>31553.135416666701</v>
          </cell>
          <cell r="AA19">
            <v>256</v>
          </cell>
          <cell r="AB19">
            <v>16998.75</v>
          </cell>
          <cell r="AC19">
            <v>26080.314404432102</v>
          </cell>
          <cell r="AD19">
            <v>33483.75</v>
          </cell>
          <cell r="AE19">
            <v>220</v>
          </cell>
          <cell r="AF19">
            <v>14584.043715846999</v>
          </cell>
          <cell r="AG19">
            <v>23182.4863387978</v>
          </cell>
          <cell r="AH19">
            <v>32064.478873239401</v>
          </cell>
          <cell r="AI19">
            <v>5841</v>
          </cell>
          <cell r="AJ19">
            <v>14787.5</v>
          </cell>
          <cell r="AK19">
            <v>22362</v>
          </cell>
          <cell r="AL19">
            <v>30967</v>
          </cell>
          <cell r="AM19">
            <v>15655</v>
          </cell>
          <cell r="AN19">
            <v>15645</v>
          </cell>
          <cell r="AO19">
            <v>23395</v>
          </cell>
          <cell r="AP19">
            <v>32113</v>
          </cell>
          <cell r="AQ19">
            <v>16673</v>
          </cell>
          <cell r="AR19">
            <v>16380.25</v>
          </cell>
          <cell r="AS19">
            <v>24625</v>
          </cell>
          <cell r="AT19">
            <v>33616.75</v>
          </cell>
          <cell r="AU19">
            <v>17150</v>
          </cell>
        </row>
        <row r="20">
          <cell r="C20" t="str">
            <v>2011/20121</v>
          </cell>
          <cell r="D20">
            <v>2679.4170168067199</v>
          </cell>
          <cell r="E20">
            <v>6670.9143646408802</v>
          </cell>
          <cell r="F20">
            <v>13114.490740740701</v>
          </cell>
          <cell r="G20">
            <v>14162</v>
          </cell>
          <cell r="H20">
            <v>2156.9711153097401</v>
          </cell>
          <cell r="I20">
            <v>4981.8874172185397</v>
          </cell>
          <cell r="J20">
            <v>11922.727436823099</v>
          </cell>
          <cell r="K20">
            <v>21851</v>
          </cell>
          <cell r="L20">
            <v>1913.10344827586</v>
          </cell>
          <cell r="M20">
            <v>3446.5885416666702</v>
          </cell>
          <cell r="N20">
            <v>8680</v>
          </cell>
          <cell r="O20">
            <v>37965</v>
          </cell>
          <cell r="P20">
            <v>2072.0769230769201</v>
          </cell>
          <cell r="Q20">
            <v>3402.67759562842</v>
          </cell>
          <cell r="R20">
            <v>6584.9590163934399</v>
          </cell>
          <cell r="S20">
            <v>57785</v>
          </cell>
          <cell r="T20">
            <v>2332.0596590909099</v>
          </cell>
          <cell r="U20">
            <v>3879</v>
          </cell>
          <cell r="V20">
            <v>7129</v>
          </cell>
          <cell r="W20">
            <v>53865</v>
          </cell>
          <cell r="X20">
            <v>5053</v>
          </cell>
          <cell r="Y20">
            <v>10029</v>
          </cell>
          <cell r="Z20">
            <v>19404</v>
          </cell>
          <cell r="AA20">
            <v>1709</v>
          </cell>
          <cell r="AB20">
            <v>4652.4351585014401</v>
          </cell>
          <cell r="AC20">
            <v>7742.3305084745798</v>
          </cell>
          <cell r="AD20">
            <v>15351</v>
          </cell>
          <cell r="AE20">
            <v>1217</v>
          </cell>
          <cell r="AF20">
            <v>6968.6577868852501</v>
          </cell>
          <cell r="AG20">
            <v>12956.726528548699</v>
          </cell>
          <cell r="AH20">
            <v>18534.719945355198</v>
          </cell>
          <cell r="AI20">
            <v>216</v>
          </cell>
          <cell r="AJ20">
            <v>12436.940570868301</v>
          </cell>
          <cell r="AK20">
            <v>19330</v>
          </cell>
          <cell r="AL20">
            <v>24755</v>
          </cell>
          <cell r="AM20">
            <v>6103</v>
          </cell>
          <cell r="AN20">
            <v>12291</v>
          </cell>
          <cell r="AO20">
            <v>17678.2369942197</v>
          </cell>
          <cell r="AP20">
            <v>23391</v>
          </cell>
          <cell r="AQ20">
            <v>134965</v>
          </cell>
          <cell r="AR20">
            <v>15035</v>
          </cell>
          <cell r="AS20">
            <v>20575</v>
          </cell>
          <cell r="AT20">
            <v>26066</v>
          </cell>
          <cell r="AU20">
            <v>140231</v>
          </cell>
        </row>
        <row r="21">
          <cell r="C21" t="str">
            <v>2011/20122</v>
          </cell>
          <cell r="D21">
            <v>6748.0795847750896</v>
          </cell>
          <cell r="E21">
            <v>13856.928374655599</v>
          </cell>
          <cell r="F21">
            <v>21914</v>
          </cell>
          <cell r="G21">
            <v>8213</v>
          </cell>
          <cell r="H21">
            <v>7206.1297770700603</v>
          </cell>
          <cell r="I21">
            <v>14164.4965986395</v>
          </cell>
          <cell r="J21">
            <v>22240.25</v>
          </cell>
          <cell r="K21">
            <v>8340</v>
          </cell>
          <cell r="L21">
            <v>6967.9788609146799</v>
          </cell>
          <cell r="M21">
            <v>14473</v>
          </cell>
          <cell r="N21">
            <v>22842.75</v>
          </cell>
          <cell r="O21">
            <v>7710</v>
          </cell>
          <cell r="P21">
            <v>7762.7322404371598</v>
          </cell>
          <cell r="Q21">
            <v>16037.0628415301</v>
          </cell>
          <cell r="R21">
            <v>24432.0628415301</v>
          </cell>
          <cell r="S21">
            <v>5283</v>
          </cell>
          <cell r="T21">
            <v>13625.5</v>
          </cell>
          <cell r="U21">
            <v>21421</v>
          </cell>
          <cell r="V21">
            <v>29172.5</v>
          </cell>
          <cell r="W21">
            <v>2615</v>
          </cell>
          <cell r="X21">
            <v>15578.5</v>
          </cell>
          <cell r="Y21">
            <v>23662</v>
          </cell>
          <cell r="Z21">
            <v>31000</v>
          </cell>
          <cell r="AA21">
            <v>1443</v>
          </cell>
          <cell r="AB21">
            <v>16911.25</v>
          </cell>
          <cell r="AC21">
            <v>24993.5</v>
          </cell>
          <cell r="AD21">
            <v>31830.75</v>
          </cell>
          <cell r="AE21">
            <v>356</v>
          </cell>
          <cell r="AF21">
            <v>17569.863387978101</v>
          </cell>
          <cell r="AG21">
            <v>26457.5136612022</v>
          </cell>
          <cell r="AH21">
            <v>32064.478873239401</v>
          </cell>
          <cell r="AI21">
            <v>201</v>
          </cell>
          <cell r="AJ21">
            <v>14486.75</v>
          </cell>
          <cell r="AK21">
            <v>23834</v>
          </cell>
          <cell r="AL21">
            <v>32301.5</v>
          </cell>
          <cell r="AM21">
            <v>5916</v>
          </cell>
          <cell r="AN21">
            <v>14703.25</v>
          </cell>
          <cell r="AO21">
            <v>23097.5</v>
          </cell>
          <cell r="AP21">
            <v>31871.844202898599</v>
          </cell>
          <cell r="AQ21">
            <v>16526</v>
          </cell>
          <cell r="AR21">
            <v>15743</v>
          </cell>
          <cell r="AS21">
            <v>23930</v>
          </cell>
          <cell r="AT21">
            <v>32902</v>
          </cell>
          <cell r="AU21">
            <v>16886</v>
          </cell>
        </row>
        <row r="22">
          <cell r="C22" t="str">
            <v>2012/20131</v>
          </cell>
          <cell r="D22">
            <v>3386.3352435530101</v>
          </cell>
          <cell r="E22">
            <v>8129.5</v>
          </cell>
          <cell r="F22">
            <v>14196.75</v>
          </cell>
          <cell r="G22">
            <v>12328</v>
          </cell>
          <cell r="H22">
            <v>2985.4634831460698</v>
          </cell>
          <cell r="I22">
            <v>7653.296875</v>
          </cell>
          <cell r="J22">
            <v>14009</v>
          </cell>
          <cell r="K22">
            <v>16348</v>
          </cell>
          <cell r="L22">
            <v>2250.1986482981201</v>
          </cell>
          <cell r="M22">
            <v>5213.2179424670903</v>
          </cell>
          <cell r="N22">
            <v>12334.359388291699</v>
          </cell>
          <cell r="O22">
            <v>24464</v>
          </cell>
          <cell r="P22">
            <v>2021.44917391385</v>
          </cell>
          <cell r="Q22">
            <v>3657.3631123919299</v>
          </cell>
          <cell r="R22">
            <v>9108.5450819672096</v>
          </cell>
          <cell r="S22">
            <v>40831</v>
          </cell>
          <cell r="T22">
            <v>1963.00909090909</v>
          </cell>
          <cell r="U22">
            <v>3386</v>
          </cell>
          <cell r="V22">
            <v>6778.7710280373803</v>
          </cell>
          <cell r="W22">
            <v>62866</v>
          </cell>
          <cell r="X22">
            <v>2173.9670329670298</v>
          </cell>
          <cell r="Y22">
            <v>3784.5337171052602</v>
          </cell>
          <cell r="Z22">
            <v>6906</v>
          </cell>
          <cell r="AA22">
            <v>60974</v>
          </cell>
          <cell r="AB22">
            <v>4986.875</v>
          </cell>
          <cell r="AC22">
            <v>10627</v>
          </cell>
          <cell r="AD22">
            <v>21301.5</v>
          </cell>
          <cell r="AE22">
            <v>1911</v>
          </cell>
          <cell r="AF22">
            <v>4475.7377049180304</v>
          </cell>
          <cell r="AG22">
            <v>8154.6584699453597</v>
          </cell>
          <cell r="AH22">
            <v>16747.117486338801</v>
          </cell>
          <cell r="AI22">
            <v>1241</v>
          </cell>
          <cell r="AJ22">
            <v>7642.5089285714303</v>
          </cell>
          <cell r="AK22">
            <v>13240.557425540601</v>
          </cell>
          <cell r="AL22">
            <v>17689.666905444101</v>
          </cell>
          <cell r="AM22">
            <v>204</v>
          </cell>
          <cell r="AN22">
            <v>13664.25</v>
          </cell>
          <cell r="AO22">
            <v>20959.919999999998</v>
          </cell>
          <cell r="AP22">
            <v>25418.8154269972</v>
          </cell>
          <cell r="AQ22">
            <v>8374</v>
          </cell>
          <cell r="AR22">
            <v>13101.1610632184</v>
          </cell>
          <cell r="AS22">
            <v>18280.416666666701</v>
          </cell>
          <cell r="AT22">
            <v>23750</v>
          </cell>
          <cell r="AU22">
            <v>147596</v>
          </cell>
        </row>
        <row r="23">
          <cell r="C23" t="str">
            <v>2012/20132</v>
          </cell>
          <cell r="D23">
            <v>7017</v>
          </cell>
          <cell r="E23">
            <v>13830</v>
          </cell>
          <cell r="F23">
            <v>21614</v>
          </cell>
          <cell r="G23">
            <v>9009</v>
          </cell>
          <cell r="H23">
            <v>7612.3615107913702</v>
          </cell>
          <cell r="I23">
            <v>14449.998417721499</v>
          </cell>
          <cell r="J23">
            <v>22716.5</v>
          </cell>
          <cell r="K23">
            <v>9496</v>
          </cell>
          <cell r="L23">
            <v>7808.4950980392196</v>
          </cell>
          <cell r="M23">
            <v>14942</v>
          </cell>
          <cell r="N23">
            <v>23374</v>
          </cell>
          <cell r="O23">
            <v>9507</v>
          </cell>
          <cell r="P23">
            <v>7668.4904371584698</v>
          </cell>
          <cell r="Q23">
            <v>14999.405737704899</v>
          </cell>
          <cell r="R23">
            <v>23849.159836065599</v>
          </cell>
          <cell r="S23">
            <v>8560</v>
          </cell>
          <cell r="T23">
            <v>8350.8979591836705</v>
          </cell>
          <cell r="U23">
            <v>16649</v>
          </cell>
          <cell r="V23">
            <v>25867.5</v>
          </cell>
          <cell r="W23">
            <v>6523</v>
          </cell>
          <cell r="X23">
            <v>13706.5</v>
          </cell>
          <cell r="Y23">
            <v>22419.8037790698</v>
          </cell>
          <cell r="Z23">
            <v>30350</v>
          </cell>
          <cell r="AA23">
            <v>3316</v>
          </cell>
          <cell r="AB23">
            <v>15026.985042734999</v>
          </cell>
          <cell r="AC23">
            <v>24339</v>
          </cell>
          <cell r="AD23">
            <v>32931.75</v>
          </cell>
          <cell r="AE23">
            <v>1902</v>
          </cell>
          <cell r="AF23">
            <v>15088.6612021858</v>
          </cell>
          <cell r="AG23">
            <v>23577.4043715847</v>
          </cell>
          <cell r="AH23">
            <v>32671.489071038301</v>
          </cell>
          <cell r="AI23">
            <v>361</v>
          </cell>
          <cell r="AJ23">
            <v>19000</v>
          </cell>
          <cell r="AK23">
            <v>26807</v>
          </cell>
          <cell r="AL23">
            <v>33213</v>
          </cell>
          <cell r="AM23">
            <v>193</v>
          </cell>
          <cell r="AN23">
            <v>15125</v>
          </cell>
          <cell r="AO23">
            <v>24025</v>
          </cell>
          <cell r="AP23">
            <v>32562</v>
          </cell>
          <cell r="AQ23">
            <v>6577</v>
          </cell>
          <cell r="AR23">
            <v>15164.5</v>
          </cell>
          <cell r="AS23">
            <v>23097.243975903599</v>
          </cell>
          <cell r="AT23">
            <v>32135.5</v>
          </cell>
          <cell r="AU23">
            <v>18095</v>
          </cell>
        </row>
        <row r="24">
          <cell r="C24" t="str">
            <v>2013/20141</v>
          </cell>
          <cell r="D24">
            <v>3692.25</v>
          </cell>
          <cell r="E24">
            <v>8540</v>
          </cell>
          <cell r="F24">
            <v>14457.8594182825</v>
          </cell>
          <cell r="G24">
            <v>10590</v>
          </cell>
          <cell r="H24">
            <v>3701.1401098901101</v>
          </cell>
          <cell r="I24">
            <v>8784</v>
          </cell>
          <cell r="J24">
            <v>14807</v>
          </cell>
          <cell r="K24">
            <v>13349</v>
          </cell>
          <cell r="L24">
            <v>3196.64558232932</v>
          </cell>
          <cell r="M24">
            <v>7933.4023658611004</v>
          </cell>
          <cell r="N24">
            <v>14481.7988826816</v>
          </cell>
          <cell r="O24">
            <v>17016</v>
          </cell>
          <cell r="P24">
            <v>2427.5</v>
          </cell>
          <cell r="Q24">
            <v>5622.5956284152999</v>
          </cell>
          <cell r="R24">
            <v>12852.7868852459</v>
          </cell>
          <cell r="S24">
            <v>24697</v>
          </cell>
          <cell r="T24">
            <v>1910.8210348293601</v>
          </cell>
          <cell r="U24">
            <v>3671</v>
          </cell>
          <cell r="V24">
            <v>9482.4563106796104</v>
          </cell>
          <cell r="W24">
            <v>41283</v>
          </cell>
          <cell r="X24">
            <v>1801.27854959711</v>
          </cell>
          <cell r="Y24">
            <v>3262.7598566308202</v>
          </cell>
          <cell r="Z24">
            <v>6662</v>
          </cell>
          <cell r="AA24">
            <v>67779</v>
          </cell>
          <cell r="AB24">
            <v>2085.9368000309</v>
          </cell>
          <cell r="AC24">
            <v>3687</v>
          </cell>
          <cell r="AD24">
            <v>6640.0982532751104</v>
          </cell>
          <cell r="AE24">
            <v>71982</v>
          </cell>
          <cell r="AF24">
            <v>4875.6960687062801</v>
          </cell>
          <cell r="AG24">
            <v>10602.452185792399</v>
          </cell>
          <cell r="AH24">
            <v>20593.080601092901</v>
          </cell>
          <cell r="AI24">
            <v>2408</v>
          </cell>
          <cell r="AJ24">
            <v>4648.93103448276</v>
          </cell>
          <cell r="AK24">
            <v>8373</v>
          </cell>
          <cell r="AL24">
            <v>17067</v>
          </cell>
          <cell r="AM24">
            <v>1531</v>
          </cell>
          <cell r="AN24">
            <v>8155</v>
          </cell>
          <cell r="AO24">
            <v>13551.7948717949</v>
          </cell>
          <cell r="AP24">
            <v>19519</v>
          </cell>
          <cell r="AQ24">
            <v>197</v>
          </cell>
          <cell r="AR24">
            <v>14752</v>
          </cell>
          <cell r="AS24">
            <v>21566.5</v>
          </cell>
          <cell r="AT24">
            <v>25410.75</v>
          </cell>
          <cell r="AU24">
            <v>8234</v>
          </cell>
        </row>
        <row r="25">
          <cell r="C25" t="str">
            <v>2013/20142</v>
          </cell>
          <cell r="D25">
            <v>7137.3333333333303</v>
          </cell>
          <cell r="E25">
            <v>14259.5</v>
          </cell>
          <cell r="F25">
            <v>22241.519519519501</v>
          </cell>
          <cell r="G25">
            <v>9516</v>
          </cell>
          <cell r="H25">
            <v>7904</v>
          </cell>
          <cell r="I25">
            <v>14815</v>
          </cell>
          <cell r="J25">
            <v>22879</v>
          </cell>
          <cell r="K25">
            <v>10161</v>
          </cell>
          <cell r="L25">
            <v>8251</v>
          </cell>
          <cell r="M25">
            <v>15257</v>
          </cell>
          <cell r="N25">
            <v>23867</v>
          </cell>
          <cell r="O25">
            <v>10465</v>
          </cell>
          <cell r="P25">
            <v>8161.6393442622903</v>
          </cell>
          <cell r="Q25">
            <v>15606.2431693989</v>
          </cell>
          <cell r="R25">
            <v>24349.289617486302</v>
          </cell>
          <cell r="S25">
            <v>9961</v>
          </cell>
          <cell r="T25">
            <v>8010.0144092218998</v>
          </cell>
          <cell r="U25">
            <v>16122</v>
          </cell>
          <cell r="V25">
            <v>25563.376963350802</v>
          </cell>
          <cell r="W25">
            <v>8985</v>
          </cell>
          <cell r="X25">
            <v>8872.5</v>
          </cell>
          <cell r="Y25">
            <v>17548.9852941176</v>
          </cell>
          <cell r="Z25">
            <v>27467</v>
          </cell>
          <cell r="AA25">
            <v>6859</v>
          </cell>
          <cell r="AB25">
            <v>14001.5</v>
          </cell>
          <cell r="AC25">
            <v>23576</v>
          </cell>
          <cell r="AD25">
            <v>31875.75</v>
          </cell>
          <cell r="AE25">
            <v>3532</v>
          </cell>
          <cell r="AF25">
            <v>14967.991803278701</v>
          </cell>
          <cell r="AG25">
            <v>24292.445355191299</v>
          </cell>
          <cell r="AH25">
            <v>31828.797814207701</v>
          </cell>
          <cell r="AI25">
            <v>1917</v>
          </cell>
          <cell r="AJ25">
            <v>15077.6795774648</v>
          </cell>
          <cell r="AK25">
            <v>24850.5</v>
          </cell>
          <cell r="AL25">
            <v>31066.5</v>
          </cell>
          <cell r="AM25">
            <v>420</v>
          </cell>
          <cell r="AN25">
            <v>14269</v>
          </cell>
          <cell r="AO25">
            <v>24753</v>
          </cell>
          <cell r="AP25">
            <v>32745</v>
          </cell>
          <cell r="AQ25">
            <v>205</v>
          </cell>
          <cell r="AR25">
            <v>15431.341549295799</v>
          </cell>
          <cell r="AS25">
            <v>24096</v>
          </cell>
          <cell r="AT25">
            <v>33069.5</v>
          </cell>
          <cell r="AU25">
            <v>6636</v>
          </cell>
        </row>
        <row r="28">
          <cell r="A28" t="str">
            <v>academicYear</v>
          </cell>
          <cell r="D28" t="str">
            <v>LOWER_2005</v>
          </cell>
          <cell r="E28" t="str">
            <v>MEDIAN_2005</v>
          </cell>
          <cell r="F28" t="str">
            <v>UPPER_2005</v>
          </cell>
          <cell r="G28" t="str">
            <v>COUNT_2005</v>
          </cell>
          <cell r="H28" t="str">
            <v>LOWER_2006</v>
          </cell>
          <cell r="I28" t="str">
            <v>MEDIAN_2006</v>
          </cell>
          <cell r="J28" t="str">
            <v>UPPER_2006</v>
          </cell>
          <cell r="K28" t="str">
            <v>COUNT_2006</v>
          </cell>
          <cell r="L28" t="str">
            <v>LOWER_2007</v>
          </cell>
          <cell r="M28" t="str">
            <v>MEDIAN_2007</v>
          </cell>
          <cell r="N28" t="str">
            <v>UPPER_2007</v>
          </cell>
          <cell r="O28" t="str">
            <v>COUNT_2007</v>
          </cell>
          <cell r="P28" t="str">
            <v>LOWER_2008</v>
          </cell>
          <cell r="Q28" t="str">
            <v>MEDIAN_2008</v>
          </cell>
          <cell r="R28" t="str">
            <v>UPPER_2008</v>
          </cell>
          <cell r="S28" t="str">
            <v>COUNT_2008</v>
          </cell>
          <cell r="T28" t="str">
            <v>LOWER_2009</v>
          </cell>
          <cell r="U28" t="str">
            <v>MEDIAN_2009</v>
          </cell>
          <cell r="V28" t="str">
            <v>UPPER_2009</v>
          </cell>
          <cell r="W28" t="str">
            <v>COUNT_2009</v>
          </cell>
          <cell r="X28" t="str">
            <v>LOWER_2010</v>
          </cell>
          <cell r="Y28" t="str">
            <v>MEDIAN_2010</v>
          </cell>
          <cell r="Z28" t="str">
            <v>UPPER_2010</v>
          </cell>
          <cell r="AA28" t="str">
            <v>COUNT_2010</v>
          </cell>
          <cell r="AB28" t="str">
            <v>LOWER_2011</v>
          </cell>
          <cell r="AC28" t="str">
            <v>MEDIAN_2011</v>
          </cell>
          <cell r="AD28" t="str">
            <v>UPPER_2011</v>
          </cell>
          <cell r="AE28" t="str">
            <v>COUNT_2011</v>
          </cell>
          <cell r="AF28" t="str">
            <v>LOWER_2012</v>
          </cell>
          <cell r="AG28" t="str">
            <v>MEDIAN_2012</v>
          </cell>
          <cell r="AH28" t="str">
            <v>UPPER_2012</v>
          </cell>
          <cell r="AI28" t="str">
            <v>COUNT_2012</v>
          </cell>
          <cell r="AJ28" t="str">
            <v>LOWER_2013</v>
          </cell>
          <cell r="AK28" t="str">
            <v>MEDIAN_2013</v>
          </cell>
          <cell r="AL28" t="str">
            <v>UPPER_2013</v>
          </cell>
          <cell r="AM28" t="str">
            <v>COUNT_2013</v>
          </cell>
          <cell r="AN28" t="str">
            <v>LOWER_2014</v>
          </cell>
          <cell r="AO28" t="str">
            <v>MEDIAN_2014</v>
          </cell>
          <cell r="AP28" t="str">
            <v>UPPER_2014</v>
          </cell>
          <cell r="AQ28" t="str">
            <v>COUNT_2014</v>
          </cell>
          <cell r="AR28" t="str">
            <v>LOWER_2015</v>
          </cell>
          <cell r="AS28" t="str">
            <v>MEDIAN_2015</v>
          </cell>
          <cell r="AT28" t="str">
            <v>UPPER_2015</v>
          </cell>
          <cell r="AU28" t="str">
            <v>COUNT_2015</v>
          </cell>
        </row>
        <row r="29">
          <cell r="A29" t="str">
            <v>2002/2003</v>
          </cell>
          <cell r="D29">
            <v>10841.9072022161</v>
          </cell>
          <cell r="E29">
            <v>15679.9484536082</v>
          </cell>
          <cell r="F29">
            <v>20399</v>
          </cell>
          <cell r="G29">
            <v>90107</v>
          </cell>
          <cell r="H29">
            <v>13979.963592233</v>
          </cell>
          <cell r="I29">
            <v>18843</v>
          </cell>
          <cell r="J29">
            <v>23867</v>
          </cell>
          <cell r="K29">
            <v>99852</v>
          </cell>
          <cell r="L29">
            <v>15951</v>
          </cell>
          <cell r="M29">
            <v>21399</v>
          </cell>
          <cell r="N29">
            <v>27149</v>
          </cell>
          <cell r="O29">
            <v>104360</v>
          </cell>
          <cell r="P29">
            <v>17613.53125</v>
          </cell>
          <cell r="Q29">
            <v>23734.972677595601</v>
          </cell>
          <cell r="R29">
            <v>30465.5327868852</v>
          </cell>
          <cell r="S29">
            <v>104273</v>
          </cell>
          <cell r="T29">
            <v>19176</v>
          </cell>
          <cell r="U29">
            <v>25937</v>
          </cell>
          <cell r="V29">
            <v>33435</v>
          </cell>
          <cell r="W29">
            <v>109565</v>
          </cell>
          <cell r="X29">
            <v>19850</v>
          </cell>
          <cell r="Y29">
            <v>27449</v>
          </cell>
          <cell r="Z29">
            <v>35253</v>
          </cell>
          <cell r="AA29">
            <v>115307</v>
          </cell>
          <cell r="AB29">
            <v>20258</v>
          </cell>
          <cell r="AC29">
            <v>28705</v>
          </cell>
          <cell r="AD29">
            <v>37251</v>
          </cell>
          <cell r="AE29">
            <v>119281</v>
          </cell>
          <cell r="AF29">
            <v>20299.6345628415</v>
          </cell>
          <cell r="AG29">
            <v>29618.852459016402</v>
          </cell>
          <cell r="AH29">
            <v>39225.532786885196</v>
          </cell>
          <cell r="AI29">
            <v>121642</v>
          </cell>
          <cell r="AJ29">
            <v>20253</v>
          </cell>
          <cell r="AK29">
            <v>30375</v>
          </cell>
          <cell r="AL29">
            <v>40531.75</v>
          </cell>
          <cell r="AM29">
            <v>120126</v>
          </cell>
          <cell r="AN29">
            <v>19998.5</v>
          </cell>
          <cell r="AO29">
            <v>30825</v>
          </cell>
          <cell r="AP29">
            <v>41999</v>
          </cell>
          <cell r="AQ29">
            <v>122251</v>
          </cell>
          <cell r="AR29">
            <v>19792.75</v>
          </cell>
          <cell r="AS29">
            <v>31391</v>
          </cell>
          <cell r="AT29">
            <v>43291.5</v>
          </cell>
          <cell r="AU29">
            <v>120848</v>
          </cell>
        </row>
        <row r="30">
          <cell r="A30" t="str">
            <v>2003/2004</v>
          </cell>
          <cell r="D30">
            <v>11515</v>
          </cell>
          <cell r="E30">
            <v>17780</v>
          </cell>
          <cell r="F30">
            <v>23625.75</v>
          </cell>
          <cell r="G30">
            <v>5758</v>
          </cell>
          <cell r="H30">
            <v>11578.1756505576</v>
          </cell>
          <cell r="I30">
            <v>16371</v>
          </cell>
          <cell r="J30">
            <v>21340</v>
          </cell>
          <cell r="K30">
            <v>99324</v>
          </cell>
          <cell r="L30">
            <v>14341.3725761773</v>
          </cell>
          <cell r="M30">
            <v>19408.658089801502</v>
          </cell>
          <cell r="N30">
            <v>24766</v>
          </cell>
          <cell r="O30">
            <v>106642</v>
          </cell>
          <cell r="P30">
            <v>16372.1448087432</v>
          </cell>
          <cell r="Q30">
            <v>21942.882513661199</v>
          </cell>
          <cell r="R30">
            <v>28114.972677595601</v>
          </cell>
          <cell r="S30">
            <v>107743</v>
          </cell>
          <cell r="T30">
            <v>18040</v>
          </cell>
          <cell r="U30">
            <v>24334</v>
          </cell>
          <cell r="V30">
            <v>31165</v>
          </cell>
          <cell r="W30">
            <v>114223</v>
          </cell>
          <cell r="X30">
            <v>18972</v>
          </cell>
          <cell r="Y30">
            <v>25838</v>
          </cell>
          <cell r="Z30">
            <v>33126</v>
          </cell>
          <cell r="AA30">
            <v>120407</v>
          </cell>
          <cell r="AB30">
            <v>19687</v>
          </cell>
          <cell r="AC30">
            <v>27396</v>
          </cell>
          <cell r="AD30">
            <v>35422</v>
          </cell>
          <cell r="AE30">
            <v>125429</v>
          </cell>
          <cell r="AF30">
            <v>20042.090163934401</v>
          </cell>
          <cell r="AG30">
            <v>28584.685792349701</v>
          </cell>
          <cell r="AH30">
            <v>37577.0491803279</v>
          </cell>
          <cell r="AI30">
            <v>128261</v>
          </cell>
          <cell r="AJ30">
            <v>20232</v>
          </cell>
          <cell r="AK30">
            <v>29477</v>
          </cell>
          <cell r="AL30">
            <v>39118</v>
          </cell>
          <cell r="AM30">
            <v>127349</v>
          </cell>
          <cell r="AN30">
            <v>20103</v>
          </cell>
          <cell r="AO30">
            <v>30182.5</v>
          </cell>
          <cell r="AP30">
            <v>40731.5</v>
          </cell>
          <cell r="AQ30">
            <v>129486</v>
          </cell>
          <cell r="AR30">
            <v>20029</v>
          </cell>
          <cell r="AS30">
            <v>30878</v>
          </cell>
          <cell r="AT30">
            <v>42217</v>
          </cell>
          <cell r="AU30">
            <v>127983</v>
          </cell>
        </row>
        <row r="31">
          <cell r="A31" t="str">
            <v>2004/2005</v>
          </cell>
          <cell r="D31">
            <v>7714.5</v>
          </cell>
          <cell r="E31">
            <v>13585.423728813599</v>
          </cell>
          <cell r="F31">
            <v>19650.726022549199</v>
          </cell>
          <cell r="G31">
            <v>231</v>
          </cell>
          <cell r="H31">
            <v>12090.8470539505</v>
          </cell>
          <cell r="I31">
            <v>19070.475409836101</v>
          </cell>
          <cell r="J31">
            <v>25755.25</v>
          </cell>
          <cell r="K31">
            <v>9340</v>
          </cell>
          <cell r="L31">
            <v>12018.9641873278</v>
          </cell>
          <cell r="M31">
            <v>16994.7408963585</v>
          </cell>
          <cell r="N31">
            <v>22326</v>
          </cell>
          <cell r="O31">
            <v>104004</v>
          </cell>
          <cell r="P31">
            <v>14680.778688524601</v>
          </cell>
          <cell r="Q31">
            <v>19945.8466151824</v>
          </cell>
          <cell r="R31">
            <v>25681.639344262301</v>
          </cell>
          <cell r="S31">
            <v>107932</v>
          </cell>
          <cell r="T31">
            <v>16687</v>
          </cell>
          <cell r="U31">
            <v>22574</v>
          </cell>
          <cell r="V31">
            <v>28961.736111111099</v>
          </cell>
          <cell r="W31">
            <v>115389</v>
          </cell>
          <cell r="X31">
            <v>17844.0136217949</v>
          </cell>
          <cell r="Y31">
            <v>24203</v>
          </cell>
          <cell r="Z31">
            <v>30956.532258064501</v>
          </cell>
          <cell r="AA31">
            <v>123078</v>
          </cell>
          <cell r="AB31">
            <v>18776</v>
          </cell>
          <cell r="AC31">
            <v>25977</v>
          </cell>
          <cell r="AD31">
            <v>33392.743131868097</v>
          </cell>
          <cell r="AE31">
            <v>129335</v>
          </cell>
          <cell r="AF31">
            <v>19406.830601092901</v>
          </cell>
          <cell r="AG31">
            <v>27337.103825136601</v>
          </cell>
          <cell r="AH31">
            <v>35742.076502732198</v>
          </cell>
          <cell r="AI31">
            <v>133625</v>
          </cell>
          <cell r="AJ31">
            <v>19831.333333333299</v>
          </cell>
          <cell r="AK31">
            <v>28468</v>
          </cell>
          <cell r="AL31">
            <v>37526.5</v>
          </cell>
          <cell r="AM31">
            <v>133103</v>
          </cell>
          <cell r="AN31">
            <v>20035</v>
          </cell>
          <cell r="AO31">
            <v>29374</v>
          </cell>
          <cell r="AP31">
            <v>39388</v>
          </cell>
          <cell r="AQ31">
            <v>135717</v>
          </cell>
          <cell r="AR31">
            <v>20034.75</v>
          </cell>
          <cell r="AS31">
            <v>30246</v>
          </cell>
          <cell r="AT31">
            <v>41112.25</v>
          </cell>
          <cell r="AU31">
            <v>134536</v>
          </cell>
        </row>
        <row r="32">
          <cell r="A32" t="str">
            <v>2005/2006</v>
          </cell>
          <cell r="D32">
            <v>5143.5</v>
          </cell>
          <cell r="E32">
            <v>10767.5</v>
          </cell>
          <cell r="F32">
            <v>19549.75</v>
          </cell>
          <cell r="G32">
            <v>1080</v>
          </cell>
          <cell r="H32">
            <v>11339.57771261</v>
          </cell>
          <cell r="I32">
            <v>17724</v>
          </cell>
          <cell r="J32">
            <v>26250.5</v>
          </cell>
          <cell r="K32">
            <v>287</v>
          </cell>
          <cell r="L32">
            <v>12717.526315789501</v>
          </cell>
          <cell r="M32">
            <v>19654</v>
          </cell>
          <cell r="N32">
            <v>26824.25</v>
          </cell>
          <cell r="O32">
            <v>10422</v>
          </cell>
          <cell r="P32">
            <v>12376.192622950801</v>
          </cell>
          <cell r="Q32">
            <v>17668.592896174901</v>
          </cell>
          <cell r="R32">
            <v>23274.2056412729</v>
          </cell>
          <cell r="S32">
            <v>104814</v>
          </cell>
          <cell r="T32">
            <v>15134.870820668701</v>
          </cell>
          <cell r="U32">
            <v>20626</v>
          </cell>
          <cell r="V32">
            <v>26517.650137740999</v>
          </cell>
          <cell r="W32">
            <v>113527</v>
          </cell>
          <cell r="X32">
            <v>16481.25</v>
          </cell>
          <cell r="Y32">
            <v>22331</v>
          </cell>
          <cell r="Z32">
            <v>28560.1417151163</v>
          </cell>
          <cell r="AA32">
            <v>123254</v>
          </cell>
          <cell r="AB32">
            <v>17712</v>
          </cell>
          <cell r="AC32">
            <v>24315.654320987702</v>
          </cell>
          <cell r="AD32">
            <v>31200</v>
          </cell>
          <cell r="AE32">
            <v>131462</v>
          </cell>
          <cell r="AF32">
            <v>18544.941939890701</v>
          </cell>
          <cell r="AG32">
            <v>25870.987837903202</v>
          </cell>
          <cell r="AH32">
            <v>33573.251913323104</v>
          </cell>
          <cell r="AI32">
            <v>136640</v>
          </cell>
          <cell r="AJ32">
            <v>19359.057851239701</v>
          </cell>
          <cell r="AK32">
            <v>27219</v>
          </cell>
          <cell r="AL32">
            <v>35599.133241758202</v>
          </cell>
          <cell r="AM32">
            <v>137112</v>
          </cell>
          <cell r="AN32">
            <v>19785.75</v>
          </cell>
          <cell r="AO32">
            <v>28389</v>
          </cell>
          <cell r="AP32">
            <v>37598.25</v>
          </cell>
          <cell r="AQ32">
            <v>140740</v>
          </cell>
          <cell r="AR32">
            <v>20000</v>
          </cell>
          <cell r="AS32">
            <v>29461</v>
          </cell>
          <cell r="AT32">
            <v>39454</v>
          </cell>
          <cell r="AU32">
            <v>139513</v>
          </cell>
        </row>
        <row r="33">
          <cell r="A33" t="str">
            <v>2006/2007</v>
          </cell>
          <cell r="D33">
            <v>5820.7423780487798</v>
          </cell>
          <cell r="E33">
            <v>14197.403581267199</v>
          </cell>
          <cell r="F33">
            <v>22477.75</v>
          </cell>
          <cell r="G33">
            <v>2400</v>
          </cell>
          <cell r="H33">
            <v>4632</v>
          </cell>
          <cell r="I33">
            <v>9359</v>
          </cell>
          <cell r="J33">
            <v>19335.8422939068</v>
          </cell>
          <cell r="K33">
            <v>935</v>
          </cell>
          <cell r="L33">
            <v>9523.5</v>
          </cell>
          <cell r="M33">
            <v>17015.5</v>
          </cell>
          <cell r="N33">
            <v>26013.25</v>
          </cell>
          <cell r="O33">
            <v>274</v>
          </cell>
          <cell r="P33">
            <v>13042.053604135301</v>
          </cell>
          <cell r="Q33">
            <v>19969.788251366099</v>
          </cell>
          <cell r="R33">
            <v>27186.516393442598</v>
          </cell>
          <cell r="S33">
            <v>9826</v>
          </cell>
          <cell r="T33">
            <v>12617</v>
          </cell>
          <cell r="U33">
            <v>18215</v>
          </cell>
          <cell r="V33">
            <v>23974</v>
          </cell>
          <cell r="W33">
            <v>107637</v>
          </cell>
          <cell r="X33">
            <v>14694</v>
          </cell>
          <cell r="Y33">
            <v>20416.2853107345</v>
          </cell>
          <cell r="Z33">
            <v>26163</v>
          </cell>
          <cell r="AA33">
            <v>119511</v>
          </cell>
          <cell r="AB33">
            <v>16270.1825842697</v>
          </cell>
          <cell r="AC33">
            <v>22468</v>
          </cell>
          <cell r="AD33">
            <v>28742</v>
          </cell>
          <cell r="AE33">
            <v>129321</v>
          </cell>
          <cell r="AF33">
            <v>17463.155737704899</v>
          </cell>
          <cell r="AG33">
            <v>24256.397058823499</v>
          </cell>
          <cell r="AH33">
            <v>31317.199453551901</v>
          </cell>
          <cell r="AI33">
            <v>136103</v>
          </cell>
          <cell r="AJ33">
            <v>18476.475903614501</v>
          </cell>
          <cell r="AK33">
            <v>25790</v>
          </cell>
          <cell r="AL33">
            <v>33472</v>
          </cell>
          <cell r="AM33">
            <v>137521</v>
          </cell>
          <cell r="AN33">
            <v>19207</v>
          </cell>
          <cell r="AO33">
            <v>27192</v>
          </cell>
          <cell r="AP33">
            <v>35750</v>
          </cell>
          <cell r="AQ33">
            <v>142059</v>
          </cell>
          <cell r="AR33">
            <v>19795</v>
          </cell>
          <cell r="AS33">
            <v>28507</v>
          </cell>
          <cell r="AT33">
            <v>37953</v>
          </cell>
          <cell r="AU33">
            <v>141449</v>
          </cell>
        </row>
        <row r="34">
          <cell r="A34" t="str">
            <v>2007/2008</v>
          </cell>
          <cell r="D34">
            <v>2120</v>
          </cell>
          <cell r="E34">
            <v>3510.9761904761899</v>
          </cell>
          <cell r="F34">
            <v>6763.9647302904596</v>
          </cell>
          <cell r="G34">
            <v>51518</v>
          </cell>
          <cell r="H34">
            <v>6283.19823788546</v>
          </cell>
          <cell r="I34">
            <v>14478.333333333299</v>
          </cell>
          <cell r="J34">
            <v>22075.5</v>
          </cell>
          <cell r="K34">
            <v>2743</v>
          </cell>
          <cell r="L34">
            <v>4620</v>
          </cell>
          <cell r="M34">
            <v>9240.5322128851494</v>
          </cell>
          <cell r="N34">
            <v>18590.5</v>
          </cell>
          <cell r="O34">
            <v>1059</v>
          </cell>
          <cell r="P34">
            <v>10455.3551912568</v>
          </cell>
          <cell r="Q34">
            <v>17580.322128851501</v>
          </cell>
          <cell r="R34">
            <v>25225.887978142098</v>
          </cell>
          <cell r="S34">
            <v>301</v>
          </cell>
          <cell r="T34">
            <v>13716.372996934801</v>
          </cell>
          <cell r="U34">
            <v>20750.618055555598</v>
          </cell>
          <cell r="V34">
            <v>27134.25</v>
          </cell>
          <cell r="W34">
            <v>10530</v>
          </cell>
          <cell r="X34">
            <v>11809.6261682243</v>
          </cell>
          <cell r="Y34">
            <v>17380</v>
          </cell>
          <cell r="Z34">
            <v>23453.589743589699</v>
          </cell>
          <cell r="AA34">
            <v>120413</v>
          </cell>
          <cell r="AB34">
            <v>14111</v>
          </cell>
          <cell r="AC34">
            <v>19905</v>
          </cell>
          <cell r="AD34">
            <v>25941</v>
          </cell>
          <cell r="AE34">
            <v>132599</v>
          </cell>
          <cell r="AF34">
            <v>15816.666666666701</v>
          </cell>
          <cell r="AG34">
            <v>21952.953367875602</v>
          </cell>
          <cell r="AH34">
            <v>28339.3579234973</v>
          </cell>
          <cell r="AI34">
            <v>142191</v>
          </cell>
          <cell r="AJ34">
            <v>17190.765486725701</v>
          </cell>
          <cell r="AK34">
            <v>23885</v>
          </cell>
          <cell r="AL34">
            <v>30811.5</v>
          </cell>
          <cell r="AM34">
            <v>144903</v>
          </cell>
          <cell r="AN34">
            <v>18223</v>
          </cell>
          <cell r="AO34">
            <v>25499</v>
          </cell>
          <cell r="AP34">
            <v>33195</v>
          </cell>
          <cell r="AQ34">
            <v>150515</v>
          </cell>
          <cell r="AR34">
            <v>19063.228650137698</v>
          </cell>
          <cell r="AS34">
            <v>26941.436464088401</v>
          </cell>
          <cell r="AT34">
            <v>35508.5</v>
          </cell>
          <cell r="AU34">
            <v>150547</v>
          </cell>
        </row>
        <row r="35">
          <cell r="A35" t="str">
            <v>2008/2009</v>
          </cell>
          <cell r="D35">
            <v>1900</v>
          </cell>
          <cell r="E35">
            <v>3129.6597255657198</v>
          </cell>
          <cell r="F35">
            <v>6602.0821428571398</v>
          </cell>
          <cell r="G35">
            <v>58176</v>
          </cell>
          <cell r="H35">
            <v>2206</v>
          </cell>
          <cell r="I35">
            <v>3645.7803468208099</v>
          </cell>
          <cell r="J35">
            <v>7230</v>
          </cell>
          <cell r="K35">
            <v>48689</v>
          </cell>
          <cell r="L35">
            <v>6534</v>
          </cell>
          <cell r="M35">
            <v>14584</v>
          </cell>
          <cell r="N35">
            <v>22510</v>
          </cell>
          <cell r="O35">
            <v>2811</v>
          </cell>
          <cell r="P35">
            <v>4931.6802765109496</v>
          </cell>
          <cell r="Q35">
            <v>10057.289156626501</v>
          </cell>
          <cell r="R35">
            <v>18616.4959016393</v>
          </cell>
          <cell r="S35">
            <v>1127</v>
          </cell>
          <cell r="T35">
            <v>11443.5</v>
          </cell>
          <cell r="U35">
            <v>17714.104046242799</v>
          </cell>
          <cell r="V35">
            <v>26213.5</v>
          </cell>
          <cell r="W35">
            <v>259</v>
          </cell>
          <cell r="X35">
            <v>12325.75</v>
          </cell>
          <cell r="Y35">
            <v>20212</v>
          </cell>
          <cell r="Z35">
            <v>27011.9375</v>
          </cell>
          <cell r="AA35">
            <v>10852</v>
          </cell>
          <cell r="AB35">
            <v>11529</v>
          </cell>
          <cell r="AC35">
            <v>17083</v>
          </cell>
          <cell r="AD35">
            <v>23448.75</v>
          </cell>
          <cell r="AE35">
            <v>122518</v>
          </cell>
          <cell r="AF35">
            <v>14092.3907103825</v>
          </cell>
          <cell r="AG35">
            <v>19853.606557377101</v>
          </cell>
          <cell r="AH35">
            <v>25966.8579234973</v>
          </cell>
          <cell r="AI35">
            <v>135628</v>
          </cell>
          <cell r="AJ35">
            <v>15864.25</v>
          </cell>
          <cell r="AK35">
            <v>22083</v>
          </cell>
          <cell r="AL35">
            <v>28443.588397790099</v>
          </cell>
          <cell r="AM35">
            <v>140130</v>
          </cell>
          <cell r="AN35">
            <v>17240</v>
          </cell>
          <cell r="AO35">
            <v>24087</v>
          </cell>
          <cell r="AP35">
            <v>31211</v>
          </cell>
          <cell r="AQ35">
            <v>146924</v>
          </cell>
          <cell r="AR35">
            <v>18381.087378640801</v>
          </cell>
          <cell r="AS35">
            <v>25705</v>
          </cell>
          <cell r="AT35">
            <v>33612</v>
          </cell>
          <cell r="AU35">
            <v>147084</v>
          </cell>
        </row>
        <row r="36">
          <cell r="A36" t="str">
            <v>2009/2010</v>
          </cell>
          <cell r="D36">
            <v>1958.97752808989</v>
          </cell>
          <cell r="E36">
            <v>3587.7414913585499</v>
          </cell>
          <cell r="F36">
            <v>10192.0703431373</v>
          </cell>
          <cell r="G36">
            <v>42158</v>
          </cell>
          <cell r="H36">
            <v>1939.8741883927701</v>
          </cell>
          <cell r="I36">
            <v>3254.5833333333298</v>
          </cell>
          <cell r="J36">
            <v>7457.5</v>
          </cell>
          <cell r="K36">
            <v>60315</v>
          </cell>
          <cell r="L36">
            <v>2298.4571428571398</v>
          </cell>
          <cell r="M36">
            <v>3837.9207920792101</v>
          </cell>
          <cell r="N36">
            <v>7633.8625592417102</v>
          </cell>
          <cell r="O36">
            <v>53057</v>
          </cell>
          <cell r="P36">
            <v>7098.7433769586096</v>
          </cell>
          <cell r="Q36">
            <v>15204.600702576099</v>
          </cell>
          <cell r="R36">
            <v>23402.882513661199</v>
          </cell>
          <cell r="S36">
            <v>2768</v>
          </cell>
          <cell r="T36">
            <v>5647.81179775281</v>
          </cell>
          <cell r="U36">
            <v>11299.5</v>
          </cell>
          <cell r="V36">
            <v>20836.25</v>
          </cell>
          <cell r="W36">
            <v>1228</v>
          </cell>
          <cell r="X36">
            <v>9705.0871559632997</v>
          </cell>
          <cell r="Y36">
            <v>17109.3828125</v>
          </cell>
          <cell r="Z36">
            <v>27255.9241245136</v>
          </cell>
          <cell r="AA36">
            <v>322</v>
          </cell>
          <cell r="AB36">
            <v>12313.5</v>
          </cell>
          <cell r="AC36">
            <v>20648</v>
          </cell>
          <cell r="AD36">
            <v>27306.5</v>
          </cell>
          <cell r="AE36">
            <v>12007</v>
          </cell>
          <cell r="AF36">
            <v>12005.054644808701</v>
          </cell>
          <cell r="AG36">
            <v>17458.169398907099</v>
          </cell>
          <cell r="AH36">
            <v>23665.1639344262</v>
          </cell>
          <cell r="AI36">
            <v>136415</v>
          </cell>
          <cell r="AJ36">
            <v>14391</v>
          </cell>
          <cell r="AK36">
            <v>20107</v>
          </cell>
          <cell r="AL36">
            <v>26104.9818313953</v>
          </cell>
          <cell r="AM36">
            <v>143422</v>
          </cell>
          <cell r="AN36">
            <v>16102</v>
          </cell>
          <cell r="AO36">
            <v>22347.4517906336</v>
          </cell>
          <cell r="AP36">
            <v>28965</v>
          </cell>
          <cell r="AQ36">
            <v>152813</v>
          </cell>
          <cell r="AR36">
            <v>17578</v>
          </cell>
          <cell r="AS36">
            <v>24262</v>
          </cell>
          <cell r="AT36">
            <v>31627.75</v>
          </cell>
          <cell r="AU36">
            <v>154062</v>
          </cell>
        </row>
        <row r="37">
          <cell r="A37" t="str">
            <v>2010/2011</v>
          </cell>
          <cell r="D37">
            <v>2435.3237868043202</v>
          </cell>
          <cell r="E37">
            <v>6130.7739938080504</v>
          </cell>
          <cell r="F37">
            <v>13856</v>
          </cell>
          <cell r="G37">
            <v>27816</v>
          </cell>
          <cell r="H37">
            <v>2019.7515681694199</v>
          </cell>
          <cell r="I37">
            <v>3903</v>
          </cell>
          <cell r="J37">
            <v>10990.9222689076</v>
          </cell>
          <cell r="K37">
            <v>42400</v>
          </cell>
          <cell r="L37">
            <v>2025.96416938111</v>
          </cell>
          <cell r="M37">
            <v>3411.6764705882401</v>
          </cell>
          <cell r="N37">
            <v>7539.5819444444396</v>
          </cell>
          <cell r="O37">
            <v>61123</v>
          </cell>
          <cell r="P37">
            <v>2430.3415300546399</v>
          </cell>
          <cell r="Q37">
            <v>4005.6008583691</v>
          </cell>
          <cell r="R37">
            <v>7766.9035532994903</v>
          </cell>
          <cell r="S37">
            <v>52305</v>
          </cell>
          <cell r="T37">
            <v>7516.3342696629197</v>
          </cell>
          <cell r="U37">
            <v>16113</v>
          </cell>
          <cell r="V37">
            <v>25086</v>
          </cell>
          <cell r="W37">
            <v>2737</v>
          </cell>
          <cell r="X37">
            <v>5135.75</v>
          </cell>
          <cell r="Y37">
            <v>10898.5</v>
          </cell>
          <cell r="Z37">
            <v>20307.430037313399</v>
          </cell>
          <cell r="AA37">
            <v>1218</v>
          </cell>
          <cell r="AB37">
            <v>9442.75</v>
          </cell>
          <cell r="AC37">
            <v>18348.760807111699</v>
          </cell>
          <cell r="AD37">
            <v>28509.5</v>
          </cell>
          <cell r="AE37">
            <v>416</v>
          </cell>
          <cell r="AF37">
            <v>12951.7657103825</v>
          </cell>
          <cell r="AG37">
            <v>20452.9644808743</v>
          </cell>
          <cell r="AH37">
            <v>27414.3920765027</v>
          </cell>
          <cell r="AI37">
            <v>12066</v>
          </cell>
          <cell r="AJ37">
            <v>12237</v>
          </cell>
          <cell r="AK37">
            <v>17750</v>
          </cell>
          <cell r="AL37">
            <v>24000</v>
          </cell>
          <cell r="AM37">
            <v>136091</v>
          </cell>
          <cell r="AN37">
            <v>14581</v>
          </cell>
          <cell r="AO37">
            <v>20498.9248131393</v>
          </cell>
          <cell r="AP37">
            <v>26605.75</v>
          </cell>
          <cell r="AQ37">
            <v>148298</v>
          </cell>
          <cell r="AR37">
            <v>16516</v>
          </cell>
          <cell r="AS37">
            <v>22648.5</v>
          </cell>
          <cell r="AT37">
            <v>29310.547752809001</v>
          </cell>
          <cell r="AU37">
            <v>152478</v>
          </cell>
        </row>
        <row r="38">
          <cell r="A38" t="str">
            <v>2011/2012</v>
          </cell>
          <cell r="D38">
            <v>3471.7194244604302</v>
          </cell>
          <cell r="E38">
            <v>9043</v>
          </cell>
          <cell r="F38">
            <v>16471.931937172802</v>
          </cell>
          <cell r="G38">
            <v>22375</v>
          </cell>
          <cell r="H38">
            <v>2625</v>
          </cell>
          <cell r="I38">
            <v>7289.3818181818197</v>
          </cell>
          <cell r="J38">
            <v>14931</v>
          </cell>
          <cell r="K38">
            <v>30191</v>
          </cell>
          <cell r="L38">
            <v>2107.2202380952399</v>
          </cell>
          <cell r="M38">
            <v>4151</v>
          </cell>
          <cell r="N38">
            <v>11777.4619771863</v>
          </cell>
          <cell r="O38">
            <v>45675</v>
          </cell>
          <cell r="P38">
            <v>2162.9629629629599</v>
          </cell>
          <cell r="Q38">
            <v>3627.0628415300498</v>
          </cell>
          <cell r="R38">
            <v>8120.0034153005499</v>
          </cell>
          <cell r="S38">
            <v>63068</v>
          </cell>
          <cell r="T38">
            <v>2393.7487945103899</v>
          </cell>
          <cell r="U38">
            <v>4052.2569444444398</v>
          </cell>
          <cell r="V38">
            <v>7904</v>
          </cell>
          <cell r="W38">
            <v>56480</v>
          </cell>
          <cell r="X38">
            <v>7599.25</v>
          </cell>
          <cell r="Y38">
            <v>16748</v>
          </cell>
          <cell r="Z38">
            <v>25936.25</v>
          </cell>
          <cell r="AA38">
            <v>3152</v>
          </cell>
          <cell r="AB38">
            <v>5241</v>
          </cell>
          <cell r="AC38">
            <v>10126</v>
          </cell>
          <cell r="AD38">
            <v>21708</v>
          </cell>
          <cell r="AE38">
            <v>1573</v>
          </cell>
          <cell r="AF38">
            <v>9875.9235668789806</v>
          </cell>
          <cell r="AG38">
            <v>17833.1420765027</v>
          </cell>
          <cell r="AH38">
            <v>27557.5</v>
          </cell>
          <cell r="AI38">
            <v>417</v>
          </cell>
          <cell r="AJ38">
            <v>13193.5</v>
          </cell>
          <cell r="AK38">
            <v>21289.817629179299</v>
          </cell>
          <cell r="AL38">
            <v>28181.5</v>
          </cell>
          <cell r="AM38">
            <v>12019</v>
          </cell>
          <cell r="AN38">
            <v>12481</v>
          </cell>
          <cell r="AO38">
            <v>18052.4551971326</v>
          </cell>
          <cell r="AP38">
            <v>24240</v>
          </cell>
          <cell r="AQ38">
            <v>151491</v>
          </cell>
          <cell r="AR38">
            <v>15100</v>
          </cell>
          <cell r="AS38">
            <v>20849.364640884</v>
          </cell>
          <cell r="AT38">
            <v>26715</v>
          </cell>
          <cell r="AU38">
            <v>157117</v>
          </cell>
        </row>
        <row r="39">
          <cell r="A39" t="str">
            <v>2012/2013</v>
          </cell>
          <cell r="D39">
            <v>4439</v>
          </cell>
          <cell r="E39">
            <v>10385</v>
          </cell>
          <cell r="F39">
            <v>17402</v>
          </cell>
          <cell r="G39">
            <v>21337</v>
          </cell>
          <cell r="H39">
            <v>4009.9575070821502</v>
          </cell>
          <cell r="I39">
            <v>10027.2362637363</v>
          </cell>
          <cell r="J39">
            <v>17294.5</v>
          </cell>
          <cell r="K39">
            <v>25844</v>
          </cell>
          <cell r="L39">
            <v>2771.5479977544901</v>
          </cell>
          <cell r="M39">
            <v>7719</v>
          </cell>
          <cell r="N39">
            <v>15580.5</v>
          </cell>
          <cell r="O39">
            <v>33971</v>
          </cell>
          <cell r="P39">
            <v>2244.7125475152202</v>
          </cell>
          <cell r="Q39">
            <v>4445.8196721311497</v>
          </cell>
          <cell r="R39">
            <v>12335.151318951201</v>
          </cell>
          <cell r="S39">
            <v>49391</v>
          </cell>
          <cell r="T39">
            <v>2067.14634146341</v>
          </cell>
          <cell r="U39">
            <v>3681.2857142857101</v>
          </cell>
          <cell r="V39">
            <v>8672</v>
          </cell>
          <cell r="W39">
            <v>69389</v>
          </cell>
          <cell r="X39">
            <v>2250.36467234565</v>
          </cell>
          <cell r="Y39">
            <v>3981.30737332424</v>
          </cell>
          <cell r="Z39">
            <v>7771</v>
          </cell>
          <cell r="AA39">
            <v>64290</v>
          </cell>
          <cell r="AB39">
            <v>7835.7924528301901</v>
          </cell>
          <cell r="AC39">
            <v>17801</v>
          </cell>
          <cell r="AD39">
            <v>27766</v>
          </cell>
          <cell r="AE39">
            <v>3813</v>
          </cell>
          <cell r="AF39">
            <v>5138.1728142076499</v>
          </cell>
          <cell r="AG39">
            <v>10755.099192207201</v>
          </cell>
          <cell r="AH39">
            <v>22172.5034153005</v>
          </cell>
          <cell r="AI39">
            <v>1602</v>
          </cell>
          <cell r="AJ39">
            <v>10794</v>
          </cell>
          <cell r="AK39">
            <v>17750</v>
          </cell>
          <cell r="AL39">
            <v>28060</v>
          </cell>
          <cell r="AM39">
            <v>397</v>
          </cell>
          <cell r="AN39">
            <v>14262.5</v>
          </cell>
          <cell r="AO39">
            <v>21941</v>
          </cell>
          <cell r="AP39">
            <v>27895.415472779401</v>
          </cell>
          <cell r="AQ39">
            <v>14951</v>
          </cell>
          <cell r="AR39">
            <v>13253.773415977999</v>
          </cell>
          <cell r="AS39">
            <v>18644</v>
          </cell>
          <cell r="AT39">
            <v>24499</v>
          </cell>
          <cell r="AU39">
            <v>165691</v>
          </cell>
        </row>
        <row r="40">
          <cell r="A40" t="str">
            <v>2013/2014</v>
          </cell>
          <cell r="D40">
            <v>4855</v>
          </cell>
          <cell r="E40">
            <v>10954</v>
          </cell>
          <cell r="F40">
            <v>18187</v>
          </cell>
          <cell r="G40">
            <v>20106</v>
          </cell>
          <cell r="H40">
            <v>4972.7873134328402</v>
          </cell>
          <cell r="I40">
            <v>11118</v>
          </cell>
          <cell r="J40">
            <v>18371.75</v>
          </cell>
          <cell r="K40">
            <v>23510</v>
          </cell>
          <cell r="L40">
            <v>4305.1282051282096</v>
          </cell>
          <cell r="M40">
            <v>10607.7448071217</v>
          </cell>
          <cell r="N40">
            <v>18112</v>
          </cell>
          <cell r="O40">
            <v>27481</v>
          </cell>
          <cell r="P40">
            <v>3009.1099394125299</v>
          </cell>
          <cell r="Q40">
            <v>8160.1434426229498</v>
          </cell>
          <cell r="R40">
            <v>16203.357240437201</v>
          </cell>
          <cell r="S40">
            <v>34658</v>
          </cell>
          <cell r="T40">
            <v>2149.7746344693401</v>
          </cell>
          <cell r="U40">
            <v>4630.0196850393704</v>
          </cell>
          <cell r="V40">
            <v>13036.035714285699</v>
          </cell>
          <cell r="W40">
            <v>50268</v>
          </cell>
          <cell r="X40">
            <v>1913.37121212121</v>
          </cell>
          <cell r="Y40">
            <v>3547.73094612964</v>
          </cell>
          <cell r="Z40">
            <v>8535.8092105263204</v>
          </cell>
          <cell r="AA40">
            <v>74638</v>
          </cell>
          <cell r="AB40">
            <v>2155.3657499603501</v>
          </cell>
          <cell r="AC40">
            <v>3857</v>
          </cell>
          <cell r="AD40">
            <v>7356</v>
          </cell>
          <cell r="AE40">
            <v>75514</v>
          </cell>
          <cell r="AF40">
            <v>7248.1420765027297</v>
          </cell>
          <cell r="AG40">
            <v>16768.316831683202</v>
          </cell>
          <cell r="AH40">
            <v>27065.846994535499</v>
          </cell>
          <cell r="AI40">
            <v>4325</v>
          </cell>
          <cell r="AJ40">
            <v>5477.5</v>
          </cell>
          <cell r="AK40">
            <v>11262</v>
          </cell>
          <cell r="AL40">
            <v>22031.135514018701</v>
          </cell>
          <cell r="AM40">
            <v>1951</v>
          </cell>
          <cell r="AN40">
            <v>10545.75</v>
          </cell>
          <cell r="AO40">
            <v>17654.505319148899</v>
          </cell>
          <cell r="AP40">
            <v>27927.75</v>
          </cell>
          <cell r="AQ40">
            <v>402</v>
          </cell>
          <cell r="AR40">
            <v>15057.587993421101</v>
          </cell>
          <cell r="AS40">
            <v>22302.653314917101</v>
          </cell>
          <cell r="AT40">
            <v>28104</v>
          </cell>
          <cell r="AU40">
            <v>14870</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Data"/>
      <sheetName val="Tables"/>
      <sheetName val="D_2707"/>
    </sheetNames>
    <sheetDataSet>
      <sheetData sheetId="0">
        <row r="1">
          <cell r="D1" t="str">
            <v>LOWER_2005</v>
          </cell>
          <cell r="E1" t="str">
            <v>MEDIAN_2005</v>
          </cell>
          <cell r="F1" t="str">
            <v>UPPER_2005</v>
          </cell>
          <cell r="G1" t="str">
            <v>COUNT_2005</v>
          </cell>
          <cell r="H1" t="str">
            <v>LOWER_2006</v>
          </cell>
          <cell r="I1" t="str">
            <v>MEDIAN_2006</v>
          </cell>
          <cell r="J1" t="str">
            <v>UPPER_2006</v>
          </cell>
          <cell r="K1" t="str">
            <v>COUNT_2006</v>
          </cell>
          <cell r="L1" t="str">
            <v>LOWER_2007</v>
          </cell>
          <cell r="M1" t="str">
            <v>MEDIAN_2007</v>
          </cell>
          <cell r="N1" t="str">
            <v>UPPER_2007</v>
          </cell>
          <cell r="O1" t="str">
            <v>COUNT_2007</v>
          </cell>
          <cell r="P1" t="str">
            <v>LOWER_2008</v>
          </cell>
          <cell r="Q1" t="str">
            <v>MEDIAN_2008</v>
          </cell>
          <cell r="R1" t="str">
            <v>UPPER_2008</v>
          </cell>
          <cell r="S1" t="str">
            <v>COUNT_2008</v>
          </cell>
          <cell r="T1" t="str">
            <v>LOWER_2009</v>
          </cell>
          <cell r="U1" t="str">
            <v>MEDIAN_2009</v>
          </cell>
          <cell r="V1" t="str">
            <v>UPPER_2009</v>
          </cell>
          <cell r="W1" t="str">
            <v>COUNT_2009</v>
          </cell>
          <cell r="X1" t="str">
            <v>LOWER_2010</v>
          </cell>
          <cell r="Y1" t="str">
            <v>MEDIAN_2010</v>
          </cell>
          <cell r="Z1" t="str">
            <v>UPPER_2010</v>
          </cell>
          <cell r="AA1" t="str">
            <v>COUNT_2010</v>
          </cell>
          <cell r="AB1" t="str">
            <v>LOWER_2011</v>
          </cell>
          <cell r="AC1" t="str">
            <v>MEDIAN_2011</v>
          </cell>
          <cell r="AD1" t="str">
            <v>UPPER_2011</v>
          </cell>
          <cell r="AE1" t="str">
            <v>COUNT_2011</v>
          </cell>
          <cell r="AF1" t="str">
            <v>LOWER_2012</v>
          </cell>
          <cell r="AG1" t="str">
            <v>MEDIAN_2012</v>
          </cell>
          <cell r="AH1" t="str">
            <v>UPPER_2012</v>
          </cell>
          <cell r="AI1" t="str">
            <v>COUNT_2012</v>
          </cell>
          <cell r="AJ1" t="str">
            <v>LOWER_2013</v>
          </cell>
          <cell r="AK1" t="str">
            <v>MEDIAN_2013</v>
          </cell>
          <cell r="AL1" t="str">
            <v>UPPER_2013</v>
          </cell>
          <cell r="AM1" t="str">
            <v>COUNT_2013</v>
          </cell>
          <cell r="AN1" t="str">
            <v>LOWER_2014</v>
          </cell>
          <cell r="AO1" t="str">
            <v>MEDIAN_2014</v>
          </cell>
          <cell r="AP1" t="str">
            <v>UPPER_2014</v>
          </cell>
          <cell r="AQ1" t="str">
            <v>COUNT_2014</v>
          </cell>
          <cell r="AR1" t="str">
            <v>LOWER_2015</v>
          </cell>
          <cell r="AS1" t="str">
            <v>MEDIAN_2015</v>
          </cell>
          <cell r="AT1" t="str">
            <v>UPPER_2015</v>
          </cell>
          <cell r="AU1" t="str">
            <v>COUNT_2015</v>
          </cell>
        </row>
        <row r="2">
          <cell r="C2" t="str">
            <v>2002/20031</v>
          </cell>
          <cell r="D2">
            <v>10618.0454545455</v>
          </cell>
          <cell r="E2">
            <v>15258.014084507</v>
          </cell>
          <cell r="F2">
            <v>19645.6409219858</v>
          </cell>
          <cell r="G2">
            <v>80930</v>
          </cell>
          <cell r="H2">
            <v>13841.9230769231</v>
          </cell>
          <cell r="I2">
            <v>18666</v>
          </cell>
          <cell r="J2">
            <v>23181.860068259401</v>
          </cell>
          <cell r="K2">
            <v>89833</v>
          </cell>
          <cell r="L2">
            <v>15896</v>
          </cell>
          <cell r="M2">
            <v>21144</v>
          </cell>
          <cell r="N2">
            <v>26545</v>
          </cell>
          <cell r="O2">
            <v>93713</v>
          </cell>
          <cell r="P2">
            <v>17646.403688524599</v>
          </cell>
          <cell r="Q2">
            <v>23576.9988890891</v>
          </cell>
          <cell r="R2">
            <v>29987.8415300546</v>
          </cell>
          <cell r="S2">
            <v>93708</v>
          </cell>
          <cell r="T2">
            <v>19248</v>
          </cell>
          <cell r="U2">
            <v>25785.167785234898</v>
          </cell>
          <cell r="V2">
            <v>33038</v>
          </cell>
          <cell r="W2">
            <v>98325</v>
          </cell>
          <cell r="X2">
            <v>19994.819711538501</v>
          </cell>
          <cell r="Y2">
            <v>27347.5</v>
          </cell>
          <cell r="Z2">
            <v>34999</v>
          </cell>
          <cell r="AA2">
            <v>103404</v>
          </cell>
          <cell r="AB2">
            <v>20470.75</v>
          </cell>
          <cell r="AC2">
            <v>28658.5</v>
          </cell>
          <cell r="AD2">
            <v>37115</v>
          </cell>
          <cell r="AE2">
            <v>106920</v>
          </cell>
          <cell r="AF2">
            <v>20538.4801912568</v>
          </cell>
          <cell r="AG2">
            <v>29628.326502732201</v>
          </cell>
          <cell r="AH2">
            <v>39247.472677595601</v>
          </cell>
          <cell r="AI2">
            <v>108968</v>
          </cell>
          <cell r="AJ2">
            <v>20557</v>
          </cell>
          <cell r="AK2">
            <v>30430</v>
          </cell>
          <cell r="AL2">
            <v>40632</v>
          </cell>
          <cell r="AM2">
            <v>107505</v>
          </cell>
          <cell r="AN2">
            <v>20284.338235294101</v>
          </cell>
          <cell r="AO2">
            <v>30934</v>
          </cell>
          <cell r="AP2">
            <v>42246</v>
          </cell>
          <cell r="AQ2">
            <v>109217</v>
          </cell>
          <cell r="AR2">
            <v>20064.25</v>
          </cell>
          <cell r="AS2">
            <v>31479.889112903202</v>
          </cell>
          <cell r="AT2">
            <v>43646</v>
          </cell>
          <cell r="AU2">
            <v>108014</v>
          </cell>
        </row>
        <row r="3">
          <cell r="C3" t="str">
            <v>2002/20032</v>
          </cell>
          <cell r="D3">
            <v>14408.3480825959</v>
          </cell>
          <cell r="E3">
            <v>21720.041782729801</v>
          </cell>
          <cell r="F3">
            <v>28731.163793103398</v>
          </cell>
          <cell r="G3">
            <v>9177</v>
          </cell>
          <cell r="H3">
            <v>15967</v>
          </cell>
          <cell r="I3">
            <v>23111</v>
          </cell>
          <cell r="J3">
            <v>30569.5</v>
          </cell>
          <cell r="K3">
            <v>10019</v>
          </cell>
          <cell r="L3">
            <v>16705</v>
          </cell>
          <cell r="M3">
            <v>24761.701388888901</v>
          </cell>
          <cell r="N3">
            <v>32699.0354107649</v>
          </cell>
          <cell r="O3">
            <v>10647</v>
          </cell>
          <cell r="P3">
            <v>17247.2527472527</v>
          </cell>
          <cell r="Q3">
            <v>25889.071038251401</v>
          </cell>
          <cell r="R3">
            <v>34227.226775956296</v>
          </cell>
          <cell r="S3">
            <v>10565</v>
          </cell>
          <cell r="T3">
            <v>18152.136645962699</v>
          </cell>
          <cell r="U3">
            <v>27606.5</v>
          </cell>
          <cell r="V3">
            <v>36262</v>
          </cell>
          <cell r="W3">
            <v>11240</v>
          </cell>
          <cell r="X3">
            <v>18184.5</v>
          </cell>
          <cell r="Y3">
            <v>28467</v>
          </cell>
          <cell r="Z3">
            <v>37185</v>
          </cell>
          <cell r="AA3">
            <v>11903</v>
          </cell>
          <cell r="AB3">
            <v>17985</v>
          </cell>
          <cell r="AC3">
            <v>29173</v>
          </cell>
          <cell r="AD3">
            <v>38231</v>
          </cell>
          <cell r="AE3">
            <v>12361</v>
          </cell>
          <cell r="AF3">
            <v>17909.9316939891</v>
          </cell>
          <cell r="AG3">
            <v>29526.106557376999</v>
          </cell>
          <cell r="AH3">
            <v>39104.1154371585</v>
          </cell>
          <cell r="AI3">
            <v>12674</v>
          </cell>
          <cell r="AJ3">
            <v>17382</v>
          </cell>
          <cell r="AK3">
            <v>29835</v>
          </cell>
          <cell r="AL3">
            <v>39838</v>
          </cell>
          <cell r="AM3">
            <v>12621</v>
          </cell>
          <cell r="AN3">
            <v>17190.75</v>
          </cell>
          <cell r="AO3">
            <v>30000</v>
          </cell>
          <cell r="AP3">
            <v>40213.5</v>
          </cell>
          <cell r="AQ3">
            <v>13034</v>
          </cell>
          <cell r="AR3">
            <v>16984.5</v>
          </cell>
          <cell r="AS3">
            <v>30236.5</v>
          </cell>
          <cell r="AT3">
            <v>40980.5</v>
          </cell>
          <cell r="AU3">
            <v>12834</v>
          </cell>
        </row>
        <row r="4">
          <cell r="C4" t="str">
            <v>2003/20041</v>
          </cell>
          <cell r="D4">
            <v>10738</v>
          </cell>
          <cell r="E4">
            <v>16389</v>
          </cell>
          <cell r="F4">
            <v>21169.5</v>
          </cell>
          <cell r="G4">
            <v>3655</v>
          </cell>
          <cell r="H4">
            <v>11350</v>
          </cell>
          <cell r="I4">
            <v>15972.659217877101</v>
          </cell>
          <cell r="J4">
            <v>20539</v>
          </cell>
          <cell r="K4">
            <v>88914</v>
          </cell>
          <cell r="L4">
            <v>14229.1421130952</v>
          </cell>
          <cell r="M4">
            <v>19136</v>
          </cell>
          <cell r="N4">
            <v>24085.75</v>
          </cell>
          <cell r="O4">
            <v>95666</v>
          </cell>
          <cell r="P4">
            <v>16330.2595628415</v>
          </cell>
          <cell r="Q4">
            <v>21690.573770491799</v>
          </cell>
          <cell r="R4">
            <v>27492.499512099901</v>
          </cell>
          <cell r="S4">
            <v>96739</v>
          </cell>
          <cell r="T4">
            <v>18081</v>
          </cell>
          <cell r="U4">
            <v>24143</v>
          </cell>
          <cell r="V4">
            <v>30618.164239482201</v>
          </cell>
          <cell r="W4">
            <v>102480</v>
          </cell>
          <cell r="X4">
            <v>19043</v>
          </cell>
          <cell r="Y4">
            <v>25736</v>
          </cell>
          <cell r="Z4">
            <v>32660</v>
          </cell>
          <cell r="AA4">
            <v>108053</v>
          </cell>
          <cell r="AB4">
            <v>19791.5</v>
          </cell>
          <cell r="AC4">
            <v>27283.498622589501</v>
          </cell>
          <cell r="AD4">
            <v>35117.056338028196</v>
          </cell>
          <cell r="AE4">
            <v>112631</v>
          </cell>
          <cell r="AF4">
            <v>20194.672131147501</v>
          </cell>
          <cell r="AG4">
            <v>28516.951198512201</v>
          </cell>
          <cell r="AH4">
            <v>37395.5464480874</v>
          </cell>
          <cell r="AI4">
            <v>115104</v>
          </cell>
          <cell r="AJ4">
            <v>20413.464285714301</v>
          </cell>
          <cell r="AK4">
            <v>29430</v>
          </cell>
          <cell r="AL4">
            <v>39050</v>
          </cell>
          <cell r="AM4">
            <v>114239</v>
          </cell>
          <cell r="AN4">
            <v>20332.672752809001</v>
          </cell>
          <cell r="AO4">
            <v>30187.113259668498</v>
          </cell>
          <cell r="AP4">
            <v>40824</v>
          </cell>
          <cell r="AQ4">
            <v>115963</v>
          </cell>
          <cell r="AR4">
            <v>20277.777777777799</v>
          </cell>
          <cell r="AS4">
            <v>30957</v>
          </cell>
          <cell r="AT4">
            <v>42397</v>
          </cell>
          <cell r="AU4">
            <v>114549</v>
          </cell>
        </row>
        <row r="5">
          <cell r="C5" t="str">
            <v>2003/20042</v>
          </cell>
          <cell r="D5">
            <v>13073.615853658501</v>
          </cell>
          <cell r="E5">
            <v>20891</v>
          </cell>
          <cell r="F5">
            <v>27748.006868131899</v>
          </cell>
          <cell r="G5">
            <v>2103</v>
          </cell>
          <cell r="H5">
            <v>14901.25</v>
          </cell>
          <cell r="I5">
            <v>22161.385041551199</v>
          </cell>
          <cell r="J5">
            <v>29685</v>
          </cell>
          <cell r="K5">
            <v>10410</v>
          </cell>
          <cell r="L5">
            <v>16004.5</v>
          </cell>
          <cell r="M5">
            <v>23649.5</v>
          </cell>
          <cell r="N5">
            <v>31668</v>
          </cell>
          <cell r="O5">
            <v>10976</v>
          </cell>
          <cell r="P5">
            <v>16940.386894155399</v>
          </cell>
          <cell r="Q5">
            <v>25116.691131648298</v>
          </cell>
          <cell r="R5">
            <v>33431.656420765001</v>
          </cell>
          <cell r="S5">
            <v>11004</v>
          </cell>
          <cell r="T5">
            <v>17670.449380165301</v>
          </cell>
          <cell r="U5">
            <v>26836</v>
          </cell>
          <cell r="V5">
            <v>35695</v>
          </cell>
          <cell r="W5">
            <v>11743</v>
          </cell>
          <cell r="X5">
            <v>18043.25</v>
          </cell>
          <cell r="Y5">
            <v>27843</v>
          </cell>
          <cell r="Z5">
            <v>36744</v>
          </cell>
          <cell r="AA5">
            <v>12354</v>
          </cell>
          <cell r="AB5">
            <v>18357.75</v>
          </cell>
          <cell r="AC5">
            <v>28859</v>
          </cell>
          <cell r="AD5">
            <v>37700.25</v>
          </cell>
          <cell r="AE5">
            <v>12798</v>
          </cell>
          <cell r="AF5">
            <v>18234.043715847001</v>
          </cell>
          <cell r="AG5">
            <v>29495.619834710698</v>
          </cell>
          <cell r="AH5">
            <v>38993.169398907099</v>
          </cell>
          <cell r="AI5">
            <v>13157</v>
          </cell>
          <cell r="AJ5">
            <v>18366</v>
          </cell>
          <cell r="AK5">
            <v>29974.5</v>
          </cell>
          <cell r="AL5">
            <v>39532.765350877198</v>
          </cell>
          <cell r="AM5">
            <v>13110</v>
          </cell>
          <cell r="AN5">
            <v>18093.316901408401</v>
          </cell>
          <cell r="AO5">
            <v>30131</v>
          </cell>
          <cell r="AP5">
            <v>40075.5</v>
          </cell>
          <cell r="AQ5">
            <v>13523</v>
          </cell>
          <cell r="AR5">
            <v>17946</v>
          </cell>
          <cell r="AS5">
            <v>30249</v>
          </cell>
          <cell r="AT5">
            <v>40738</v>
          </cell>
          <cell r="AU5">
            <v>13434</v>
          </cell>
        </row>
        <row r="6">
          <cell r="C6" t="str">
            <v>2004/20051</v>
          </cell>
          <cell r="D6">
            <v>5233</v>
          </cell>
          <cell r="E6">
            <v>11534</v>
          </cell>
          <cell r="F6">
            <v>16067.3489932886</v>
          </cell>
          <cell r="G6">
            <v>145</v>
          </cell>
          <cell r="H6">
            <v>11278.120689655199</v>
          </cell>
          <cell r="I6">
            <v>17394</v>
          </cell>
          <cell r="J6">
            <v>21962.6707988981</v>
          </cell>
          <cell r="K6">
            <v>4403</v>
          </cell>
          <cell r="L6">
            <v>11793</v>
          </cell>
          <cell r="M6">
            <v>16563</v>
          </cell>
          <cell r="N6">
            <v>21468</v>
          </cell>
          <cell r="O6">
            <v>92365</v>
          </cell>
          <cell r="P6">
            <v>14609.0124983065</v>
          </cell>
          <cell r="Q6">
            <v>19657.1448087432</v>
          </cell>
          <cell r="R6">
            <v>25029.020943405601</v>
          </cell>
          <cell r="S6">
            <v>96043</v>
          </cell>
          <cell r="T6">
            <v>16688.4003115265</v>
          </cell>
          <cell r="U6">
            <v>22360</v>
          </cell>
          <cell r="V6">
            <v>28330.205382436299</v>
          </cell>
          <cell r="W6">
            <v>102647</v>
          </cell>
          <cell r="X6">
            <v>17884</v>
          </cell>
          <cell r="Y6">
            <v>24001</v>
          </cell>
          <cell r="Z6">
            <v>30404.406876790799</v>
          </cell>
          <cell r="AA6">
            <v>109599</v>
          </cell>
          <cell r="AB6">
            <v>18867.25</v>
          </cell>
          <cell r="AC6">
            <v>25822</v>
          </cell>
          <cell r="AD6">
            <v>32933.75</v>
          </cell>
          <cell r="AE6">
            <v>115258</v>
          </cell>
          <cell r="AF6">
            <v>19568.387978142098</v>
          </cell>
          <cell r="AG6">
            <v>27236.379781420801</v>
          </cell>
          <cell r="AH6">
            <v>35454.863387978097</v>
          </cell>
          <cell r="AI6">
            <v>119087</v>
          </cell>
          <cell r="AJ6">
            <v>20030.388888888901</v>
          </cell>
          <cell r="AK6">
            <v>28429</v>
          </cell>
          <cell r="AL6">
            <v>37439</v>
          </cell>
          <cell r="AM6">
            <v>118453</v>
          </cell>
          <cell r="AN6">
            <v>20321</v>
          </cell>
          <cell r="AO6">
            <v>29395</v>
          </cell>
          <cell r="AP6">
            <v>39441.316225165603</v>
          </cell>
          <cell r="AQ6">
            <v>120538</v>
          </cell>
          <cell r="AR6">
            <v>20362.75</v>
          </cell>
          <cell r="AS6">
            <v>30320</v>
          </cell>
          <cell r="AT6">
            <v>41287</v>
          </cell>
          <cell r="AU6">
            <v>119400</v>
          </cell>
        </row>
        <row r="7">
          <cell r="C7" t="str">
            <v>2004/20052</v>
          </cell>
          <cell r="D7">
            <v>12863</v>
          </cell>
          <cell r="E7">
            <v>18800.5</v>
          </cell>
          <cell r="F7">
            <v>28171.25</v>
          </cell>
          <cell r="G7">
            <v>86</v>
          </cell>
          <cell r="H7">
            <v>13220</v>
          </cell>
          <cell r="I7">
            <v>21130</v>
          </cell>
          <cell r="J7">
            <v>29519.793577981702</v>
          </cell>
          <cell r="K7">
            <v>4937</v>
          </cell>
          <cell r="L7">
            <v>14872.6424050633</v>
          </cell>
          <cell r="M7">
            <v>22327.420289855101</v>
          </cell>
          <cell r="N7">
            <v>30435</v>
          </cell>
          <cell r="O7">
            <v>11639</v>
          </cell>
          <cell r="P7">
            <v>15776.7759562842</v>
          </cell>
          <cell r="Q7">
            <v>23734.972677595601</v>
          </cell>
          <cell r="R7">
            <v>32102.0491803279</v>
          </cell>
          <cell r="S7">
            <v>11889</v>
          </cell>
          <cell r="T7">
            <v>16652.75</v>
          </cell>
          <cell r="U7">
            <v>25083.5</v>
          </cell>
          <cell r="V7">
            <v>33887.0185950413</v>
          </cell>
          <cell r="W7">
            <v>12742</v>
          </cell>
          <cell r="X7">
            <v>17330.5</v>
          </cell>
          <cell r="Y7">
            <v>26416</v>
          </cell>
          <cell r="Z7">
            <v>35308</v>
          </cell>
          <cell r="AA7">
            <v>13479</v>
          </cell>
          <cell r="AB7">
            <v>17772</v>
          </cell>
          <cell r="AC7">
            <v>27466</v>
          </cell>
          <cell r="AD7">
            <v>36646</v>
          </cell>
          <cell r="AE7">
            <v>14077</v>
          </cell>
          <cell r="AF7">
            <v>17722.943989070998</v>
          </cell>
          <cell r="AG7">
            <v>28373.695041860901</v>
          </cell>
          <cell r="AH7">
            <v>37589.515027322399</v>
          </cell>
          <cell r="AI7">
            <v>14538</v>
          </cell>
          <cell r="AJ7">
            <v>17636.5</v>
          </cell>
          <cell r="AK7">
            <v>28900</v>
          </cell>
          <cell r="AL7">
            <v>38125.75</v>
          </cell>
          <cell r="AM7">
            <v>14650</v>
          </cell>
          <cell r="AN7">
            <v>17397</v>
          </cell>
          <cell r="AO7">
            <v>29148</v>
          </cell>
          <cell r="AP7">
            <v>39025</v>
          </cell>
          <cell r="AQ7">
            <v>15179</v>
          </cell>
          <cell r="AR7">
            <v>17132.75</v>
          </cell>
          <cell r="AS7">
            <v>29551.5</v>
          </cell>
          <cell r="AT7">
            <v>39813.75</v>
          </cell>
          <cell r="AU7">
            <v>15136</v>
          </cell>
        </row>
        <row r="8">
          <cell r="C8" t="str">
            <v>2005/20061</v>
          </cell>
          <cell r="D8">
            <v>4798.4713656387703</v>
          </cell>
          <cell r="E8">
            <v>8969</v>
          </cell>
          <cell r="F8">
            <v>17457</v>
          </cell>
          <cell r="G8">
            <v>910</v>
          </cell>
          <cell r="H8">
            <v>7600</v>
          </cell>
          <cell r="I8">
            <v>13780.471698113201</v>
          </cell>
          <cell r="J8">
            <v>18299</v>
          </cell>
          <cell r="K8">
            <v>121</v>
          </cell>
          <cell r="L8">
            <v>11584</v>
          </cell>
          <cell r="M8">
            <v>17576.939999999999</v>
          </cell>
          <cell r="N8">
            <v>22633</v>
          </cell>
          <cell r="O8">
            <v>4741</v>
          </cell>
          <cell r="P8">
            <v>12118.797814207601</v>
          </cell>
          <cell r="Q8">
            <v>17182.923497267799</v>
          </cell>
          <cell r="R8">
            <v>22279.7096994536</v>
          </cell>
          <cell r="S8">
            <v>91946</v>
          </cell>
          <cell r="T8">
            <v>15009.6610440778</v>
          </cell>
          <cell r="U8">
            <v>20281</v>
          </cell>
          <cell r="V8">
            <v>25750</v>
          </cell>
          <cell r="W8">
            <v>99923</v>
          </cell>
          <cell r="X8">
            <v>16416</v>
          </cell>
          <cell r="Y8">
            <v>22144</v>
          </cell>
          <cell r="Z8">
            <v>27880.25</v>
          </cell>
          <cell r="AA8">
            <v>108716</v>
          </cell>
          <cell r="AB8">
            <v>17700</v>
          </cell>
          <cell r="AC8">
            <v>24070</v>
          </cell>
          <cell r="AD8">
            <v>30628</v>
          </cell>
          <cell r="AE8">
            <v>116104</v>
          </cell>
          <cell r="AF8">
            <v>18606.024590163899</v>
          </cell>
          <cell r="AG8">
            <v>25705.573770491799</v>
          </cell>
          <cell r="AH8">
            <v>33142.199453551897</v>
          </cell>
          <cell r="AI8">
            <v>120675</v>
          </cell>
          <cell r="AJ8">
            <v>19510.5</v>
          </cell>
          <cell r="AK8">
            <v>27124</v>
          </cell>
          <cell r="AL8">
            <v>35370</v>
          </cell>
          <cell r="AM8">
            <v>121071</v>
          </cell>
          <cell r="AN8">
            <v>19999</v>
          </cell>
          <cell r="AO8">
            <v>28346</v>
          </cell>
          <cell r="AP8">
            <v>37563</v>
          </cell>
          <cell r="AQ8">
            <v>123875</v>
          </cell>
          <cell r="AR8">
            <v>20270.5</v>
          </cell>
          <cell r="AS8">
            <v>29496</v>
          </cell>
          <cell r="AT8">
            <v>39583.5</v>
          </cell>
          <cell r="AU8">
            <v>122655</v>
          </cell>
        </row>
        <row r="9">
          <cell r="C9" t="str">
            <v>2005/20062</v>
          </cell>
          <cell r="D9">
            <v>14546.5</v>
          </cell>
          <cell r="E9">
            <v>21567.856534090901</v>
          </cell>
          <cell r="F9">
            <v>27125.5</v>
          </cell>
          <cell r="G9">
            <v>170</v>
          </cell>
          <cell r="H9">
            <v>15300.315371024701</v>
          </cell>
          <cell r="I9">
            <v>22166</v>
          </cell>
          <cell r="J9">
            <v>30337.25</v>
          </cell>
          <cell r="K9">
            <v>166</v>
          </cell>
          <cell r="L9">
            <v>14294.466292134801</v>
          </cell>
          <cell r="M9">
            <v>22743</v>
          </cell>
          <cell r="N9">
            <v>30558</v>
          </cell>
          <cell r="O9">
            <v>5681</v>
          </cell>
          <cell r="P9">
            <v>15367.896174863399</v>
          </cell>
          <cell r="Q9">
            <v>22998.4904371585</v>
          </cell>
          <cell r="R9">
            <v>30839.258879781399</v>
          </cell>
          <cell r="S9">
            <v>12868</v>
          </cell>
          <cell r="T9">
            <v>16510.8062015504</v>
          </cell>
          <cell r="U9">
            <v>24363</v>
          </cell>
          <cell r="V9">
            <v>32884</v>
          </cell>
          <cell r="W9">
            <v>13604</v>
          </cell>
          <cell r="X9">
            <v>17220</v>
          </cell>
          <cell r="Y9">
            <v>25439</v>
          </cell>
          <cell r="Z9">
            <v>34000</v>
          </cell>
          <cell r="AA9">
            <v>14538</v>
          </cell>
          <cell r="AB9">
            <v>17810.75</v>
          </cell>
          <cell r="AC9">
            <v>26593</v>
          </cell>
          <cell r="AD9">
            <v>35250</v>
          </cell>
          <cell r="AE9">
            <v>15358</v>
          </cell>
          <cell r="AF9">
            <v>17922.896174863399</v>
          </cell>
          <cell r="AG9">
            <v>27378.989071038301</v>
          </cell>
          <cell r="AH9">
            <v>36342.4316939891</v>
          </cell>
          <cell r="AI9">
            <v>15965</v>
          </cell>
          <cell r="AJ9">
            <v>18054</v>
          </cell>
          <cell r="AK9">
            <v>28211.006600660101</v>
          </cell>
          <cell r="AL9">
            <v>37098</v>
          </cell>
          <cell r="AM9">
            <v>16041</v>
          </cell>
          <cell r="AN9">
            <v>17995</v>
          </cell>
          <cell r="AO9">
            <v>28744</v>
          </cell>
          <cell r="AP9">
            <v>37819</v>
          </cell>
          <cell r="AQ9">
            <v>16865</v>
          </cell>
          <cell r="AR9">
            <v>17722.5</v>
          </cell>
          <cell r="AS9">
            <v>29182.5</v>
          </cell>
          <cell r="AT9">
            <v>38560.25</v>
          </cell>
          <cell r="AU9">
            <v>16858</v>
          </cell>
        </row>
        <row r="10">
          <cell r="C10" t="str">
            <v>2006/20071</v>
          </cell>
          <cell r="D10">
            <v>4181.25</v>
          </cell>
          <cell r="E10">
            <v>8924.9347826086996</v>
          </cell>
          <cell r="F10">
            <v>17541.087743732602</v>
          </cell>
          <cell r="G10">
            <v>1464</v>
          </cell>
          <cell r="H10">
            <v>4212.2859922178995</v>
          </cell>
          <cell r="I10">
            <v>7725</v>
          </cell>
          <cell r="J10">
            <v>15048.0125628141</v>
          </cell>
          <cell r="K10">
            <v>775</v>
          </cell>
          <cell r="L10">
            <v>6687.1346704871103</v>
          </cell>
          <cell r="M10">
            <v>12801</v>
          </cell>
          <cell r="N10">
            <v>19496</v>
          </cell>
          <cell r="O10">
            <v>149</v>
          </cell>
          <cell r="P10">
            <v>12340.4981805475</v>
          </cell>
          <cell r="Q10">
            <v>18179.692622950799</v>
          </cell>
          <cell r="R10">
            <v>23452.247267759602</v>
          </cell>
          <cell r="S10">
            <v>4520</v>
          </cell>
          <cell r="T10">
            <v>12370</v>
          </cell>
          <cell r="U10">
            <v>17751</v>
          </cell>
          <cell r="V10">
            <v>23071</v>
          </cell>
          <cell r="W10">
            <v>94529</v>
          </cell>
          <cell r="X10">
            <v>14558.9435261708</v>
          </cell>
          <cell r="Y10">
            <v>20019.161016949201</v>
          </cell>
          <cell r="Z10">
            <v>25428</v>
          </cell>
          <cell r="AA10">
            <v>105496</v>
          </cell>
          <cell r="AB10">
            <v>16215</v>
          </cell>
          <cell r="AC10">
            <v>22183</v>
          </cell>
          <cell r="AD10">
            <v>28102</v>
          </cell>
          <cell r="AE10">
            <v>114366</v>
          </cell>
          <cell r="AF10">
            <v>17512.021857923501</v>
          </cell>
          <cell r="AG10">
            <v>24068.060109289599</v>
          </cell>
          <cell r="AH10">
            <v>30865.4371584699</v>
          </cell>
          <cell r="AI10">
            <v>120464</v>
          </cell>
          <cell r="AJ10">
            <v>18600</v>
          </cell>
          <cell r="AK10">
            <v>25683</v>
          </cell>
          <cell r="AL10">
            <v>33105</v>
          </cell>
          <cell r="AM10">
            <v>121620</v>
          </cell>
          <cell r="AN10">
            <v>19426.4231843575</v>
          </cell>
          <cell r="AO10">
            <v>27157</v>
          </cell>
          <cell r="AP10">
            <v>35621</v>
          </cell>
          <cell r="AQ10">
            <v>125472</v>
          </cell>
          <cell r="AR10">
            <v>20056.25</v>
          </cell>
          <cell r="AS10">
            <v>28574</v>
          </cell>
          <cell r="AT10">
            <v>38063.75</v>
          </cell>
          <cell r="AU10">
            <v>124878</v>
          </cell>
        </row>
        <row r="11">
          <cell r="C11" t="str">
            <v>2006/20072</v>
          </cell>
          <cell r="D11">
            <v>14129.5</v>
          </cell>
          <cell r="E11">
            <v>21126.5</v>
          </cell>
          <cell r="F11">
            <v>26532.75</v>
          </cell>
          <cell r="G11">
            <v>936</v>
          </cell>
          <cell r="H11">
            <v>17107</v>
          </cell>
          <cell r="I11">
            <v>21967.5</v>
          </cell>
          <cell r="J11">
            <v>27605.25</v>
          </cell>
          <cell r="K11">
            <v>160</v>
          </cell>
          <cell r="L11">
            <v>13755</v>
          </cell>
          <cell r="M11">
            <v>24561</v>
          </cell>
          <cell r="N11">
            <v>31453</v>
          </cell>
          <cell r="O11">
            <v>125</v>
          </cell>
          <cell r="P11">
            <v>14038.2889344262</v>
          </cell>
          <cell r="Q11">
            <v>22309.3784153005</v>
          </cell>
          <cell r="R11">
            <v>30582.462431693999</v>
          </cell>
          <cell r="S11">
            <v>5306</v>
          </cell>
          <cell r="T11">
            <v>15379.75</v>
          </cell>
          <cell r="U11">
            <v>23245</v>
          </cell>
          <cell r="V11">
            <v>31658.25</v>
          </cell>
          <cell r="W11">
            <v>13108</v>
          </cell>
          <cell r="X11">
            <v>16163.5</v>
          </cell>
          <cell r="Y11">
            <v>24243</v>
          </cell>
          <cell r="Z11">
            <v>32691</v>
          </cell>
          <cell r="AA11">
            <v>14015</v>
          </cell>
          <cell r="AB11">
            <v>16824</v>
          </cell>
          <cell r="AC11">
            <v>25251</v>
          </cell>
          <cell r="AD11">
            <v>33912</v>
          </cell>
          <cell r="AE11">
            <v>14955</v>
          </cell>
          <cell r="AF11">
            <v>16966.017759562801</v>
          </cell>
          <cell r="AG11">
            <v>26012.732240437199</v>
          </cell>
          <cell r="AH11">
            <v>34813.620218579199</v>
          </cell>
          <cell r="AI11">
            <v>15639</v>
          </cell>
          <cell r="AJ11">
            <v>17235</v>
          </cell>
          <cell r="AK11">
            <v>26792</v>
          </cell>
          <cell r="AL11">
            <v>35664</v>
          </cell>
          <cell r="AM11">
            <v>15901</v>
          </cell>
          <cell r="AN11">
            <v>17474</v>
          </cell>
          <cell r="AO11">
            <v>27516</v>
          </cell>
          <cell r="AP11">
            <v>36596</v>
          </cell>
          <cell r="AQ11">
            <v>16587</v>
          </cell>
          <cell r="AR11">
            <v>17421</v>
          </cell>
          <cell r="AS11">
            <v>27934</v>
          </cell>
          <cell r="AT11">
            <v>37335.5</v>
          </cell>
          <cell r="AU11">
            <v>16571</v>
          </cell>
        </row>
        <row r="12">
          <cell r="C12" t="str">
            <v>2007/20081</v>
          </cell>
          <cell r="D12">
            <v>2068.3333333333298</v>
          </cell>
          <cell r="E12">
            <v>3371</v>
          </cell>
          <cell r="F12">
            <v>6097</v>
          </cell>
          <cell r="G12">
            <v>49184</v>
          </cell>
          <cell r="H12">
            <v>4488.9504613890203</v>
          </cell>
          <cell r="I12">
            <v>9204</v>
          </cell>
          <cell r="J12">
            <v>17238.5</v>
          </cell>
          <cell r="K12">
            <v>1579</v>
          </cell>
          <cell r="L12">
            <v>4116.0673076923104</v>
          </cell>
          <cell r="M12">
            <v>7476</v>
          </cell>
          <cell r="N12">
            <v>13770.590909090901</v>
          </cell>
          <cell r="O12">
            <v>856</v>
          </cell>
          <cell r="P12">
            <v>7626.1572659071999</v>
          </cell>
          <cell r="Q12">
            <v>13482.0628415301</v>
          </cell>
          <cell r="R12">
            <v>19522.3920765027</v>
          </cell>
          <cell r="S12">
            <v>127</v>
          </cell>
          <cell r="T12">
            <v>13150.032258064501</v>
          </cell>
          <cell r="U12">
            <v>19476</v>
          </cell>
          <cell r="V12">
            <v>24007.555159893898</v>
          </cell>
          <cell r="W12">
            <v>5091</v>
          </cell>
          <cell r="X12">
            <v>11534.854972375701</v>
          </cell>
          <cell r="Y12">
            <v>16840.880794702</v>
          </cell>
          <cell r="Z12">
            <v>22438</v>
          </cell>
          <cell r="AA12">
            <v>106058</v>
          </cell>
          <cell r="AB12">
            <v>13986</v>
          </cell>
          <cell r="AC12">
            <v>19518</v>
          </cell>
          <cell r="AD12">
            <v>25193.111111111099</v>
          </cell>
          <cell r="AE12">
            <v>117329</v>
          </cell>
          <cell r="AF12">
            <v>15780.765027322401</v>
          </cell>
          <cell r="AG12">
            <v>21689.576502732201</v>
          </cell>
          <cell r="AH12">
            <v>27726.8710061239</v>
          </cell>
          <cell r="AI12">
            <v>125854</v>
          </cell>
          <cell r="AJ12">
            <v>17255</v>
          </cell>
          <cell r="AK12">
            <v>23699.431129476601</v>
          </cell>
          <cell r="AL12">
            <v>30391</v>
          </cell>
          <cell r="AM12">
            <v>128288</v>
          </cell>
          <cell r="AN12">
            <v>18374</v>
          </cell>
          <cell r="AO12">
            <v>25408</v>
          </cell>
          <cell r="AP12">
            <v>32953</v>
          </cell>
          <cell r="AQ12">
            <v>133025</v>
          </cell>
          <cell r="AR12">
            <v>19291</v>
          </cell>
          <cell r="AS12">
            <v>26927</v>
          </cell>
          <cell r="AT12">
            <v>35416</v>
          </cell>
          <cell r="AU12">
            <v>132992</v>
          </cell>
        </row>
        <row r="13">
          <cell r="C13" t="str">
            <v>2007/20082</v>
          </cell>
          <cell r="D13">
            <v>11799</v>
          </cell>
          <cell r="E13">
            <v>18519</v>
          </cell>
          <cell r="F13">
            <v>24737.5</v>
          </cell>
          <cell r="G13">
            <v>2334</v>
          </cell>
          <cell r="H13">
            <v>13565</v>
          </cell>
          <cell r="I13">
            <v>20622.5</v>
          </cell>
          <cell r="J13">
            <v>25766</v>
          </cell>
          <cell r="K13">
            <v>1164</v>
          </cell>
          <cell r="L13">
            <v>16052</v>
          </cell>
          <cell r="M13">
            <v>22517</v>
          </cell>
          <cell r="N13">
            <v>27625</v>
          </cell>
          <cell r="O13">
            <v>203</v>
          </cell>
          <cell r="P13">
            <v>14579.556010929</v>
          </cell>
          <cell r="Q13">
            <v>21780.974449048201</v>
          </cell>
          <cell r="R13">
            <v>30472.264344262301</v>
          </cell>
          <cell r="S13">
            <v>174</v>
          </cell>
          <cell r="T13">
            <v>14376</v>
          </cell>
          <cell r="U13">
            <v>22640</v>
          </cell>
          <cell r="V13">
            <v>30778</v>
          </cell>
          <cell r="W13">
            <v>5439</v>
          </cell>
          <cell r="X13">
            <v>15122.3</v>
          </cell>
          <cell r="Y13">
            <v>23003</v>
          </cell>
          <cell r="Z13">
            <v>31110</v>
          </cell>
          <cell r="AA13">
            <v>14355</v>
          </cell>
          <cell r="AB13">
            <v>15589.9809322034</v>
          </cell>
          <cell r="AC13">
            <v>23730.2050691244</v>
          </cell>
          <cell r="AD13">
            <v>32000</v>
          </cell>
          <cell r="AE13">
            <v>15270</v>
          </cell>
          <cell r="AF13">
            <v>16322.281420765001</v>
          </cell>
          <cell r="AG13">
            <v>24577.6639344262</v>
          </cell>
          <cell r="AH13">
            <v>32875.928961748599</v>
          </cell>
          <cell r="AI13">
            <v>16337</v>
          </cell>
          <cell r="AJ13">
            <v>16574.5</v>
          </cell>
          <cell r="AK13">
            <v>25473</v>
          </cell>
          <cell r="AL13">
            <v>33950.5</v>
          </cell>
          <cell r="AM13">
            <v>16615</v>
          </cell>
          <cell r="AN13">
            <v>16849.25</v>
          </cell>
          <cell r="AO13">
            <v>26263</v>
          </cell>
          <cell r="AP13">
            <v>35003.75</v>
          </cell>
          <cell r="AQ13">
            <v>17490</v>
          </cell>
          <cell r="AR13">
            <v>17142.5</v>
          </cell>
          <cell r="AS13">
            <v>27082</v>
          </cell>
          <cell r="AT13">
            <v>36119</v>
          </cell>
          <cell r="AU13">
            <v>17555</v>
          </cell>
        </row>
        <row r="14">
          <cell r="C14" t="str">
            <v>2008/20091</v>
          </cell>
          <cell r="D14">
            <v>1824</v>
          </cell>
          <cell r="E14">
            <v>2946.5894039735099</v>
          </cell>
          <cell r="F14">
            <v>5373.9230769230799</v>
          </cell>
          <cell r="G14">
            <v>53181</v>
          </cell>
          <cell r="H14">
            <v>2154.4391140948201</v>
          </cell>
          <cell r="I14">
            <v>3492</v>
          </cell>
          <cell r="J14">
            <v>6478.14667696179</v>
          </cell>
          <cell r="K14">
            <v>46342</v>
          </cell>
          <cell r="L14">
            <v>4734.2699115044297</v>
          </cell>
          <cell r="M14">
            <v>9911.1722385362591</v>
          </cell>
          <cell r="N14">
            <v>18317.25</v>
          </cell>
          <cell r="O14">
            <v>1708</v>
          </cell>
          <cell r="P14">
            <v>4294.2349726776001</v>
          </cell>
          <cell r="Q14">
            <v>7807.6092896174896</v>
          </cell>
          <cell r="R14">
            <v>14813.0622009569</v>
          </cell>
          <cell r="S14">
            <v>893</v>
          </cell>
          <cell r="T14">
            <v>9583</v>
          </cell>
          <cell r="U14">
            <v>15478.8154269972</v>
          </cell>
          <cell r="V14">
            <v>19316</v>
          </cell>
          <cell r="W14">
            <v>125</v>
          </cell>
          <cell r="X14">
            <v>11067.8166189112</v>
          </cell>
          <cell r="Y14">
            <v>18170.201612903202</v>
          </cell>
          <cell r="Z14">
            <v>23917</v>
          </cell>
          <cell r="AA14">
            <v>5438</v>
          </cell>
          <cell r="AB14">
            <v>11233.045918367299</v>
          </cell>
          <cell r="AC14">
            <v>16590</v>
          </cell>
          <cell r="AD14">
            <v>22442.824927953901</v>
          </cell>
          <cell r="AE14">
            <v>107884</v>
          </cell>
          <cell r="AF14">
            <v>13968.7295081967</v>
          </cell>
          <cell r="AG14">
            <v>19499.576502732201</v>
          </cell>
          <cell r="AH14">
            <v>25289.950217319401</v>
          </cell>
          <cell r="AI14">
            <v>120283</v>
          </cell>
          <cell r="AJ14">
            <v>15850.4119601329</v>
          </cell>
          <cell r="AK14">
            <v>21871</v>
          </cell>
          <cell r="AL14">
            <v>27894.815468114</v>
          </cell>
          <cell r="AM14">
            <v>124318</v>
          </cell>
          <cell r="AN14">
            <v>17289.473684210501</v>
          </cell>
          <cell r="AO14">
            <v>23956</v>
          </cell>
          <cell r="AP14">
            <v>30799</v>
          </cell>
          <cell r="AQ14">
            <v>130133</v>
          </cell>
          <cell r="AR14">
            <v>18500</v>
          </cell>
          <cell r="AS14">
            <v>25638</v>
          </cell>
          <cell r="AT14">
            <v>33395.230446927402</v>
          </cell>
          <cell r="AU14">
            <v>130187</v>
          </cell>
        </row>
        <row r="15">
          <cell r="C15" t="str">
            <v>2008/20092</v>
          </cell>
          <cell r="D15">
            <v>5811.5</v>
          </cell>
          <cell r="E15">
            <v>14030</v>
          </cell>
          <cell r="F15">
            <v>21834.7348066298</v>
          </cell>
          <cell r="G15">
            <v>4995</v>
          </cell>
          <cell r="H15">
            <v>11736</v>
          </cell>
          <cell r="I15">
            <v>19179.090909090901</v>
          </cell>
          <cell r="J15">
            <v>25368.5</v>
          </cell>
          <cell r="K15">
            <v>2347</v>
          </cell>
          <cell r="L15">
            <v>13592</v>
          </cell>
          <cell r="M15">
            <v>21238</v>
          </cell>
          <cell r="N15">
            <v>26738.5</v>
          </cell>
          <cell r="O15">
            <v>1103</v>
          </cell>
          <cell r="P15">
            <v>13930.584016393401</v>
          </cell>
          <cell r="Q15">
            <v>20670.867486338801</v>
          </cell>
          <cell r="R15">
            <v>26842.459016393401</v>
          </cell>
          <cell r="S15">
            <v>234</v>
          </cell>
          <cell r="T15">
            <v>13381</v>
          </cell>
          <cell r="U15">
            <v>23258.395604395599</v>
          </cell>
          <cell r="V15">
            <v>31232.944522471898</v>
          </cell>
          <cell r="W15">
            <v>134</v>
          </cell>
          <cell r="X15">
            <v>14201.2465437788</v>
          </cell>
          <cell r="Y15">
            <v>22829</v>
          </cell>
          <cell r="Z15">
            <v>31154</v>
          </cell>
          <cell r="AA15">
            <v>5414</v>
          </cell>
          <cell r="AB15">
            <v>14618.25</v>
          </cell>
          <cell r="AC15">
            <v>22452.5</v>
          </cell>
          <cell r="AD15">
            <v>31000.75</v>
          </cell>
          <cell r="AE15">
            <v>14634</v>
          </cell>
          <cell r="AF15">
            <v>15562.363387978099</v>
          </cell>
          <cell r="AG15">
            <v>23383.934426229502</v>
          </cell>
          <cell r="AH15">
            <v>31983.374316939899</v>
          </cell>
          <cell r="AI15">
            <v>15345</v>
          </cell>
          <cell r="AJ15">
            <v>16053.5</v>
          </cell>
          <cell r="AK15">
            <v>24308.5</v>
          </cell>
          <cell r="AL15">
            <v>32883.5</v>
          </cell>
          <cell r="AM15">
            <v>15812</v>
          </cell>
          <cell r="AN15">
            <v>16695</v>
          </cell>
          <cell r="AO15">
            <v>25351</v>
          </cell>
          <cell r="AP15">
            <v>34134</v>
          </cell>
          <cell r="AQ15">
            <v>16791</v>
          </cell>
          <cell r="AR15">
            <v>17051</v>
          </cell>
          <cell r="AS15">
            <v>26282</v>
          </cell>
          <cell r="AT15">
            <v>35310</v>
          </cell>
          <cell r="AU15">
            <v>16897</v>
          </cell>
        </row>
        <row r="16">
          <cell r="C16" t="str">
            <v>2009/20101</v>
          </cell>
          <cell r="D16">
            <v>1804</v>
          </cell>
          <cell r="E16">
            <v>3076.8679775280898</v>
          </cell>
          <cell r="F16">
            <v>7181.8194842406901</v>
          </cell>
          <cell r="G16">
            <v>35065</v>
          </cell>
          <cell r="H16">
            <v>1853.0769230769199</v>
          </cell>
          <cell r="I16">
            <v>3042.03987730061</v>
          </cell>
          <cell r="J16">
            <v>5947.1702127659601</v>
          </cell>
          <cell r="K16">
            <v>54989</v>
          </cell>
          <cell r="L16">
            <v>2235</v>
          </cell>
          <cell r="M16">
            <v>3675.6825917445399</v>
          </cell>
          <cell r="N16">
            <v>6872.5773487177003</v>
          </cell>
          <cell r="O16">
            <v>50594</v>
          </cell>
          <cell r="P16">
            <v>5197.99792079505</v>
          </cell>
          <cell r="Q16">
            <v>10598.2326283988</v>
          </cell>
          <cell r="R16">
            <v>18827.916666666701</v>
          </cell>
          <cell r="S16">
            <v>1627</v>
          </cell>
          <cell r="T16">
            <v>5024.453125</v>
          </cell>
          <cell r="U16">
            <v>9138</v>
          </cell>
          <cell r="V16">
            <v>17190.290055248599</v>
          </cell>
          <cell r="W16">
            <v>961</v>
          </cell>
          <cell r="X16">
            <v>6078.6102941176496</v>
          </cell>
          <cell r="Y16">
            <v>12365</v>
          </cell>
          <cell r="Z16">
            <v>19939.614161849699</v>
          </cell>
          <cell r="AA16">
            <v>167</v>
          </cell>
          <cell r="AB16">
            <v>10929</v>
          </cell>
          <cell r="AC16">
            <v>18656.186770428001</v>
          </cell>
          <cell r="AD16">
            <v>24518</v>
          </cell>
          <cell r="AE16">
            <v>5913</v>
          </cell>
          <cell r="AF16">
            <v>11804.6584699454</v>
          </cell>
          <cell r="AG16">
            <v>17037.3224043716</v>
          </cell>
          <cell r="AH16">
            <v>22755.655737704899</v>
          </cell>
          <cell r="AI16">
            <v>120693</v>
          </cell>
          <cell r="AJ16">
            <v>14307.182656826601</v>
          </cell>
          <cell r="AK16">
            <v>19829</v>
          </cell>
          <cell r="AL16">
            <v>25535</v>
          </cell>
          <cell r="AM16">
            <v>127306</v>
          </cell>
          <cell r="AN16">
            <v>16100</v>
          </cell>
          <cell r="AO16">
            <v>22129</v>
          </cell>
          <cell r="AP16">
            <v>28444</v>
          </cell>
          <cell r="AQ16">
            <v>135605</v>
          </cell>
          <cell r="AR16">
            <v>17679.1876731302</v>
          </cell>
          <cell r="AS16">
            <v>24155.679063360902</v>
          </cell>
          <cell r="AT16">
            <v>31260</v>
          </cell>
          <cell r="AU16">
            <v>136478</v>
          </cell>
        </row>
        <row r="17">
          <cell r="C17" t="str">
            <v>2009/20102</v>
          </cell>
          <cell r="D17">
            <v>5474</v>
          </cell>
          <cell r="E17">
            <v>12870</v>
          </cell>
          <cell r="F17">
            <v>20612</v>
          </cell>
          <cell r="G17">
            <v>7093</v>
          </cell>
          <cell r="H17">
            <v>6664</v>
          </cell>
          <cell r="I17">
            <v>14224.4335180055</v>
          </cell>
          <cell r="J17">
            <v>22552.75</v>
          </cell>
          <cell r="K17">
            <v>5326</v>
          </cell>
          <cell r="L17">
            <v>12926.5</v>
          </cell>
          <cell r="M17">
            <v>20227</v>
          </cell>
          <cell r="N17">
            <v>26609.5</v>
          </cell>
          <cell r="O17">
            <v>2463</v>
          </cell>
          <cell r="P17">
            <v>13923.6379928315</v>
          </cell>
          <cell r="Q17">
            <v>21748.4153005464</v>
          </cell>
          <cell r="R17">
            <v>27847.704918032799</v>
          </cell>
          <cell r="S17">
            <v>1141</v>
          </cell>
          <cell r="T17">
            <v>13988</v>
          </cell>
          <cell r="U17">
            <v>21651</v>
          </cell>
          <cell r="V17">
            <v>29196.5</v>
          </cell>
          <cell r="W17">
            <v>267</v>
          </cell>
          <cell r="X17">
            <v>14152.4378531073</v>
          </cell>
          <cell r="Y17">
            <v>23919.1922005571</v>
          </cell>
          <cell r="Z17">
            <v>31617</v>
          </cell>
          <cell r="AA17">
            <v>155</v>
          </cell>
          <cell r="AB17">
            <v>14127</v>
          </cell>
          <cell r="AC17">
            <v>22903.5</v>
          </cell>
          <cell r="AD17">
            <v>31524</v>
          </cell>
          <cell r="AE17">
            <v>6094</v>
          </cell>
          <cell r="AF17">
            <v>14319.767759562799</v>
          </cell>
          <cell r="AG17">
            <v>22316.3592896175</v>
          </cell>
          <cell r="AH17">
            <v>30799.368169398898</v>
          </cell>
          <cell r="AI17">
            <v>15722</v>
          </cell>
          <cell r="AJ17">
            <v>15331.25</v>
          </cell>
          <cell r="AK17">
            <v>23223</v>
          </cell>
          <cell r="AL17">
            <v>31619.773706896602</v>
          </cell>
          <cell r="AM17">
            <v>16116</v>
          </cell>
          <cell r="AN17">
            <v>16130.372641509401</v>
          </cell>
          <cell r="AO17">
            <v>24424.5</v>
          </cell>
          <cell r="AP17">
            <v>33020.5</v>
          </cell>
          <cell r="AQ17">
            <v>17208</v>
          </cell>
          <cell r="AR17">
            <v>16456</v>
          </cell>
          <cell r="AS17">
            <v>25266</v>
          </cell>
          <cell r="AT17">
            <v>34188</v>
          </cell>
          <cell r="AU17">
            <v>17584</v>
          </cell>
        </row>
        <row r="18">
          <cell r="C18" t="str">
            <v>2010/20111</v>
          </cell>
          <cell r="D18">
            <v>2047.6114929667499</v>
          </cell>
          <cell r="E18">
            <v>4305.5135135135097</v>
          </cell>
          <cell r="F18">
            <v>10718.2924901186</v>
          </cell>
          <cell r="G18">
            <v>20068</v>
          </cell>
          <cell r="H18">
            <v>1830.05192332309</v>
          </cell>
          <cell r="I18">
            <v>3244</v>
          </cell>
          <cell r="J18">
            <v>8015</v>
          </cell>
          <cell r="K18">
            <v>35042</v>
          </cell>
          <cell r="L18">
            <v>1936.1246397694499</v>
          </cell>
          <cell r="M18">
            <v>3198</v>
          </cell>
          <cell r="N18">
            <v>6107.5364583333303</v>
          </cell>
          <cell r="O18">
            <v>55846</v>
          </cell>
          <cell r="P18">
            <v>2373.1115211608499</v>
          </cell>
          <cell r="Q18">
            <v>3858.4289617486302</v>
          </cell>
          <cell r="R18">
            <v>7041.9858220761798</v>
          </cell>
          <cell r="S18">
            <v>50034</v>
          </cell>
          <cell r="T18">
            <v>5099</v>
          </cell>
          <cell r="U18">
            <v>11019.4014084507</v>
          </cell>
          <cell r="V18">
            <v>19391</v>
          </cell>
          <cell r="W18">
            <v>1549</v>
          </cell>
          <cell r="X18">
            <v>4378</v>
          </cell>
          <cell r="Y18">
            <v>8412.5</v>
          </cell>
          <cell r="Z18">
            <v>16195.75</v>
          </cell>
          <cell r="AA18">
            <v>962</v>
          </cell>
          <cell r="AB18">
            <v>6903.5</v>
          </cell>
          <cell r="AC18">
            <v>11143</v>
          </cell>
          <cell r="AD18">
            <v>17780.967741935499</v>
          </cell>
          <cell r="AE18">
            <v>196</v>
          </cell>
          <cell r="AF18">
            <v>11804</v>
          </cell>
          <cell r="AG18">
            <v>18511.284153005501</v>
          </cell>
          <cell r="AH18">
            <v>24349.289617486302</v>
          </cell>
          <cell r="AI18">
            <v>6225</v>
          </cell>
          <cell r="AJ18">
            <v>12023</v>
          </cell>
          <cell r="AK18">
            <v>17319.175414364599</v>
          </cell>
          <cell r="AL18">
            <v>23099</v>
          </cell>
          <cell r="AM18">
            <v>120436</v>
          </cell>
          <cell r="AN18">
            <v>14499</v>
          </cell>
          <cell r="AO18">
            <v>20184</v>
          </cell>
          <cell r="AP18">
            <v>25935</v>
          </cell>
          <cell r="AQ18">
            <v>131625</v>
          </cell>
          <cell r="AR18">
            <v>16531.5635679929</v>
          </cell>
          <cell r="AS18">
            <v>22436</v>
          </cell>
          <cell r="AT18">
            <v>28796</v>
          </cell>
          <cell r="AU18">
            <v>135328</v>
          </cell>
        </row>
        <row r="19">
          <cell r="C19" t="str">
            <v>2010/20112</v>
          </cell>
          <cell r="D19">
            <v>6119.2399497487404</v>
          </cell>
          <cell r="E19">
            <v>13212.176035503</v>
          </cell>
          <cell r="F19">
            <v>20832.829875518699</v>
          </cell>
          <cell r="G19">
            <v>7748</v>
          </cell>
          <cell r="H19">
            <v>6383.25</v>
          </cell>
          <cell r="I19">
            <v>13855</v>
          </cell>
          <cell r="J19">
            <v>21804.75</v>
          </cell>
          <cell r="K19">
            <v>7358</v>
          </cell>
          <cell r="L19">
            <v>7244.0056818181802</v>
          </cell>
          <cell r="M19">
            <v>15438</v>
          </cell>
          <cell r="N19">
            <v>23727.4496644295</v>
          </cell>
          <cell r="O19">
            <v>5277</v>
          </cell>
          <cell r="P19">
            <v>13142.7480764047</v>
          </cell>
          <cell r="Q19">
            <v>20684.330601092901</v>
          </cell>
          <cell r="R19">
            <v>28192.7595628415</v>
          </cell>
          <cell r="S19">
            <v>2271</v>
          </cell>
          <cell r="T19">
            <v>14950.228021978</v>
          </cell>
          <cell r="U19">
            <v>22558</v>
          </cell>
          <cell r="V19">
            <v>30857.25</v>
          </cell>
          <cell r="W19">
            <v>1188</v>
          </cell>
          <cell r="X19">
            <v>15719.851017441901</v>
          </cell>
          <cell r="Y19">
            <v>23597.5</v>
          </cell>
          <cell r="Z19">
            <v>31553.135416666701</v>
          </cell>
          <cell r="AA19">
            <v>256</v>
          </cell>
          <cell r="AB19">
            <v>16998.75</v>
          </cell>
          <cell r="AC19">
            <v>26080.314404432102</v>
          </cell>
          <cell r="AD19">
            <v>33483.75</v>
          </cell>
          <cell r="AE19">
            <v>220</v>
          </cell>
          <cell r="AF19">
            <v>14584.043715846999</v>
          </cell>
          <cell r="AG19">
            <v>23182.4863387978</v>
          </cell>
          <cell r="AH19">
            <v>32064.478873239401</v>
          </cell>
          <cell r="AI19">
            <v>5841</v>
          </cell>
          <cell r="AJ19">
            <v>14787.5</v>
          </cell>
          <cell r="AK19">
            <v>22362</v>
          </cell>
          <cell r="AL19">
            <v>30967</v>
          </cell>
          <cell r="AM19">
            <v>15655</v>
          </cell>
          <cell r="AN19">
            <v>15645</v>
          </cell>
          <cell r="AO19">
            <v>23395</v>
          </cell>
          <cell r="AP19">
            <v>32113</v>
          </cell>
          <cell r="AQ19">
            <v>16673</v>
          </cell>
          <cell r="AR19">
            <v>16380.25</v>
          </cell>
          <cell r="AS19">
            <v>24625</v>
          </cell>
          <cell r="AT19">
            <v>33616.75</v>
          </cell>
          <cell r="AU19">
            <v>17150</v>
          </cell>
        </row>
        <row r="20">
          <cell r="C20" t="str">
            <v>2011/20121</v>
          </cell>
          <cell r="D20">
            <v>2679.4170168067199</v>
          </cell>
          <cell r="E20">
            <v>6670.9143646408802</v>
          </cell>
          <cell r="F20">
            <v>13114.490740740701</v>
          </cell>
          <cell r="G20">
            <v>14162</v>
          </cell>
          <cell r="H20">
            <v>2156.9711153097401</v>
          </cell>
          <cell r="I20">
            <v>4981.8874172185397</v>
          </cell>
          <cell r="J20">
            <v>11922.727436823099</v>
          </cell>
          <cell r="K20">
            <v>21851</v>
          </cell>
          <cell r="L20">
            <v>1913.10344827586</v>
          </cell>
          <cell r="M20">
            <v>3446.5885416666702</v>
          </cell>
          <cell r="N20">
            <v>8680</v>
          </cell>
          <cell r="O20">
            <v>37965</v>
          </cell>
          <cell r="P20">
            <v>2072.0769230769201</v>
          </cell>
          <cell r="Q20">
            <v>3402.67759562842</v>
          </cell>
          <cell r="R20">
            <v>6584.9590163934399</v>
          </cell>
          <cell r="S20">
            <v>57785</v>
          </cell>
          <cell r="T20">
            <v>2332.0596590909099</v>
          </cell>
          <cell r="U20">
            <v>3879</v>
          </cell>
          <cell r="V20">
            <v>7129</v>
          </cell>
          <cell r="W20">
            <v>53865</v>
          </cell>
          <cell r="X20">
            <v>5053</v>
          </cell>
          <cell r="Y20">
            <v>10029</v>
          </cell>
          <cell r="Z20">
            <v>19404</v>
          </cell>
          <cell r="AA20">
            <v>1709</v>
          </cell>
          <cell r="AB20">
            <v>4652.4351585014401</v>
          </cell>
          <cell r="AC20">
            <v>7742.3305084745798</v>
          </cell>
          <cell r="AD20">
            <v>15351</v>
          </cell>
          <cell r="AE20">
            <v>1217</v>
          </cell>
          <cell r="AF20">
            <v>6968.6577868852501</v>
          </cell>
          <cell r="AG20">
            <v>12956.726528548699</v>
          </cell>
          <cell r="AH20">
            <v>18534.719945355198</v>
          </cell>
          <cell r="AI20">
            <v>216</v>
          </cell>
          <cell r="AJ20">
            <v>12436.940570868301</v>
          </cell>
          <cell r="AK20">
            <v>19330</v>
          </cell>
          <cell r="AL20">
            <v>24755</v>
          </cell>
          <cell r="AM20">
            <v>6103</v>
          </cell>
          <cell r="AN20">
            <v>12291</v>
          </cell>
          <cell r="AO20">
            <v>17678.2369942197</v>
          </cell>
          <cell r="AP20">
            <v>23391</v>
          </cell>
          <cell r="AQ20">
            <v>134965</v>
          </cell>
          <cell r="AR20">
            <v>15035</v>
          </cell>
          <cell r="AS20">
            <v>20575</v>
          </cell>
          <cell r="AT20">
            <v>26066</v>
          </cell>
          <cell r="AU20">
            <v>140231</v>
          </cell>
        </row>
        <row r="21">
          <cell r="C21" t="str">
            <v>2011/20122</v>
          </cell>
          <cell r="D21">
            <v>6748.0795847750896</v>
          </cell>
          <cell r="E21">
            <v>13856.928374655599</v>
          </cell>
          <cell r="F21">
            <v>21914</v>
          </cell>
          <cell r="G21">
            <v>8213</v>
          </cell>
          <cell r="H21">
            <v>7206.1297770700603</v>
          </cell>
          <cell r="I21">
            <v>14164.4965986395</v>
          </cell>
          <cell r="J21">
            <v>22240.25</v>
          </cell>
          <cell r="K21">
            <v>8340</v>
          </cell>
          <cell r="L21">
            <v>6967.9788609146799</v>
          </cell>
          <cell r="M21">
            <v>14473</v>
          </cell>
          <cell r="N21">
            <v>22842.75</v>
          </cell>
          <cell r="O21">
            <v>7710</v>
          </cell>
          <cell r="P21">
            <v>7762.7322404371598</v>
          </cell>
          <cell r="Q21">
            <v>16037.0628415301</v>
          </cell>
          <cell r="R21">
            <v>24432.0628415301</v>
          </cell>
          <cell r="S21">
            <v>5283</v>
          </cell>
          <cell r="T21">
            <v>13625.5</v>
          </cell>
          <cell r="U21">
            <v>21421</v>
          </cell>
          <cell r="V21">
            <v>29172.5</v>
          </cell>
          <cell r="W21">
            <v>2615</v>
          </cell>
          <cell r="X21">
            <v>15578.5</v>
          </cell>
          <cell r="Y21">
            <v>23662</v>
          </cell>
          <cell r="Z21">
            <v>31000</v>
          </cell>
          <cell r="AA21">
            <v>1443</v>
          </cell>
          <cell r="AB21">
            <v>16911.25</v>
          </cell>
          <cell r="AC21">
            <v>24993.5</v>
          </cell>
          <cell r="AD21">
            <v>31830.75</v>
          </cell>
          <cell r="AE21">
            <v>356</v>
          </cell>
          <cell r="AF21">
            <v>17569.863387978101</v>
          </cell>
          <cell r="AG21">
            <v>26457.5136612022</v>
          </cell>
          <cell r="AH21">
            <v>32064.478873239401</v>
          </cell>
          <cell r="AI21">
            <v>201</v>
          </cell>
          <cell r="AJ21">
            <v>14486.75</v>
          </cell>
          <cell r="AK21">
            <v>23834</v>
          </cell>
          <cell r="AL21">
            <v>32301.5</v>
          </cell>
          <cell r="AM21">
            <v>5916</v>
          </cell>
          <cell r="AN21">
            <v>14703.25</v>
          </cell>
          <cell r="AO21">
            <v>23097.5</v>
          </cell>
          <cell r="AP21">
            <v>31871.844202898599</v>
          </cell>
          <cell r="AQ21">
            <v>16526</v>
          </cell>
          <cell r="AR21">
            <v>15743</v>
          </cell>
          <cell r="AS21">
            <v>23930</v>
          </cell>
          <cell r="AT21">
            <v>32902</v>
          </cell>
          <cell r="AU21">
            <v>16886</v>
          </cell>
        </row>
        <row r="22">
          <cell r="C22" t="str">
            <v>2012/20131</v>
          </cell>
          <cell r="D22">
            <v>3386.3352435530101</v>
          </cell>
          <cell r="E22">
            <v>8129.5</v>
          </cell>
          <cell r="F22">
            <v>14196.75</v>
          </cell>
          <cell r="G22">
            <v>12328</v>
          </cell>
          <cell r="H22">
            <v>2985.4634831460698</v>
          </cell>
          <cell r="I22">
            <v>7653.296875</v>
          </cell>
          <cell r="J22">
            <v>14009</v>
          </cell>
          <cell r="K22">
            <v>16348</v>
          </cell>
          <cell r="L22">
            <v>2250.1986482981201</v>
          </cell>
          <cell r="M22">
            <v>5213.2179424670903</v>
          </cell>
          <cell r="N22">
            <v>12334.359388291699</v>
          </cell>
          <cell r="O22">
            <v>24464</v>
          </cell>
          <cell r="P22">
            <v>2021.44917391385</v>
          </cell>
          <cell r="Q22">
            <v>3657.3631123919299</v>
          </cell>
          <cell r="R22">
            <v>9108.5450819672096</v>
          </cell>
          <cell r="S22">
            <v>40831</v>
          </cell>
          <cell r="T22">
            <v>1963.00909090909</v>
          </cell>
          <cell r="U22">
            <v>3386</v>
          </cell>
          <cell r="V22">
            <v>6778.7710280373803</v>
          </cell>
          <cell r="W22">
            <v>62866</v>
          </cell>
          <cell r="X22">
            <v>2173.9670329670298</v>
          </cell>
          <cell r="Y22">
            <v>3784.5337171052602</v>
          </cell>
          <cell r="Z22">
            <v>6906</v>
          </cell>
          <cell r="AA22">
            <v>60974</v>
          </cell>
          <cell r="AB22">
            <v>4986.875</v>
          </cell>
          <cell r="AC22">
            <v>10627</v>
          </cell>
          <cell r="AD22">
            <v>21301.5</v>
          </cell>
          <cell r="AE22">
            <v>1911</v>
          </cell>
          <cell r="AF22">
            <v>4475.7377049180304</v>
          </cell>
          <cell r="AG22">
            <v>8154.6584699453597</v>
          </cell>
          <cell r="AH22">
            <v>16747.117486338801</v>
          </cell>
          <cell r="AI22">
            <v>1241</v>
          </cell>
          <cell r="AJ22">
            <v>7642.5089285714303</v>
          </cell>
          <cell r="AK22">
            <v>13240.557425540601</v>
          </cell>
          <cell r="AL22">
            <v>17689.666905444101</v>
          </cell>
          <cell r="AM22">
            <v>204</v>
          </cell>
          <cell r="AN22">
            <v>13664.25</v>
          </cell>
          <cell r="AO22">
            <v>20959.919999999998</v>
          </cell>
          <cell r="AP22">
            <v>25418.8154269972</v>
          </cell>
          <cell r="AQ22">
            <v>8374</v>
          </cell>
          <cell r="AR22">
            <v>13101.1610632184</v>
          </cell>
          <cell r="AS22">
            <v>18280.416666666701</v>
          </cell>
          <cell r="AT22">
            <v>23750</v>
          </cell>
          <cell r="AU22">
            <v>147596</v>
          </cell>
        </row>
        <row r="23">
          <cell r="C23" t="str">
            <v>2012/20132</v>
          </cell>
          <cell r="D23">
            <v>7017</v>
          </cell>
          <cell r="E23">
            <v>13830</v>
          </cell>
          <cell r="F23">
            <v>21614</v>
          </cell>
          <cell r="G23">
            <v>9009</v>
          </cell>
          <cell r="H23">
            <v>7612.3615107913702</v>
          </cell>
          <cell r="I23">
            <v>14449.998417721499</v>
          </cell>
          <cell r="J23">
            <v>22716.5</v>
          </cell>
          <cell r="K23">
            <v>9496</v>
          </cell>
          <cell r="L23">
            <v>7808.4950980392196</v>
          </cell>
          <cell r="M23">
            <v>14942</v>
          </cell>
          <cell r="N23">
            <v>23374</v>
          </cell>
          <cell r="O23">
            <v>9507</v>
          </cell>
          <cell r="P23">
            <v>7668.4904371584698</v>
          </cell>
          <cell r="Q23">
            <v>14999.405737704899</v>
          </cell>
          <cell r="R23">
            <v>23849.159836065599</v>
          </cell>
          <cell r="S23">
            <v>8560</v>
          </cell>
          <cell r="T23">
            <v>8350.8979591836705</v>
          </cell>
          <cell r="U23">
            <v>16649</v>
          </cell>
          <cell r="V23">
            <v>25867.5</v>
          </cell>
          <cell r="W23">
            <v>6523</v>
          </cell>
          <cell r="X23">
            <v>13706.5</v>
          </cell>
          <cell r="Y23">
            <v>22419.8037790698</v>
          </cell>
          <cell r="Z23">
            <v>30350</v>
          </cell>
          <cell r="AA23">
            <v>3316</v>
          </cell>
          <cell r="AB23">
            <v>15026.985042734999</v>
          </cell>
          <cell r="AC23">
            <v>24339</v>
          </cell>
          <cell r="AD23">
            <v>32931.75</v>
          </cell>
          <cell r="AE23">
            <v>1902</v>
          </cell>
          <cell r="AF23">
            <v>15088.6612021858</v>
          </cell>
          <cell r="AG23">
            <v>23577.4043715847</v>
          </cell>
          <cell r="AH23">
            <v>32671.489071038301</v>
          </cell>
          <cell r="AI23">
            <v>361</v>
          </cell>
          <cell r="AJ23">
            <v>19000</v>
          </cell>
          <cell r="AK23">
            <v>26807</v>
          </cell>
          <cell r="AL23">
            <v>33213</v>
          </cell>
          <cell r="AM23">
            <v>193</v>
          </cell>
          <cell r="AN23">
            <v>15125</v>
          </cell>
          <cell r="AO23">
            <v>24025</v>
          </cell>
          <cell r="AP23">
            <v>32562</v>
          </cell>
          <cell r="AQ23">
            <v>6577</v>
          </cell>
          <cell r="AR23">
            <v>15164.5</v>
          </cell>
          <cell r="AS23">
            <v>23097.243975903599</v>
          </cell>
          <cell r="AT23">
            <v>32135.5</v>
          </cell>
          <cell r="AU23">
            <v>18095</v>
          </cell>
        </row>
        <row r="24">
          <cell r="C24" t="str">
            <v>2013/20141</v>
          </cell>
          <cell r="D24">
            <v>3692.25</v>
          </cell>
          <cell r="E24">
            <v>8540</v>
          </cell>
          <cell r="F24">
            <v>14457.8594182825</v>
          </cell>
          <cell r="G24">
            <v>10590</v>
          </cell>
          <cell r="H24">
            <v>3701.1401098901101</v>
          </cell>
          <cell r="I24">
            <v>8784</v>
          </cell>
          <cell r="J24">
            <v>14807</v>
          </cell>
          <cell r="K24">
            <v>13349</v>
          </cell>
          <cell r="L24">
            <v>3196.64558232932</v>
          </cell>
          <cell r="M24">
            <v>7933.4023658611004</v>
          </cell>
          <cell r="N24">
            <v>14481.7988826816</v>
          </cell>
          <cell r="O24">
            <v>17016</v>
          </cell>
          <cell r="P24">
            <v>2427.5</v>
          </cell>
          <cell r="Q24">
            <v>5622.5956284152999</v>
          </cell>
          <cell r="R24">
            <v>12852.7868852459</v>
          </cell>
          <cell r="S24">
            <v>24697</v>
          </cell>
          <cell r="T24">
            <v>1910.8210348293601</v>
          </cell>
          <cell r="U24">
            <v>3671</v>
          </cell>
          <cell r="V24">
            <v>9482.4563106796104</v>
          </cell>
          <cell r="W24">
            <v>41283</v>
          </cell>
          <cell r="X24">
            <v>1801.27854959711</v>
          </cell>
          <cell r="Y24">
            <v>3262.7598566308202</v>
          </cell>
          <cell r="Z24">
            <v>6662</v>
          </cell>
          <cell r="AA24">
            <v>67779</v>
          </cell>
          <cell r="AB24">
            <v>2085.9368000309</v>
          </cell>
          <cell r="AC24">
            <v>3687</v>
          </cell>
          <cell r="AD24">
            <v>6640.0982532751104</v>
          </cell>
          <cell r="AE24">
            <v>71982</v>
          </cell>
          <cell r="AF24">
            <v>4875.6960687062801</v>
          </cell>
          <cell r="AG24">
            <v>10602.452185792399</v>
          </cell>
          <cell r="AH24">
            <v>20593.080601092901</v>
          </cell>
          <cell r="AI24">
            <v>2408</v>
          </cell>
          <cell r="AJ24">
            <v>4648.93103448276</v>
          </cell>
          <cell r="AK24">
            <v>8373</v>
          </cell>
          <cell r="AL24">
            <v>17067</v>
          </cell>
          <cell r="AM24">
            <v>1531</v>
          </cell>
          <cell r="AN24">
            <v>8155</v>
          </cell>
          <cell r="AO24">
            <v>13551.7948717949</v>
          </cell>
          <cell r="AP24">
            <v>19519</v>
          </cell>
          <cell r="AQ24">
            <v>197</v>
          </cell>
          <cell r="AR24">
            <v>14752</v>
          </cell>
          <cell r="AS24">
            <v>21566.5</v>
          </cell>
          <cell r="AT24">
            <v>25410.75</v>
          </cell>
          <cell r="AU24">
            <v>8234</v>
          </cell>
        </row>
        <row r="25">
          <cell r="C25" t="str">
            <v>2013/20142</v>
          </cell>
          <cell r="D25">
            <v>7137.3333333333303</v>
          </cell>
          <cell r="E25">
            <v>14259.5</v>
          </cell>
          <cell r="F25">
            <v>22241.519519519501</v>
          </cell>
          <cell r="G25">
            <v>9516</v>
          </cell>
          <cell r="H25">
            <v>7904</v>
          </cell>
          <cell r="I25">
            <v>14815</v>
          </cell>
          <cell r="J25">
            <v>22879</v>
          </cell>
          <cell r="K25">
            <v>10161</v>
          </cell>
          <cell r="L25">
            <v>8251</v>
          </cell>
          <cell r="M25">
            <v>15257</v>
          </cell>
          <cell r="N25">
            <v>23867</v>
          </cell>
          <cell r="O25">
            <v>10465</v>
          </cell>
          <cell r="P25">
            <v>8161.6393442622903</v>
          </cell>
          <cell r="Q25">
            <v>15606.2431693989</v>
          </cell>
          <cell r="R25">
            <v>24349.289617486302</v>
          </cell>
          <cell r="S25">
            <v>9961</v>
          </cell>
          <cell r="T25">
            <v>8010.0144092218998</v>
          </cell>
          <cell r="U25">
            <v>16122</v>
          </cell>
          <cell r="V25">
            <v>25563.376963350802</v>
          </cell>
          <cell r="W25">
            <v>8985</v>
          </cell>
          <cell r="X25">
            <v>8872.5</v>
          </cell>
          <cell r="Y25">
            <v>17548.9852941176</v>
          </cell>
          <cell r="Z25">
            <v>27467</v>
          </cell>
          <cell r="AA25">
            <v>6859</v>
          </cell>
          <cell r="AB25">
            <v>14001.5</v>
          </cell>
          <cell r="AC25">
            <v>23576</v>
          </cell>
          <cell r="AD25">
            <v>31875.75</v>
          </cell>
          <cell r="AE25">
            <v>3532</v>
          </cell>
          <cell r="AF25">
            <v>14967.991803278701</v>
          </cell>
          <cell r="AG25">
            <v>24292.445355191299</v>
          </cell>
          <cell r="AH25">
            <v>31828.797814207701</v>
          </cell>
          <cell r="AI25">
            <v>1917</v>
          </cell>
          <cell r="AJ25">
            <v>15077.6795774648</v>
          </cell>
          <cell r="AK25">
            <v>24850.5</v>
          </cell>
          <cell r="AL25">
            <v>31066.5</v>
          </cell>
          <cell r="AM25">
            <v>420</v>
          </cell>
          <cell r="AN25">
            <v>14269</v>
          </cell>
          <cell r="AO25">
            <v>24753</v>
          </cell>
          <cell r="AP25">
            <v>32745</v>
          </cell>
          <cell r="AQ25">
            <v>205</v>
          </cell>
          <cell r="AR25">
            <v>15431.341549295799</v>
          </cell>
          <cell r="AS25">
            <v>24096</v>
          </cell>
          <cell r="AT25">
            <v>33069.5</v>
          </cell>
          <cell r="AU25">
            <v>6636</v>
          </cell>
        </row>
        <row r="28">
          <cell r="A28" t="str">
            <v>academicYear</v>
          </cell>
          <cell r="D28" t="str">
            <v>LOWER_2005</v>
          </cell>
          <cell r="E28" t="str">
            <v>MEDIAN_2005</v>
          </cell>
          <cell r="F28" t="str">
            <v>UPPER_2005</v>
          </cell>
          <cell r="G28" t="str">
            <v>COUNT_2005</v>
          </cell>
          <cell r="H28" t="str">
            <v>LOWER_2006</v>
          </cell>
          <cell r="I28" t="str">
            <v>MEDIAN_2006</v>
          </cell>
          <cell r="J28" t="str">
            <v>UPPER_2006</v>
          </cell>
          <cell r="K28" t="str">
            <v>COUNT_2006</v>
          </cell>
          <cell r="L28" t="str">
            <v>LOWER_2007</v>
          </cell>
          <cell r="M28" t="str">
            <v>MEDIAN_2007</v>
          </cell>
          <cell r="N28" t="str">
            <v>UPPER_2007</v>
          </cell>
          <cell r="O28" t="str">
            <v>COUNT_2007</v>
          </cell>
          <cell r="P28" t="str">
            <v>LOWER_2008</v>
          </cell>
          <cell r="Q28" t="str">
            <v>MEDIAN_2008</v>
          </cell>
          <cell r="R28" t="str">
            <v>UPPER_2008</v>
          </cell>
          <cell r="S28" t="str">
            <v>COUNT_2008</v>
          </cell>
          <cell r="T28" t="str">
            <v>LOWER_2009</v>
          </cell>
          <cell r="U28" t="str">
            <v>MEDIAN_2009</v>
          </cell>
          <cell r="V28" t="str">
            <v>UPPER_2009</v>
          </cell>
          <cell r="W28" t="str">
            <v>COUNT_2009</v>
          </cell>
          <cell r="X28" t="str">
            <v>LOWER_2010</v>
          </cell>
          <cell r="Y28" t="str">
            <v>MEDIAN_2010</v>
          </cell>
          <cell r="Z28" t="str">
            <v>UPPER_2010</v>
          </cell>
          <cell r="AA28" t="str">
            <v>COUNT_2010</v>
          </cell>
          <cell r="AB28" t="str">
            <v>LOWER_2011</v>
          </cell>
          <cell r="AC28" t="str">
            <v>MEDIAN_2011</v>
          </cell>
          <cell r="AD28" t="str">
            <v>UPPER_2011</v>
          </cell>
          <cell r="AE28" t="str">
            <v>COUNT_2011</v>
          </cell>
          <cell r="AF28" t="str">
            <v>LOWER_2012</v>
          </cell>
          <cell r="AG28" t="str">
            <v>MEDIAN_2012</v>
          </cell>
          <cell r="AH28" t="str">
            <v>UPPER_2012</v>
          </cell>
          <cell r="AI28" t="str">
            <v>COUNT_2012</v>
          </cell>
          <cell r="AJ28" t="str">
            <v>LOWER_2013</v>
          </cell>
          <cell r="AK28" t="str">
            <v>MEDIAN_2013</v>
          </cell>
          <cell r="AL28" t="str">
            <v>UPPER_2013</v>
          </cell>
          <cell r="AM28" t="str">
            <v>COUNT_2013</v>
          </cell>
          <cell r="AN28" t="str">
            <v>LOWER_2014</v>
          </cell>
          <cell r="AO28" t="str">
            <v>MEDIAN_2014</v>
          </cell>
          <cell r="AP28" t="str">
            <v>UPPER_2014</v>
          </cell>
          <cell r="AQ28" t="str">
            <v>COUNT_2014</v>
          </cell>
          <cell r="AR28" t="str">
            <v>LOWER_2015</v>
          </cell>
          <cell r="AS28" t="str">
            <v>MEDIAN_2015</v>
          </cell>
          <cell r="AT28" t="str">
            <v>UPPER_2015</v>
          </cell>
          <cell r="AU28" t="str">
            <v>COUNT_2015</v>
          </cell>
        </row>
        <row r="29">
          <cell r="A29" t="str">
            <v>2002/2003</v>
          </cell>
          <cell r="D29">
            <v>10841.9072022161</v>
          </cell>
          <cell r="E29">
            <v>15679.9484536082</v>
          </cell>
          <cell r="F29">
            <v>20399</v>
          </cell>
          <cell r="G29">
            <v>90107</v>
          </cell>
          <cell r="H29">
            <v>13979.963592233</v>
          </cell>
          <cell r="I29">
            <v>18843</v>
          </cell>
          <cell r="J29">
            <v>23867</v>
          </cell>
          <cell r="K29">
            <v>99852</v>
          </cell>
          <cell r="L29">
            <v>15951</v>
          </cell>
          <cell r="M29">
            <v>21399</v>
          </cell>
          <cell r="N29">
            <v>27149</v>
          </cell>
          <cell r="O29">
            <v>104360</v>
          </cell>
          <cell r="P29">
            <v>17613.53125</v>
          </cell>
          <cell r="Q29">
            <v>23734.972677595601</v>
          </cell>
          <cell r="R29">
            <v>30465.5327868852</v>
          </cell>
          <cell r="S29">
            <v>104273</v>
          </cell>
          <cell r="T29">
            <v>19176</v>
          </cell>
          <cell r="U29">
            <v>25937</v>
          </cell>
          <cell r="V29">
            <v>33435</v>
          </cell>
          <cell r="W29">
            <v>109565</v>
          </cell>
          <cell r="X29">
            <v>19850</v>
          </cell>
          <cell r="Y29">
            <v>27449</v>
          </cell>
          <cell r="Z29">
            <v>35253</v>
          </cell>
          <cell r="AA29">
            <v>115307</v>
          </cell>
          <cell r="AB29">
            <v>20258</v>
          </cell>
          <cell r="AC29">
            <v>28705</v>
          </cell>
          <cell r="AD29">
            <v>37251</v>
          </cell>
          <cell r="AE29">
            <v>119281</v>
          </cell>
          <cell r="AF29">
            <v>20299.6345628415</v>
          </cell>
          <cell r="AG29">
            <v>29618.852459016402</v>
          </cell>
          <cell r="AH29">
            <v>39225.532786885196</v>
          </cell>
          <cell r="AI29">
            <v>121642</v>
          </cell>
          <cell r="AJ29">
            <v>20253</v>
          </cell>
          <cell r="AK29">
            <v>30375</v>
          </cell>
          <cell r="AL29">
            <v>40531.75</v>
          </cell>
          <cell r="AM29">
            <v>120126</v>
          </cell>
          <cell r="AN29">
            <v>19998.5</v>
          </cell>
          <cell r="AO29">
            <v>30825</v>
          </cell>
          <cell r="AP29">
            <v>41999</v>
          </cell>
          <cell r="AQ29">
            <v>122251</v>
          </cell>
          <cell r="AR29">
            <v>19792.75</v>
          </cell>
          <cell r="AS29">
            <v>31391</v>
          </cell>
          <cell r="AT29">
            <v>43291.5</v>
          </cell>
          <cell r="AU29">
            <v>120848</v>
          </cell>
        </row>
        <row r="30">
          <cell r="A30" t="str">
            <v>2003/2004</v>
          </cell>
          <cell r="D30">
            <v>11515</v>
          </cell>
          <cell r="E30">
            <v>17780</v>
          </cell>
          <cell r="F30">
            <v>23625.75</v>
          </cell>
          <cell r="G30">
            <v>5758</v>
          </cell>
          <cell r="H30">
            <v>11578.1756505576</v>
          </cell>
          <cell r="I30">
            <v>16371</v>
          </cell>
          <cell r="J30">
            <v>21340</v>
          </cell>
          <cell r="K30">
            <v>99324</v>
          </cell>
          <cell r="L30">
            <v>14341.3725761773</v>
          </cell>
          <cell r="M30">
            <v>19408.658089801502</v>
          </cell>
          <cell r="N30">
            <v>24766</v>
          </cell>
          <cell r="O30">
            <v>106642</v>
          </cell>
          <cell r="P30">
            <v>16372.1448087432</v>
          </cell>
          <cell r="Q30">
            <v>21942.882513661199</v>
          </cell>
          <cell r="R30">
            <v>28114.972677595601</v>
          </cell>
          <cell r="S30">
            <v>107743</v>
          </cell>
          <cell r="T30">
            <v>18040</v>
          </cell>
          <cell r="U30">
            <v>24334</v>
          </cell>
          <cell r="V30">
            <v>31165</v>
          </cell>
          <cell r="W30">
            <v>114223</v>
          </cell>
          <cell r="X30">
            <v>18972</v>
          </cell>
          <cell r="Y30">
            <v>25838</v>
          </cell>
          <cell r="Z30">
            <v>33126</v>
          </cell>
          <cell r="AA30">
            <v>120407</v>
          </cell>
          <cell r="AB30">
            <v>19687</v>
          </cell>
          <cell r="AC30">
            <v>27396</v>
          </cell>
          <cell r="AD30">
            <v>35422</v>
          </cell>
          <cell r="AE30">
            <v>125429</v>
          </cell>
          <cell r="AF30">
            <v>20042.090163934401</v>
          </cell>
          <cell r="AG30">
            <v>28584.685792349701</v>
          </cell>
          <cell r="AH30">
            <v>37577.0491803279</v>
          </cell>
          <cell r="AI30">
            <v>128261</v>
          </cell>
          <cell r="AJ30">
            <v>20232</v>
          </cell>
          <cell r="AK30">
            <v>29477</v>
          </cell>
          <cell r="AL30">
            <v>39118</v>
          </cell>
          <cell r="AM30">
            <v>127349</v>
          </cell>
          <cell r="AN30">
            <v>20103</v>
          </cell>
          <cell r="AO30">
            <v>30182.5</v>
          </cell>
          <cell r="AP30">
            <v>40731.5</v>
          </cell>
          <cell r="AQ30">
            <v>129486</v>
          </cell>
          <cell r="AR30">
            <v>20029</v>
          </cell>
          <cell r="AS30">
            <v>30878</v>
          </cell>
          <cell r="AT30">
            <v>42217</v>
          </cell>
          <cell r="AU30">
            <v>127983</v>
          </cell>
        </row>
        <row r="31">
          <cell r="A31" t="str">
            <v>2004/2005</v>
          </cell>
          <cell r="D31">
            <v>7714.5</v>
          </cell>
          <cell r="E31">
            <v>13585.423728813599</v>
          </cell>
          <cell r="F31">
            <v>19650.726022549199</v>
          </cell>
          <cell r="G31">
            <v>231</v>
          </cell>
          <cell r="H31">
            <v>12090.8470539505</v>
          </cell>
          <cell r="I31">
            <v>19070.475409836101</v>
          </cell>
          <cell r="J31">
            <v>25755.25</v>
          </cell>
          <cell r="K31">
            <v>9340</v>
          </cell>
          <cell r="L31">
            <v>12018.9641873278</v>
          </cell>
          <cell r="M31">
            <v>16994.7408963585</v>
          </cell>
          <cell r="N31">
            <v>22326</v>
          </cell>
          <cell r="O31">
            <v>104004</v>
          </cell>
          <cell r="P31">
            <v>14680.778688524601</v>
          </cell>
          <cell r="Q31">
            <v>19945.8466151824</v>
          </cell>
          <cell r="R31">
            <v>25681.639344262301</v>
          </cell>
          <cell r="S31">
            <v>107932</v>
          </cell>
          <cell r="T31">
            <v>16687</v>
          </cell>
          <cell r="U31">
            <v>22574</v>
          </cell>
          <cell r="V31">
            <v>28961.736111111099</v>
          </cell>
          <cell r="W31">
            <v>115389</v>
          </cell>
          <cell r="X31">
            <v>17844.0136217949</v>
          </cell>
          <cell r="Y31">
            <v>24203</v>
          </cell>
          <cell r="Z31">
            <v>30956.532258064501</v>
          </cell>
          <cell r="AA31">
            <v>123078</v>
          </cell>
          <cell r="AB31">
            <v>18776</v>
          </cell>
          <cell r="AC31">
            <v>25977</v>
          </cell>
          <cell r="AD31">
            <v>33392.743131868097</v>
          </cell>
          <cell r="AE31">
            <v>129335</v>
          </cell>
          <cell r="AF31">
            <v>19406.830601092901</v>
          </cell>
          <cell r="AG31">
            <v>27337.103825136601</v>
          </cell>
          <cell r="AH31">
            <v>35742.076502732198</v>
          </cell>
          <cell r="AI31">
            <v>133625</v>
          </cell>
          <cell r="AJ31">
            <v>19831.333333333299</v>
          </cell>
          <cell r="AK31">
            <v>28468</v>
          </cell>
          <cell r="AL31">
            <v>37526.5</v>
          </cell>
          <cell r="AM31">
            <v>133103</v>
          </cell>
          <cell r="AN31">
            <v>20035</v>
          </cell>
          <cell r="AO31">
            <v>29374</v>
          </cell>
          <cell r="AP31">
            <v>39388</v>
          </cell>
          <cell r="AQ31">
            <v>135717</v>
          </cell>
          <cell r="AR31">
            <v>20034.75</v>
          </cell>
          <cell r="AS31">
            <v>30246</v>
          </cell>
          <cell r="AT31">
            <v>41112.25</v>
          </cell>
          <cell r="AU31">
            <v>134536</v>
          </cell>
        </row>
        <row r="32">
          <cell r="A32" t="str">
            <v>2005/2006</v>
          </cell>
          <cell r="D32">
            <v>5143.5</v>
          </cell>
          <cell r="E32">
            <v>10767.5</v>
          </cell>
          <cell r="F32">
            <v>19549.75</v>
          </cell>
          <cell r="G32">
            <v>1080</v>
          </cell>
          <cell r="H32">
            <v>11339.57771261</v>
          </cell>
          <cell r="I32">
            <v>17724</v>
          </cell>
          <cell r="J32">
            <v>26250.5</v>
          </cell>
          <cell r="K32">
            <v>287</v>
          </cell>
          <cell r="L32">
            <v>12717.526315789501</v>
          </cell>
          <cell r="M32">
            <v>19654</v>
          </cell>
          <cell r="N32">
            <v>26824.25</v>
          </cell>
          <cell r="O32">
            <v>10422</v>
          </cell>
          <cell r="P32">
            <v>12376.192622950801</v>
          </cell>
          <cell r="Q32">
            <v>17668.592896174901</v>
          </cell>
          <cell r="R32">
            <v>23274.2056412729</v>
          </cell>
          <cell r="S32">
            <v>104814</v>
          </cell>
          <cell r="T32">
            <v>15134.870820668701</v>
          </cell>
          <cell r="U32">
            <v>20626</v>
          </cell>
          <cell r="V32">
            <v>26517.650137740999</v>
          </cell>
          <cell r="W32">
            <v>113527</v>
          </cell>
          <cell r="X32">
            <v>16481.25</v>
          </cell>
          <cell r="Y32">
            <v>22331</v>
          </cell>
          <cell r="Z32">
            <v>28560.1417151163</v>
          </cell>
          <cell r="AA32">
            <v>123254</v>
          </cell>
          <cell r="AB32">
            <v>17712</v>
          </cell>
          <cell r="AC32">
            <v>24315.654320987702</v>
          </cell>
          <cell r="AD32">
            <v>31200</v>
          </cell>
          <cell r="AE32">
            <v>131462</v>
          </cell>
          <cell r="AF32">
            <v>18544.941939890701</v>
          </cell>
          <cell r="AG32">
            <v>25870.987837903202</v>
          </cell>
          <cell r="AH32">
            <v>33573.251913323104</v>
          </cell>
          <cell r="AI32">
            <v>136640</v>
          </cell>
          <cell r="AJ32">
            <v>19359.057851239701</v>
          </cell>
          <cell r="AK32">
            <v>27219</v>
          </cell>
          <cell r="AL32">
            <v>35599.133241758202</v>
          </cell>
          <cell r="AM32">
            <v>137112</v>
          </cell>
          <cell r="AN32">
            <v>19785.75</v>
          </cell>
          <cell r="AO32">
            <v>28389</v>
          </cell>
          <cell r="AP32">
            <v>37598.25</v>
          </cell>
          <cell r="AQ32">
            <v>140740</v>
          </cell>
          <cell r="AR32">
            <v>20000</v>
          </cell>
          <cell r="AS32">
            <v>29461</v>
          </cell>
          <cell r="AT32">
            <v>39454</v>
          </cell>
          <cell r="AU32">
            <v>139513</v>
          </cell>
        </row>
        <row r="33">
          <cell r="A33" t="str">
            <v>2006/2007</v>
          </cell>
          <cell r="D33">
            <v>5820.7423780487798</v>
          </cell>
          <cell r="E33">
            <v>14197.403581267199</v>
          </cell>
          <cell r="F33">
            <v>22477.75</v>
          </cell>
          <cell r="G33">
            <v>2400</v>
          </cell>
          <cell r="H33">
            <v>4632</v>
          </cell>
          <cell r="I33">
            <v>9359</v>
          </cell>
          <cell r="J33">
            <v>19335.8422939068</v>
          </cell>
          <cell r="K33">
            <v>935</v>
          </cell>
          <cell r="L33">
            <v>9523.5</v>
          </cell>
          <cell r="M33">
            <v>17015.5</v>
          </cell>
          <cell r="N33">
            <v>26013.25</v>
          </cell>
          <cell r="O33">
            <v>274</v>
          </cell>
          <cell r="P33">
            <v>13042.053604135301</v>
          </cell>
          <cell r="Q33">
            <v>19969.788251366099</v>
          </cell>
          <cell r="R33">
            <v>27186.516393442598</v>
          </cell>
          <cell r="S33">
            <v>9826</v>
          </cell>
          <cell r="T33">
            <v>12617</v>
          </cell>
          <cell r="U33">
            <v>18215</v>
          </cell>
          <cell r="V33">
            <v>23974</v>
          </cell>
          <cell r="W33">
            <v>107637</v>
          </cell>
          <cell r="X33">
            <v>14694</v>
          </cell>
          <cell r="Y33">
            <v>20416.2853107345</v>
          </cell>
          <cell r="Z33">
            <v>26163</v>
          </cell>
          <cell r="AA33">
            <v>119511</v>
          </cell>
          <cell r="AB33">
            <v>16270.1825842697</v>
          </cell>
          <cell r="AC33">
            <v>22468</v>
          </cell>
          <cell r="AD33">
            <v>28742</v>
          </cell>
          <cell r="AE33">
            <v>129321</v>
          </cell>
          <cell r="AF33">
            <v>17463.155737704899</v>
          </cell>
          <cell r="AG33">
            <v>24256.397058823499</v>
          </cell>
          <cell r="AH33">
            <v>31317.199453551901</v>
          </cell>
          <cell r="AI33">
            <v>136103</v>
          </cell>
          <cell r="AJ33">
            <v>18476.475903614501</v>
          </cell>
          <cell r="AK33">
            <v>25790</v>
          </cell>
          <cell r="AL33">
            <v>33472</v>
          </cell>
          <cell r="AM33">
            <v>137521</v>
          </cell>
          <cell r="AN33">
            <v>19207</v>
          </cell>
          <cell r="AO33">
            <v>27192</v>
          </cell>
          <cell r="AP33">
            <v>35750</v>
          </cell>
          <cell r="AQ33">
            <v>142059</v>
          </cell>
          <cell r="AR33">
            <v>19795</v>
          </cell>
          <cell r="AS33">
            <v>28507</v>
          </cell>
          <cell r="AT33">
            <v>37953</v>
          </cell>
          <cell r="AU33">
            <v>141449</v>
          </cell>
        </row>
        <row r="34">
          <cell r="A34" t="str">
            <v>2007/2008</v>
          </cell>
          <cell r="D34">
            <v>2120</v>
          </cell>
          <cell r="E34">
            <v>3510.9761904761899</v>
          </cell>
          <cell r="F34">
            <v>6763.9647302904596</v>
          </cell>
          <cell r="G34">
            <v>51518</v>
          </cell>
          <cell r="H34">
            <v>6283.19823788546</v>
          </cell>
          <cell r="I34">
            <v>14478.333333333299</v>
          </cell>
          <cell r="J34">
            <v>22075.5</v>
          </cell>
          <cell r="K34">
            <v>2743</v>
          </cell>
          <cell r="L34">
            <v>4620</v>
          </cell>
          <cell r="M34">
            <v>9240.5322128851494</v>
          </cell>
          <cell r="N34">
            <v>18590.5</v>
          </cell>
          <cell r="O34">
            <v>1059</v>
          </cell>
          <cell r="P34">
            <v>10455.3551912568</v>
          </cell>
          <cell r="Q34">
            <v>17580.322128851501</v>
          </cell>
          <cell r="R34">
            <v>25225.887978142098</v>
          </cell>
          <cell r="S34">
            <v>301</v>
          </cell>
          <cell r="T34">
            <v>13716.372996934801</v>
          </cell>
          <cell r="U34">
            <v>20750.618055555598</v>
          </cell>
          <cell r="V34">
            <v>27134.25</v>
          </cell>
          <cell r="W34">
            <v>10530</v>
          </cell>
          <cell r="X34">
            <v>11809.6261682243</v>
          </cell>
          <cell r="Y34">
            <v>17380</v>
          </cell>
          <cell r="Z34">
            <v>23453.589743589699</v>
          </cell>
          <cell r="AA34">
            <v>120413</v>
          </cell>
          <cell r="AB34">
            <v>14111</v>
          </cell>
          <cell r="AC34">
            <v>19905</v>
          </cell>
          <cell r="AD34">
            <v>25941</v>
          </cell>
          <cell r="AE34">
            <v>132599</v>
          </cell>
          <cell r="AF34">
            <v>15816.666666666701</v>
          </cell>
          <cell r="AG34">
            <v>21952.953367875602</v>
          </cell>
          <cell r="AH34">
            <v>28339.3579234973</v>
          </cell>
          <cell r="AI34">
            <v>142191</v>
          </cell>
          <cell r="AJ34">
            <v>17190.765486725701</v>
          </cell>
          <cell r="AK34">
            <v>23885</v>
          </cell>
          <cell r="AL34">
            <v>30811.5</v>
          </cell>
          <cell r="AM34">
            <v>144903</v>
          </cell>
          <cell r="AN34">
            <v>18223</v>
          </cell>
          <cell r="AO34">
            <v>25499</v>
          </cell>
          <cell r="AP34">
            <v>33195</v>
          </cell>
          <cell r="AQ34">
            <v>150515</v>
          </cell>
          <cell r="AR34">
            <v>19063.228650137698</v>
          </cell>
          <cell r="AS34">
            <v>26941.436464088401</v>
          </cell>
          <cell r="AT34">
            <v>35508.5</v>
          </cell>
          <cell r="AU34">
            <v>150547</v>
          </cell>
        </row>
        <row r="35">
          <cell r="A35" t="str">
            <v>2008/2009</v>
          </cell>
          <cell r="D35">
            <v>1900</v>
          </cell>
          <cell r="E35">
            <v>3129.6597255657198</v>
          </cell>
          <cell r="F35">
            <v>6602.0821428571398</v>
          </cell>
          <cell r="G35">
            <v>58176</v>
          </cell>
          <cell r="H35">
            <v>2206</v>
          </cell>
          <cell r="I35">
            <v>3645.7803468208099</v>
          </cell>
          <cell r="J35">
            <v>7230</v>
          </cell>
          <cell r="K35">
            <v>48689</v>
          </cell>
          <cell r="L35">
            <v>6534</v>
          </cell>
          <cell r="M35">
            <v>14584</v>
          </cell>
          <cell r="N35">
            <v>22510</v>
          </cell>
          <cell r="O35">
            <v>2811</v>
          </cell>
          <cell r="P35">
            <v>4931.6802765109496</v>
          </cell>
          <cell r="Q35">
            <v>10057.289156626501</v>
          </cell>
          <cell r="R35">
            <v>18616.4959016393</v>
          </cell>
          <cell r="S35">
            <v>1127</v>
          </cell>
          <cell r="T35">
            <v>11443.5</v>
          </cell>
          <cell r="U35">
            <v>17714.104046242799</v>
          </cell>
          <cell r="V35">
            <v>26213.5</v>
          </cell>
          <cell r="W35">
            <v>259</v>
          </cell>
          <cell r="X35">
            <v>12325.75</v>
          </cell>
          <cell r="Y35">
            <v>20212</v>
          </cell>
          <cell r="Z35">
            <v>27011.9375</v>
          </cell>
          <cell r="AA35">
            <v>10852</v>
          </cell>
          <cell r="AB35">
            <v>11529</v>
          </cell>
          <cell r="AC35">
            <v>17083</v>
          </cell>
          <cell r="AD35">
            <v>23448.75</v>
          </cell>
          <cell r="AE35">
            <v>122518</v>
          </cell>
          <cell r="AF35">
            <v>14092.3907103825</v>
          </cell>
          <cell r="AG35">
            <v>19853.606557377101</v>
          </cell>
          <cell r="AH35">
            <v>25966.8579234973</v>
          </cell>
          <cell r="AI35">
            <v>135628</v>
          </cell>
          <cell r="AJ35">
            <v>15864.25</v>
          </cell>
          <cell r="AK35">
            <v>22083</v>
          </cell>
          <cell r="AL35">
            <v>28443.588397790099</v>
          </cell>
          <cell r="AM35">
            <v>140130</v>
          </cell>
          <cell r="AN35">
            <v>17240</v>
          </cell>
          <cell r="AO35">
            <v>24087</v>
          </cell>
          <cell r="AP35">
            <v>31211</v>
          </cell>
          <cell r="AQ35">
            <v>146924</v>
          </cell>
          <cell r="AR35">
            <v>18381.087378640801</v>
          </cell>
          <cell r="AS35">
            <v>25705</v>
          </cell>
          <cell r="AT35">
            <v>33612</v>
          </cell>
          <cell r="AU35">
            <v>147084</v>
          </cell>
        </row>
        <row r="36">
          <cell r="A36" t="str">
            <v>2009/2010</v>
          </cell>
          <cell r="D36">
            <v>1958.97752808989</v>
          </cell>
          <cell r="E36">
            <v>3587.7414913585499</v>
          </cell>
          <cell r="F36">
            <v>10192.0703431373</v>
          </cell>
          <cell r="G36">
            <v>42158</v>
          </cell>
          <cell r="H36">
            <v>1939.8741883927701</v>
          </cell>
          <cell r="I36">
            <v>3254.5833333333298</v>
          </cell>
          <cell r="J36">
            <v>7457.5</v>
          </cell>
          <cell r="K36">
            <v>60315</v>
          </cell>
          <cell r="L36">
            <v>2298.4571428571398</v>
          </cell>
          <cell r="M36">
            <v>3837.9207920792101</v>
          </cell>
          <cell r="N36">
            <v>7633.8625592417102</v>
          </cell>
          <cell r="O36">
            <v>53057</v>
          </cell>
          <cell r="P36">
            <v>7098.7433769586096</v>
          </cell>
          <cell r="Q36">
            <v>15204.600702576099</v>
          </cell>
          <cell r="R36">
            <v>23402.882513661199</v>
          </cell>
          <cell r="S36">
            <v>2768</v>
          </cell>
          <cell r="T36">
            <v>5647.81179775281</v>
          </cell>
          <cell r="U36">
            <v>11299.5</v>
          </cell>
          <cell r="V36">
            <v>20836.25</v>
          </cell>
          <cell r="W36">
            <v>1228</v>
          </cell>
          <cell r="X36">
            <v>9705.0871559632997</v>
          </cell>
          <cell r="Y36">
            <v>17109.3828125</v>
          </cell>
          <cell r="Z36">
            <v>27255.9241245136</v>
          </cell>
          <cell r="AA36">
            <v>322</v>
          </cell>
          <cell r="AB36">
            <v>12313.5</v>
          </cell>
          <cell r="AC36">
            <v>20648</v>
          </cell>
          <cell r="AD36">
            <v>27306.5</v>
          </cell>
          <cell r="AE36">
            <v>12007</v>
          </cell>
          <cell r="AF36">
            <v>12005.054644808701</v>
          </cell>
          <cell r="AG36">
            <v>17458.169398907099</v>
          </cell>
          <cell r="AH36">
            <v>23665.1639344262</v>
          </cell>
          <cell r="AI36">
            <v>136415</v>
          </cell>
          <cell r="AJ36">
            <v>14391</v>
          </cell>
          <cell r="AK36">
            <v>20107</v>
          </cell>
          <cell r="AL36">
            <v>26104.9818313953</v>
          </cell>
          <cell r="AM36">
            <v>143422</v>
          </cell>
          <cell r="AN36">
            <v>16102</v>
          </cell>
          <cell r="AO36">
            <v>22347.4517906336</v>
          </cell>
          <cell r="AP36">
            <v>28965</v>
          </cell>
          <cell r="AQ36">
            <v>152813</v>
          </cell>
          <cell r="AR36">
            <v>17578</v>
          </cell>
          <cell r="AS36">
            <v>24262</v>
          </cell>
          <cell r="AT36">
            <v>31627.75</v>
          </cell>
          <cell r="AU36">
            <v>154062</v>
          </cell>
        </row>
        <row r="37">
          <cell r="A37" t="str">
            <v>2010/2011</v>
          </cell>
          <cell r="D37">
            <v>2435.3237868043202</v>
          </cell>
          <cell r="E37">
            <v>6130.7739938080504</v>
          </cell>
          <cell r="F37">
            <v>13856</v>
          </cell>
          <cell r="G37">
            <v>27816</v>
          </cell>
          <cell r="H37">
            <v>2019.7515681694199</v>
          </cell>
          <cell r="I37">
            <v>3903</v>
          </cell>
          <cell r="J37">
            <v>10990.9222689076</v>
          </cell>
          <cell r="K37">
            <v>42400</v>
          </cell>
          <cell r="L37">
            <v>2025.96416938111</v>
          </cell>
          <cell r="M37">
            <v>3411.6764705882401</v>
          </cell>
          <cell r="N37">
            <v>7539.5819444444396</v>
          </cell>
          <cell r="O37">
            <v>61123</v>
          </cell>
          <cell r="P37">
            <v>2430.3415300546399</v>
          </cell>
          <cell r="Q37">
            <v>4005.6008583691</v>
          </cell>
          <cell r="R37">
            <v>7766.9035532994903</v>
          </cell>
          <cell r="S37">
            <v>52305</v>
          </cell>
          <cell r="T37">
            <v>7516.3342696629197</v>
          </cell>
          <cell r="U37">
            <v>16113</v>
          </cell>
          <cell r="V37">
            <v>25086</v>
          </cell>
          <cell r="W37">
            <v>2737</v>
          </cell>
          <cell r="X37">
            <v>5135.75</v>
          </cell>
          <cell r="Y37">
            <v>10898.5</v>
          </cell>
          <cell r="Z37">
            <v>20307.430037313399</v>
          </cell>
          <cell r="AA37">
            <v>1218</v>
          </cell>
          <cell r="AB37">
            <v>9442.75</v>
          </cell>
          <cell r="AC37">
            <v>18348.760807111699</v>
          </cell>
          <cell r="AD37">
            <v>28509.5</v>
          </cell>
          <cell r="AE37">
            <v>416</v>
          </cell>
          <cell r="AF37">
            <v>12951.7657103825</v>
          </cell>
          <cell r="AG37">
            <v>20452.9644808743</v>
          </cell>
          <cell r="AH37">
            <v>27414.3920765027</v>
          </cell>
          <cell r="AI37">
            <v>12066</v>
          </cell>
          <cell r="AJ37">
            <v>12237</v>
          </cell>
          <cell r="AK37">
            <v>17750</v>
          </cell>
          <cell r="AL37">
            <v>24000</v>
          </cell>
          <cell r="AM37">
            <v>136091</v>
          </cell>
          <cell r="AN37">
            <v>14581</v>
          </cell>
          <cell r="AO37">
            <v>20498.9248131393</v>
          </cell>
          <cell r="AP37">
            <v>26605.75</v>
          </cell>
          <cell r="AQ37">
            <v>148298</v>
          </cell>
          <cell r="AR37">
            <v>16516</v>
          </cell>
          <cell r="AS37">
            <v>22648.5</v>
          </cell>
          <cell r="AT37">
            <v>29310.547752809001</v>
          </cell>
          <cell r="AU37">
            <v>152478</v>
          </cell>
        </row>
        <row r="38">
          <cell r="A38" t="str">
            <v>2011/2012</v>
          </cell>
          <cell r="D38">
            <v>3471.7194244604302</v>
          </cell>
          <cell r="E38">
            <v>9043</v>
          </cell>
          <cell r="F38">
            <v>16471.931937172802</v>
          </cell>
          <cell r="G38">
            <v>22375</v>
          </cell>
          <cell r="H38">
            <v>2625</v>
          </cell>
          <cell r="I38">
            <v>7289.3818181818197</v>
          </cell>
          <cell r="J38">
            <v>14931</v>
          </cell>
          <cell r="K38">
            <v>30191</v>
          </cell>
          <cell r="L38">
            <v>2107.2202380952399</v>
          </cell>
          <cell r="M38">
            <v>4151</v>
          </cell>
          <cell r="N38">
            <v>11777.4619771863</v>
          </cell>
          <cell r="O38">
            <v>45675</v>
          </cell>
          <cell r="P38">
            <v>2162.9629629629599</v>
          </cell>
          <cell r="Q38">
            <v>3627.0628415300498</v>
          </cell>
          <cell r="R38">
            <v>8120.0034153005499</v>
          </cell>
          <cell r="S38">
            <v>63068</v>
          </cell>
          <cell r="T38">
            <v>2393.7487945103899</v>
          </cell>
          <cell r="U38">
            <v>4052.2569444444398</v>
          </cell>
          <cell r="V38">
            <v>7904</v>
          </cell>
          <cell r="W38">
            <v>56480</v>
          </cell>
          <cell r="X38">
            <v>7599.25</v>
          </cell>
          <cell r="Y38">
            <v>16748</v>
          </cell>
          <cell r="Z38">
            <v>25936.25</v>
          </cell>
          <cell r="AA38">
            <v>3152</v>
          </cell>
          <cell r="AB38">
            <v>5241</v>
          </cell>
          <cell r="AC38">
            <v>10126</v>
          </cell>
          <cell r="AD38">
            <v>21708</v>
          </cell>
          <cell r="AE38">
            <v>1573</v>
          </cell>
          <cell r="AF38">
            <v>9875.9235668789806</v>
          </cell>
          <cell r="AG38">
            <v>17833.1420765027</v>
          </cell>
          <cell r="AH38">
            <v>27557.5</v>
          </cell>
          <cell r="AI38">
            <v>417</v>
          </cell>
          <cell r="AJ38">
            <v>13193.5</v>
          </cell>
          <cell r="AK38">
            <v>21289.817629179299</v>
          </cell>
          <cell r="AL38">
            <v>28181.5</v>
          </cell>
          <cell r="AM38">
            <v>12019</v>
          </cell>
          <cell r="AN38">
            <v>12481</v>
          </cell>
          <cell r="AO38">
            <v>18052.4551971326</v>
          </cell>
          <cell r="AP38">
            <v>24240</v>
          </cell>
          <cell r="AQ38">
            <v>151491</v>
          </cell>
          <cell r="AR38">
            <v>15100</v>
          </cell>
          <cell r="AS38">
            <v>20849.364640884</v>
          </cell>
          <cell r="AT38">
            <v>26715</v>
          </cell>
          <cell r="AU38">
            <v>157117</v>
          </cell>
        </row>
        <row r="39">
          <cell r="A39" t="str">
            <v>2012/2013</v>
          </cell>
          <cell r="D39">
            <v>4439</v>
          </cell>
          <cell r="E39">
            <v>10385</v>
          </cell>
          <cell r="F39">
            <v>17402</v>
          </cell>
          <cell r="G39">
            <v>21337</v>
          </cell>
          <cell r="H39">
            <v>4009.9575070821502</v>
          </cell>
          <cell r="I39">
            <v>10027.2362637363</v>
          </cell>
          <cell r="J39">
            <v>17294.5</v>
          </cell>
          <cell r="K39">
            <v>25844</v>
          </cell>
          <cell r="L39">
            <v>2771.5479977544901</v>
          </cell>
          <cell r="M39">
            <v>7719</v>
          </cell>
          <cell r="N39">
            <v>15580.5</v>
          </cell>
          <cell r="O39">
            <v>33971</v>
          </cell>
          <cell r="P39">
            <v>2244.7125475152202</v>
          </cell>
          <cell r="Q39">
            <v>4445.8196721311497</v>
          </cell>
          <cell r="R39">
            <v>12335.151318951201</v>
          </cell>
          <cell r="S39">
            <v>49391</v>
          </cell>
          <cell r="T39">
            <v>2067.14634146341</v>
          </cell>
          <cell r="U39">
            <v>3681.2857142857101</v>
          </cell>
          <cell r="V39">
            <v>8672</v>
          </cell>
          <cell r="W39">
            <v>69389</v>
          </cell>
          <cell r="X39">
            <v>2250.36467234565</v>
          </cell>
          <cell r="Y39">
            <v>3981.30737332424</v>
          </cell>
          <cell r="Z39">
            <v>7771</v>
          </cell>
          <cell r="AA39">
            <v>64290</v>
          </cell>
          <cell r="AB39">
            <v>7835.7924528301901</v>
          </cell>
          <cell r="AC39">
            <v>17801</v>
          </cell>
          <cell r="AD39">
            <v>27766</v>
          </cell>
          <cell r="AE39">
            <v>3813</v>
          </cell>
          <cell r="AF39">
            <v>5138.1728142076499</v>
          </cell>
          <cell r="AG39">
            <v>10755.099192207201</v>
          </cell>
          <cell r="AH39">
            <v>22172.5034153005</v>
          </cell>
          <cell r="AI39">
            <v>1602</v>
          </cell>
          <cell r="AJ39">
            <v>10794</v>
          </cell>
          <cell r="AK39">
            <v>17750</v>
          </cell>
          <cell r="AL39">
            <v>28060</v>
          </cell>
          <cell r="AM39">
            <v>397</v>
          </cell>
          <cell r="AN39">
            <v>14262.5</v>
          </cell>
          <cell r="AO39">
            <v>21941</v>
          </cell>
          <cell r="AP39">
            <v>27895.415472779401</v>
          </cell>
          <cell r="AQ39">
            <v>14951</v>
          </cell>
          <cell r="AR39">
            <v>13253.773415977999</v>
          </cell>
          <cell r="AS39">
            <v>18644</v>
          </cell>
          <cell r="AT39">
            <v>24499</v>
          </cell>
          <cell r="AU39">
            <v>165691</v>
          </cell>
        </row>
        <row r="40">
          <cell r="A40" t="str">
            <v>2013/2014</v>
          </cell>
          <cell r="D40">
            <v>4855</v>
          </cell>
          <cell r="E40">
            <v>10954</v>
          </cell>
          <cell r="F40">
            <v>18187</v>
          </cell>
          <cell r="G40">
            <v>20106</v>
          </cell>
          <cell r="H40">
            <v>4972.7873134328402</v>
          </cell>
          <cell r="I40">
            <v>11118</v>
          </cell>
          <cell r="J40">
            <v>18371.75</v>
          </cell>
          <cell r="K40">
            <v>23510</v>
          </cell>
          <cell r="L40">
            <v>4305.1282051282096</v>
          </cell>
          <cell r="M40">
            <v>10607.7448071217</v>
          </cell>
          <cell r="N40">
            <v>18112</v>
          </cell>
          <cell r="O40">
            <v>27481</v>
          </cell>
          <cell r="P40">
            <v>3009.1099394125299</v>
          </cell>
          <cell r="Q40">
            <v>8160.1434426229498</v>
          </cell>
          <cell r="R40">
            <v>16203.357240437201</v>
          </cell>
          <cell r="S40">
            <v>34658</v>
          </cell>
          <cell r="T40">
            <v>2149.7746344693401</v>
          </cell>
          <cell r="U40">
            <v>4630.0196850393704</v>
          </cell>
          <cell r="V40">
            <v>13036.035714285699</v>
          </cell>
          <cell r="W40">
            <v>50268</v>
          </cell>
          <cell r="X40">
            <v>1913.37121212121</v>
          </cell>
          <cell r="Y40">
            <v>3547.73094612964</v>
          </cell>
          <cell r="Z40">
            <v>8535.8092105263204</v>
          </cell>
          <cell r="AA40">
            <v>74638</v>
          </cell>
          <cell r="AB40">
            <v>2155.3657499603501</v>
          </cell>
          <cell r="AC40">
            <v>3857</v>
          </cell>
          <cell r="AD40">
            <v>7356</v>
          </cell>
          <cell r="AE40">
            <v>75514</v>
          </cell>
          <cell r="AF40">
            <v>7248.1420765027297</v>
          </cell>
          <cell r="AG40">
            <v>16768.316831683202</v>
          </cell>
          <cell r="AH40">
            <v>27065.846994535499</v>
          </cell>
          <cell r="AI40">
            <v>4325</v>
          </cell>
          <cell r="AJ40">
            <v>5477.5</v>
          </cell>
          <cell r="AK40">
            <v>11262</v>
          </cell>
          <cell r="AL40">
            <v>22031.135514018701</v>
          </cell>
          <cell r="AM40">
            <v>1951</v>
          </cell>
          <cell r="AN40">
            <v>10545.75</v>
          </cell>
          <cell r="AO40">
            <v>17654.505319148899</v>
          </cell>
          <cell r="AP40">
            <v>27927.75</v>
          </cell>
          <cell r="AQ40">
            <v>402</v>
          </cell>
          <cell r="AR40">
            <v>15057.587993421101</v>
          </cell>
          <cell r="AS40">
            <v>22302.653314917101</v>
          </cell>
          <cell r="AT40">
            <v>28104</v>
          </cell>
          <cell r="AU40">
            <v>14870</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gt;"/>
      <sheetName val="1yr"/>
      <sheetName val="3yr"/>
      <sheetName val="5yr"/>
      <sheetName val="10yr"/>
      <sheetName val="Table -&gt;"/>
      <sheetName val="Interactive"/>
      <sheetName val="1"/>
      <sheetName val="2"/>
      <sheetName val="3"/>
      <sheetName val="4"/>
      <sheetName val="5"/>
      <sheetName val="6"/>
      <sheetName val="7"/>
      <sheetName val="8"/>
      <sheetName val="9"/>
      <sheetName val="A"/>
      <sheetName val="B"/>
      <sheetName val="C"/>
      <sheetName val="D"/>
      <sheetName val="E"/>
      <sheetName val="F"/>
      <sheetName val="G"/>
      <sheetName val="H"/>
      <sheetName val="I"/>
      <sheetName val="J"/>
      <sheetName val="JACS codes"/>
    </sheetNames>
    <sheetDataSet>
      <sheetData sheetId="0"/>
      <sheetData sheetId="1">
        <row r="2">
          <cell r="C2" t="str">
            <v>2003/20041</v>
          </cell>
          <cell r="D2">
            <v>5035.3329000000003</v>
          </cell>
          <cell r="E2">
            <v>287</v>
          </cell>
          <cell r="F2">
            <v>384</v>
          </cell>
          <cell r="G2">
            <v>780</v>
          </cell>
          <cell r="H2">
            <v>2591</v>
          </cell>
          <cell r="I2">
            <v>572.66639999999995</v>
          </cell>
          <cell r="J2">
            <v>420.66649999999998</v>
          </cell>
          <cell r="K2">
            <v>29</v>
          </cell>
          <cell r="L2">
            <v>5</v>
          </cell>
          <cell r="M2">
            <v>2</v>
          </cell>
          <cell r="N2">
            <v>4</v>
          </cell>
          <cell r="O2">
            <v>16</v>
          </cell>
          <cell r="P2">
            <v>1</v>
          </cell>
          <cell r="Q2">
            <v>1</v>
          </cell>
          <cell r="R2">
            <v>5064.3329000000003</v>
          </cell>
          <cell r="S2">
            <v>292</v>
          </cell>
          <cell r="T2">
            <v>386</v>
          </cell>
          <cell r="U2">
            <v>784</v>
          </cell>
          <cell r="V2">
            <v>2607</v>
          </cell>
          <cell r="W2">
            <v>573.66639999999995</v>
          </cell>
          <cell r="X2">
            <v>421.66649999999998</v>
          </cell>
        </row>
        <row r="3">
          <cell r="C3" t="str">
            <v>2003/20042</v>
          </cell>
          <cell r="D3">
            <v>13451.808800000001</v>
          </cell>
          <cell r="E3">
            <v>931.6662</v>
          </cell>
          <cell r="F3">
            <v>980.16480000000001</v>
          </cell>
          <cell r="G3">
            <v>823.33159999999998</v>
          </cell>
          <cell r="H3">
            <v>6820.6588000000002</v>
          </cell>
          <cell r="I3">
            <v>1524.9925000000001</v>
          </cell>
          <cell r="J3">
            <v>2370.9949000000001</v>
          </cell>
          <cell r="K3">
            <v>4761</v>
          </cell>
          <cell r="L3">
            <v>494</v>
          </cell>
          <cell r="M3">
            <v>447.33339999999998</v>
          </cell>
          <cell r="N3">
            <v>139.16669999999999</v>
          </cell>
          <cell r="O3">
            <v>2163.5001000000002</v>
          </cell>
          <cell r="P3">
            <v>383.16669999999999</v>
          </cell>
          <cell r="Q3">
            <v>1096</v>
          </cell>
          <cell r="R3">
            <v>18174.975699999999</v>
          </cell>
          <cell r="S3">
            <v>1425.6661999999999</v>
          </cell>
          <cell r="T3">
            <v>1427.4982</v>
          </cell>
          <cell r="U3">
            <v>962.49829999999997</v>
          </cell>
          <cell r="V3">
            <v>8984.1589000000004</v>
          </cell>
          <cell r="W3">
            <v>1908.1592000000001</v>
          </cell>
          <cell r="X3">
            <v>3466.9949000000001</v>
          </cell>
        </row>
        <row r="4">
          <cell r="C4" t="str">
            <v>2003/20043</v>
          </cell>
          <cell r="D4">
            <v>17783.155299999999</v>
          </cell>
          <cell r="E4">
            <v>568.41639999999995</v>
          </cell>
          <cell r="F4">
            <v>1242.0820000000001</v>
          </cell>
          <cell r="G4">
            <v>1600.6659</v>
          </cell>
          <cell r="H4">
            <v>8124.4984000000004</v>
          </cell>
          <cell r="I4">
            <v>2621.3267000000001</v>
          </cell>
          <cell r="J4">
            <v>3626.1659</v>
          </cell>
          <cell r="K4">
            <v>1999</v>
          </cell>
          <cell r="L4">
            <v>128.66659999999999</v>
          </cell>
          <cell r="M4">
            <v>200.66659999999999</v>
          </cell>
          <cell r="N4">
            <v>121.08329999999999</v>
          </cell>
          <cell r="O4">
            <v>776.00009999999997</v>
          </cell>
          <cell r="P4">
            <v>244.66679999999999</v>
          </cell>
          <cell r="Q4">
            <v>387.83339999999998</v>
          </cell>
          <cell r="R4">
            <v>19642.072100000001</v>
          </cell>
          <cell r="S4">
            <v>697.08299999999997</v>
          </cell>
          <cell r="T4">
            <v>1442.7485999999999</v>
          </cell>
          <cell r="U4">
            <v>1721.7492</v>
          </cell>
          <cell r="V4">
            <v>8900.4984999999997</v>
          </cell>
          <cell r="W4">
            <v>2865.9935</v>
          </cell>
          <cell r="X4">
            <v>4013.9992999999999</v>
          </cell>
        </row>
        <row r="5">
          <cell r="C5" t="str">
            <v>2003/20044</v>
          </cell>
          <cell r="D5">
            <v>419</v>
          </cell>
          <cell r="E5">
            <v>39</v>
          </cell>
          <cell r="F5">
            <v>29</v>
          </cell>
          <cell r="G5">
            <v>24</v>
          </cell>
          <cell r="H5">
            <v>217</v>
          </cell>
          <cell r="I5">
            <v>79</v>
          </cell>
          <cell r="J5">
            <v>31</v>
          </cell>
          <cell r="K5">
            <v>0</v>
          </cell>
          <cell r="L5">
            <v>0</v>
          </cell>
          <cell r="M5">
            <v>0</v>
          </cell>
          <cell r="N5">
            <v>0</v>
          </cell>
          <cell r="O5">
            <v>0</v>
          </cell>
          <cell r="P5">
            <v>0</v>
          </cell>
          <cell r="Q5">
            <v>0</v>
          </cell>
          <cell r="R5">
            <v>419</v>
          </cell>
          <cell r="S5">
            <v>39</v>
          </cell>
          <cell r="T5">
            <v>29</v>
          </cell>
          <cell r="U5">
            <v>24</v>
          </cell>
          <cell r="V5">
            <v>217</v>
          </cell>
          <cell r="W5">
            <v>79</v>
          </cell>
          <cell r="X5">
            <v>31</v>
          </cell>
        </row>
        <row r="6">
          <cell r="C6" t="str">
            <v>2003/20045</v>
          </cell>
          <cell r="D6">
            <v>1696</v>
          </cell>
          <cell r="E6">
            <v>100.16670000000001</v>
          </cell>
          <cell r="F6">
            <v>222.16669999999999</v>
          </cell>
          <cell r="G6">
            <v>189.33330000000001</v>
          </cell>
          <cell r="H6">
            <v>888.83330000000001</v>
          </cell>
          <cell r="I6">
            <v>145</v>
          </cell>
          <cell r="J6">
            <v>150.5</v>
          </cell>
          <cell r="K6">
            <v>113</v>
          </cell>
          <cell r="L6">
            <v>9.5</v>
          </cell>
          <cell r="M6">
            <v>16.5</v>
          </cell>
          <cell r="N6">
            <v>8.1667000000000005</v>
          </cell>
          <cell r="O6">
            <v>61.166699999999999</v>
          </cell>
          <cell r="P6">
            <v>3</v>
          </cell>
          <cell r="Q6">
            <v>10.333299999999999</v>
          </cell>
          <cell r="R6">
            <v>1804.6667</v>
          </cell>
          <cell r="S6">
            <v>109.66670000000001</v>
          </cell>
          <cell r="T6">
            <v>238.66669999999999</v>
          </cell>
          <cell r="U6">
            <v>197.5</v>
          </cell>
          <cell r="V6">
            <v>950</v>
          </cell>
          <cell r="W6">
            <v>148</v>
          </cell>
          <cell r="X6">
            <v>160.83330000000001</v>
          </cell>
        </row>
        <row r="7">
          <cell r="C7" t="str">
            <v>2003/20046</v>
          </cell>
          <cell r="D7">
            <v>8889.7428</v>
          </cell>
          <cell r="E7">
            <v>221.5838</v>
          </cell>
          <cell r="F7">
            <v>639.08209999999997</v>
          </cell>
          <cell r="G7">
            <v>761.99959999999999</v>
          </cell>
          <cell r="H7">
            <v>4048.6677</v>
          </cell>
          <cell r="I7">
            <v>1488.8268</v>
          </cell>
          <cell r="J7">
            <v>1729.5827999999999</v>
          </cell>
          <cell r="K7">
            <v>352</v>
          </cell>
          <cell r="L7">
            <v>27</v>
          </cell>
          <cell r="M7">
            <v>21.9999</v>
          </cell>
          <cell r="N7">
            <v>31.75</v>
          </cell>
          <cell r="O7">
            <v>158.66669999999999</v>
          </cell>
          <cell r="P7">
            <v>23.166699999999999</v>
          </cell>
          <cell r="Q7">
            <v>40.833199999999998</v>
          </cell>
          <cell r="R7">
            <v>9193.1592999999993</v>
          </cell>
          <cell r="S7">
            <v>248.5838</v>
          </cell>
          <cell r="T7">
            <v>661.08199999999999</v>
          </cell>
          <cell r="U7">
            <v>793.74959999999999</v>
          </cell>
          <cell r="V7">
            <v>4207.3343999999997</v>
          </cell>
          <cell r="W7">
            <v>1511.9935</v>
          </cell>
          <cell r="X7">
            <v>1770.4159999999999</v>
          </cell>
        </row>
        <row r="8">
          <cell r="C8" t="str">
            <v>2003/20047</v>
          </cell>
          <cell r="D8">
            <v>3833.3337000000001</v>
          </cell>
          <cell r="E8">
            <v>109.8335</v>
          </cell>
          <cell r="F8">
            <v>294.58300000000003</v>
          </cell>
          <cell r="G8">
            <v>295.58319999999998</v>
          </cell>
          <cell r="H8">
            <v>1971.9182000000001</v>
          </cell>
          <cell r="I8">
            <v>467.00009999999997</v>
          </cell>
          <cell r="J8">
            <v>694.41570000000002</v>
          </cell>
          <cell r="K8">
            <v>333</v>
          </cell>
          <cell r="L8">
            <v>13.333299999999999</v>
          </cell>
          <cell r="M8">
            <v>30</v>
          </cell>
          <cell r="N8">
            <v>7.5</v>
          </cell>
          <cell r="O8">
            <v>98.250100000000003</v>
          </cell>
          <cell r="P8">
            <v>62.166699999999999</v>
          </cell>
          <cell r="Q8">
            <v>89.333399999999997</v>
          </cell>
          <cell r="R8">
            <v>4133.9171999999999</v>
          </cell>
          <cell r="S8">
            <v>123.16679999999999</v>
          </cell>
          <cell r="T8">
            <v>324.58300000000003</v>
          </cell>
          <cell r="U8">
            <v>303.08319999999998</v>
          </cell>
          <cell r="V8">
            <v>2070.1682999999998</v>
          </cell>
          <cell r="W8">
            <v>529.16679999999997</v>
          </cell>
          <cell r="X8">
            <v>783.7491</v>
          </cell>
        </row>
        <row r="9">
          <cell r="C9" t="str">
            <v>2003/20048</v>
          </cell>
          <cell r="D9">
            <v>12962.999900000001</v>
          </cell>
          <cell r="E9">
            <v>444.83300000000003</v>
          </cell>
          <cell r="F9">
            <v>1308.1673000000001</v>
          </cell>
          <cell r="G9">
            <v>1446.6673000000001</v>
          </cell>
          <cell r="H9">
            <v>7831.9996000000001</v>
          </cell>
          <cell r="I9">
            <v>802.33299999999997</v>
          </cell>
          <cell r="J9">
            <v>1128.9997000000001</v>
          </cell>
          <cell r="K9">
            <v>1805</v>
          </cell>
          <cell r="L9">
            <v>105.5</v>
          </cell>
          <cell r="M9">
            <v>178.33330000000001</v>
          </cell>
          <cell r="N9">
            <v>167.33340000000001</v>
          </cell>
          <cell r="O9">
            <v>891.49940000000004</v>
          </cell>
          <cell r="P9">
            <v>73.333299999999994</v>
          </cell>
          <cell r="Q9">
            <v>159.66659999999999</v>
          </cell>
          <cell r="R9">
            <v>14538.6659</v>
          </cell>
          <cell r="S9">
            <v>550.33299999999997</v>
          </cell>
          <cell r="T9">
            <v>1486.5006000000001</v>
          </cell>
          <cell r="U9">
            <v>1614.0007000000001</v>
          </cell>
          <cell r="V9">
            <v>8723.4989999999998</v>
          </cell>
          <cell r="W9">
            <v>875.66629999999998</v>
          </cell>
          <cell r="X9">
            <v>1288.6663000000001</v>
          </cell>
        </row>
        <row r="10">
          <cell r="C10" t="str">
            <v>2003/20049</v>
          </cell>
          <cell r="D10">
            <v>10151.003500000001</v>
          </cell>
          <cell r="E10">
            <v>316.83350000000002</v>
          </cell>
          <cell r="F10">
            <v>980.50040000000001</v>
          </cell>
          <cell r="G10">
            <v>983.50030000000004</v>
          </cell>
          <cell r="H10">
            <v>6012.1695</v>
          </cell>
          <cell r="I10">
            <v>842.5</v>
          </cell>
          <cell r="J10">
            <v>1015.4998000000001</v>
          </cell>
          <cell r="K10">
            <v>1645</v>
          </cell>
          <cell r="L10">
            <v>117.16679999999999</v>
          </cell>
          <cell r="M10">
            <v>149.83340000000001</v>
          </cell>
          <cell r="N10">
            <v>79.166700000000006</v>
          </cell>
          <cell r="O10">
            <v>957.83370000000002</v>
          </cell>
          <cell r="P10">
            <v>80</v>
          </cell>
          <cell r="Q10">
            <v>216.33349999999999</v>
          </cell>
          <cell r="R10">
            <v>11751.337600000001</v>
          </cell>
          <cell r="S10">
            <v>434.00029999999998</v>
          </cell>
          <cell r="T10">
            <v>1130.3338000000001</v>
          </cell>
          <cell r="U10">
            <v>1062.6669999999999</v>
          </cell>
          <cell r="V10">
            <v>6970.0032000000001</v>
          </cell>
          <cell r="W10">
            <v>922.5</v>
          </cell>
          <cell r="X10">
            <v>1231.8333</v>
          </cell>
        </row>
        <row r="11">
          <cell r="C11" t="str">
            <v>2003/2004A</v>
          </cell>
          <cell r="D11">
            <v>3093.9992000000002</v>
          </cell>
          <cell r="E11">
            <v>79.5</v>
          </cell>
          <cell r="F11">
            <v>240.83340000000001</v>
          </cell>
          <cell r="G11">
            <v>198.33330000000001</v>
          </cell>
          <cell r="H11">
            <v>1370.1659</v>
          </cell>
          <cell r="I11">
            <v>577.5</v>
          </cell>
          <cell r="J11">
            <v>627.66660000000002</v>
          </cell>
          <cell r="K11">
            <v>1187</v>
          </cell>
          <cell r="L11">
            <v>110.33329999999999</v>
          </cell>
          <cell r="M11">
            <v>90.500100000000003</v>
          </cell>
          <cell r="N11">
            <v>54.000100000000003</v>
          </cell>
          <cell r="O11">
            <v>767.00059999999996</v>
          </cell>
          <cell r="P11">
            <v>37.333399999999997</v>
          </cell>
          <cell r="Q11">
            <v>94.666700000000006</v>
          </cell>
          <cell r="R11">
            <v>4247.8334000000004</v>
          </cell>
          <cell r="S11">
            <v>189.83330000000001</v>
          </cell>
          <cell r="T11">
            <v>331.33350000000002</v>
          </cell>
          <cell r="U11">
            <v>252.33340000000001</v>
          </cell>
          <cell r="V11">
            <v>2137.1664999999998</v>
          </cell>
          <cell r="W11">
            <v>614.83339999999998</v>
          </cell>
          <cell r="X11">
            <v>722.33330000000001</v>
          </cell>
        </row>
        <row r="12">
          <cell r="C12" t="str">
            <v>2003/2004B</v>
          </cell>
          <cell r="D12">
            <v>18232.130700000002</v>
          </cell>
          <cell r="E12">
            <v>826.24869999999999</v>
          </cell>
          <cell r="F12">
            <v>1530.4965</v>
          </cell>
          <cell r="G12">
            <v>1810.0813000000001</v>
          </cell>
          <cell r="H12">
            <v>9612.4</v>
          </cell>
          <cell r="I12">
            <v>1819.328</v>
          </cell>
          <cell r="J12">
            <v>2633.5762</v>
          </cell>
          <cell r="K12">
            <v>2164</v>
          </cell>
          <cell r="L12">
            <v>139.6662</v>
          </cell>
          <cell r="M12">
            <v>183.66640000000001</v>
          </cell>
          <cell r="N12">
            <v>131.83349999999999</v>
          </cell>
          <cell r="O12">
            <v>929.33249999999998</v>
          </cell>
          <cell r="P12">
            <v>153.16659999999999</v>
          </cell>
          <cell r="Q12">
            <v>383.99970000000002</v>
          </cell>
          <cell r="R12">
            <v>20153.795600000001</v>
          </cell>
          <cell r="S12">
            <v>965.91489999999999</v>
          </cell>
          <cell r="T12">
            <v>1714.1629</v>
          </cell>
          <cell r="U12">
            <v>1941.9148</v>
          </cell>
          <cell r="V12">
            <v>10541.7325</v>
          </cell>
          <cell r="W12">
            <v>1972.4946</v>
          </cell>
          <cell r="X12">
            <v>3017.5758999999998</v>
          </cell>
        </row>
        <row r="13">
          <cell r="C13" t="str">
            <v>2003/2004C</v>
          </cell>
          <cell r="D13">
            <v>8053.4996000000001</v>
          </cell>
          <cell r="E13">
            <v>281.66669999999999</v>
          </cell>
          <cell r="F13">
            <v>641.66669999999999</v>
          </cell>
          <cell r="G13">
            <v>874.83299999999997</v>
          </cell>
          <cell r="H13">
            <v>3228.9989</v>
          </cell>
          <cell r="I13">
            <v>1304.8336999999999</v>
          </cell>
          <cell r="J13">
            <v>1721.5006000000001</v>
          </cell>
          <cell r="K13">
            <v>1102</v>
          </cell>
          <cell r="L13">
            <v>85.833299999999994</v>
          </cell>
          <cell r="M13">
            <v>97.500100000000003</v>
          </cell>
          <cell r="N13">
            <v>88.166700000000006</v>
          </cell>
          <cell r="O13">
            <v>435.83339999999998</v>
          </cell>
          <cell r="P13">
            <v>132.33330000000001</v>
          </cell>
          <cell r="Q13">
            <v>221.83330000000001</v>
          </cell>
          <cell r="R13">
            <v>9114.9997000000003</v>
          </cell>
          <cell r="S13">
            <v>367.5</v>
          </cell>
          <cell r="T13">
            <v>739.16679999999997</v>
          </cell>
          <cell r="U13">
            <v>962.99969999999996</v>
          </cell>
          <cell r="V13">
            <v>3664.8323</v>
          </cell>
          <cell r="W13">
            <v>1437.1669999999999</v>
          </cell>
          <cell r="X13">
            <v>1943.3339000000001</v>
          </cell>
        </row>
        <row r="14">
          <cell r="C14" t="str">
            <v>2003/2004D</v>
          </cell>
          <cell r="D14">
            <v>23480.801100000001</v>
          </cell>
          <cell r="E14">
            <v>1196.3322000000001</v>
          </cell>
          <cell r="F14">
            <v>2146.6624999999999</v>
          </cell>
          <cell r="G14">
            <v>2488.4967999999999</v>
          </cell>
          <cell r="H14">
            <v>14956.314899999999</v>
          </cell>
          <cell r="I14">
            <v>1018.8304000000001</v>
          </cell>
          <cell r="J14">
            <v>1674.1642999999999</v>
          </cell>
          <cell r="K14">
            <v>2827</v>
          </cell>
          <cell r="L14">
            <v>296.16629999999998</v>
          </cell>
          <cell r="M14">
            <v>212.99940000000001</v>
          </cell>
          <cell r="N14">
            <v>212.1662</v>
          </cell>
          <cell r="O14">
            <v>1344.6643999999999</v>
          </cell>
          <cell r="P14">
            <v>116.6665</v>
          </cell>
          <cell r="Q14">
            <v>214.66640000000001</v>
          </cell>
          <cell r="R14">
            <v>25878.130300000001</v>
          </cell>
          <cell r="S14">
            <v>1492.4984999999999</v>
          </cell>
          <cell r="T14">
            <v>2359.6619000000001</v>
          </cell>
          <cell r="U14">
            <v>2700.663</v>
          </cell>
          <cell r="V14">
            <v>16300.979300000001</v>
          </cell>
          <cell r="W14">
            <v>1135.4969000000001</v>
          </cell>
          <cell r="X14">
            <v>1888.8307</v>
          </cell>
        </row>
        <row r="15">
          <cell r="C15" t="str">
            <v>2003/2004E</v>
          </cell>
          <cell r="D15">
            <v>6008.4938000000002</v>
          </cell>
          <cell r="E15">
            <v>225.8331</v>
          </cell>
          <cell r="F15">
            <v>527.16660000000002</v>
          </cell>
          <cell r="G15">
            <v>874.16589999999997</v>
          </cell>
          <cell r="H15">
            <v>3717.163</v>
          </cell>
          <cell r="I15">
            <v>263.83249999999998</v>
          </cell>
          <cell r="J15">
            <v>400.33269999999999</v>
          </cell>
          <cell r="K15">
            <v>282</v>
          </cell>
          <cell r="L15">
            <v>17.333400000000001</v>
          </cell>
          <cell r="M15">
            <v>27.666699999999999</v>
          </cell>
          <cell r="N15">
            <v>22.333400000000001</v>
          </cell>
          <cell r="O15">
            <v>114.1669</v>
          </cell>
          <cell r="P15">
            <v>11.5</v>
          </cell>
          <cell r="Q15">
            <v>12.833299999999999</v>
          </cell>
          <cell r="R15">
            <v>6214.3275000000003</v>
          </cell>
          <cell r="S15">
            <v>243.16650000000001</v>
          </cell>
          <cell r="T15">
            <v>554.83330000000001</v>
          </cell>
          <cell r="U15">
            <v>896.49929999999995</v>
          </cell>
          <cell r="V15">
            <v>3831.3299000000002</v>
          </cell>
          <cell r="W15">
            <v>275.33249999999998</v>
          </cell>
          <cell r="X15">
            <v>413.166</v>
          </cell>
        </row>
        <row r="16">
          <cell r="C16" t="str">
            <v>2003/2004F</v>
          </cell>
          <cell r="D16">
            <v>14579.6186</v>
          </cell>
          <cell r="E16">
            <v>585.41340000000002</v>
          </cell>
          <cell r="F16">
            <v>1416.1617000000001</v>
          </cell>
          <cell r="G16">
            <v>1487.5775000000001</v>
          </cell>
          <cell r="H16">
            <v>6786.6433999999999</v>
          </cell>
          <cell r="I16">
            <v>1794.4949999999999</v>
          </cell>
          <cell r="J16">
            <v>2509.3276000000001</v>
          </cell>
          <cell r="K16">
            <v>978</v>
          </cell>
          <cell r="L16">
            <v>57.833399999999997</v>
          </cell>
          <cell r="M16">
            <v>105.41670000000001</v>
          </cell>
          <cell r="N16">
            <v>68.666499999999999</v>
          </cell>
          <cell r="O16">
            <v>276.3331</v>
          </cell>
          <cell r="P16">
            <v>105.5</v>
          </cell>
          <cell r="Q16">
            <v>163.16669999999999</v>
          </cell>
          <cell r="R16">
            <v>15356.535</v>
          </cell>
          <cell r="S16">
            <v>643.24680000000001</v>
          </cell>
          <cell r="T16">
            <v>1521.5784000000001</v>
          </cell>
          <cell r="U16">
            <v>1556.2439999999999</v>
          </cell>
          <cell r="V16">
            <v>7062.9764999999998</v>
          </cell>
          <cell r="W16">
            <v>1899.9949999999999</v>
          </cell>
          <cell r="X16">
            <v>2672.4942999999998</v>
          </cell>
        </row>
        <row r="17">
          <cell r="C17" t="str">
            <v>2003/2004G</v>
          </cell>
          <cell r="D17">
            <v>10423.395699999999</v>
          </cell>
          <cell r="E17">
            <v>319.24930000000001</v>
          </cell>
          <cell r="F17">
            <v>920.83159999999998</v>
          </cell>
          <cell r="G17">
            <v>1160.4146000000001</v>
          </cell>
          <cell r="H17">
            <v>4504.3242</v>
          </cell>
          <cell r="I17">
            <v>1654.7464</v>
          </cell>
          <cell r="J17">
            <v>1863.8296</v>
          </cell>
          <cell r="K17">
            <v>1516</v>
          </cell>
          <cell r="L17">
            <v>70.5</v>
          </cell>
          <cell r="M17">
            <v>195.33320000000001</v>
          </cell>
          <cell r="N17">
            <v>84.166499999999999</v>
          </cell>
          <cell r="O17">
            <v>518.83299999999997</v>
          </cell>
          <cell r="P17">
            <v>189.83330000000001</v>
          </cell>
          <cell r="Q17">
            <v>312.16669999999999</v>
          </cell>
          <cell r="R17">
            <v>11794.2284</v>
          </cell>
          <cell r="S17">
            <v>389.74930000000001</v>
          </cell>
          <cell r="T17">
            <v>1116.1648</v>
          </cell>
          <cell r="U17">
            <v>1244.5811000000001</v>
          </cell>
          <cell r="V17">
            <v>5023.1571999999996</v>
          </cell>
          <cell r="W17">
            <v>1844.5797</v>
          </cell>
          <cell r="X17">
            <v>2175.9962999999998</v>
          </cell>
        </row>
        <row r="18">
          <cell r="C18" t="str">
            <v>2003/2004H</v>
          </cell>
          <cell r="D18">
            <v>21401.232400000001</v>
          </cell>
          <cell r="E18">
            <v>967.58270000000005</v>
          </cell>
          <cell r="F18">
            <v>2243.9991</v>
          </cell>
          <cell r="G18">
            <v>3338.3296999999998</v>
          </cell>
          <cell r="H18">
            <v>11448.9908</v>
          </cell>
          <cell r="I18">
            <v>1392.7484999999999</v>
          </cell>
          <cell r="J18">
            <v>2009.5816</v>
          </cell>
          <cell r="K18">
            <v>745</v>
          </cell>
          <cell r="L18">
            <v>37.583300000000001</v>
          </cell>
          <cell r="M18">
            <v>100.0001</v>
          </cell>
          <cell r="N18">
            <v>99.666600000000003</v>
          </cell>
          <cell r="O18">
            <v>261.33319999999998</v>
          </cell>
          <cell r="P18">
            <v>71.499899999999997</v>
          </cell>
          <cell r="Q18">
            <v>63.333300000000001</v>
          </cell>
          <cell r="R18">
            <v>22034.648799999999</v>
          </cell>
          <cell r="S18">
            <v>1005.1660000000001</v>
          </cell>
          <cell r="T18">
            <v>2343.9992000000002</v>
          </cell>
          <cell r="U18">
            <v>3437.9962999999998</v>
          </cell>
          <cell r="V18">
            <v>11710.324000000001</v>
          </cell>
          <cell r="W18">
            <v>1464.2483999999999</v>
          </cell>
          <cell r="X18">
            <v>2072.9149000000002</v>
          </cell>
        </row>
        <row r="19">
          <cell r="C19" t="str">
            <v>2003/2004I</v>
          </cell>
          <cell r="D19">
            <v>6080.5842000000002</v>
          </cell>
          <cell r="E19">
            <v>296.6669</v>
          </cell>
          <cell r="F19">
            <v>418.25040000000001</v>
          </cell>
          <cell r="G19">
            <v>367.50009999999997</v>
          </cell>
          <cell r="H19">
            <v>3501.8335999999999</v>
          </cell>
          <cell r="I19">
            <v>415.6662</v>
          </cell>
          <cell r="J19">
            <v>1080.6669999999999</v>
          </cell>
          <cell r="K19">
            <v>1157</v>
          </cell>
          <cell r="L19">
            <v>76.749899999999997</v>
          </cell>
          <cell r="M19">
            <v>103.08329999999999</v>
          </cell>
          <cell r="N19">
            <v>46.666600000000003</v>
          </cell>
          <cell r="O19">
            <v>556.41639999999995</v>
          </cell>
          <cell r="P19">
            <v>65</v>
          </cell>
          <cell r="Q19">
            <v>189.9999</v>
          </cell>
          <cell r="R19">
            <v>7118.5002999999997</v>
          </cell>
          <cell r="S19">
            <v>373.41680000000002</v>
          </cell>
          <cell r="T19">
            <v>521.33370000000002</v>
          </cell>
          <cell r="U19">
            <v>414.16669999999999</v>
          </cell>
          <cell r="V19">
            <v>4058.25</v>
          </cell>
          <cell r="W19">
            <v>480.6662</v>
          </cell>
          <cell r="X19">
            <v>1270.6668999999999</v>
          </cell>
        </row>
        <row r="20">
          <cell r="C20" t="str">
            <v>2003/2004J</v>
          </cell>
          <cell r="D20">
            <v>1348.6655000000001</v>
          </cell>
          <cell r="E20">
            <v>64.166499999999999</v>
          </cell>
          <cell r="F20">
            <v>89.166600000000003</v>
          </cell>
          <cell r="G20">
            <v>155.16650000000001</v>
          </cell>
          <cell r="H20">
            <v>720.33280000000002</v>
          </cell>
          <cell r="I20">
            <v>102.33329999999999</v>
          </cell>
          <cell r="J20">
            <v>217.49979999999999</v>
          </cell>
          <cell r="K20">
            <v>3720</v>
          </cell>
          <cell r="L20">
            <v>155.83320000000001</v>
          </cell>
          <cell r="M20">
            <v>520.16660000000002</v>
          </cell>
          <cell r="N20">
            <v>203.16659999999999</v>
          </cell>
          <cell r="O20">
            <v>1636.1661999999999</v>
          </cell>
          <cell r="P20">
            <v>445.66660000000002</v>
          </cell>
          <cell r="Q20">
            <v>712</v>
          </cell>
          <cell r="R20">
            <v>5021.6647000000003</v>
          </cell>
          <cell r="S20">
            <v>219.99969999999999</v>
          </cell>
          <cell r="T20">
            <v>609.33320000000003</v>
          </cell>
          <cell r="U20">
            <v>358.3331</v>
          </cell>
          <cell r="V20">
            <v>2356.4989999999998</v>
          </cell>
          <cell r="W20">
            <v>547.99990000000003</v>
          </cell>
          <cell r="X20">
            <v>929.49980000000005</v>
          </cell>
        </row>
        <row r="21">
          <cell r="C21" t="str">
            <v>2004/20051</v>
          </cell>
          <cell r="D21">
            <v>5283.8328000000001</v>
          </cell>
          <cell r="E21">
            <v>194</v>
          </cell>
          <cell r="F21">
            <v>361</v>
          </cell>
          <cell r="G21">
            <v>545</v>
          </cell>
          <cell r="H21">
            <v>2831.8332999999998</v>
          </cell>
          <cell r="I21">
            <v>774.99959999999999</v>
          </cell>
          <cell r="J21">
            <v>576.99990000000003</v>
          </cell>
          <cell r="K21">
            <v>28</v>
          </cell>
          <cell r="L21">
            <v>5</v>
          </cell>
          <cell r="M21">
            <v>7</v>
          </cell>
          <cell r="N21">
            <v>3</v>
          </cell>
          <cell r="O21">
            <v>11</v>
          </cell>
          <cell r="P21">
            <v>0</v>
          </cell>
          <cell r="Q21">
            <v>2</v>
          </cell>
          <cell r="R21">
            <v>5311.8328000000001</v>
          </cell>
          <cell r="S21">
            <v>199</v>
          </cell>
          <cell r="T21">
            <v>368</v>
          </cell>
          <cell r="U21">
            <v>548</v>
          </cell>
          <cell r="V21">
            <v>2842.8332999999998</v>
          </cell>
          <cell r="W21">
            <v>774.99959999999999</v>
          </cell>
          <cell r="X21">
            <v>578.99990000000003</v>
          </cell>
        </row>
        <row r="22">
          <cell r="C22" t="str">
            <v>2004/20052</v>
          </cell>
          <cell r="D22">
            <v>14445.958199999999</v>
          </cell>
          <cell r="E22">
            <v>897.83249999999998</v>
          </cell>
          <cell r="F22">
            <v>1259.163</v>
          </cell>
          <cell r="G22">
            <v>930.33069999999998</v>
          </cell>
          <cell r="H22">
            <v>7016.9818999999998</v>
          </cell>
          <cell r="I22">
            <v>1674.8244</v>
          </cell>
          <cell r="J22">
            <v>2666.8256999999999</v>
          </cell>
          <cell r="K22">
            <v>4762</v>
          </cell>
          <cell r="L22">
            <v>470.16649999999998</v>
          </cell>
          <cell r="M22">
            <v>412.3331</v>
          </cell>
          <cell r="N22">
            <v>144.49969999999999</v>
          </cell>
          <cell r="O22">
            <v>2323.3328000000001</v>
          </cell>
          <cell r="P22">
            <v>351</v>
          </cell>
          <cell r="Q22">
            <v>1018.9997</v>
          </cell>
          <cell r="R22">
            <v>19166.29</v>
          </cell>
          <cell r="S22">
            <v>1367.999</v>
          </cell>
          <cell r="T22">
            <v>1671.4961000000001</v>
          </cell>
          <cell r="U22">
            <v>1074.8304000000001</v>
          </cell>
          <cell r="V22">
            <v>9340.3147000000008</v>
          </cell>
          <cell r="W22">
            <v>2025.8244</v>
          </cell>
          <cell r="X22">
            <v>3685.8254000000002</v>
          </cell>
        </row>
        <row r="23">
          <cell r="C23" t="str">
            <v>2004/20053</v>
          </cell>
          <cell r="D23">
            <v>19009.611799999999</v>
          </cell>
          <cell r="E23">
            <v>545.66309999999999</v>
          </cell>
          <cell r="F23">
            <v>1536.989</v>
          </cell>
          <cell r="G23">
            <v>1723.7383</v>
          </cell>
          <cell r="H23">
            <v>8963.7651000000005</v>
          </cell>
          <cell r="I23">
            <v>2726.1468</v>
          </cell>
          <cell r="J23">
            <v>3513.3094999999998</v>
          </cell>
          <cell r="K23">
            <v>1840</v>
          </cell>
          <cell r="L23">
            <v>138.99979999999999</v>
          </cell>
          <cell r="M23">
            <v>170.16569999999999</v>
          </cell>
          <cell r="N23">
            <v>142.9992</v>
          </cell>
          <cell r="O23">
            <v>674.24639999999999</v>
          </cell>
          <cell r="P23">
            <v>234.6662</v>
          </cell>
          <cell r="Q23">
            <v>335.83229999999998</v>
          </cell>
          <cell r="R23">
            <v>20706.521400000001</v>
          </cell>
          <cell r="S23">
            <v>684.66290000000004</v>
          </cell>
          <cell r="T23">
            <v>1707.1547</v>
          </cell>
          <cell r="U23">
            <v>1866.7375</v>
          </cell>
          <cell r="V23">
            <v>9638.0115000000005</v>
          </cell>
          <cell r="W23">
            <v>2960.8130000000001</v>
          </cell>
          <cell r="X23">
            <v>3849.1417999999999</v>
          </cell>
        </row>
        <row r="24">
          <cell r="C24" t="str">
            <v>2004/20054</v>
          </cell>
          <cell r="D24">
            <v>459</v>
          </cell>
          <cell r="E24">
            <v>25</v>
          </cell>
          <cell r="F24">
            <v>31</v>
          </cell>
          <cell r="G24">
            <v>29</v>
          </cell>
          <cell r="H24">
            <v>272</v>
          </cell>
          <cell r="I24">
            <v>74</v>
          </cell>
          <cell r="J24">
            <v>28</v>
          </cell>
          <cell r="K24">
            <v>2</v>
          </cell>
          <cell r="L24">
            <v>1</v>
          </cell>
          <cell r="M24">
            <v>0</v>
          </cell>
          <cell r="N24">
            <v>0</v>
          </cell>
          <cell r="O24">
            <v>0</v>
          </cell>
          <cell r="P24">
            <v>1</v>
          </cell>
          <cell r="Q24">
            <v>0</v>
          </cell>
          <cell r="R24">
            <v>461</v>
          </cell>
          <cell r="S24">
            <v>26</v>
          </cell>
          <cell r="T24">
            <v>31</v>
          </cell>
          <cell r="U24">
            <v>29</v>
          </cell>
          <cell r="V24">
            <v>272</v>
          </cell>
          <cell r="W24">
            <v>75</v>
          </cell>
          <cell r="X24">
            <v>28</v>
          </cell>
        </row>
        <row r="25">
          <cell r="C25" t="str">
            <v>2004/20055</v>
          </cell>
          <cell r="D25">
            <v>1585.3322000000001</v>
          </cell>
          <cell r="E25">
            <v>78.499899999999997</v>
          </cell>
          <cell r="F25">
            <v>194.4999</v>
          </cell>
          <cell r="G25">
            <v>164.49979999999999</v>
          </cell>
          <cell r="H25">
            <v>878.33270000000005</v>
          </cell>
          <cell r="I25">
            <v>130.5</v>
          </cell>
          <cell r="J25">
            <v>138.9999</v>
          </cell>
          <cell r="K25">
            <v>89</v>
          </cell>
          <cell r="L25">
            <v>6</v>
          </cell>
          <cell r="M25">
            <v>9</v>
          </cell>
          <cell r="N25">
            <v>5.6665999999999999</v>
          </cell>
          <cell r="O25">
            <v>52.999899999999997</v>
          </cell>
          <cell r="P25">
            <v>2</v>
          </cell>
          <cell r="Q25">
            <v>9.5</v>
          </cell>
          <cell r="R25">
            <v>1670.4987000000001</v>
          </cell>
          <cell r="S25">
            <v>84.499899999999997</v>
          </cell>
          <cell r="T25">
            <v>203.4999</v>
          </cell>
          <cell r="U25">
            <v>170.16640000000001</v>
          </cell>
          <cell r="V25">
            <v>931.33259999999996</v>
          </cell>
          <cell r="W25">
            <v>132.5</v>
          </cell>
          <cell r="X25">
            <v>148.4999</v>
          </cell>
        </row>
        <row r="26">
          <cell r="C26" t="str">
            <v>2004/20056</v>
          </cell>
          <cell r="D26">
            <v>8898.2227000000003</v>
          </cell>
          <cell r="E26">
            <v>216.33150000000001</v>
          </cell>
          <cell r="F26">
            <v>700.15700000000004</v>
          </cell>
          <cell r="G26">
            <v>782.32529999999997</v>
          </cell>
          <cell r="H26">
            <v>4034.0373</v>
          </cell>
          <cell r="I26">
            <v>1455.2293999999999</v>
          </cell>
          <cell r="J26">
            <v>1710.1422</v>
          </cell>
          <cell r="K26">
            <v>712</v>
          </cell>
          <cell r="L26">
            <v>39.999600000000001</v>
          </cell>
          <cell r="M26">
            <v>64.166399999999996</v>
          </cell>
          <cell r="N26">
            <v>34.333199999999998</v>
          </cell>
          <cell r="O26">
            <v>313.41539999999998</v>
          </cell>
          <cell r="P26">
            <v>79.499600000000001</v>
          </cell>
          <cell r="Q26">
            <v>132.16659999999999</v>
          </cell>
          <cell r="R26">
            <v>9561.8035</v>
          </cell>
          <cell r="S26">
            <v>256.33109999999999</v>
          </cell>
          <cell r="T26">
            <v>764.32339999999999</v>
          </cell>
          <cell r="U26">
            <v>816.6585</v>
          </cell>
          <cell r="V26">
            <v>4347.4526999999998</v>
          </cell>
          <cell r="W26">
            <v>1534.729</v>
          </cell>
          <cell r="X26">
            <v>1842.3088</v>
          </cell>
        </row>
        <row r="27">
          <cell r="C27" t="str">
            <v>2004/20057</v>
          </cell>
          <cell r="D27">
            <v>3476.1977000000002</v>
          </cell>
          <cell r="E27">
            <v>96.498599999999996</v>
          </cell>
          <cell r="F27">
            <v>323.57850000000002</v>
          </cell>
          <cell r="G27">
            <v>237.91290000000001</v>
          </cell>
          <cell r="H27">
            <v>1805.1373000000001</v>
          </cell>
          <cell r="I27">
            <v>439.8279</v>
          </cell>
          <cell r="J27">
            <v>573.24249999999995</v>
          </cell>
          <cell r="K27">
            <v>391</v>
          </cell>
          <cell r="L27">
            <v>15.666399999999999</v>
          </cell>
          <cell r="M27">
            <v>44.499899999999997</v>
          </cell>
          <cell r="N27">
            <v>26.5</v>
          </cell>
          <cell r="O27">
            <v>110.9157</v>
          </cell>
          <cell r="P27">
            <v>63.166600000000003</v>
          </cell>
          <cell r="Q27">
            <v>97.166600000000003</v>
          </cell>
          <cell r="R27">
            <v>3834.1129000000001</v>
          </cell>
          <cell r="S27">
            <v>112.16500000000001</v>
          </cell>
          <cell r="T27">
            <v>368.07839999999999</v>
          </cell>
          <cell r="U27">
            <v>264.41289999999998</v>
          </cell>
          <cell r="V27">
            <v>1916.0530000000001</v>
          </cell>
          <cell r="W27">
            <v>502.99450000000002</v>
          </cell>
          <cell r="X27">
            <v>670.40909999999997</v>
          </cell>
        </row>
        <row r="28">
          <cell r="C28" t="str">
            <v>2004/20058</v>
          </cell>
          <cell r="D28">
            <v>12377.747600000001</v>
          </cell>
          <cell r="E28">
            <v>385.83010000000002</v>
          </cell>
          <cell r="F28">
            <v>1273.3244</v>
          </cell>
          <cell r="G28">
            <v>1362.8237999999999</v>
          </cell>
          <cell r="H28">
            <v>7592.6162999999997</v>
          </cell>
          <cell r="I28">
            <v>813.32730000000004</v>
          </cell>
          <cell r="J28">
            <v>949.82569999999998</v>
          </cell>
          <cell r="K28">
            <v>2244</v>
          </cell>
          <cell r="L28">
            <v>105.4992</v>
          </cell>
          <cell r="M28">
            <v>241.16560000000001</v>
          </cell>
          <cell r="N28">
            <v>223.4984</v>
          </cell>
          <cell r="O28">
            <v>1138.8266000000001</v>
          </cell>
          <cell r="P28">
            <v>96.499099999999999</v>
          </cell>
          <cell r="Q28">
            <v>185.83199999999999</v>
          </cell>
          <cell r="R28">
            <v>14369.068499999999</v>
          </cell>
          <cell r="S28">
            <v>491.32929999999999</v>
          </cell>
          <cell r="T28">
            <v>1514.49</v>
          </cell>
          <cell r="U28">
            <v>1586.3222000000001</v>
          </cell>
          <cell r="V28">
            <v>8731.4429</v>
          </cell>
          <cell r="W28">
            <v>909.82640000000004</v>
          </cell>
          <cell r="X28">
            <v>1135.6577</v>
          </cell>
        </row>
        <row r="29">
          <cell r="C29" t="str">
            <v>2004/20059</v>
          </cell>
          <cell r="D29">
            <v>9650.9575000000004</v>
          </cell>
          <cell r="E29">
            <v>309.49849999999998</v>
          </cell>
          <cell r="F29">
            <v>934.49530000000004</v>
          </cell>
          <cell r="G29">
            <v>905.82929999999999</v>
          </cell>
          <cell r="H29">
            <v>5793.9750999999997</v>
          </cell>
          <cell r="I29">
            <v>729.83</v>
          </cell>
          <cell r="J29">
            <v>977.32929999999999</v>
          </cell>
          <cell r="K29">
            <v>1698</v>
          </cell>
          <cell r="L29">
            <v>109.83320000000001</v>
          </cell>
          <cell r="M29">
            <v>179.3331</v>
          </cell>
          <cell r="N29">
            <v>86.5</v>
          </cell>
          <cell r="O29">
            <v>1031.4992</v>
          </cell>
          <cell r="P29">
            <v>76.999899999999997</v>
          </cell>
          <cell r="Q29">
            <v>163.66640000000001</v>
          </cell>
          <cell r="R29">
            <v>11298.7893</v>
          </cell>
          <cell r="S29">
            <v>419.33170000000001</v>
          </cell>
          <cell r="T29">
            <v>1113.8284000000001</v>
          </cell>
          <cell r="U29">
            <v>992.32929999999999</v>
          </cell>
          <cell r="V29">
            <v>6825.4742999999999</v>
          </cell>
          <cell r="W29">
            <v>806.82989999999995</v>
          </cell>
          <cell r="X29">
            <v>1140.9956999999999</v>
          </cell>
        </row>
        <row r="30">
          <cell r="C30" t="str">
            <v>2004/2005A</v>
          </cell>
          <cell r="D30">
            <v>2937.3272999999999</v>
          </cell>
          <cell r="E30">
            <v>76.999799999999993</v>
          </cell>
          <cell r="F30">
            <v>215.16640000000001</v>
          </cell>
          <cell r="G30">
            <v>158.49950000000001</v>
          </cell>
          <cell r="H30">
            <v>1293.6641</v>
          </cell>
          <cell r="I30">
            <v>532.33180000000004</v>
          </cell>
          <cell r="J30">
            <v>660.66570000000002</v>
          </cell>
          <cell r="K30">
            <v>1030</v>
          </cell>
          <cell r="L30">
            <v>93.999799999999993</v>
          </cell>
          <cell r="M30">
            <v>103</v>
          </cell>
          <cell r="N30">
            <v>45.333300000000001</v>
          </cell>
          <cell r="O30">
            <v>634.83249999999998</v>
          </cell>
          <cell r="P30">
            <v>37.999899999999997</v>
          </cell>
          <cell r="Q30">
            <v>95</v>
          </cell>
          <cell r="R30">
            <v>3947.4928</v>
          </cell>
          <cell r="S30">
            <v>170.99959999999999</v>
          </cell>
          <cell r="T30">
            <v>318.16640000000001</v>
          </cell>
          <cell r="U30">
            <v>203.83279999999999</v>
          </cell>
          <cell r="V30">
            <v>1928.4965999999999</v>
          </cell>
          <cell r="W30">
            <v>570.33169999999996</v>
          </cell>
          <cell r="X30">
            <v>755.66570000000002</v>
          </cell>
        </row>
        <row r="31">
          <cell r="C31" t="str">
            <v>2004/2005B</v>
          </cell>
          <cell r="D31">
            <v>19176.014500000001</v>
          </cell>
          <cell r="E31">
            <v>711.49509999999998</v>
          </cell>
          <cell r="F31">
            <v>1797.0682999999999</v>
          </cell>
          <cell r="G31">
            <v>1975.1502</v>
          </cell>
          <cell r="H31">
            <v>10224.8398</v>
          </cell>
          <cell r="I31">
            <v>1820.5682999999999</v>
          </cell>
          <cell r="J31">
            <v>2646.8928000000001</v>
          </cell>
          <cell r="K31">
            <v>2637</v>
          </cell>
          <cell r="L31">
            <v>159.4991</v>
          </cell>
          <cell r="M31">
            <v>260.66500000000002</v>
          </cell>
          <cell r="N31">
            <v>148.3321</v>
          </cell>
          <cell r="O31">
            <v>1152.9953</v>
          </cell>
          <cell r="P31">
            <v>193.99950000000001</v>
          </cell>
          <cell r="Q31">
            <v>433.1651</v>
          </cell>
          <cell r="R31">
            <v>21524.670600000001</v>
          </cell>
          <cell r="S31">
            <v>870.99419999999998</v>
          </cell>
          <cell r="T31">
            <v>2057.7332999999999</v>
          </cell>
          <cell r="U31">
            <v>2123.4823000000001</v>
          </cell>
          <cell r="V31">
            <v>11377.8351</v>
          </cell>
          <cell r="W31">
            <v>2014.5678</v>
          </cell>
          <cell r="X31">
            <v>3080.0578999999998</v>
          </cell>
        </row>
        <row r="32">
          <cell r="C32" t="str">
            <v>2004/2005C</v>
          </cell>
          <cell r="D32">
            <v>8639.9545999999991</v>
          </cell>
          <cell r="E32">
            <v>280.16449999999998</v>
          </cell>
          <cell r="F32">
            <v>753.8297</v>
          </cell>
          <cell r="G32">
            <v>995.49419999999998</v>
          </cell>
          <cell r="H32">
            <v>3649.9789999999998</v>
          </cell>
          <cell r="I32">
            <v>1242.9948999999999</v>
          </cell>
          <cell r="J32">
            <v>1717.4922999999999</v>
          </cell>
          <cell r="K32">
            <v>1314</v>
          </cell>
          <cell r="L32">
            <v>103.4999</v>
          </cell>
          <cell r="M32">
            <v>149.9999</v>
          </cell>
          <cell r="N32">
            <v>107.6664</v>
          </cell>
          <cell r="O32">
            <v>485.99900000000002</v>
          </cell>
          <cell r="P32">
            <v>152.4999</v>
          </cell>
          <cell r="Q32">
            <v>250.16640000000001</v>
          </cell>
          <cell r="R32">
            <v>9889.7860999999994</v>
          </cell>
          <cell r="S32">
            <v>383.6644</v>
          </cell>
          <cell r="T32">
            <v>903.82960000000003</v>
          </cell>
          <cell r="U32">
            <v>1103.1605999999999</v>
          </cell>
          <cell r="V32">
            <v>4135.9780000000001</v>
          </cell>
          <cell r="W32">
            <v>1395.4947999999999</v>
          </cell>
          <cell r="X32">
            <v>1967.6587</v>
          </cell>
        </row>
        <row r="33">
          <cell r="C33" t="str">
            <v>2004/2005D</v>
          </cell>
          <cell r="D33">
            <v>23035.964599999999</v>
          </cell>
          <cell r="E33">
            <v>1124.1564000000001</v>
          </cell>
          <cell r="F33">
            <v>2324.8126999999999</v>
          </cell>
          <cell r="G33">
            <v>2440.8112999999998</v>
          </cell>
          <cell r="H33">
            <v>14614.5414</v>
          </cell>
          <cell r="I33">
            <v>951.82410000000004</v>
          </cell>
          <cell r="J33">
            <v>1579.8187</v>
          </cell>
          <cell r="K33">
            <v>2856</v>
          </cell>
          <cell r="L33">
            <v>285.33179999999999</v>
          </cell>
          <cell r="M33">
            <v>228.83109999999999</v>
          </cell>
          <cell r="N33">
            <v>208.16419999999999</v>
          </cell>
          <cell r="O33">
            <v>1286.6555000000001</v>
          </cell>
          <cell r="P33">
            <v>125.33199999999999</v>
          </cell>
          <cell r="Q33">
            <v>215.49850000000001</v>
          </cell>
          <cell r="R33">
            <v>25385.777699999999</v>
          </cell>
          <cell r="S33">
            <v>1409.4882</v>
          </cell>
          <cell r="T33">
            <v>2553.6437999999998</v>
          </cell>
          <cell r="U33">
            <v>2648.9755</v>
          </cell>
          <cell r="V33">
            <v>15901.196900000001</v>
          </cell>
          <cell r="W33">
            <v>1077.1560999999999</v>
          </cell>
          <cell r="X33">
            <v>1795.3172</v>
          </cell>
        </row>
        <row r="34">
          <cell r="C34" t="str">
            <v>2004/2005E</v>
          </cell>
          <cell r="D34">
            <v>6676.9360999999999</v>
          </cell>
          <cell r="E34">
            <v>255.33090000000001</v>
          </cell>
          <cell r="F34">
            <v>622.16110000000003</v>
          </cell>
          <cell r="G34">
            <v>889.65859999999998</v>
          </cell>
          <cell r="H34">
            <v>4202.4597999999996</v>
          </cell>
          <cell r="I34">
            <v>282.99709999999999</v>
          </cell>
          <cell r="J34">
            <v>424.32859999999999</v>
          </cell>
          <cell r="K34">
            <v>307</v>
          </cell>
          <cell r="L34">
            <v>17.5</v>
          </cell>
          <cell r="M34">
            <v>24.333100000000002</v>
          </cell>
          <cell r="N34">
            <v>37.666200000000003</v>
          </cell>
          <cell r="O34">
            <v>125.33159999999999</v>
          </cell>
          <cell r="P34">
            <v>14.166399999999999</v>
          </cell>
          <cell r="Q34">
            <v>6.3333000000000004</v>
          </cell>
          <cell r="R34">
            <v>6902.2667000000001</v>
          </cell>
          <cell r="S34">
            <v>272.83089999999999</v>
          </cell>
          <cell r="T34">
            <v>646.49419999999998</v>
          </cell>
          <cell r="U34">
            <v>927.32479999999998</v>
          </cell>
          <cell r="V34">
            <v>4327.7914000000001</v>
          </cell>
          <cell r="W34">
            <v>297.1635</v>
          </cell>
          <cell r="X34">
            <v>430.6619</v>
          </cell>
        </row>
        <row r="35">
          <cell r="C35" t="str">
            <v>2004/2005F</v>
          </cell>
          <cell r="D35">
            <v>14774.1926</v>
          </cell>
          <cell r="E35">
            <v>515.577</v>
          </cell>
          <cell r="F35">
            <v>1436.1537000000001</v>
          </cell>
          <cell r="G35">
            <v>1553.1537000000001</v>
          </cell>
          <cell r="H35">
            <v>6833.0117</v>
          </cell>
          <cell r="I35">
            <v>1876.0689</v>
          </cell>
          <cell r="J35">
            <v>2560.2276000000002</v>
          </cell>
          <cell r="K35">
            <v>1103</v>
          </cell>
          <cell r="L35">
            <v>57.833300000000001</v>
          </cell>
          <cell r="M35">
            <v>116.83240000000001</v>
          </cell>
          <cell r="N35">
            <v>82.665599999999998</v>
          </cell>
          <cell r="O35">
            <v>321.08049999999997</v>
          </cell>
          <cell r="P35">
            <v>113.3329</v>
          </cell>
          <cell r="Q35">
            <v>193.49930000000001</v>
          </cell>
          <cell r="R35">
            <v>15659.436600000001</v>
          </cell>
          <cell r="S35">
            <v>573.41030000000001</v>
          </cell>
          <cell r="T35">
            <v>1552.9861000000001</v>
          </cell>
          <cell r="U35">
            <v>1635.8193000000001</v>
          </cell>
          <cell r="V35">
            <v>7154.0922</v>
          </cell>
          <cell r="W35">
            <v>1989.4018000000001</v>
          </cell>
          <cell r="X35">
            <v>2753.7269000000001</v>
          </cell>
        </row>
        <row r="36">
          <cell r="C36" t="str">
            <v>2004/2005G</v>
          </cell>
          <cell r="D36">
            <v>10604.774299999999</v>
          </cell>
          <cell r="E36">
            <v>255.24809999999999</v>
          </cell>
          <cell r="F36">
            <v>1022.2439000000001</v>
          </cell>
          <cell r="G36">
            <v>1195.9114</v>
          </cell>
          <cell r="H36">
            <v>4749.9724999999999</v>
          </cell>
          <cell r="I36">
            <v>1537.1587</v>
          </cell>
          <cell r="J36">
            <v>1844.2397000000001</v>
          </cell>
          <cell r="K36">
            <v>1743</v>
          </cell>
          <cell r="L36">
            <v>61.9998</v>
          </cell>
          <cell r="M36">
            <v>282.66609999999997</v>
          </cell>
          <cell r="N36">
            <v>90.832899999999995</v>
          </cell>
          <cell r="O36">
            <v>575.49749999999995</v>
          </cell>
          <cell r="P36">
            <v>216.99940000000001</v>
          </cell>
          <cell r="Q36">
            <v>346.33249999999998</v>
          </cell>
          <cell r="R36">
            <v>12179.102500000001</v>
          </cell>
          <cell r="S36">
            <v>317.24790000000002</v>
          </cell>
          <cell r="T36">
            <v>1304.9100000000001</v>
          </cell>
          <cell r="U36">
            <v>1286.7443000000001</v>
          </cell>
          <cell r="V36">
            <v>5325.47</v>
          </cell>
          <cell r="W36">
            <v>1754.1581000000001</v>
          </cell>
          <cell r="X36">
            <v>2190.5722000000001</v>
          </cell>
        </row>
        <row r="37">
          <cell r="C37" t="str">
            <v>2004/2005H</v>
          </cell>
          <cell r="D37">
            <v>23282.495500000001</v>
          </cell>
          <cell r="E37">
            <v>952.16369999999995</v>
          </cell>
          <cell r="F37">
            <v>2608.5752000000002</v>
          </cell>
          <cell r="G37">
            <v>3472.3222000000001</v>
          </cell>
          <cell r="H37">
            <v>12705.699000000001</v>
          </cell>
          <cell r="I37">
            <v>1553.9111</v>
          </cell>
          <cell r="J37">
            <v>1989.8243</v>
          </cell>
          <cell r="K37">
            <v>773</v>
          </cell>
          <cell r="L37">
            <v>37.499899999999997</v>
          </cell>
          <cell r="M37">
            <v>126.49939999999999</v>
          </cell>
          <cell r="N37">
            <v>115.33280000000001</v>
          </cell>
          <cell r="O37">
            <v>289.33229999999998</v>
          </cell>
          <cell r="P37">
            <v>61.666400000000003</v>
          </cell>
          <cell r="Q37">
            <v>48.9998</v>
          </cell>
          <cell r="R37">
            <v>23961.826099999998</v>
          </cell>
          <cell r="S37">
            <v>989.66359999999997</v>
          </cell>
          <cell r="T37">
            <v>2735.0745999999999</v>
          </cell>
          <cell r="U37">
            <v>3587.6550000000002</v>
          </cell>
          <cell r="V37">
            <v>12995.031300000001</v>
          </cell>
          <cell r="W37">
            <v>1615.5775000000001</v>
          </cell>
          <cell r="X37">
            <v>2038.8241</v>
          </cell>
        </row>
        <row r="38">
          <cell r="C38" t="str">
            <v>2004/2005I</v>
          </cell>
          <cell r="D38">
            <v>6750.8810999999996</v>
          </cell>
          <cell r="E38">
            <v>313.99939999999998</v>
          </cell>
          <cell r="F38">
            <v>523.16430000000003</v>
          </cell>
          <cell r="G38">
            <v>435.9151</v>
          </cell>
          <cell r="H38">
            <v>3840.6520999999998</v>
          </cell>
          <cell r="I38">
            <v>463.49400000000003</v>
          </cell>
          <cell r="J38">
            <v>1173.6561999999999</v>
          </cell>
          <cell r="K38">
            <v>1338</v>
          </cell>
          <cell r="L38">
            <v>87.666600000000003</v>
          </cell>
          <cell r="M38">
            <v>128.8331</v>
          </cell>
          <cell r="N38">
            <v>62.166400000000003</v>
          </cell>
          <cell r="O38">
            <v>682.33159999999998</v>
          </cell>
          <cell r="P38">
            <v>77.499700000000004</v>
          </cell>
          <cell r="Q38">
            <v>178.99930000000001</v>
          </cell>
          <cell r="R38">
            <v>7968.3778000000002</v>
          </cell>
          <cell r="S38">
            <v>401.666</v>
          </cell>
          <cell r="T38">
            <v>651.99739999999997</v>
          </cell>
          <cell r="U38">
            <v>498.08150000000001</v>
          </cell>
          <cell r="V38">
            <v>4522.9836999999998</v>
          </cell>
          <cell r="W38">
            <v>540.99369999999999</v>
          </cell>
          <cell r="X38">
            <v>1352.6555000000001</v>
          </cell>
        </row>
        <row r="39">
          <cell r="C39" t="str">
            <v>2004/2005J</v>
          </cell>
          <cell r="D39">
            <v>953.32910000000004</v>
          </cell>
          <cell r="E39">
            <v>44.666400000000003</v>
          </cell>
          <cell r="F39">
            <v>85.499700000000004</v>
          </cell>
          <cell r="G39">
            <v>115.4992</v>
          </cell>
          <cell r="H39">
            <v>507.83100000000002</v>
          </cell>
          <cell r="I39">
            <v>69.833100000000002</v>
          </cell>
          <cell r="J39">
            <v>129.99969999999999</v>
          </cell>
          <cell r="K39">
            <v>4847</v>
          </cell>
          <cell r="L39">
            <v>214.9999</v>
          </cell>
          <cell r="M39">
            <v>651.66650000000004</v>
          </cell>
          <cell r="N39">
            <v>250.8329</v>
          </cell>
          <cell r="O39">
            <v>1945.6656</v>
          </cell>
          <cell r="P39">
            <v>623.66650000000004</v>
          </cell>
          <cell r="Q39">
            <v>1100.8332</v>
          </cell>
          <cell r="R39">
            <v>5740.9937</v>
          </cell>
          <cell r="S39">
            <v>259.66629999999998</v>
          </cell>
          <cell r="T39">
            <v>737.1662</v>
          </cell>
          <cell r="U39">
            <v>366.33210000000003</v>
          </cell>
          <cell r="V39">
            <v>2453.4965999999999</v>
          </cell>
          <cell r="W39">
            <v>693.49959999999999</v>
          </cell>
          <cell r="X39">
            <v>1230.8329000000001</v>
          </cell>
        </row>
        <row r="40">
          <cell r="C40" t="str">
            <v>2005/20061</v>
          </cell>
          <cell r="D40">
            <v>5540.6662999999999</v>
          </cell>
          <cell r="E40">
            <v>199</v>
          </cell>
          <cell r="F40">
            <v>406</v>
          </cell>
          <cell r="G40">
            <v>620</v>
          </cell>
          <cell r="H40">
            <v>3136</v>
          </cell>
          <cell r="I40">
            <v>625.66639999999995</v>
          </cell>
          <cell r="J40">
            <v>553.99990000000003</v>
          </cell>
          <cell r="K40">
            <v>17</v>
          </cell>
          <cell r="L40">
            <v>0</v>
          </cell>
          <cell r="M40">
            <v>3</v>
          </cell>
          <cell r="N40">
            <v>2</v>
          </cell>
          <cell r="O40">
            <v>12</v>
          </cell>
          <cell r="P40">
            <v>0</v>
          </cell>
          <cell r="Q40">
            <v>0</v>
          </cell>
          <cell r="R40">
            <v>5557.6662999999999</v>
          </cell>
          <cell r="S40">
            <v>199</v>
          </cell>
          <cell r="T40">
            <v>409</v>
          </cell>
          <cell r="U40">
            <v>622</v>
          </cell>
          <cell r="V40">
            <v>3148</v>
          </cell>
          <cell r="W40">
            <v>625.66639999999995</v>
          </cell>
          <cell r="X40">
            <v>553.99990000000003</v>
          </cell>
        </row>
        <row r="41">
          <cell r="C41" t="str">
            <v>2005/20062</v>
          </cell>
          <cell r="D41">
            <v>15484.8076</v>
          </cell>
          <cell r="E41">
            <v>902.1662</v>
          </cell>
          <cell r="F41">
            <v>1385.664</v>
          </cell>
          <cell r="G41">
            <v>1143.9982</v>
          </cell>
          <cell r="H41">
            <v>7628.6587</v>
          </cell>
          <cell r="I41">
            <v>1761.3261</v>
          </cell>
          <cell r="J41">
            <v>2662.9944</v>
          </cell>
          <cell r="K41">
            <v>5476</v>
          </cell>
          <cell r="L41">
            <v>554.16669999999999</v>
          </cell>
          <cell r="M41">
            <v>483.33339999999998</v>
          </cell>
          <cell r="N41">
            <v>206</v>
          </cell>
          <cell r="O41">
            <v>2734.6668</v>
          </cell>
          <cell r="P41">
            <v>383.16669999999999</v>
          </cell>
          <cell r="Q41">
            <v>1065.6667</v>
          </cell>
          <cell r="R41">
            <v>20911.8079</v>
          </cell>
          <cell r="S41">
            <v>1456.3329000000001</v>
          </cell>
          <cell r="T41">
            <v>1868.9974</v>
          </cell>
          <cell r="U41">
            <v>1349.9982</v>
          </cell>
          <cell r="V41">
            <v>10363.325500000001</v>
          </cell>
          <cell r="W41">
            <v>2144.4928</v>
          </cell>
          <cell r="X41">
            <v>3728.6610999999998</v>
          </cell>
        </row>
        <row r="42">
          <cell r="C42" t="str">
            <v>2005/20063</v>
          </cell>
          <cell r="D42">
            <v>19357.070899999999</v>
          </cell>
          <cell r="E42">
            <v>460.91699999999997</v>
          </cell>
          <cell r="F42">
            <v>1598.2488000000001</v>
          </cell>
          <cell r="G42">
            <v>1838.5829000000001</v>
          </cell>
          <cell r="H42">
            <v>9083.3318999999992</v>
          </cell>
          <cell r="I42">
            <v>2839.3265999999999</v>
          </cell>
          <cell r="J42">
            <v>3536.6637000000001</v>
          </cell>
          <cell r="K42">
            <v>1910</v>
          </cell>
          <cell r="L42">
            <v>114.8334</v>
          </cell>
          <cell r="M42">
            <v>223.00020000000001</v>
          </cell>
          <cell r="N42">
            <v>138.33359999999999</v>
          </cell>
          <cell r="O42">
            <v>717.83420000000001</v>
          </cell>
          <cell r="P42">
            <v>235.0001</v>
          </cell>
          <cell r="Q42">
            <v>334.83350000000002</v>
          </cell>
          <cell r="R42">
            <v>21120.905900000002</v>
          </cell>
          <cell r="S42">
            <v>575.75040000000001</v>
          </cell>
          <cell r="T42">
            <v>1821.249</v>
          </cell>
          <cell r="U42">
            <v>1976.9165</v>
          </cell>
          <cell r="V42">
            <v>9801.1661000000004</v>
          </cell>
          <cell r="W42">
            <v>3074.3267000000001</v>
          </cell>
          <cell r="X42">
            <v>3871.4971999999998</v>
          </cell>
        </row>
        <row r="43">
          <cell r="C43" t="str">
            <v>2005/20064</v>
          </cell>
          <cell r="D43">
            <v>475</v>
          </cell>
          <cell r="E43">
            <v>24</v>
          </cell>
          <cell r="F43">
            <v>32</v>
          </cell>
          <cell r="G43">
            <v>33</v>
          </cell>
          <cell r="H43">
            <v>281</v>
          </cell>
          <cell r="I43">
            <v>73</v>
          </cell>
          <cell r="J43">
            <v>32</v>
          </cell>
          <cell r="K43">
            <v>1</v>
          </cell>
          <cell r="L43">
            <v>0</v>
          </cell>
          <cell r="M43">
            <v>0</v>
          </cell>
          <cell r="N43">
            <v>0</v>
          </cell>
          <cell r="O43">
            <v>1</v>
          </cell>
          <cell r="P43">
            <v>0</v>
          </cell>
          <cell r="Q43">
            <v>0</v>
          </cell>
          <cell r="R43">
            <v>476</v>
          </cell>
          <cell r="S43">
            <v>24</v>
          </cell>
          <cell r="T43">
            <v>32</v>
          </cell>
          <cell r="U43">
            <v>33</v>
          </cell>
          <cell r="V43">
            <v>282</v>
          </cell>
          <cell r="W43">
            <v>73</v>
          </cell>
          <cell r="X43">
            <v>32</v>
          </cell>
        </row>
        <row r="44">
          <cell r="C44" t="str">
            <v>2005/20065</v>
          </cell>
          <cell r="D44">
            <v>1526.1664000000001</v>
          </cell>
          <cell r="E44">
            <v>60.166699999999999</v>
          </cell>
          <cell r="F44">
            <v>192.9999</v>
          </cell>
          <cell r="G44">
            <v>141.16659999999999</v>
          </cell>
          <cell r="H44">
            <v>848.99990000000003</v>
          </cell>
          <cell r="I44">
            <v>121.83329999999999</v>
          </cell>
          <cell r="J44">
            <v>161</v>
          </cell>
          <cell r="K44">
            <v>91</v>
          </cell>
          <cell r="L44">
            <v>9</v>
          </cell>
          <cell r="M44">
            <v>11</v>
          </cell>
          <cell r="N44">
            <v>10.666700000000001</v>
          </cell>
          <cell r="O44">
            <v>46.333300000000001</v>
          </cell>
          <cell r="P44">
            <v>7.3333000000000004</v>
          </cell>
          <cell r="Q44">
            <v>4</v>
          </cell>
          <cell r="R44">
            <v>1614.4997000000001</v>
          </cell>
          <cell r="S44">
            <v>69.166700000000006</v>
          </cell>
          <cell r="T44">
            <v>203.9999</v>
          </cell>
          <cell r="U44">
            <v>151.83330000000001</v>
          </cell>
          <cell r="V44">
            <v>895.33320000000003</v>
          </cell>
          <cell r="W44">
            <v>129.16659999999999</v>
          </cell>
          <cell r="X44">
            <v>165</v>
          </cell>
        </row>
        <row r="45">
          <cell r="C45" t="str">
            <v>2005/20066</v>
          </cell>
          <cell r="D45">
            <v>9160.2322999999997</v>
          </cell>
          <cell r="E45">
            <v>200.66669999999999</v>
          </cell>
          <cell r="F45">
            <v>765.4982</v>
          </cell>
          <cell r="G45">
            <v>799.49860000000001</v>
          </cell>
          <cell r="H45">
            <v>4138.6630999999998</v>
          </cell>
          <cell r="I45">
            <v>1432.2435</v>
          </cell>
          <cell r="J45">
            <v>1823.6622</v>
          </cell>
          <cell r="K45">
            <v>717</v>
          </cell>
          <cell r="L45">
            <v>42.166600000000003</v>
          </cell>
          <cell r="M45">
            <v>70.333399999999997</v>
          </cell>
          <cell r="N45">
            <v>44.5</v>
          </cell>
          <cell r="O45">
            <v>313.24990000000003</v>
          </cell>
          <cell r="P45">
            <v>69.666499999999999</v>
          </cell>
          <cell r="Q45">
            <v>129.66659999999999</v>
          </cell>
          <cell r="R45">
            <v>9829.8153000000002</v>
          </cell>
          <cell r="S45">
            <v>242.83330000000001</v>
          </cell>
          <cell r="T45">
            <v>835.83159999999998</v>
          </cell>
          <cell r="U45">
            <v>843.99860000000001</v>
          </cell>
          <cell r="V45">
            <v>4451.9129999999996</v>
          </cell>
          <cell r="W45">
            <v>1501.91</v>
          </cell>
          <cell r="X45">
            <v>1953.3288</v>
          </cell>
        </row>
        <row r="46">
          <cell r="C46" t="str">
            <v>2005/20067</v>
          </cell>
          <cell r="D46">
            <v>3591.4978000000001</v>
          </cell>
          <cell r="E46">
            <v>86.833399999999997</v>
          </cell>
          <cell r="F46">
            <v>322.16640000000001</v>
          </cell>
          <cell r="G46">
            <v>274</v>
          </cell>
          <cell r="H46">
            <v>1840.4160999999999</v>
          </cell>
          <cell r="I46">
            <v>466.91550000000001</v>
          </cell>
          <cell r="J46">
            <v>601.16639999999995</v>
          </cell>
          <cell r="K46">
            <v>359</v>
          </cell>
          <cell r="L46">
            <v>14.333299999999999</v>
          </cell>
          <cell r="M46">
            <v>36.833300000000001</v>
          </cell>
          <cell r="N46">
            <v>15.833299999999999</v>
          </cell>
          <cell r="O46">
            <v>131.16669999999999</v>
          </cell>
          <cell r="P46">
            <v>45.333300000000001</v>
          </cell>
          <cell r="Q46">
            <v>81.666700000000006</v>
          </cell>
          <cell r="R46">
            <v>3916.6644000000001</v>
          </cell>
          <cell r="S46">
            <v>101.16670000000001</v>
          </cell>
          <cell r="T46">
            <v>358.99970000000002</v>
          </cell>
          <cell r="U46">
            <v>289.83330000000001</v>
          </cell>
          <cell r="V46">
            <v>1971.5827999999999</v>
          </cell>
          <cell r="W46">
            <v>512.24879999999996</v>
          </cell>
          <cell r="X46">
            <v>682.83309999999994</v>
          </cell>
        </row>
        <row r="47">
          <cell r="C47" t="str">
            <v>2005/20068</v>
          </cell>
          <cell r="D47">
            <v>11614.252899999999</v>
          </cell>
          <cell r="E47">
            <v>323.99970000000002</v>
          </cell>
          <cell r="F47">
            <v>1312.1669999999999</v>
          </cell>
          <cell r="G47">
            <v>1318.3335</v>
          </cell>
          <cell r="H47">
            <v>7202.3357999999998</v>
          </cell>
          <cell r="I47">
            <v>633.33330000000001</v>
          </cell>
          <cell r="J47">
            <v>824.08360000000005</v>
          </cell>
          <cell r="K47">
            <v>2176</v>
          </cell>
          <cell r="L47">
            <v>96.666899999999998</v>
          </cell>
          <cell r="M47">
            <v>204.16669999999999</v>
          </cell>
          <cell r="N47">
            <v>216.83340000000001</v>
          </cell>
          <cell r="O47">
            <v>1130.5002999999999</v>
          </cell>
          <cell r="P47">
            <v>88.666799999999995</v>
          </cell>
          <cell r="Q47">
            <v>177.50040000000001</v>
          </cell>
          <cell r="R47">
            <v>13528.5874</v>
          </cell>
          <cell r="S47">
            <v>420.66660000000002</v>
          </cell>
          <cell r="T47">
            <v>1516.3336999999999</v>
          </cell>
          <cell r="U47">
            <v>1535.1668999999999</v>
          </cell>
          <cell r="V47">
            <v>8332.8361000000004</v>
          </cell>
          <cell r="W47">
            <v>722.00009999999997</v>
          </cell>
          <cell r="X47">
            <v>1001.5839999999999</v>
          </cell>
        </row>
        <row r="48">
          <cell r="C48" t="str">
            <v>2005/20069</v>
          </cell>
          <cell r="D48">
            <v>9413.5061999999998</v>
          </cell>
          <cell r="E48">
            <v>308.1669</v>
          </cell>
          <cell r="F48">
            <v>1128.001</v>
          </cell>
          <cell r="G48">
            <v>924.33360000000005</v>
          </cell>
          <cell r="H48">
            <v>5478.1705000000002</v>
          </cell>
          <cell r="I48">
            <v>688.50030000000004</v>
          </cell>
          <cell r="J48">
            <v>886.33389999999997</v>
          </cell>
          <cell r="K48">
            <v>1618</v>
          </cell>
          <cell r="L48">
            <v>102.83329999999999</v>
          </cell>
          <cell r="M48">
            <v>140.66659999999999</v>
          </cell>
          <cell r="N48">
            <v>89</v>
          </cell>
          <cell r="O48">
            <v>970.00030000000004</v>
          </cell>
          <cell r="P48">
            <v>61.166699999999999</v>
          </cell>
          <cell r="Q48">
            <v>182.5</v>
          </cell>
          <cell r="R48">
            <v>10959.6731</v>
          </cell>
          <cell r="S48">
            <v>411.00020000000001</v>
          </cell>
          <cell r="T48">
            <v>1268.6676</v>
          </cell>
          <cell r="U48">
            <v>1013.3336</v>
          </cell>
          <cell r="V48">
            <v>6448.1707999999999</v>
          </cell>
          <cell r="W48">
            <v>749.66700000000003</v>
          </cell>
          <cell r="X48">
            <v>1068.8339000000001</v>
          </cell>
        </row>
        <row r="49">
          <cell r="C49" t="str">
            <v>2005/2006A</v>
          </cell>
          <cell r="D49">
            <v>3515.8335000000002</v>
          </cell>
          <cell r="E49">
            <v>68.333399999999997</v>
          </cell>
          <cell r="F49">
            <v>276.50020000000001</v>
          </cell>
          <cell r="G49">
            <v>202.33349999999999</v>
          </cell>
          <cell r="H49">
            <v>1482.4998000000001</v>
          </cell>
          <cell r="I49">
            <v>660.66669999999999</v>
          </cell>
          <cell r="J49">
            <v>825.49990000000003</v>
          </cell>
          <cell r="K49">
            <v>1285</v>
          </cell>
          <cell r="L49">
            <v>93.833399999999997</v>
          </cell>
          <cell r="M49">
            <v>121</v>
          </cell>
          <cell r="N49">
            <v>50.833300000000001</v>
          </cell>
          <cell r="O49">
            <v>831.33330000000001</v>
          </cell>
          <cell r="P49">
            <v>46</v>
          </cell>
          <cell r="Q49">
            <v>129</v>
          </cell>
          <cell r="R49">
            <v>4787.8334999999997</v>
          </cell>
          <cell r="S49">
            <v>162.16679999999999</v>
          </cell>
          <cell r="T49">
            <v>397.50020000000001</v>
          </cell>
          <cell r="U49">
            <v>253.16679999999999</v>
          </cell>
          <cell r="V49">
            <v>2313.8330999999998</v>
          </cell>
          <cell r="W49">
            <v>706.66669999999999</v>
          </cell>
          <cell r="X49">
            <v>954.49990000000003</v>
          </cell>
        </row>
        <row r="50">
          <cell r="C50" t="str">
            <v>2005/2006B</v>
          </cell>
          <cell r="D50">
            <v>19795.120999999999</v>
          </cell>
          <cell r="E50">
            <v>611.91510000000005</v>
          </cell>
          <cell r="F50">
            <v>1958.3271</v>
          </cell>
          <cell r="G50">
            <v>2051.4951999999998</v>
          </cell>
          <cell r="H50">
            <v>10632.312099999999</v>
          </cell>
          <cell r="I50">
            <v>1864.8285000000001</v>
          </cell>
          <cell r="J50">
            <v>2676.2429999999999</v>
          </cell>
          <cell r="K50">
            <v>3117</v>
          </cell>
          <cell r="L50">
            <v>218.66650000000001</v>
          </cell>
          <cell r="M50">
            <v>293.66649999999998</v>
          </cell>
          <cell r="N50">
            <v>192.8331</v>
          </cell>
          <cell r="O50">
            <v>1542.6657</v>
          </cell>
          <cell r="P50">
            <v>169.66640000000001</v>
          </cell>
          <cell r="Q50">
            <v>430.66629999999998</v>
          </cell>
          <cell r="R50">
            <v>22643.285500000002</v>
          </cell>
          <cell r="S50">
            <v>830.58159999999998</v>
          </cell>
          <cell r="T50">
            <v>2251.9935999999998</v>
          </cell>
          <cell r="U50">
            <v>2244.3283000000001</v>
          </cell>
          <cell r="V50">
            <v>12174.977800000001</v>
          </cell>
          <cell r="W50">
            <v>2034.4948999999999</v>
          </cell>
          <cell r="X50">
            <v>3106.9092999999998</v>
          </cell>
        </row>
        <row r="51">
          <cell r="C51" t="str">
            <v>2005/2006C</v>
          </cell>
          <cell r="D51">
            <v>9025.0036</v>
          </cell>
          <cell r="E51">
            <v>302.83359999999999</v>
          </cell>
          <cell r="F51">
            <v>880.16729999999995</v>
          </cell>
          <cell r="G51">
            <v>1136.8335999999999</v>
          </cell>
          <cell r="H51">
            <v>3846.3352</v>
          </cell>
          <cell r="I51">
            <v>1183.3331000000001</v>
          </cell>
          <cell r="J51">
            <v>1675.5008</v>
          </cell>
          <cell r="K51">
            <v>1331</v>
          </cell>
          <cell r="L51">
            <v>106.9999</v>
          </cell>
          <cell r="M51">
            <v>184.16669999999999</v>
          </cell>
          <cell r="N51">
            <v>114.33329999999999</v>
          </cell>
          <cell r="O51">
            <v>521.33330000000001</v>
          </cell>
          <cell r="P51">
            <v>144.83330000000001</v>
          </cell>
          <cell r="Q51">
            <v>185.83340000000001</v>
          </cell>
          <cell r="R51">
            <v>10282.503500000001</v>
          </cell>
          <cell r="S51">
            <v>409.83350000000002</v>
          </cell>
          <cell r="T51">
            <v>1064.3340000000001</v>
          </cell>
          <cell r="U51">
            <v>1251.1668999999999</v>
          </cell>
          <cell r="V51">
            <v>4367.6684999999998</v>
          </cell>
          <cell r="W51">
            <v>1328.1664000000001</v>
          </cell>
          <cell r="X51">
            <v>1861.3342</v>
          </cell>
        </row>
        <row r="52">
          <cell r="C52" t="str">
            <v>2005/2006D</v>
          </cell>
          <cell r="D52">
            <v>22158.286700000001</v>
          </cell>
          <cell r="E52">
            <v>926.83240000000001</v>
          </cell>
          <cell r="F52">
            <v>2339.3274000000001</v>
          </cell>
          <cell r="G52">
            <v>2386.6622000000002</v>
          </cell>
          <cell r="H52">
            <v>14124.804400000001</v>
          </cell>
          <cell r="I52">
            <v>947.66340000000002</v>
          </cell>
          <cell r="J52">
            <v>1432.9969000000001</v>
          </cell>
          <cell r="K52">
            <v>2931</v>
          </cell>
          <cell r="L52">
            <v>253.9999</v>
          </cell>
          <cell r="M52">
            <v>260.1662</v>
          </cell>
          <cell r="N52">
            <v>238.8331</v>
          </cell>
          <cell r="O52">
            <v>1389.1651999999999</v>
          </cell>
          <cell r="P52">
            <v>117.1664</v>
          </cell>
          <cell r="Q52">
            <v>203.99959999999999</v>
          </cell>
          <cell r="R52">
            <v>24621.617099999999</v>
          </cell>
          <cell r="S52">
            <v>1180.8323</v>
          </cell>
          <cell r="T52">
            <v>2599.4935999999998</v>
          </cell>
          <cell r="U52">
            <v>2625.4953</v>
          </cell>
          <cell r="V52">
            <v>15513.9696</v>
          </cell>
          <cell r="W52">
            <v>1064.8298</v>
          </cell>
          <cell r="X52">
            <v>1636.9965</v>
          </cell>
        </row>
        <row r="53">
          <cell r="C53" t="str">
            <v>2005/2006E</v>
          </cell>
          <cell r="D53">
            <v>6855.8212999999996</v>
          </cell>
          <cell r="E53">
            <v>233.99930000000001</v>
          </cell>
          <cell r="F53">
            <v>646.16600000000005</v>
          </cell>
          <cell r="G53">
            <v>971.33230000000003</v>
          </cell>
          <cell r="H53">
            <v>4321.326</v>
          </cell>
          <cell r="I53">
            <v>265.166</v>
          </cell>
          <cell r="J53">
            <v>417.83170000000001</v>
          </cell>
          <cell r="K53">
            <v>348</v>
          </cell>
          <cell r="L53">
            <v>10.833299999999999</v>
          </cell>
          <cell r="M53">
            <v>28.833300000000001</v>
          </cell>
          <cell r="N53">
            <v>43.166699999999999</v>
          </cell>
          <cell r="O53">
            <v>156.8331</v>
          </cell>
          <cell r="P53">
            <v>11.166600000000001</v>
          </cell>
          <cell r="Q53">
            <v>20.333300000000001</v>
          </cell>
          <cell r="R53">
            <v>7126.9876000000004</v>
          </cell>
          <cell r="S53">
            <v>244.83260000000001</v>
          </cell>
          <cell r="T53">
            <v>674.99929999999995</v>
          </cell>
          <cell r="U53">
            <v>1014.499</v>
          </cell>
          <cell r="V53">
            <v>4478.1590999999999</v>
          </cell>
          <cell r="W53">
            <v>276.33260000000001</v>
          </cell>
          <cell r="X53">
            <v>438.16500000000002</v>
          </cell>
        </row>
        <row r="54">
          <cell r="C54" t="str">
            <v>2005/2006F</v>
          </cell>
          <cell r="D54">
            <v>14602.563399999999</v>
          </cell>
          <cell r="E54">
            <v>445.41590000000002</v>
          </cell>
          <cell r="F54">
            <v>1654.3300999999999</v>
          </cell>
          <cell r="G54">
            <v>1649.665</v>
          </cell>
          <cell r="H54">
            <v>6653.8239000000003</v>
          </cell>
          <cell r="I54">
            <v>1869.4979000000001</v>
          </cell>
          <cell r="J54">
            <v>2329.8305999999998</v>
          </cell>
          <cell r="K54">
            <v>1134</v>
          </cell>
          <cell r="L54">
            <v>51.499899999999997</v>
          </cell>
          <cell r="M54">
            <v>138</v>
          </cell>
          <cell r="N54">
            <v>72.499899999999997</v>
          </cell>
          <cell r="O54">
            <v>337.49959999999999</v>
          </cell>
          <cell r="P54">
            <v>135.33330000000001</v>
          </cell>
          <cell r="Q54">
            <v>166.83330000000001</v>
          </cell>
          <cell r="R54">
            <v>15504.2294</v>
          </cell>
          <cell r="S54">
            <v>496.91579999999999</v>
          </cell>
          <cell r="T54">
            <v>1792.3300999999999</v>
          </cell>
          <cell r="U54">
            <v>1722.1649</v>
          </cell>
          <cell r="V54">
            <v>6991.3235000000004</v>
          </cell>
          <cell r="W54">
            <v>2004.8312000000001</v>
          </cell>
          <cell r="X54">
            <v>2496.6639</v>
          </cell>
        </row>
        <row r="55">
          <cell r="C55" t="str">
            <v>2005/2006G</v>
          </cell>
          <cell r="D55">
            <v>11231.557000000001</v>
          </cell>
          <cell r="E55">
            <v>271.91609999999997</v>
          </cell>
          <cell r="F55">
            <v>1158.4131</v>
          </cell>
          <cell r="G55">
            <v>1253.0814</v>
          </cell>
          <cell r="H55">
            <v>5026.0713999999998</v>
          </cell>
          <cell r="I55">
            <v>1649.1621</v>
          </cell>
          <cell r="J55">
            <v>1872.9129</v>
          </cell>
          <cell r="K55">
            <v>1617</v>
          </cell>
          <cell r="L55">
            <v>61.833300000000001</v>
          </cell>
          <cell r="M55">
            <v>218.8331</v>
          </cell>
          <cell r="N55">
            <v>97.999899999999997</v>
          </cell>
          <cell r="O55">
            <v>587.83259999999996</v>
          </cell>
          <cell r="P55">
            <v>194.99950000000001</v>
          </cell>
          <cell r="Q55">
            <v>278.49959999999999</v>
          </cell>
          <cell r="R55">
            <v>12671.555</v>
          </cell>
          <cell r="S55">
            <v>333.74939999999998</v>
          </cell>
          <cell r="T55">
            <v>1377.2462</v>
          </cell>
          <cell r="U55">
            <v>1351.0813000000001</v>
          </cell>
          <cell r="V55">
            <v>5613.9040000000005</v>
          </cell>
          <cell r="W55">
            <v>1844.1615999999999</v>
          </cell>
          <cell r="X55">
            <v>2151.4124999999999</v>
          </cell>
        </row>
        <row r="56">
          <cell r="C56" t="str">
            <v>2005/2006H</v>
          </cell>
          <cell r="D56">
            <v>23766.741699999999</v>
          </cell>
          <cell r="E56">
            <v>901.9162</v>
          </cell>
          <cell r="F56">
            <v>2734.9155000000001</v>
          </cell>
          <cell r="G56">
            <v>3584.9151999999999</v>
          </cell>
          <cell r="H56">
            <v>13096.7469</v>
          </cell>
          <cell r="I56">
            <v>1532.499</v>
          </cell>
          <cell r="J56">
            <v>1915.7489</v>
          </cell>
          <cell r="K56">
            <v>865</v>
          </cell>
          <cell r="L56">
            <v>37.5</v>
          </cell>
          <cell r="M56">
            <v>149.66650000000001</v>
          </cell>
          <cell r="N56">
            <v>115.5</v>
          </cell>
          <cell r="O56">
            <v>355.58330000000001</v>
          </cell>
          <cell r="P56">
            <v>51.166699999999999</v>
          </cell>
          <cell r="Q56">
            <v>66.166600000000003</v>
          </cell>
          <cell r="R56">
            <v>24542.324799999999</v>
          </cell>
          <cell r="S56">
            <v>939.4162</v>
          </cell>
          <cell r="T56">
            <v>2884.5819999999999</v>
          </cell>
          <cell r="U56">
            <v>3700.4151999999999</v>
          </cell>
          <cell r="V56">
            <v>13452.3302</v>
          </cell>
          <cell r="W56">
            <v>1583.6657</v>
          </cell>
          <cell r="X56">
            <v>1981.9155000000001</v>
          </cell>
        </row>
        <row r="57">
          <cell r="C57" t="str">
            <v>2005/2006I</v>
          </cell>
          <cell r="D57">
            <v>7816.8334000000004</v>
          </cell>
          <cell r="E57">
            <v>324.25009999999997</v>
          </cell>
          <cell r="F57">
            <v>684.74980000000005</v>
          </cell>
          <cell r="G57">
            <v>513.08339999999998</v>
          </cell>
          <cell r="H57">
            <v>4631.7493999999997</v>
          </cell>
          <cell r="I57">
            <v>470.1669</v>
          </cell>
          <cell r="J57">
            <v>1192.8338000000001</v>
          </cell>
          <cell r="K57">
            <v>1844</v>
          </cell>
          <cell r="L57">
            <v>98</v>
          </cell>
          <cell r="M57">
            <v>157.4999</v>
          </cell>
          <cell r="N57">
            <v>76.833399999999997</v>
          </cell>
          <cell r="O57">
            <v>876.49980000000005</v>
          </cell>
          <cell r="P57">
            <v>90.5</v>
          </cell>
          <cell r="Q57">
            <v>272.50009999999997</v>
          </cell>
          <cell r="R57">
            <v>9388.6666000000005</v>
          </cell>
          <cell r="S57">
            <v>422.25009999999997</v>
          </cell>
          <cell r="T57">
            <v>842.24969999999996</v>
          </cell>
          <cell r="U57">
            <v>589.91679999999997</v>
          </cell>
          <cell r="V57">
            <v>5508.2492000000002</v>
          </cell>
          <cell r="W57">
            <v>560.66690000000006</v>
          </cell>
          <cell r="X57">
            <v>1465.3339000000001</v>
          </cell>
        </row>
        <row r="58">
          <cell r="C58" t="str">
            <v>2005/2006J</v>
          </cell>
          <cell r="D58">
            <v>970.82989999999995</v>
          </cell>
          <cell r="E58">
            <v>42.666400000000003</v>
          </cell>
          <cell r="F58">
            <v>96.332899999999995</v>
          </cell>
          <cell r="G58">
            <v>98.666200000000003</v>
          </cell>
          <cell r="H58">
            <v>516.66480000000001</v>
          </cell>
          <cell r="I58">
            <v>89.833200000000005</v>
          </cell>
          <cell r="J58">
            <v>126.6664</v>
          </cell>
          <cell r="K58">
            <v>5607</v>
          </cell>
          <cell r="L58">
            <v>250.83320000000001</v>
          </cell>
          <cell r="M58">
            <v>733.83320000000003</v>
          </cell>
          <cell r="N58">
            <v>323.99979999999999</v>
          </cell>
          <cell r="O58">
            <v>2303.4992999999999</v>
          </cell>
          <cell r="P58">
            <v>721.83330000000001</v>
          </cell>
          <cell r="Q58">
            <v>1222.3332</v>
          </cell>
          <cell r="R58">
            <v>6527.1619000000001</v>
          </cell>
          <cell r="S58">
            <v>293.49959999999999</v>
          </cell>
          <cell r="T58">
            <v>830.16610000000003</v>
          </cell>
          <cell r="U58">
            <v>422.666</v>
          </cell>
          <cell r="V58">
            <v>2820.1641</v>
          </cell>
          <cell r="W58">
            <v>811.66650000000004</v>
          </cell>
          <cell r="X58">
            <v>1348.9996000000001</v>
          </cell>
        </row>
        <row r="59">
          <cell r="C59" t="str">
            <v>2006/20071</v>
          </cell>
          <cell r="D59">
            <v>5963.6665999999996</v>
          </cell>
          <cell r="E59">
            <v>202</v>
          </cell>
          <cell r="F59">
            <v>485</v>
          </cell>
          <cell r="G59">
            <v>637</v>
          </cell>
          <cell r="H59">
            <v>3531</v>
          </cell>
          <cell r="I59">
            <v>559.33330000000001</v>
          </cell>
          <cell r="J59">
            <v>549.33330000000001</v>
          </cell>
          <cell r="K59">
            <v>19</v>
          </cell>
          <cell r="L59">
            <v>0</v>
          </cell>
          <cell r="M59">
            <v>1</v>
          </cell>
          <cell r="N59">
            <v>3</v>
          </cell>
          <cell r="O59">
            <v>13</v>
          </cell>
          <cell r="P59">
            <v>1</v>
          </cell>
          <cell r="Q59">
            <v>1</v>
          </cell>
          <cell r="R59">
            <v>5982.6665999999996</v>
          </cell>
          <cell r="S59">
            <v>202</v>
          </cell>
          <cell r="T59">
            <v>486</v>
          </cell>
          <cell r="U59">
            <v>640</v>
          </cell>
          <cell r="V59">
            <v>3544</v>
          </cell>
          <cell r="W59">
            <v>560.33330000000001</v>
          </cell>
          <cell r="X59">
            <v>550.33330000000001</v>
          </cell>
        </row>
        <row r="60">
          <cell r="C60" t="str">
            <v>2006/20072</v>
          </cell>
          <cell r="D60">
            <v>15780.4684</v>
          </cell>
          <cell r="E60">
            <v>711.16629999999998</v>
          </cell>
          <cell r="F60">
            <v>1344.3306</v>
          </cell>
          <cell r="G60">
            <v>1112.8312000000001</v>
          </cell>
          <cell r="H60">
            <v>7884.1544000000004</v>
          </cell>
          <cell r="I60">
            <v>1786.4931999999999</v>
          </cell>
          <cell r="J60">
            <v>2941.4926999999998</v>
          </cell>
          <cell r="K60">
            <v>5657</v>
          </cell>
          <cell r="L60">
            <v>532.66669999999999</v>
          </cell>
          <cell r="M60">
            <v>528.99990000000003</v>
          </cell>
          <cell r="N60">
            <v>210.83320000000001</v>
          </cell>
          <cell r="O60">
            <v>2794.4994000000002</v>
          </cell>
          <cell r="P60">
            <v>391.33319999999998</v>
          </cell>
          <cell r="Q60">
            <v>1101.1666</v>
          </cell>
          <cell r="R60">
            <v>21339.967400000001</v>
          </cell>
          <cell r="S60">
            <v>1243.8330000000001</v>
          </cell>
          <cell r="T60">
            <v>1873.3305</v>
          </cell>
          <cell r="U60">
            <v>1323.6643999999999</v>
          </cell>
          <cell r="V60">
            <v>10678.6538</v>
          </cell>
          <cell r="W60">
            <v>2177.8263999999999</v>
          </cell>
          <cell r="X60">
            <v>4042.6592999999998</v>
          </cell>
        </row>
        <row r="61">
          <cell r="C61" t="str">
            <v>2006/20073</v>
          </cell>
          <cell r="D61">
            <v>19918.5674</v>
          </cell>
          <cell r="E61">
            <v>394.74979999999999</v>
          </cell>
          <cell r="F61">
            <v>1449.6649</v>
          </cell>
          <cell r="G61">
            <v>1933.1650999999999</v>
          </cell>
          <cell r="H61">
            <v>9330.9961000000003</v>
          </cell>
          <cell r="I61">
            <v>2715.2451999999998</v>
          </cell>
          <cell r="J61">
            <v>4094.7462999999998</v>
          </cell>
          <cell r="K61">
            <v>2376</v>
          </cell>
          <cell r="L61">
            <v>137.99979999999999</v>
          </cell>
          <cell r="M61">
            <v>206.6669</v>
          </cell>
          <cell r="N61">
            <v>160.167</v>
          </cell>
          <cell r="O61">
            <v>896.75109999999995</v>
          </cell>
          <cell r="P61">
            <v>251.08340000000001</v>
          </cell>
          <cell r="Q61">
            <v>404.16680000000002</v>
          </cell>
          <cell r="R61">
            <v>21975.402399999999</v>
          </cell>
          <cell r="S61">
            <v>532.74959999999999</v>
          </cell>
          <cell r="T61">
            <v>1656.3317999999999</v>
          </cell>
          <cell r="U61">
            <v>2093.3321000000001</v>
          </cell>
          <cell r="V61">
            <v>10227.7472</v>
          </cell>
          <cell r="W61">
            <v>2966.3285999999998</v>
          </cell>
          <cell r="X61">
            <v>4498.9130999999998</v>
          </cell>
        </row>
        <row r="62">
          <cell r="C62" t="str">
            <v>2006/20074</v>
          </cell>
          <cell r="D62">
            <v>434</v>
          </cell>
          <cell r="E62">
            <v>18</v>
          </cell>
          <cell r="F62">
            <v>45</v>
          </cell>
          <cell r="G62">
            <v>25</v>
          </cell>
          <cell r="H62">
            <v>293</v>
          </cell>
          <cell r="I62">
            <v>19</v>
          </cell>
          <cell r="J62">
            <v>34</v>
          </cell>
          <cell r="K62">
            <v>1</v>
          </cell>
          <cell r="L62">
            <v>0</v>
          </cell>
          <cell r="M62">
            <v>0</v>
          </cell>
          <cell r="N62">
            <v>0</v>
          </cell>
          <cell r="O62">
            <v>1</v>
          </cell>
          <cell r="P62">
            <v>0</v>
          </cell>
          <cell r="Q62">
            <v>0</v>
          </cell>
          <cell r="R62">
            <v>435</v>
          </cell>
          <cell r="S62">
            <v>18</v>
          </cell>
          <cell r="T62">
            <v>45</v>
          </cell>
          <cell r="U62">
            <v>25</v>
          </cell>
          <cell r="V62">
            <v>294</v>
          </cell>
          <cell r="W62">
            <v>19</v>
          </cell>
          <cell r="X62">
            <v>34</v>
          </cell>
        </row>
        <row r="63">
          <cell r="C63" t="str">
            <v>2006/20075</v>
          </cell>
          <cell r="D63">
            <v>1512.1665</v>
          </cell>
          <cell r="E63">
            <v>66</v>
          </cell>
          <cell r="F63">
            <v>174.83330000000001</v>
          </cell>
          <cell r="G63">
            <v>167.33340000000001</v>
          </cell>
          <cell r="H63">
            <v>826.83330000000001</v>
          </cell>
          <cell r="I63">
            <v>125.33329999999999</v>
          </cell>
          <cell r="J63">
            <v>151.83320000000001</v>
          </cell>
          <cell r="K63">
            <v>131</v>
          </cell>
          <cell r="L63">
            <v>8.6667000000000005</v>
          </cell>
          <cell r="M63">
            <v>10.666700000000001</v>
          </cell>
          <cell r="N63">
            <v>11.833299999999999</v>
          </cell>
          <cell r="O63">
            <v>75.833299999999994</v>
          </cell>
          <cell r="P63">
            <v>11.5</v>
          </cell>
          <cell r="Q63">
            <v>5.6666999999999996</v>
          </cell>
          <cell r="R63">
            <v>1636.3332</v>
          </cell>
          <cell r="S63">
            <v>74.666700000000006</v>
          </cell>
          <cell r="T63">
            <v>185.5</v>
          </cell>
          <cell r="U63">
            <v>179.16669999999999</v>
          </cell>
          <cell r="V63">
            <v>902.66660000000002</v>
          </cell>
          <cell r="W63">
            <v>136.83330000000001</v>
          </cell>
          <cell r="X63">
            <v>157.4999</v>
          </cell>
        </row>
        <row r="64">
          <cell r="C64" t="str">
            <v>2006/20076</v>
          </cell>
          <cell r="D64">
            <v>8844.5625999999993</v>
          </cell>
          <cell r="E64">
            <v>150.3331</v>
          </cell>
          <cell r="F64">
            <v>672.33209999999997</v>
          </cell>
          <cell r="G64">
            <v>873.49839999999995</v>
          </cell>
          <cell r="H64">
            <v>3965.0776000000001</v>
          </cell>
          <cell r="I64">
            <v>1370.7445</v>
          </cell>
          <cell r="J64">
            <v>1812.5769</v>
          </cell>
          <cell r="K64">
            <v>736</v>
          </cell>
          <cell r="L64">
            <v>41.333199999999998</v>
          </cell>
          <cell r="M64">
            <v>45.666699999999999</v>
          </cell>
          <cell r="N64">
            <v>32.333300000000001</v>
          </cell>
          <cell r="O64">
            <v>239.33320000000001</v>
          </cell>
          <cell r="P64">
            <v>58.333100000000002</v>
          </cell>
          <cell r="Q64">
            <v>104.1665</v>
          </cell>
          <cell r="R64">
            <v>9365.7286000000004</v>
          </cell>
          <cell r="S64">
            <v>191.66630000000001</v>
          </cell>
          <cell r="T64">
            <v>717.99879999999996</v>
          </cell>
          <cell r="U64">
            <v>905.83169999999996</v>
          </cell>
          <cell r="V64">
            <v>4204.4107999999997</v>
          </cell>
          <cell r="W64">
            <v>1429.0776000000001</v>
          </cell>
          <cell r="X64">
            <v>1916.7434000000001</v>
          </cell>
        </row>
        <row r="65">
          <cell r="C65" t="str">
            <v>2006/20077</v>
          </cell>
          <cell r="D65">
            <v>3723.9113000000002</v>
          </cell>
          <cell r="E65">
            <v>67.833100000000002</v>
          </cell>
          <cell r="F65">
            <v>330.41609999999997</v>
          </cell>
          <cell r="G65">
            <v>321.33240000000001</v>
          </cell>
          <cell r="H65">
            <v>1904.3307</v>
          </cell>
          <cell r="I65">
            <v>442.66629999999998</v>
          </cell>
          <cell r="J65">
            <v>657.33270000000005</v>
          </cell>
          <cell r="K65">
            <v>373</v>
          </cell>
          <cell r="L65">
            <v>11.166700000000001</v>
          </cell>
          <cell r="M65">
            <v>24.833400000000001</v>
          </cell>
          <cell r="N65">
            <v>18.833300000000001</v>
          </cell>
          <cell r="O65">
            <v>128.99979999999999</v>
          </cell>
          <cell r="P65">
            <v>47.833300000000001</v>
          </cell>
          <cell r="Q65">
            <v>90.666600000000003</v>
          </cell>
          <cell r="R65">
            <v>4046.2444</v>
          </cell>
          <cell r="S65">
            <v>78.999799999999993</v>
          </cell>
          <cell r="T65">
            <v>355.24950000000001</v>
          </cell>
          <cell r="U65">
            <v>340.16570000000002</v>
          </cell>
          <cell r="V65">
            <v>2033.3305</v>
          </cell>
          <cell r="W65">
            <v>490.49959999999999</v>
          </cell>
          <cell r="X65">
            <v>747.99929999999995</v>
          </cell>
        </row>
        <row r="66">
          <cell r="C66" t="str">
            <v>2006/20078</v>
          </cell>
          <cell r="D66">
            <v>9708.9969000000001</v>
          </cell>
          <cell r="E66">
            <v>251.83330000000001</v>
          </cell>
          <cell r="F66">
            <v>968.66629999999998</v>
          </cell>
          <cell r="G66">
            <v>1163.4998000000001</v>
          </cell>
          <cell r="H66">
            <v>6115.4974000000002</v>
          </cell>
          <cell r="I66">
            <v>531.83339999999998</v>
          </cell>
          <cell r="J66">
            <v>677.66669999999999</v>
          </cell>
          <cell r="K66">
            <v>2113</v>
          </cell>
          <cell r="L66">
            <v>98</v>
          </cell>
          <cell r="M66">
            <v>170.50020000000001</v>
          </cell>
          <cell r="N66">
            <v>220.99979999999999</v>
          </cell>
          <cell r="O66">
            <v>974.33370000000002</v>
          </cell>
          <cell r="P66">
            <v>88.000200000000007</v>
          </cell>
          <cell r="Q66">
            <v>157.4999</v>
          </cell>
          <cell r="R66">
            <v>11418.3307</v>
          </cell>
          <cell r="S66">
            <v>349.83330000000001</v>
          </cell>
          <cell r="T66">
            <v>1139.1665</v>
          </cell>
          <cell r="U66">
            <v>1384.4996000000001</v>
          </cell>
          <cell r="V66">
            <v>7089.8311000000003</v>
          </cell>
          <cell r="W66">
            <v>619.83360000000005</v>
          </cell>
          <cell r="X66">
            <v>835.16660000000002</v>
          </cell>
        </row>
        <row r="67">
          <cell r="C67" t="str">
            <v>2006/20079</v>
          </cell>
          <cell r="D67">
            <v>9533.0026999999991</v>
          </cell>
          <cell r="E67">
            <v>235.16669999999999</v>
          </cell>
          <cell r="F67">
            <v>957.83370000000002</v>
          </cell>
          <cell r="G67">
            <v>1003.5</v>
          </cell>
          <cell r="H67">
            <v>5754.0019000000002</v>
          </cell>
          <cell r="I67">
            <v>661.00019999999995</v>
          </cell>
          <cell r="J67">
            <v>921.50019999999995</v>
          </cell>
          <cell r="K67">
            <v>1786</v>
          </cell>
          <cell r="L67">
            <v>73.000100000000003</v>
          </cell>
          <cell r="M67">
            <v>118.83329999999999</v>
          </cell>
          <cell r="N67">
            <v>106.8334</v>
          </cell>
          <cell r="O67">
            <v>1026.8339000000001</v>
          </cell>
          <cell r="P67">
            <v>56.166699999999999</v>
          </cell>
          <cell r="Q67">
            <v>199.66669999999999</v>
          </cell>
          <cell r="R67">
            <v>11114.336799999999</v>
          </cell>
          <cell r="S67">
            <v>308.16680000000002</v>
          </cell>
          <cell r="T67">
            <v>1076.6669999999999</v>
          </cell>
          <cell r="U67">
            <v>1110.3334</v>
          </cell>
          <cell r="V67">
            <v>6780.8357999999998</v>
          </cell>
          <cell r="W67">
            <v>717.16690000000006</v>
          </cell>
          <cell r="X67">
            <v>1121.1668999999999</v>
          </cell>
        </row>
        <row r="68">
          <cell r="C68" t="str">
            <v>2006/2007A</v>
          </cell>
          <cell r="D68">
            <v>3723.3321000000001</v>
          </cell>
          <cell r="E68">
            <v>69</v>
          </cell>
          <cell r="F68">
            <v>286.3331</v>
          </cell>
          <cell r="G68">
            <v>354.66649999999998</v>
          </cell>
          <cell r="H68">
            <v>1632.4992</v>
          </cell>
          <cell r="I68">
            <v>660.5</v>
          </cell>
          <cell r="J68">
            <v>720.33330000000001</v>
          </cell>
          <cell r="K68">
            <v>1272</v>
          </cell>
          <cell r="L68">
            <v>76.666700000000006</v>
          </cell>
          <cell r="M68">
            <v>96.5</v>
          </cell>
          <cell r="N68">
            <v>107.5</v>
          </cell>
          <cell r="O68">
            <v>820.50009999999997</v>
          </cell>
          <cell r="P68">
            <v>45.833300000000001</v>
          </cell>
          <cell r="Q68">
            <v>99.833299999999994</v>
          </cell>
          <cell r="R68">
            <v>4970.1655000000001</v>
          </cell>
          <cell r="S68">
            <v>145.66669999999999</v>
          </cell>
          <cell r="T68">
            <v>382.8331</v>
          </cell>
          <cell r="U68">
            <v>462.16649999999998</v>
          </cell>
          <cell r="V68">
            <v>2452.9992999999999</v>
          </cell>
          <cell r="W68">
            <v>706.33330000000001</v>
          </cell>
          <cell r="X68">
            <v>820.16660000000002</v>
          </cell>
        </row>
        <row r="69">
          <cell r="C69" t="str">
            <v>2006/2007B</v>
          </cell>
          <cell r="D69">
            <v>20185.4499</v>
          </cell>
          <cell r="E69">
            <v>522.49890000000005</v>
          </cell>
          <cell r="F69">
            <v>1749.9948999999999</v>
          </cell>
          <cell r="G69">
            <v>2313.8269</v>
          </cell>
          <cell r="H69">
            <v>10755.477199999999</v>
          </cell>
          <cell r="I69">
            <v>1920.4943000000001</v>
          </cell>
          <cell r="J69">
            <v>2923.1577000000002</v>
          </cell>
          <cell r="K69">
            <v>3259</v>
          </cell>
          <cell r="L69">
            <v>190.66659999999999</v>
          </cell>
          <cell r="M69">
            <v>281.99979999999999</v>
          </cell>
          <cell r="N69">
            <v>187.333</v>
          </cell>
          <cell r="O69">
            <v>1633.1654000000001</v>
          </cell>
          <cell r="P69">
            <v>188.333</v>
          </cell>
          <cell r="Q69">
            <v>452.66640000000001</v>
          </cell>
          <cell r="R69">
            <v>23119.614099999999</v>
          </cell>
          <cell r="S69">
            <v>713.16549999999995</v>
          </cell>
          <cell r="T69">
            <v>2031.9947</v>
          </cell>
          <cell r="U69">
            <v>2501.1599000000001</v>
          </cell>
          <cell r="V69">
            <v>12388.642599999999</v>
          </cell>
          <cell r="W69">
            <v>2108.8272999999999</v>
          </cell>
          <cell r="X69">
            <v>3375.8240999999998</v>
          </cell>
        </row>
        <row r="70">
          <cell r="C70" t="str">
            <v>2006/2007C</v>
          </cell>
          <cell r="D70">
            <v>9612.5112000000008</v>
          </cell>
          <cell r="E70">
            <v>229.33359999999999</v>
          </cell>
          <cell r="F70">
            <v>807.33439999999996</v>
          </cell>
          <cell r="G70">
            <v>1388.6683</v>
          </cell>
          <cell r="H70">
            <v>4229.0038999999997</v>
          </cell>
          <cell r="I70">
            <v>1216.1685</v>
          </cell>
          <cell r="J70">
            <v>1742.0025000000001</v>
          </cell>
          <cell r="K70">
            <v>1433</v>
          </cell>
          <cell r="L70">
            <v>108.66670000000001</v>
          </cell>
          <cell r="M70">
            <v>144.33330000000001</v>
          </cell>
          <cell r="N70">
            <v>162.16679999999999</v>
          </cell>
          <cell r="O70">
            <v>599.99990000000003</v>
          </cell>
          <cell r="P70">
            <v>118.33320000000001</v>
          </cell>
          <cell r="Q70">
            <v>218.5</v>
          </cell>
          <cell r="R70">
            <v>10964.5111</v>
          </cell>
          <cell r="S70">
            <v>338.00029999999998</v>
          </cell>
          <cell r="T70">
            <v>951.66769999999997</v>
          </cell>
          <cell r="U70">
            <v>1550.8351</v>
          </cell>
          <cell r="V70">
            <v>4829.0038000000004</v>
          </cell>
          <cell r="W70">
            <v>1334.5017</v>
          </cell>
          <cell r="X70">
            <v>1960.5025000000001</v>
          </cell>
        </row>
        <row r="71">
          <cell r="C71" t="str">
            <v>2006/2007D</v>
          </cell>
          <cell r="D71">
            <v>22394.455900000001</v>
          </cell>
          <cell r="E71">
            <v>781.83249999999998</v>
          </cell>
          <cell r="F71">
            <v>2226.3283999999999</v>
          </cell>
          <cell r="G71">
            <v>2715.1619000000001</v>
          </cell>
          <cell r="H71">
            <v>14169.641299999999</v>
          </cell>
          <cell r="I71">
            <v>995.8297</v>
          </cell>
          <cell r="J71">
            <v>1505.6621</v>
          </cell>
          <cell r="K71">
            <v>3233</v>
          </cell>
          <cell r="L71">
            <v>226.16650000000001</v>
          </cell>
          <cell r="M71">
            <v>261.49979999999999</v>
          </cell>
          <cell r="N71">
            <v>252.66669999999999</v>
          </cell>
          <cell r="O71">
            <v>1541.4982</v>
          </cell>
          <cell r="P71">
            <v>117.1665</v>
          </cell>
          <cell r="Q71">
            <v>256.8331</v>
          </cell>
          <cell r="R71">
            <v>25050.286700000001</v>
          </cell>
          <cell r="S71">
            <v>1007.999</v>
          </cell>
          <cell r="T71">
            <v>2487.8281999999999</v>
          </cell>
          <cell r="U71">
            <v>2967.8285999999998</v>
          </cell>
          <cell r="V71">
            <v>15711.139499999999</v>
          </cell>
          <cell r="W71">
            <v>1112.9962</v>
          </cell>
          <cell r="X71">
            <v>1762.4952000000001</v>
          </cell>
        </row>
        <row r="72">
          <cell r="C72" t="str">
            <v>2006/2007E</v>
          </cell>
          <cell r="D72">
            <v>6762.6522999999997</v>
          </cell>
          <cell r="E72">
            <v>156</v>
          </cell>
          <cell r="F72">
            <v>601.33230000000003</v>
          </cell>
          <cell r="G72">
            <v>1023.1655</v>
          </cell>
          <cell r="H72">
            <v>4289.9908999999998</v>
          </cell>
          <cell r="I72">
            <v>252.16550000000001</v>
          </cell>
          <cell r="J72">
            <v>439.99810000000002</v>
          </cell>
          <cell r="K72">
            <v>375</v>
          </cell>
          <cell r="L72">
            <v>20.5</v>
          </cell>
          <cell r="M72">
            <v>20.666599999999999</v>
          </cell>
          <cell r="N72">
            <v>40.833300000000001</v>
          </cell>
          <cell r="O72">
            <v>177.16679999999999</v>
          </cell>
          <cell r="P72">
            <v>13</v>
          </cell>
          <cell r="Q72">
            <v>15.5</v>
          </cell>
          <cell r="R72">
            <v>7050.3190000000004</v>
          </cell>
          <cell r="S72">
            <v>176.5</v>
          </cell>
          <cell r="T72">
            <v>621.99890000000005</v>
          </cell>
          <cell r="U72">
            <v>1063.9988000000001</v>
          </cell>
          <cell r="V72">
            <v>4467.1576999999997</v>
          </cell>
          <cell r="W72">
            <v>265.16550000000001</v>
          </cell>
          <cell r="X72">
            <v>455.49810000000002</v>
          </cell>
        </row>
        <row r="73">
          <cell r="C73" t="str">
            <v>2006/2007F</v>
          </cell>
          <cell r="D73">
            <v>14450.7315</v>
          </cell>
          <cell r="E73">
            <v>361.16590000000002</v>
          </cell>
          <cell r="F73">
            <v>1484.2472</v>
          </cell>
          <cell r="G73">
            <v>1748.4150999999999</v>
          </cell>
          <cell r="H73">
            <v>6759.8240999999998</v>
          </cell>
          <cell r="I73">
            <v>1700.8320000000001</v>
          </cell>
          <cell r="J73">
            <v>2396.2471999999998</v>
          </cell>
          <cell r="K73">
            <v>1196</v>
          </cell>
          <cell r="L73">
            <v>45.166699999999999</v>
          </cell>
          <cell r="M73">
            <v>102.83320000000001</v>
          </cell>
          <cell r="N73">
            <v>75.666499999999999</v>
          </cell>
          <cell r="O73">
            <v>403.99979999999999</v>
          </cell>
          <cell r="P73">
            <v>145</v>
          </cell>
          <cell r="Q73">
            <v>207.5001</v>
          </cell>
          <cell r="R73">
            <v>15430.897800000001</v>
          </cell>
          <cell r="S73">
            <v>406.33260000000001</v>
          </cell>
          <cell r="T73">
            <v>1587.0804000000001</v>
          </cell>
          <cell r="U73">
            <v>1824.0816</v>
          </cell>
          <cell r="V73">
            <v>7163.8239000000003</v>
          </cell>
          <cell r="W73">
            <v>1845.8320000000001</v>
          </cell>
          <cell r="X73">
            <v>2603.7473</v>
          </cell>
        </row>
        <row r="74">
          <cell r="C74" t="str">
            <v>2006/2007G</v>
          </cell>
          <cell r="D74">
            <v>11170.726199999999</v>
          </cell>
          <cell r="E74">
            <v>197.8331</v>
          </cell>
          <cell r="F74">
            <v>997.24689999999998</v>
          </cell>
          <cell r="G74">
            <v>1453.9139</v>
          </cell>
          <cell r="H74">
            <v>4898.5733</v>
          </cell>
          <cell r="I74">
            <v>1625.8294000000001</v>
          </cell>
          <cell r="J74">
            <v>1997.3296</v>
          </cell>
          <cell r="K74">
            <v>1557</v>
          </cell>
          <cell r="L74">
            <v>68.166600000000003</v>
          </cell>
          <cell r="M74">
            <v>173.9999</v>
          </cell>
          <cell r="N74">
            <v>94.332999999999998</v>
          </cell>
          <cell r="O74">
            <v>548.16570000000002</v>
          </cell>
          <cell r="P74">
            <v>200.833</v>
          </cell>
          <cell r="Q74">
            <v>315.33300000000003</v>
          </cell>
          <cell r="R74">
            <v>12571.5574</v>
          </cell>
          <cell r="S74">
            <v>265.99970000000002</v>
          </cell>
          <cell r="T74">
            <v>1171.2467999999999</v>
          </cell>
          <cell r="U74">
            <v>1548.2469000000001</v>
          </cell>
          <cell r="V74">
            <v>5446.7389999999996</v>
          </cell>
          <cell r="W74">
            <v>1826.6623999999999</v>
          </cell>
          <cell r="X74">
            <v>2312.6626000000001</v>
          </cell>
        </row>
        <row r="75">
          <cell r="C75" t="str">
            <v>2006/2007H</v>
          </cell>
          <cell r="D75">
            <v>24471.0681</v>
          </cell>
          <cell r="E75">
            <v>715.83309999999994</v>
          </cell>
          <cell r="F75">
            <v>2399.5823999999998</v>
          </cell>
          <cell r="G75">
            <v>3943.9974000000002</v>
          </cell>
          <cell r="H75">
            <v>13828.5743</v>
          </cell>
          <cell r="I75">
            <v>1443.1652999999999</v>
          </cell>
          <cell r="J75">
            <v>2139.9155999999998</v>
          </cell>
          <cell r="K75">
            <v>849</v>
          </cell>
          <cell r="L75">
            <v>48.833300000000001</v>
          </cell>
          <cell r="M75">
            <v>118.83320000000001</v>
          </cell>
          <cell r="N75">
            <v>131.33340000000001</v>
          </cell>
          <cell r="O75">
            <v>355.41629999999998</v>
          </cell>
          <cell r="P75">
            <v>51.583300000000001</v>
          </cell>
          <cell r="Q75">
            <v>41.500100000000003</v>
          </cell>
          <cell r="R75">
            <v>25218.5677</v>
          </cell>
          <cell r="S75">
            <v>764.66639999999995</v>
          </cell>
          <cell r="T75">
            <v>2518.4155999999998</v>
          </cell>
          <cell r="U75">
            <v>4075.3308000000002</v>
          </cell>
          <cell r="V75">
            <v>14183.990599999999</v>
          </cell>
          <cell r="W75">
            <v>1494.7485999999999</v>
          </cell>
          <cell r="X75">
            <v>2181.4157</v>
          </cell>
        </row>
        <row r="76">
          <cell r="C76" t="str">
            <v>2006/2007I</v>
          </cell>
          <cell r="D76">
            <v>8490.9953999999998</v>
          </cell>
          <cell r="E76">
            <v>293.4162</v>
          </cell>
          <cell r="F76">
            <v>649.5</v>
          </cell>
          <cell r="G76">
            <v>556.99940000000004</v>
          </cell>
          <cell r="H76">
            <v>5035.7473</v>
          </cell>
          <cell r="I76">
            <v>504</v>
          </cell>
          <cell r="J76">
            <v>1451.3325</v>
          </cell>
          <cell r="K76">
            <v>2152</v>
          </cell>
          <cell r="L76">
            <v>111.5</v>
          </cell>
          <cell r="M76">
            <v>163.83330000000001</v>
          </cell>
          <cell r="N76">
            <v>94.833299999999994</v>
          </cell>
          <cell r="O76">
            <v>1096.8330000000001</v>
          </cell>
          <cell r="P76">
            <v>94</v>
          </cell>
          <cell r="Q76">
            <v>339.33339999999998</v>
          </cell>
          <cell r="R76">
            <v>10391.3284</v>
          </cell>
          <cell r="S76">
            <v>404.9162</v>
          </cell>
          <cell r="T76">
            <v>813.33330000000001</v>
          </cell>
          <cell r="U76">
            <v>651.83270000000005</v>
          </cell>
          <cell r="V76">
            <v>6132.5802999999996</v>
          </cell>
          <cell r="W76">
            <v>598</v>
          </cell>
          <cell r="X76">
            <v>1790.6659</v>
          </cell>
        </row>
        <row r="77">
          <cell r="C77" t="str">
            <v>2006/2007J</v>
          </cell>
          <cell r="D77">
            <v>988.49800000000005</v>
          </cell>
          <cell r="E77">
            <v>30.9999</v>
          </cell>
          <cell r="F77">
            <v>70.999700000000004</v>
          </cell>
          <cell r="G77">
            <v>121.99979999999999</v>
          </cell>
          <cell r="H77">
            <v>528.66579999999999</v>
          </cell>
          <cell r="I77">
            <v>87.333200000000005</v>
          </cell>
          <cell r="J77">
            <v>148.49959999999999</v>
          </cell>
          <cell r="K77">
            <v>4000</v>
          </cell>
          <cell r="L77">
            <v>183.8331</v>
          </cell>
          <cell r="M77">
            <v>431.33319999999998</v>
          </cell>
          <cell r="N77">
            <v>212.49969999999999</v>
          </cell>
          <cell r="O77">
            <v>1564.6659</v>
          </cell>
          <cell r="P77">
            <v>511.66660000000002</v>
          </cell>
          <cell r="Q77">
            <v>1041.9999</v>
          </cell>
          <cell r="R77">
            <v>4934.4964</v>
          </cell>
          <cell r="S77">
            <v>214.833</v>
          </cell>
          <cell r="T77">
            <v>502.3329</v>
          </cell>
          <cell r="U77">
            <v>334.49950000000001</v>
          </cell>
          <cell r="V77">
            <v>2093.3317000000002</v>
          </cell>
          <cell r="W77">
            <v>598.99980000000005</v>
          </cell>
          <cell r="X77">
            <v>1190.4994999999999</v>
          </cell>
        </row>
        <row r="78">
          <cell r="C78" t="str">
            <v>2007/20081</v>
          </cell>
          <cell r="D78">
            <v>6176</v>
          </cell>
          <cell r="E78">
            <v>148</v>
          </cell>
          <cell r="F78">
            <v>566</v>
          </cell>
          <cell r="G78">
            <v>606</v>
          </cell>
          <cell r="H78">
            <v>4093</v>
          </cell>
          <cell r="I78">
            <v>355</v>
          </cell>
          <cell r="J78">
            <v>408</v>
          </cell>
          <cell r="K78">
            <v>22</v>
          </cell>
          <cell r="L78">
            <v>0</v>
          </cell>
          <cell r="M78">
            <v>1</v>
          </cell>
          <cell r="N78">
            <v>6</v>
          </cell>
          <cell r="O78">
            <v>14</v>
          </cell>
          <cell r="P78">
            <v>0</v>
          </cell>
          <cell r="Q78">
            <v>1</v>
          </cell>
          <cell r="R78">
            <v>6198</v>
          </cell>
          <cell r="S78">
            <v>148</v>
          </cell>
          <cell r="T78">
            <v>567</v>
          </cell>
          <cell r="U78">
            <v>612</v>
          </cell>
          <cell r="V78">
            <v>4107</v>
          </cell>
          <cell r="W78">
            <v>355</v>
          </cell>
          <cell r="X78">
            <v>409</v>
          </cell>
        </row>
        <row r="79">
          <cell r="C79" t="str">
            <v>2007/20082</v>
          </cell>
          <cell r="D79">
            <v>17864.25</v>
          </cell>
          <cell r="E79">
            <v>748.68</v>
          </cell>
          <cell r="F79">
            <v>1512.06</v>
          </cell>
          <cell r="G79">
            <v>1246.21</v>
          </cell>
          <cell r="H79">
            <v>9096.69</v>
          </cell>
          <cell r="I79">
            <v>1825.61</v>
          </cell>
          <cell r="J79">
            <v>3435</v>
          </cell>
          <cell r="K79">
            <v>5764</v>
          </cell>
          <cell r="L79">
            <v>433.49</v>
          </cell>
          <cell r="M79">
            <v>538.29999999999995</v>
          </cell>
          <cell r="N79">
            <v>194.12</v>
          </cell>
          <cell r="O79">
            <v>2960.55</v>
          </cell>
          <cell r="P79">
            <v>378.33</v>
          </cell>
          <cell r="Q79">
            <v>1138.82</v>
          </cell>
          <cell r="R79">
            <v>23507.86</v>
          </cell>
          <cell r="S79">
            <v>1182.17</v>
          </cell>
          <cell r="T79">
            <v>2050.36</v>
          </cell>
          <cell r="U79">
            <v>1440.33</v>
          </cell>
          <cell r="V79">
            <v>12057.24</v>
          </cell>
          <cell r="W79">
            <v>2203.94</v>
          </cell>
          <cell r="X79">
            <v>4573.82</v>
          </cell>
        </row>
        <row r="80">
          <cell r="C80" t="str">
            <v>2007/20083</v>
          </cell>
          <cell r="D80">
            <v>21591.195</v>
          </cell>
          <cell r="E80">
            <v>352.8</v>
          </cell>
          <cell r="F80">
            <v>1468.51</v>
          </cell>
          <cell r="G80">
            <v>1973.8050000000001</v>
          </cell>
          <cell r="H80">
            <v>10379.865</v>
          </cell>
          <cell r="I80">
            <v>2826.0050000000001</v>
          </cell>
          <cell r="J80">
            <v>4590.21</v>
          </cell>
          <cell r="K80">
            <v>2287</v>
          </cell>
          <cell r="L80">
            <v>109.51</v>
          </cell>
          <cell r="M80">
            <v>200.54</v>
          </cell>
          <cell r="N80">
            <v>169.03</v>
          </cell>
          <cell r="O80">
            <v>964.63</v>
          </cell>
          <cell r="P80">
            <v>215.07</v>
          </cell>
          <cell r="Q80">
            <v>411.03</v>
          </cell>
          <cell r="R80">
            <v>23661.005000000001</v>
          </cell>
          <cell r="S80">
            <v>462.31</v>
          </cell>
          <cell r="T80">
            <v>1669.05</v>
          </cell>
          <cell r="U80">
            <v>2142.835</v>
          </cell>
          <cell r="V80">
            <v>11344.495000000001</v>
          </cell>
          <cell r="W80">
            <v>3041.0749999999998</v>
          </cell>
          <cell r="X80">
            <v>5001.24</v>
          </cell>
        </row>
        <row r="81">
          <cell r="C81" t="str">
            <v>2007/20084</v>
          </cell>
          <cell r="D81">
            <v>480</v>
          </cell>
          <cell r="E81">
            <v>16</v>
          </cell>
          <cell r="F81">
            <v>42</v>
          </cell>
          <cell r="G81">
            <v>33</v>
          </cell>
          <cell r="H81">
            <v>315</v>
          </cell>
          <cell r="I81">
            <v>35</v>
          </cell>
          <cell r="J81">
            <v>39</v>
          </cell>
          <cell r="K81">
            <v>2</v>
          </cell>
          <cell r="L81">
            <v>0</v>
          </cell>
          <cell r="M81">
            <v>0</v>
          </cell>
          <cell r="N81">
            <v>0</v>
          </cell>
          <cell r="O81">
            <v>2</v>
          </cell>
          <cell r="P81">
            <v>0</v>
          </cell>
          <cell r="Q81">
            <v>0</v>
          </cell>
          <cell r="R81">
            <v>482</v>
          </cell>
          <cell r="S81">
            <v>16</v>
          </cell>
          <cell r="T81">
            <v>42</v>
          </cell>
          <cell r="U81">
            <v>33</v>
          </cell>
          <cell r="V81">
            <v>317</v>
          </cell>
          <cell r="W81">
            <v>35</v>
          </cell>
          <cell r="X81">
            <v>39</v>
          </cell>
        </row>
        <row r="82">
          <cell r="C82" t="str">
            <v>2007/20085</v>
          </cell>
          <cell r="D82">
            <v>1624.12</v>
          </cell>
          <cell r="E82">
            <v>45.67</v>
          </cell>
          <cell r="F82">
            <v>152.31</v>
          </cell>
          <cell r="G82">
            <v>196.59</v>
          </cell>
          <cell r="H82">
            <v>917.66</v>
          </cell>
          <cell r="I82">
            <v>121.02</v>
          </cell>
          <cell r="J82">
            <v>190.87</v>
          </cell>
          <cell r="K82">
            <v>103</v>
          </cell>
          <cell r="L82">
            <v>3.5</v>
          </cell>
          <cell r="M82">
            <v>13</v>
          </cell>
          <cell r="N82">
            <v>15.5</v>
          </cell>
          <cell r="O82">
            <v>55.33</v>
          </cell>
          <cell r="P82">
            <v>2.5</v>
          </cell>
          <cell r="Q82">
            <v>8</v>
          </cell>
          <cell r="R82">
            <v>1721.95</v>
          </cell>
          <cell r="S82">
            <v>49.17</v>
          </cell>
          <cell r="T82">
            <v>165.31</v>
          </cell>
          <cell r="U82">
            <v>212.09</v>
          </cell>
          <cell r="V82">
            <v>972.99</v>
          </cell>
          <cell r="W82">
            <v>123.52</v>
          </cell>
          <cell r="X82">
            <v>198.87</v>
          </cell>
        </row>
        <row r="83">
          <cell r="C83" t="str">
            <v>2007/20086</v>
          </cell>
          <cell r="D83">
            <v>9207.7649999999994</v>
          </cell>
          <cell r="E83">
            <v>137.34</v>
          </cell>
          <cell r="F83">
            <v>645.89</v>
          </cell>
          <cell r="G83">
            <v>801.625</v>
          </cell>
          <cell r="H83">
            <v>4205.6049999999996</v>
          </cell>
          <cell r="I83">
            <v>1397.155</v>
          </cell>
          <cell r="J83">
            <v>2020.15</v>
          </cell>
          <cell r="K83">
            <v>556</v>
          </cell>
          <cell r="L83">
            <v>25</v>
          </cell>
          <cell r="M83">
            <v>31.84</v>
          </cell>
          <cell r="N83">
            <v>36.26</v>
          </cell>
          <cell r="O83">
            <v>217.78</v>
          </cell>
          <cell r="P83">
            <v>54.01</v>
          </cell>
          <cell r="Q83">
            <v>94.17</v>
          </cell>
          <cell r="R83">
            <v>9666.8250000000007</v>
          </cell>
          <cell r="S83">
            <v>162.34</v>
          </cell>
          <cell r="T83">
            <v>677.73</v>
          </cell>
          <cell r="U83">
            <v>837.88499999999999</v>
          </cell>
          <cell r="V83">
            <v>4423.3850000000002</v>
          </cell>
          <cell r="W83">
            <v>1451.165</v>
          </cell>
          <cell r="X83">
            <v>2114.3200000000002</v>
          </cell>
        </row>
        <row r="84">
          <cell r="C84" t="str">
            <v>2007/20087</v>
          </cell>
          <cell r="D84">
            <v>3751.2649999999999</v>
          </cell>
          <cell r="E84">
            <v>54.49</v>
          </cell>
          <cell r="F84">
            <v>275.72000000000003</v>
          </cell>
          <cell r="G84">
            <v>299.42500000000001</v>
          </cell>
          <cell r="H84">
            <v>1937.345</v>
          </cell>
          <cell r="I84">
            <v>443.03500000000003</v>
          </cell>
          <cell r="J84">
            <v>741.25</v>
          </cell>
          <cell r="K84">
            <v>394</v>
          </cell>
          <cell r="L84">
            <v>16</v>
          </cell>
          <cell r="M84">
            <v>32.83</v>
          </cell>
          <cell r="N84">
            <v>17.420000000000002</v>
          </cell>
          <cell r="O84">
            <v>122.87</v>
          </cell>
          <cell r="P84">
            <v>38.04</v>
          </cell>
          <cell r="Q84">
            <v>102.34</v>
          </cell>
          <cell r="R84">
            <v>4080.7649999999999</v>
          </cell>
          <cell r="S84">
            <v>70.489999999999995</v>
          </cell>
          <cell r="T84">
            <v>308.55</v>
          </cell>
          <cell r="U84">
            <v>316.84500000000003</v>
          </cell>
          <cell r="V84">
            <v>2060.2150000000001</v>
          </cell>
          <cell r="W84">
            <v>481.07499999999999</v>
          </cell>
          <cell r="X84">
            <v>843.59</v>
          </cell>
        </row>
        <row r="85">
          <cell r="C85" t="str">
            <v>2007/20088</v>
          </cell>
          <cell r="D85">
            <v>8882.5300000000007</v>
          </cell>
          <cell r="E85">
            <v>158.28</v>
          </cell>
          <cell r="F85">
            <v>778.33</v>
          </cell>
          <cell r="G85">
            <v>1192.22</v>
          </cell>
          <cell r="H85">
            <v>5510.99</v>
          </cell>
          <cell r="I85">
            <v>532.77</v>
          </cell>
          <cell r="J85">
            <v>709.94</v>
          </cell>
          <cell r="K85">
            <v>1956</v>
          </cell>
          <cell r="L85">
            <v>80</v>
          </cell>
          <cell r="M85">
            <v>142.66999999999999</v>
          </cell>
          <cell r="N85">
            <v>191.25</v>
          </cell>
          <cell r="O85">
            <v>941.7</v>
          </cell>
          <cell r="P85">
            <v>81.03</v>
          </cell>
          <cell r="Q85">
            <v>154.16</v>
          </cell>
          <cell r="R85">
            <v>10473.34</v>
          </cell>
          <cell r="S85">
            <v>238.28</v>
          </cell>
          <cell r="T85">
            <v>921</v>
          </cell>
          <cell r="U85">
            <v>1383.47</v>
          </cell>
          <cell r="V85">
            <v>6452.69</v>
          </cell>
          <cell r="W85">
            <v>613.79999999999995</v>
          </cell>
          <cell r="X85">
            <v>864.1</v>
          </cell>
        </row>
        <row r="86">
          <cell r="C86" t="str">
            <v>2007/20089</v>
          </cell>
          <cell r="D86">
            <v>9719.51</v>
          </cell>
          <cell r="E86">
            <v>187.17</v>
          </cell>
          <cell r="F86">
            <v>928.03</v>
          </cell>
          <cell r="G86">
            <v>1033.54</v>
          </cell>
          <cell r="H86">
            <v>5784.84</v>
          </cell>
          <cell r="I86">
            <v>778.96</v>
          </cell>
          <cell r="J86">
            <v>1006.97</v>
          </cell>
          <cell r="K86">
            <v>1698</v>
          </cell>
          <cell r="L86">
            <v>59.25</v>
          </cell>
          <cell r="M86">
            <v>104.92</v>
          </cell>
          <cell r="N86">
            <v>90.75</v>
          </cell>
          <cell r="O86">
            <v>935.06</v>
          </cell>
          <cell r="P86">
            <v>42.5</v>
          </cell>
          <cell r="Q86">
            <v>231.75</v>
          </cell>
          <cell r="R86">
            <v>11183.74</v>
          </cell>
          <cell r="S86">
            <v>246.42</v>
          </cell>
          <cell r="T86">
            <v>1032.95</v>
          </cell>
          <cell r="U86">
            <v>1124.29</v>
          </cell>
          <cell r="V86">
            <v>6719.9</v>
          </cell>
          <cell r="W86">
            <v>821.46</v>
          </cell>
          <cell r="X86">
            <v>1238.72</v>
          </cell>
        </row>
        <row r="87">
          <cell r="C87" t="str">
            <v>2007/2008A</v>
          </cell>
          <cell r="D87">
            <v>4320.8599999999997</v>
          </cell>
          <cell r="E87">
            <v>73.13</v>
          </cell>
          <cell r="F87">
            <v>344.91</v>
          </cell>
          <cell r="G87">
            <v>397.72</v>
          </cell>
          <cell r="H87">
            <v>1968.45</v>
          </cell>
          <cell r="I87">
            <v>732.85</v>
          </cell>
          <cell r="J87">
            <v>803.8</v>
          </cell>
          <cell r="K87">
            <v>1562</v>
          </cell>
          <cell r="L87">
            <v>89.8</v>
          </cell>
          <cell r="M87">
            <v>128.30000000000001</v>
          </cell>
          <cell r="N87">
            <v>103</v>
          </cell>
          <cell r="O87">
            <v>998.91</v>
          </cell>
          <cell r="P87">
            <v>53.5</v>
          </cell>
          <cell r="Q87">
            <v>145.5</v>
          </cell>
          <cell r="R87">
            <v>5839.87</v>
          </cell>
          <cell r="S87">
            <v>162.93</v>
          </cell>
          <cell r="T87">
            <v>473.21</v>
          </cell>
          <cell r="U87">
            <v>500.72</v>
          </cell>
          <cell r="V87">
            <v>2967.36</v>
          </cell>
          <cell r="W87">
            <v>786.35</v>
          </cell>
          <cell r="X87">
            <v>949.3</v>
          </cell>
        </row>
        <row r="88">
          <cell r="C88" t="str">
            <v>2007/2008B</v>
          </cell>
          <cell r="D88">
            <v>21687.06</v>
          </cell>
          <cell r="E88">
            <v>479.76</v>
          </cell>
          <cell r="F88">
            <v>1778.12</v>
          </cell>
          <cell r="G88">
            <v>2252.0100000000002</v>
          </cell>
          <cell r="H88">
            <v>12005.2</v>
          </cell>
          <cell r="I88">
            <v>1923.23</v>
          </cell>
          <cell r="J88">
            <v>3248.74</v>
          </cell>
          <cell r="K88">
            <v>3520</v>
          </cell>
          <cell r="L88">
            <v>165.18</v>
          </cell>
          <cell r="M88">
            <v>305.02</v>
          </cell>
          <cell r="N88">
            <v>210.43</v>
          </cell>
          <cell r="O88">
            <v>1786.85</v>
          </cell>
          <cell r="P88">
            <v>186.25</v>
          </cell>
          <cell r="Q88">
            <v>523.07000000000005</v>
          </cell>
          <cell r="R88">
            <v>24863.86</v>
          </cell>
          <cell r="S88">
            <v>644.94000000000005</v>
          </cell>
          <cell r="T88">
            <v>2083.14</v>
          </cell>
          <cell r="U88">
            <v>2462.44</v>
          </cell>
          <cell r="V88">
            <v>13792.05</v>
          </cell>
          <cell r="W88">
            <v>2109.48</v>
          </cell>
          <cell r="X88">
            <v>3771.81</v>
          </cell>
        </row>
        <row r="89">
          <cell r="C89" t="str">
            <v>2007/2008C</v>
          </cell>
          <cell r="D89">
            <v>9698.65</v>
          </cell>
          <cell r="E89">
            <v>182.71</v>
          </cell>
          <cell r="F89">
            <v>829.18</v>
          </cell>
          <cell r="G89">
            <v>1345.14</v>
          </cell>
          <cell r="H89">
            <v>4627.12</v>
          </cell>
          <cell r="I89">
            <v>1102.33</v>
          </cell>
          <cell r="J89">
            <v>1612.17</v>
          </cell>
          <cell r="K89">
            <v>1331</v>
          </cell>
          <cell r="L89">
            <v>90</v>
          </cell>
          <cell r="M89">
            <v>134.16999999999999</v>
          </cell>
          <cell r="N89">
            <v>135.09</v>
          </cell>
          <cell r="O89">
            <v>562.63</v>
          </cell>
          <cell r="P89">
            <v>129.11000000000001</v>
          </cell>
          <cell r="Q89">
            <v>195.45</v>
          </cell>
          <cell r="R89">
            <v>10945.1</v>
          </cell>
          <cell r="S89">
            <v>272.70999999999998</v>
          </cell>
          <cell r="T89">
            <v>963.35</v>
          </cell>
          <cell r="U89">
            <v>1480.23</v>
          </cell>
          <cell r="V89">
            <v>5189.75</v>
          </cell>
          <cell r="W89">
            <v>1231.44</v>
          </cell>
          <cell r="X89">
            <v>1807.62</v>
          </cell>
        </row>
        <row r="90">
          <cell r="C90" t="str">
            <v>2007/2008D</v>
          </cell>
          <cell r="D90">
            <v>23096.35</v>
          </cell>
          <cell r="E90">
            <v>635.79</v>
          </cell>
          <cell r="F90">
            <v>2214.58</v>
          </cell>
          <cell r="G90">
            <v>2600.4</v>
          </cell>
          <cell r="H90">
            <v>14937.41</v>
          </cell>
          <cell r="I90">
            <v>1027.67</v>
          </cell>
          <cell r="J90">
            <v>1680.5</v>
          </cell>
          <cell r="K90">
            <v>3342</v>
          </cell>
          <cell r="L90">
            <v>188.84</v>
          </cell>
          <cell r="M90">
            <v>267.56</v>
          </cell>
          <cell r="N90">
            <v>306.13</v>
          </cell>
          <cell r="O90">
            <v>1590.76</v>
          </cell>
          <cell r="P90">
            <v>125</v>
          </cell>
          <cell r="Q90">
            <v>235.09</v>
          </cell>
          <cell r="R90">
            <v>25809.73</v>
          </cell>
          <cell r="S90">
            <v>824.63</v>
          </cell>
          <cell r="T90">
            <v>2482.14</v>
          </cell>
          <cell r="U90">
            <v>2906.53</v>
          </cell>
          <cell r="V90">
            <v>16528.169999999998</v>
          </cell>
          <cell r="W90">
            <v>1152.67</v>
          </cell>
          <cell r="X90">
            <v>1915.59</v>
          </cell>
        </row>
        <row r="91">
          <cell r="C91" t="str">
            <v>2007/2008E</v>
          </cell>
          <cell r="D91">
            <v>7455.39</v>
          </cell>
          <cell r="E91">
            <v>127.94</v>
          </cell>
          <cell r="F91">
            <v>593.42999999999995</v>
          </cell>
          <cell r="G91">
            <v>1162.08</v>
          </cell>
          <cell r="H91">
            <v>4757.6400000000003</v>
          </cell>
          <cell r="I91">
            <v>326.54000000000002</v>
          </cell>
          <cell r="J91">
            <v>487.76</v>
          </cell>
          <cell r="K91">
            <v>394</v>
          </cell>
          <cell r="L91">
            <v>15</v>
          </cell>
          <cell r="M91">
            <v>26.46</v>
          </cell>
          <cell r="N91">
            <v>46.84</v>
          </cell>
          <cell r="O91">
            <v>170.31</v>
          </cell>
          <cell r="P91">
            <v>10.33</v>
          </cell>
          <cell r="Q91">
            <v>17.41</v>
          </cell>
          <cell r="R91">
            <v>7741.74</v>
          </cell>
          <cell r="S91">
            <v>142.94</v>
          </cell>
          <cell r="T91">
            <v>619.89</v>
          </cell>
          <cell r="U91">
            <v>1208.92</v>
          </cell>
          <cell r="V91">
            <v>4927.95</v>
          </cell>
          <cell r="W91">
            <v>336.87</v>
          </cell>
          <cell r="X91">
            <v>505.17</v>
          </cell>
        </row>
        <row r="92">
          <cell r="C92" t="str">
            <v>2007/2008F</v>
          </cell>
          <cell r="D92">
            <v>15331.4</v>
          </cell>
          <cell r="E92">
            <v>247.89</v>
          </cell>
          <cell r="F92">
            <v>1493.395</v>
          </cell>
          <cell r="G92">
            <v>1805.62</v>
          </cell>
          <cell r="H92">
            <v>7208.3</v>
          </cell>
          <cell r="I92">
            <v>1818.9649999999999</v>
          </cell>
          <cell r="J92">
            <v>2757.23</v>
          </cell>
          <cell r="K92">
            <v>1434</v>
          </cell>
          <cell r="L92">
            <v>66.16</v>
          </cell>
          <cell r="M92">
            <v>136.38</v>
          </cell>
          <cell r="N92">
            <v>103.67</v>
          </cell>
          <cell r="O92">
            <v>484.09</v>
          </cell>
          <cell r="P92">
            <v>146.65</v>
          </cell>
          <cell r="Q92">
            <v>255.97</v>
          </cell>
          <cell r="R92">
            <v>16524.32</v>
          </cell>
          <cell r="S92">
            <v>314.05</v>
          </cell>
          <cell r="T92">
            <v>1629.7750000000001</v>
          </cell>
          <cell r="U92">
            <v>1909.29</v>
          </cell>
          <cell r="V92">
            <v>7692.39</v>
          </cell>
          <cell r="W92">
            <v>1965.615</v>
          </cell>
          <cell r="X92">
            <v>3013.2</v>
          </cell>
        </row>
        <row r="93">
          <cell r="C93" t="str">
            <v>2007/2008G</v>
          </cell>
          <cell r="D93">
            <v>12257.53</v>
          </cell>
          <cell r="E93">
            <v>210.44</v>
          </cell>
          <cell r="F93">
            <v>990.94</v>
          </cell>
          <cell r="G93">
            <v>1498.12</v>
          </cell>
          <cell r="H93">
            <v>5567.69</v>
          </cell>
          <cell r="I93">
            <v>1722.51</v>
          </cell>
          <cell r="J93">
            <v>2267.83</v>
          </cell>
          <cell r="K93">
            <v>1631</v>
          </cell>
          <cell r="L93">
            <v>50.82</v>
          </cell>
          <cell r="M93">
            <v>197.61</v>
          </cell>
          <cell r="N93">
            <v>82.02</v>
          </cell>
          <cell r="O93">
            <v>618.03</v>
          </cell>
          <cell r="P93">
            <v>199.89</v>
          </cell>
          <cell r="Q93">
            <v>319.56</v>
          </cell>
          <cell r="R93">
            <v>13725.46</v>
          </cell>
          <cell r="S93">
            <v>261.26</v>
          </cell>
          <cell r="T93">
            <v>1188.55</v>
          </cell>
          <cell r="U93">
            <v>1580.14</v>
          </cell>
          <cell r="V93">
            <v>6185.72</v>
          </cell>
          <cell r="W93">
            <v>1922.4</v>
          </cell>
          <cell r="X93">
            <v>2587.39</v>
          </cell>
        </row>
        <row r="94">
          <cell r="C94" t="str">
            <v>2007/2008H</v>
          </cell>
          <cell r="D94">
            <v>26790.945</v>
          </cell>
          <cell r="E94">
            <v>651.89</v>
          </cell>
          <cell r="F94">
            <v>2571.0149999999999</v>
          </cell>
          <cell r="G94">
            <v>4045.1350000000002</v>
          </cell>
          <cell r="H94">
            <v>15474.485000000001</v>
          </cell>
          <cell r="I94">
            <v>1521.89</v>
          </cell>
          <cell r="J94">
            <v>2526.5300000000002</v>
          </cell>
          <cell r="K94">
            <v>972</v>
          </cell>
          <cell r="L94">
            <v>32.78</v>
          </cell>
          <cell r="M94">
            <v>135.49</v>
          </cell>
          <cell r="N94">
            <v>145.22999999999999</v>
          </cell>
          <cell r="O94">
            <v>420.46</v>
          </cell>
          <cell r="P94">
            <v>62.67</v>
          </cell>
          <cell r="Q94">
            <v>69.47</v>
          </cell>
          <cell r="R94">
            <v>27657.044999999998</v>
          </cell>
          <cell r="S94">
            <v>684.67</v>
          </cell>
          <cell r="T94">
            <v>2706.5050000000001</v>
          </cell>
          <cell r="U94">
            <v>4190.3649999999998</v>
          </cell>
          <cell r="V94">
            <v>15894.945</v>
          </cell>
          <cell r="W94">
            <v>1584.56</v>
          </cell>
          <cell r="X94">
            <v>2596</v>
          </cell>
        </row>
        <row r="95">
          <cell r="C95" t="str">
            <v>2007/2008I</v>
          </cell>
          <cell r="D95">
            <v>9118.73</v>
          </cell>
          <cell r="E95">
            <v>214.02</v>
          </cell>
          <cell r="F95">
            <v>661.91</v>
          </cell>
          <cell r="G95">
            <v>563.6</v>
          </cell>
          <cell r="H95">
            <v>5433.65</v>
          </cell>
          <cell r="I95">
            <v>550.79999999999995</v>
          </cell>
          <cell r="J95">
            <v>1694.75</v>
          </cell>
          <cell r="K95">
            <v>2386</v>
          </cell>
          <cell r="L95">
            <v>122.17</v>
          </cell>
          <cell r="M95">
            <v>180.38</v>
          </cell>
          <cell r="N95">
            <v>89.07</v>
          </cell>
          <cell r="O95">
            <v>1270.6600000000001</v>
          </cell>
          <cell r="P95">
            <v>121.19</v>
          </cell>
          <cell r="Q95">
            <v>358.33</v>
          </cell>
          <cell r="R95">
            <v>11260.53</v>
          </cell>
          <cell r="S95">
            <v>336.19</v>
          </cell>
          <cell r="T95">
            <v>842.29</v>
          </cell>
          <cell r="U95">
            <v>652.66999999999996</v>
          </cell>
          <cell r="V95">
            <v>6704.31</v>
          </cell>
          <cell r="W95">
            <v>671.99</v>
          </cell>
          <cell r="X95">
            <v>2053.08</v>
          </cell>
        </row>
        <row r="96">
          <cell r="C96" t="str">
            <v>2007/2008J</v>
          </cell>
          <cell r="D96">
            <v>806.45</v>
          </cell>
          <cell r="E96">
            <v>10</v>
          </cell>
          <cell r="F96">
            <v>68.67</v>
          </cell>
          <cell r="G96">
            <v>92.76</v>
          </cell>
          <cell r="H96">
            <v>394.06</v>
          </cell>
          <cell r="I96">
            <v>99.66</v>
          </cell>
          <cell r="J96">
            <v>141.30000000000001</v>
          </cell>
          <cell r="K96">
            <v>4167</v>
          </cell>
          <cell r="L96">
            <v>135.5</v>
          </cell>
          <cell r="M96">
            <v>405.53</v>
          </cell>
          <cell r="N96">
            <v>217.19</v>
          </cell>
          <cell r="O96">
            <v>1747.38</v>
          </cell>
          <cell r="P96">
            <v>501.93</v>
          </cell>
          <cell r="Q96">
            <v>1110.8800000000001</v>
          </cell>
          <cell r="R96">
            <v>4924.8599999999997</v>
          </cell>
          <cell r="S96">
            <v>145.5</v>
          </cell>
          <cell r="T96">
            <v>474.2</v>
          </cell>
          <cell r="U96">
            <v>309.95</v>
          </cell>
          <cell r="V96">
            <v>2141.44</v>
          </cell>
          <cell r="W96">
            <v>601.59</v>
          </cell>
          <cell r="X96">
            <v>1252.18</v>
          </cell>
        </row>
        <row r="97">
          <cell r="C97" t="str">
            <v>2008/20091</v>
          </cell>
          <cell r="D97">
            <v>6662</v>
          </cell>
          <cell r="E97">
            <v>178</v>
          </cell>
          <cell r="F97">
            <v>391</v>
          </cell>
          <cell r="G97">
            <v>531</v>
          </cell>
          <cell r="H97">
            <v>4436</v>
          </cell>
          <cell r="I97">
            <v>547</v>
          </cell>
          <cell r="J97">
            <v>579</v>
          </cell>
          <cell r="K97">
            <v>23</v>
          </cell>
          <cell r="L97">
            <v>0</v>
          </cell>
          <cell r="M97">
            <v>0</v>
          </cell>
          <cell r="N97">
            <v>2</v>
          </cell>
          <cell r="O97">
            <v>15</v>
          </cell>
          <cell r="P97">
            <v>0</v>
          </cell>
          <cell r="Q97">
            <v>5</v>
          </cell>
          <cell r="R97">
            <v>6684</v>
          </cell>
          <cell r="S97">
            <v>178</v>
          </cell>
          <cell r="T97">
            <v>391</v>
          </cell>
          <cell r="U97">
            <v>533</v>
          </cell>
          <cell r="V97">
            <v>4451</v>
          </cell>
          <cell r="W97">
            <v>547</v>
          </cell>
          <cell r="X97">
            <v>584</v>
          </cell>
        </row>
        <row r="98">
          <cell r="C98" t="str">
            <v>2008/20092</v>
          </cell>
          <cell r="D98">
            <v>16574.419999999998</v>
          </cell>
          <cell r="E98">
            <v>540.16</v>
          </cell>
          <cell r="F98">
            <v>1343</v>
          </cell>
          <cell r="G98">
            <v>1257.76</v>
          </cell>
          <cell r="H98">
            <v>8581.6299999999992</v>
          </cell>
          <cell r="I98">
            <v>1758.57</v>
          </cell>
          <cell r="J98">
            <v>3093.3</v>
          </cell>
          <cell r="K98">
            <v>5438</v>
          </cell>
          <cell r="L98">
            <v>402.67</v>
          </cell>
          <cell r="M98">
            <v>503.66</v>
          </cell>
          <cell r="N98">
            <v>222.16</v>
          </cell>
          <cell r="O98">
            <v>2797.81</v>
          </cell>
          <cell r="P98">
            <v>332.65</v>
          </cell>
          <cell r="Q98">
            <v>1066.8699999999999</v>
          </cell>
          <cell r="R98">
            <v>21900.240000000002</v>
          </cell>
          <cell r="S98">
            <v>942.83</v>
          </cell>
          <cell r="T98">
            <v>1846.66</v>
          </cell>
          <cell r="U98">
            <v>1479.92</v>
          </cell>
          <cell r="V98">
            <v>11379.44</v>
          </cell>
          <cell r="W98">
            <v>2091.2199999999998</v>
          </cell>
          <cell r="X98">
            <v>4160.17</v>
          </cell>
        </row>
        <row r="99">
          <cell r="C99" t="str">
            <v>2008/20093</v>
          </cell>
          <cell r="D99">
            <v>21346.935000000001</v>
          </cell>
          <cell r="E99">
            <v>296.48500000000001</v>
          </cell>
          <cell r="F99">
            <v>1232.4849999999999</v>
          </cell>
          <cell r="G99">
            <v>1917.585</v>
          </cell>
          <cell r="H99">
            <v>10281.674999999999</v>
          </cell>
          <cell r="I99">
            <v>2844.83</v>
          </cell>
          <cell r="J99">
            <v>4773.875</v>
          </cell>
          <cell r="K99">
            <v>1991</v>
          </cell>
          <cell r="L99">
            <v>104.49</v>
          </cell>
          <cell r="M99">
            <v>174.3</v>
          </cell>
          <cell r="N99">
            <v>147.84</v>
          </cell>
          <cell r="O99">
            <v>887.82</v>
          </cell>
          <cell r="P99">
            <v>171.39</v>
          </cell>
          <cell r="Q99">
            <v>298.23500000000001</v>
          </cell>
          <cell r="R99">
            <v>23131.01</v>
          </cell>
          <cell r="S99">
            <v>400.97500000000002</v>
          </cell>
          <cell r="T99">
            <v>1406.7850000000001</v>
          </cell>
          <cell r="U99">
            <v>2065.4250000000002</v>
          </cell>
          <cell r="V99">
            <v>11169.495000000001</v>
          </cell>
          <cell r="W99">
            <v>3016.22</v>
          </cell>
          <cell r="X99">
            <v>5072.1099999999997</v>
          </cell>
        </row>
        <row r="100">
          <cell r="C100" t="str">
            <v>2008/20094</v>
          </cell>
          <cell r="D100">
            <v>567</v>
          </cell>
          <cell r="E100">
            <v>20</v>
          </cell>
          <cell r="F100">
            <v>41</v>
          </cell>
          <cell r="G100">
            <v>59</v>
          </cell>
          <cell r="H100">
            <v>388</v>
          </cell>
          <cell r="I100">
            <v>17</v>
          </cell>
          <cell r="J100">
            <v>42</v>
          </cell>
          <cell r="K100">
            <v>0</v>
          </cell>
          <cell r="L100">
            <v>0</v>
          </cell>
          <cell r="M100">
            <v>0</v>
          </cell>
          <cell r="N100">
            <v>0</v>
          </cell>
          <cell r="O100">
            <v>0</v>
          </cell>
          <cell r="P100">
            <v>0</v>
          </cell>
          <cell r="Q100">
            <v>0</v>
          </cell>
          <cell r="R100">
            <v>567</v>
          </cell>
          <cell r="S100">
            <v>20</v>
          </cell>
          <cell r="T100">
            <v>41</v>
          </cell>
          <cell r="U100">
            <v>59</v>
          </cell>
          <cell r="V100">
            <v>388</v>
          </cell>
          <cell r="W100">
            <v>17</v>
          </cell>
          <cell r="X100">
            <v>42</v>
          </cell>
        </row>
        <row r="101">
          <cell r="C101" t="str">
            <v>2008/20095</v>
          </cell>
          <cell r="D101">
            <v>1511.86</v>
          </cell>
          <cell r="E101">
            <v>33.43</v>
          </cell>
          <cell r="F101">
            <v>133.07</v>
          </cell>
          <cell r="G101">
            <v>170.44</v>
          </cell>
          <cell r="H101">
            <v>848.51</v>
          </cell>
          <cell r="I101">
            <v>116.19</v>
          </cell>
          <cell r="J101">
            <v>210.22</v>
          </cell>
          <cell r="K101">
            <v>107</v>
          </cell>
          <cell r="L101">
            <v>6</v>
          </cell>
          <cell r="M101">
            <v>15.27</v>
          </cell>
          <cell r="N101">
            <v>10</v>
          </cell>
          <cell r="O101">
            <v>58.96</v>
          </cell>
          <cell r="P101">
            <v>6</v>
          </cell>
          <cell r="Q101">
            <v>5</v>
          </cell>
          <cell r="R101">
            <v>1613.09</v>
          </cell>
          <cell r="S101">
            <v>39.43</v>
          </cell>
          <cell r="T101">
            <v>148.34</v>
          </cell>
          <cell r="U101">
            <v>180.44</v>
          </cell>
          <cell r="V101">
            <v>907.47</v>
          </cell>
          <cell r="W101">
            <v>122.19</v>
          </cell>
          <cell r="X101">
            <v>215.22</v>
          </cell>
        </row>
        <row r="102">
          <cell r="C102" t="str">
            <v>2008/20096</v>
          </cell>
          <cell r="D102">
            <v>9483.8449999999993</v>
          </cell>
          <cell r="E102">
            <v>99.974999999999994</v>
          </cell>
          <cell r="F102">
            <v>581.39499999999998</v>
          </cell>
          <cell r="G102">
            <v>827.495</v>
          </cell>
          <cell r="H102">
            <v>4168.6549999999997</v>
          </cell>
          <cell r="I102">
            <v>1520.49</v>
          </cell>
          <cell r="J102">
            <v>2285.835</v>
          </cell>
          <cell r="K102">
            <v>727</v>
          </cell>
          <cell r="L102">
            <v>24.33</v>
          </cell>
          <cell r="M102">
            <v>64.08</v>
          </cell>
          <cell r="N102">
            <v>41.25</v>
          </cell>
          <cell r="O102">
            <v>288.93</v>
          </cell>
          <cell r="P102">
            <v>61.01</v>
          </cell>
          <cell r="Q102">
            <v>132.51499999999999</v>
          </cell>
          <cell r="R102">
            <v>10095.959999999999</v>
          </cell>
          <cell r="S102">
            <v>124.30500000000001</v>
          </cell>
          <cell r="T102">
            <v>645.47500000000002</v>
          </cell>
          <cell r="U102">
            <v>868.745</v>
          </cell>
          <cell r="V102">
            <v>4457.585</v>
          </cell>
          <cell r="W102">
            <v>1581.5</v>
          </cell>
          <cell r="X102">
            <v>2418.35</v>
          </cell>
        </row>
        <row r="103">
          <cell r="C103" t="str">
            <v>2008/20097</v>
          </cell>
          <cell r="D103">
            <v>4002.18</v>
          </cell>
          <cell r="E103">
            <v>47.975000000000001</v>
          </cell>
          <cell r="F103">
            <v>279.93</v>
          </cell>
          <cell r="G103">
            <v>301.755</v>
          </cell>
          <cell r="H103">
            <v>2017.0550000000001</v>
          </cell>
          <cell r="I103">
            <v>511.01</v>
          </cell>
          <cell r="J103">
            <v>844.45500000000004</v>
          </cell>
          <cell r="K103">
            <v>301</v>
          </cell>
          <cell r="L103">
            <v>9.33</v>
          </cell>
          <cell r="M103">
            <v>20.329999999999998</v>
          </cell>
          <cell r="N103">
            <v>17.45</v>
          </cell>
          <cell r="O103">
            <v>89.73</v>
          </cell>
          <cell r="P103">
            <v>31</v>
          </cell>
          <cell r="Q103">
            <v>66.17</v>
          </cell>
          <cell r="R103">
            <v>4236.1899999999996</v>
          </cell>
          <cell r="S103">
            <v>57.305</v>
          </cell>
          <cell r="T103">
            <v>300.26</v>
          </cell>
          <cell r="U103">
            <v>319.20499999999998</v>
          </cell>
          <cell r="V103">
            <v>2106.7849999999999</v>
          </cell>
          <cell r="W103">
            <v>542.01</v>
          </cell>
          <cell r="X103">
            <v>910.625</v>
          </cell>
        </row>
        <row r="104">
          <cell r="C104" t="str">
            <v>2008/20098</v>
          </cell>
          <cell r="D104">
            <v>8339.6200000000008</v>
          </cell>
          <cell r="E104">
            <v>177.05</v>
          </cell>
          <cell r="F104">
            <v>737.54</v>
          </cell>
          <cell r="G104">
            <v>1071.21</v>
          </cell>
          <cell r="H104">
            <v>5095.47</v>
          </cell>
          <cell r="I104">
            <v>527.57000000000005</v>
          </cell>
          <cell r="J104">
            <v>730.78</v>
          </cell>
          <cell r="K104">
            <v>1633</v>
          </cell>
          <cell r="L104">
            <v>55.22</v>
          </cell>
          <cell r="M104">
            <v>143.41</v>
          </cell>
          <cell r="N104">
            <v>179.39</v>
          </cell>
          <cell r="O104">
            <v>786.2</v>
          </cell>
          <cell r="P104">
            <v>65.11</v>
          </cell>
          <cell r="Q104">
            <v>124.92</v>
          </cell>
          <cell r="R104">
            <v>9693.8700000000008</v>
          </cell>
          <cell r="S104">
            <v>232.27</v>
          </cell>
          <cell r="T104">
            <v>880.95</v>
          </cell>
          <cell r="U104">
            <v>1250.5999999999999</v>
          </cell>
          <cell r="V104">
            <v>5881.67</v>
          </cell>
          <cell r="W104">
            <v>592.67999999999995</v>
          </cell>
          <cell r="X104">
            <v>855.7</v>
          </cell>
        </row>
        <row r="105">
          <cell r="C105" t="str">
            <v>2008/20099</v>
          </cell>
          <cell r="D105">
            <v>9918.9699999999993</v>
          </cell>
          <cell r="E105">
            <v>193.93</v>
          </cell>
          <cell r="F105">
            <v>822.13</v>
          </cell>
          <cell r="G105">
            <v>1012.16</v>
          </cell>
          <cell r="H105">
            <v>5854.63</v>
          </cell>
          <cell r="I105">
            <v>850.3</v>
          </cell>
          <cell r="J105">
            <v>1185.82</v>
          </cell>
          <cell r="K105">
            <v>1724</v>
          </cell>
          <cell r="L105">
            <v>60.92</v>
          </cell>
          <cell r="M105">
            <v>122.18</v>
          </cell>
          <cell r="N105">
            <v>101.5</v>
          </cell>
          <cell r="O105">
            <v>956.68</v>
          </cell>
          <cell r="P105">
            <v>74.84</v>
          </cell>
          <cell r="Q105">
            <v>211.67</v>
          </cell>
          <cell r="R105">
            <v>11446.76</v>
          </cell>
          <cell r="S105">
            <v>254.85</v>
          </cell>
          <cell r="T105">
            <v>944.31</v>
          </cell>
          <cell r="U105">
            <v>1113.6600000000001</v>
          </cell>
          <cell r="V105">
            <v>6811.31</v>
          </cell>
          <cell r="W105">
            <v>925.14</v>
          </cell>
          <cell r="X105">
            <v>1397.49</v>
          </cell>
        </row>
        <row r="106">
          <cell r="C106" t="str">
            <v>2008/2009A</v>
          </cell>
          <cell r="D106">
            <v>4492.59</v>
          </cell>
          <cell r="E106">
            <v>59.13</v>
          </cell>
          <cell r="F106">
            <v>357.93</v>
          </cell>
          <cell r="G106">
            <v>448.36</v>
          </cell>
          <cell r="H106">
            <v>2273.73</v>
          </cell>
          <cell r="I106">
            <v>650.22</v>
          </cell>
          <cell r="J106">
            <v>703.22</v>
          </cell>
          <cell r="K106">
            <v>1571</v>
          </cell>
          <cell r="L106">
            <v>90.5</v>
          </cell>
          <cell r="M106">
            <v>129.33000000000001</v>
          </cell>
          <cell r="N106">
            <v>96.67</v>
          </cell>
          <cell r="O106">
            <v>1018.47</v>
          </cell>
          <cell r="P106">
            <v>51.5</v>
          </cell>
          <cell r="Q106">
            <v>133.5</v>
          </cell>
          <cell r="R106">
            <v>6012.56</v>
          </cell>
          <cell r="S106">
            <v>149.63</v>
          </cell>
          <cell r="T106">
            <v>487.26</v>
          </cell>
          <cell r="U106">
            <v>545.03</v>
          </cell>
          <cell r="V106">
            <v>3292.2</v>
          </cell>
          <cell r="W106">
            <v>701.72</v>
          </cell>
          <cell r="X106">
            <v>836.72</v>
          </cell>
        </row>
        <row r="107">
          <cell r="C107" t="str">
            <v>2008/2009B</v>
          </cell>
          <cell r="D107">
            <v>21179.1</v>
          </cell>
          <cell r="E107">
            <v>388.18</v>
          </cell>
          <cell r="F107">
            <v>1438.83</v>
          </cell>
          <cell r="G107">
            <v>2169.09</v>
          </cell>
          <cell r="H107">
            <v>11708.77</v>
          </cell>
          <cell r="I107">
            <v>1918.36</v>
          </cell>
          <cell r="J107">
            <v>3555.87</v>
          </cell>
          <cell r="K107">
            <v>3371</v>
          </cell>
          <cell r="L107">
            <v>130.33000000000001</v>
          </cell>
          <cell r="M107">
            <v>266.83</v>
          </cell>
          <cell r="N107">
            <v>195.15</v>
          </cell>
          <cell r="O107">
            <v>1637.02</v>
          </cell>
          <cell r="P107">
            <v>204.65</v>
          </cell>
          <cell r="Q107">
            <v>558.77</v>
          </cell>
          <cell r="R107">
            <v>24171.85</v>
          </cell>
          <cell r="S107">
            <v>518.51</v>
          </cell>
          <cell r="T107">
            <v>1705.66</v>
          </cell>
          <cell r="U107">
            <v>2364.2399999999998</v>
          </cell>
          <cell r="V107">
            <v>13345.79</v>
          </cell>
          <cell r="W107">
            <v>2123.0100000000002</v>
          </cell>
          <cell r="X107">
            <v>4114.6400000000003</v>
          </cell>
        </row>
        <row r="108">
          <cell r="C108" t="str">
            <v>2008/2009C</v>
          </cell>
          <cell r="D108">
            <v>9255.82</v>
          </cell>
          <cell r="E108">
            <v>158.88</v>
          </cell>
          <cell r="F108">
            <v>758.4</v>
          </cell>
          <cell r="G108">
            <v>1349.32</v>
          </cell>
          <cell r="H108">
            <v>4511.95</v>
          </cell>
          <cell r="I108">
            <v>928.9</v>
          </cell>
          <cell r="J108">
            <v>1548.37</v>
          </cell>
          <cell r="K108">
            <v>1269</v>
          </cell>
          <cell r="L108">
            <v>70.67</v>
          </cell>
          <cell r="M108">
            <v>136.47</v>
          </cell>
          <cell r="N108">
            <v>118.13</v>
          </cell>
          <cell r="O108">
            <v>563</v>
          </cell>
          <cell r="P108">
            <v>118.66</v>
          </cell>
          <cell r="Q108">
            <v>168.83</v>
          </cell>
          <cell r="R108">
            <v>10431.58</v>
          </cell>
          <cell r="S108">
            <v>229.55</v>
          </cell>
          <cell r="T108">
            <v>894.87</v>
          </cell>
          <cell r="U108">
            <v>1467.45</v>
          </cell>
          <cell r="V108">
            <v>5074.95</v>
          </cell>
          <cell r="W108">
            <v>1047.56</v>
          </cell>
          <cell r="X108">
            <v>1717.2</v>
          </cell>
        </row>
        <row r="109">
          <cell r="C109" t="str">
            <v>2008/2009D</v>
          </cell>
          <cell r="D109">
            <v>23636.02</v>
          </cell>
          <cell r="E109">
            <v>695.37</v>
          </cell>
          <cell r="F109">
            <v>1935.27</v>
          </cell>
          <cell r="G109">
            <v>2663.4</v>
          </cell>
          <cell r="H109">
            <v>15388.47</v>
          </cell>
          <cell r="I109">
            <v>1111.6099999999999</v>
          </cell>
          <cell r="J109">
            <v>1841.9</v>
          </cell>
          <cell r="K109">
            <v>3506</v>
          </cell>
          <cell r="L109">
            <v>194.52</v>
          </cell>
          <cell r="M109">
            <v>262.92</v>
          </cell>
          <cell r="N109">
            <v>303.74</v>
          </cell>
          <cell r="O109">
            <v>1711.55</v>
          </cell>
          <cell r="P109">
            <v>141.88</v>
          </cell>
          <cell r="Q109">
            <v>293.04000000000002</v>
          </cell>
          <cell r="R109">
            <v>26543.67</v>
          </cell>
          <cell r="S109">
            <v>889.89</v>
          </cell>
          <cell r="T109">
            <v>2198.19</v>
          </cell>
          <cell r="U109">
            <v>2967.14</v>
          </cell>
          <cell r="V109">
            <v>17100.02</v>
          </cell>
          <cell r="W109">
            <v>1253.49</v>
          </cell>
          <cell r="X109">
            <v>2134.94</v>
          </cell>
        </row>
        <row r="110">
          <cell r="C110" t="str">
            <v>2008/2009E</v>
          </cell>
          <cell r="D110">
            <v>7131.65</v>
          </cell>
          <cell r="E110">
            <v>123.82</v>
          </cell>
          <cell r="F110">
            <v>466.52</v>
          </cell>
          <cell r="G110">
            <v>1041.01</v>
          </cell>
          <cell r="H110">
            <v>4712.9399999999996</v>
          </cell>
          <cell r="I110">
            <v>310.38</v>
          </cell>
          <cell r="J110">
            <v>476.98</v>
          </cell>
          <cell r="K110">
            <v>443</v>
          </cell>
          <cell r="L110">
            <v>16</v>
          </cell>
          <cell r="M110">
            <v>24.2</v>
          </cell>
          <cell r="N110">
            <v>50.42</v>
          </cell>
          <cell r="O110">
            <v>207.35</v>
          </cell>
          <cell r="P110">
            <v>8.36</v>
          </cell>
          <cell r="Q110">
            <v>19.79</v>
          </cell>
          <cell r="R110">
            <v>7457.77</v>
          </cell>
          <cell r="S110">
            <v>139.82</v>
          </cell>
          <cell r="T110">
            <v>490.72</v>
          </cell>
          <cell r="U110">
            <v>1091.43</v>
          </cell>
          <cell r="V110">
            <v>4920.29</v>
          </cell>
          <cell r="W110">
            <v>318.74</v>
          </cell>
          <cell r="X110">
            <v>496.77</v>
          </cell>
        </row>
        <row r="111">
          <cell r="C111" t="str">
            <v>2008/2009F</v>
          </cell>
          <cell r="D111">
            <v>14837.584999999999</v>
          </cell>
          <cell r="E111">
            <v>247.125</v>
          </cell>
          <cell r="F111">
            <v>1330.54</v>
          </cell>
          <cell r="G111">
            <v>1704.175</v>
          </cell>
          <cell r="H111">
            <v>6999.0649999999996</v>
          </cell>
          <cell r="I111">
            <v>1769.91</v>
          </cell>
          <cell r="J111">
            <v>2786.77</v>
          </cell>
          <cell r="K111">
            <v>1386</v>
          </cell>
          <cell r="L111">
            <v>59.3</v>
          </cell>
          <cell r="M111">
            <v>140.82</v>
          </cell>
          <cell r="N111">
            <v>93.67</v>
          </cell>
          <cell r="O111">
            <v>481.26</v>
          </cell>
          <cell r="P111">
            <v>132.91</v>
          </cell>
          <cell r="Q111">
            <v>246.99</v>
          </cell>
          <cell r="R111">
            <v>15992.535</v>
          </cell>
          <cell r="S111">
            <v>306.42500000000001</v>
          </cell>
          <cell r="T111">
            <v>1471.36</v>
          </cell>
          <cell r="U111">
            <v>1797.845</v>
          </cell>
          <cell r="V111">
            <v>7480.3249999999998</v>
          </cell>
          <cell r="W111">
            <v>1902.82</v>
          </cell>
          <cell r="X111">
            <v>3033.76</v>
          </cell>
        </row>
        <row r="112">
          <cell r="C112" t="str">
            <v>2008/2009G</v>
          </cell>
          <cell r="D112">
            <v>11424.32</v>
          </cell>
          <cell r="E112">
            <v>138.38</v>
          </cell>
          <cell r="F112">
            <v>854.2</v>
          </cell>
          <cell r="G112">
            <v>1347.59</v>
          </cell>
          <cell r="H112">
            <v>5176.54</v>
          </cell>
          <cell r="I112">
            <v>1592.13</v>
          </cell>
          <cell r="J112">
            <v>2315.48</v>
          </cell>
          <cell r="K112">
            <v>1698</v>
          </cell>
          <cell r="L112">
            <v>55.47</v>
          </cell>
          <cell r="M112">
            <v>206.89</v>
          </cell>
          <cell r="N112">
            <v>102.5</v>
          </cell>
          <cell r="O112">
            <v>631.72</v>
          </cell>
          <cell r="P112">
            <v>185.82</v>
          </cell>
          <cell r="Q112">
            <v>352.83</v>
          </cell>
          <cell r="R112">
            <v>12959.55</v>
          </cell>
          <cell r="S112">
            <v>193.85</v>
          </cell>
          <cell r="T112">
            <v>1061.0899999999999</v>
          </cell>
          <cell r="U112">
            <v>1450.09</v>
          </cell>
          <cell r="V112">
            <v>5808.26</v>
          </cell>
          <cell r="W112">
            <v>1777.95</v>
          </cell>
          <cell r="X112">
            <v>2668.31</v>
          </cell>
        </row>
        <row r="113">
          <cell r="C113" t="str">
            <v>2008/2009H</v>
          </cell>
          <cell r="D113">
            <v>26322.365000000002</v>
          </cell>
          <cell r="E113">
            <v>586.78</v>
          </cell>
          <cell r="F113">
            <v>2224.4499999999998</v>
          </cell>
          <cell r="G113">
            <v>4183.17</v>
          </cell>
          <cell r="H113">
            <v>15496.54</v>
          </cell>
          <cell r="I113">
            <v>1441.61</v>
          </cell>
          <cell r="J113">
            <v>2389.8150000000001</v>
          </cell>
          <cell r="K113">
            <v>1192</v>
          </cell>
          <cell r="L113">
            <v>37.92</v>
          </cell>
          <cell r="M113">
            <v>165.18</v>
          </cell>
          <cell r="N113">
            <v>163.84</v>
          </cell>
          <cell r="O113">
            <v>572.65</v>
          </cell>
          <cell r="P113">
            <v>55.46</v>
          </cell>
          <cell r="Q113">
            <v>71.34</v>
          </cell>
          <cell r="R113">
            <v>27388.755000000001</v>
          </cell>
          <cell r="S113">
            <v>624.70000000000005</v>
          </cell>
          <cell r="T113">
            <v>2389.63</v>
          </cell>
          <cell r="U113">
            <v>4347.01</v>
          </cell>
          <cell r="V113">
            <v>16069.19</v>
          </cell>
          <cell r="W113">
            <v>1497.07</v>
          </cell>
          <cell r="X113">
            <v>2461.1550000000002</v>
          </cell>
        </row>
        <row r="114">
          <cell r="C114" t="str">
            <v>2008/2009I</v>
          </cell>
          <cell r="D114">
            <v>9674.08</v>
          </cell>
          <cell r="E114">
            <v>263.95999999999998</v>
          </cell>
          <cell r="F114">
            <v>590.59</v>
          </cell>
          <cell r="G114">
            <v>589.85</v>
          </cell>
          <cell r="H114">
            <v>5907.66</v>
          </cell>
          <cell r="I114">
            <v>519.59</v>
          </cell>
          <cell r="J114">
            <v>1802.43</v>
          </cell>
          <cell r="K114">
            <v>2546</v>
          </cell>
          <cell r="L114">
            <v>130.21</v>
          </cell>
          <cell r="M114">
            <v>219.61</v>
          </cell>
          <cell r="N114">
            <v>106.86</v>
          </cell>
          <cell r="O114">
            <v>1435.09</v>
          </cell>
          <cell r="P114">
            <v>112.93</v>
          </cell>
          <cell r="Q114">
            <v>342.18</v>
          </cell>
          <cell r="R114">
            <v>12020.96</v>
          </cell>
          <cell r="S114">
            <v>394.17</v>
          </cell>
          <cell r="T114">
            <v>810.2</v>
          </cell>
          <cell r="U114">
            <v>696.71</v>
          </cell>
          <cell r="V114">
            <v>7342.75</v>
          </cell>
          <cell r="W114">
            <v>632.52</v>
          </cell>
          <cell r="X114">
            <v>2144.61</v>
          </cell>
        </row>
        <row r="115">
          <cell r="C115" t="str">
            <v>2008/2009J</v>
          </cell>
          <cell r="D115">
            <v>660.64</v>
          </cell>
          <cell r="E115">
            <v>12.37</v>
          </cell>
          <cell r="F115">
            <v>47.72</v>
          </cell>
          <cell r="G115">
            <v>76.63</v>
          </cell>
          <cell r="H115">
            <v>335.71</v>
          </cell>
          <cell r="I115">
            <v>67.33</v>
          </cell>
          <cell r="J115">
            <v>120.88</v>
          </cell>
          <cell r="K115">
            <v>3774</v>
          </cell>
          <cell r="L115">
            <v>159.12</v>
          </cell>
          <cell r="M115">
            <v>437.52</v>
          </cell>
          <cell r="N115">
            <v>170.43</v>
          </cell>
          <cell r="O115">
            <v>1517.76</v>
          </cell>
          <cell r="P115">
            <v>456.83</v>
          </cell>
          <cell r="Q115">
            <v>985.35</v>
          </cell>
          <cell r="R115">
            <v>4387.6499999999996</v>
          </cell>
          <cell r="S115">
            <v>171.49</v>
          </cell>
          <cell r="T115">
            <v>485.24</v>
          </cell>
          <cell r="U115">
            <v>247.06</v>
          </cell>
          <cell r="V115">
            <v>1853.47</v>
          </cell>
          <cell r="W115">
            <v>524.16</v>
          </cell>
          <cell r="X115">
            <v>1106.23</v>
          </cell>
        </row>
        <row r="116">
          <cell r="C116" t="str">
            <v>2009/20101</v>
          </cell>
          <cell r="D116">
            <v>6841</v>
          </cell>
          <cell r="E116">
            <v>159</v>
          </cell>
          <cell r="F116">
            <v>300</v>
          </cell>
          <cell r="G116">
            <v>779</v>
          </cell>
          <cell r="H116">
            <v>4531</v>
          </cell>
          <cell r="I116">
            <v>489</v>
          </cell>
          <cell r="J116">
            <v>583</v>
          </cell>
          <cell r="K116">
            <v>21</v>
          </cell>
          <cell r="L116">
            <v>0</v>
          </cell>
          <cell r="M116">
            <v>1</v>
          </cell>
          <cell r="N116">
            <v>3</v>
          </cell>
          <cell r="O116">
            <v>17</v>
          </cell>
          <cell r="P116">
            <v>0</v>
          </cell>
          <cell r="Q116">
            <v>0</v>
          </cell>
          <cell r="R116">
            <v>6862</v>
          </cell>
          <cell r="S116">
            <v>159</v>
          </cell>
          <cell r="T116">
            <v>301</v>
          </cell>
          <cell r="U116">
            <v>782</v>
          </cell>
          <cell r="V116">
            <v>4548</v>
          </cell>
          <cell r="W116">
            <v>489</v>
          </cell>
          <cell r="X116">
            <v>583</v>
          </cell>
        </row>
        <row r="117">
          <cell r="C117" t="str">
            <v>2009/20102</v>
          </cell>
          <cell r="D117">
            <v>17730.310000000001</v>
          </cell>
          <cell r="E117">
            <v>509.4</v>
          </cell>
          <cell r="F117">
            <v>1172.25</v>
          </cell>
          <cell r="G117">
            <v>1489.71</v>
          </cell>
          <cell r="H117">
            <v>9259.68</v>
          </cell>
          <cell r="I117">
            <v>1790.04</v>
          </cell>
          <cell r="J117">
            <v>3509.23</v>
          </cell>
          <cell r="K117">
            <v>5716</v>
          </cell>
          <cell r="L117">
            <v>444.5</v>
          </cell>
          <cell r="M117">
            <v>529.28</v>
          </cell>
          <cell r="N117">
            <v>237.04</v>
          </cell>
          <cell r="O117">
            <v>3005.81</v>
          </cell>
          <cell r="P117">
            <v>320.5</v>
          </cell>
          <cell r="Q117">
            <v>1068.49</v>
          </cell>
          <cell r="R117">
            <v>23335.93</v>
          </cell>
          <cell r="S117">
            <v>953.9</v>
          </cell>
          <cell r="T117">
            <v>1701.53</v>
          </cell>
          <cell r="U117">
            <v>1726.75</v>
          </cell>
          <cell r="V117">
            <v>12265.49</v>
          </cell>
          <cell r="W117">
            <v>2110.54</v>
          </cell>
          <cell r="X117">
            <v>4577.72</v>
          </cell>
        </row>
        <row r="118">
          <cell r="C118" t="str">
            <v>2009/20103</v>
          </cell>
          <cell r="D118">
            <v>22328.314999999999</v>
          </cell>
          <cell r="E118">
            <v>256.63499999999999</v>
          </cell>
          <cell r="F118">
            <v>1210.77</v>
          </cell>
          <cell r="G118">
            <v>2123.08</v>
          </cell>
          <cell r="H118">
            <v>11404.82</v>
          </cell>
          <cell r="I118">
            <v>2738.81</v>
          </cell>
          <cell r="J118">
            <v>4594.2</v>
          </cell>
          <cell r="K118">
            <v>2318</v>
          </cell>
          <cell r="L118">
            <v>129.5</v>
          </cell>
          <cell r="M118">
            <v>192.8</v>
          </cell>
          <cell r="N118">
            <v>188.21</v>
          </cell>
          <cell r="O118">
            <v>1015.7</v>
          </cell>
          <cell r="P118">
            <v>191.33</v>
          </cell>
          <cell r="Q118">
            <v>344.82</v>
          </cell>
          <cell r="R118">
            <v>24390.674999999999</v>
          </cell>
          <cell r="S118">
            <v>386.13499999999999</v>
          </cell>
          <cell r="T118">
            <v>1403.57</v>
          </cell>
          <cell r="U118">
            <v>2311.29</v>
          </cell>
          <cell r="V118">
            <v>12420.52</v>
          </cell>
          <cell r="W118">
            <v>2930.14</v>
          </cell>
          <cell r="X118">
            <v>4939.0200000000004</v>
          </cell>
        </row>
        <row r="119">
          <cell r="C119" t="str">
            <v>2009/20104</v>
          </cell>
          <cell r="D119">
            <v>509</v>
          </cell>
          <cell r="E119">
            <v>11</v>
          </cell>
          <cell r="F119">
            <v>27</v>
          </cell>
          <cell r="G119">
            <v>32</v>
          </cell>
          <cell r="H119">
            <v>382</v>
          </cell>
          <cell r="I119">
            <v>21</v>
          </cell>
          <cell r="J119">
            <v>36</v>
          </cell>
          <cell r="K119">
            <v>4</v>
          </cell>
          <cell r="L119">
            <v>0</v>
          </cell>
          <cell r="M119">
            <v>0</v>
          </cell>
          <cell r="N119">
            <v>2</v>
          </cell>
          <cell r="O119">
            <v>0</v>
          </cell>
          <cell r="P119">
            <v>0</v>
          </cell>
          <cell r="Q119">
            <v>0</v>
          </cell>
          <cell r="R119">
            <v>511</v>
          </cell>
          <cell r="S119">
            <v>11</v>
          </cell>
          <cell r="T119">
            <v>27</v>
          </cell>
          <cell r="U119">
            <v>34</v>
          </cell>
          <cell r="V119">
            <v>382</v>
          </cell>
          <cell r="W119">
            <v>21</v>
          </cell>
          <cell r="X119">
            <v>36</v>
          </cell>
        </row>
        <row r="120">
          <cell r="C120" t="str">
            <v>2009/20105</v>
          </cell>
          <cell r="D120">
            <v>1581.89</v>
          </cell>
          <cell r="E120">
            <v>28.94</v>
          </cell>
          <cell r="F120">
            <v>141.72</v>
          </cell>
          <cell r="G120">
            <v>163.44</v>
          </cell>
          <cell r="H120">
            <v>932.41</v>
          </cell>
          <cell r="I120">
            <v>110.59</v>
          </cell>
          <cell r="J120">
            <v>204.79</v>
          </cell>
          <cell r="K120">
            <v>113</v>
          </cell>
          <cell r="L120">
            <v>3.5</v>
          </cell>
          <cell r="M120">
            <v>10.67</v>
          </cell>
          <cell r="N120">
            <v>12.67</v>
          </cell>
          <cell r="O120">
            <v>62.84</v>
          </cell>
          <cell r="P120">
            <v>3</v>
          </cell>
          <cell r="Q120">
            <v>12.5</v>
          </cell>
          <cell r="R120">
            <v>1687.07</v>
          </cell>
          <cell r="S120">
            <v>32.44</v>
          </cell>
          <cell r="T120">
            <v>152.38999999999999</v>
          </cell>
          <cell r="U120">
            <v>176.11</v>
          </cell>
          <cell r="V120">
            <v>995.25</v>
          </cell>
          <cell r="W120">
            <v>113.59</v>
          </cell>
          <cell r="X120">
            <v>217.29</v>
          </cell>
        </row>
        <row r="121">
          <cell r="C121" t="str">
            <v>2009/20106</v>
          </cell>
          <cell r="D121">
            <v>9661.1350000000002</v>
          </cell>
          <cell r="E121">
            <v>100.325</v>
          </cell>
          <cell r="F121">
            <v>546.55999999999995</v>
          </cell>
          <cell r="G121">
            <v>908</v>
          </cell>
          <cell r="H121">
            <v>4467.74</v>
          </cell>
          <cell r="I121">
            <v>1437.34</v>
          </cell>
          <cell r="J121">
            <v>2201.17</v>
          </cell>
          <cell r="K121">
            <v>696</v>
          </cell>
          <cell r="L121">
            <v>20.329999999999998</v>
          </cell>
          <cell r="M121">
            <v>51.59</v>
          </cell>
          <cell r="N121">
            <v>35.67</v>
          </cell>
          <cell r="O121">
            <v>316.19</v>
          </cell>
          <cell r="P121">
            <v>49.34</v>
          </cell>
          <cell r="Q121">
            <v>120.67</v>
          </cell>
          <cell r="R121">
            <v>10254.924999999999</v>
          </cell>
          <cell r="S121">
            <v>120.655</v>
          </cell>
          <cell r="T121">
            <v>598.15</v>
          </cell>
          <cell r="U121">
            <v>943.67</v>
          </cell>
          <cell r="V121">
            <v>4783.93</v>
          </cell>
          <cell r="W121">
            <v>1486.68</v>
          </cell>
          <cell r="X121">
            <v>2321.84</v>
          </cell>
        </row>
        <row r="122">
          <cell r="C122" t="str">
            <v>2009/20107</v>
          </cell>
          <cell r="D122">
            <v>4242.3549999999996</v>
          </cell>
          <cell r="E122">
            <v>60.414999999999999</v>
          </cell>
          <cell r="F122">
            <v>269.42</v>
          </cell>
          <cell r="G122">
            <v>341.82</v>
          </cell>
          <cell r="H122">
            <v>2280.4499999999998</v>
          </cell>
          <cell r="I122">
            <v>464.48</v>
          </cell>
          <cell r="J122">
            <v>825.77</v>
          </cell>
          <cell r="K122">
            <v>343</v>
          </cell>
          <cell r="L122">
            <v>3.5</v>
          </cell>
          <cell r="M122">
            <v>29</v>
          </cell>
          <cell r="N122">
            <v>16.5</v>
          </cell>
          <cell r="O122">
            <v>103.015</v>
          </cell>
          <cell r="P122">
            <v>30</v>
          </cell>
          <cell r="Q122">
            <v>68.5</v>
          </cell>
          <cell r="R122">
            <v>4492.87</v>
          </cell>
          <cell r="S122">
            <v>63.914999999999999</v>
          </cell>
          <cell r="T122">
            <v>298.42</v>
          </cell>
          <cell r="U122">
            <v>358.32</v>
          </cell>
          <cell r="V122">
            <v>2383.4650000000001</v>
          </cell>
          <cell r="W122">
            <v>494.48</v>
          </cell>
          <cell r="X122">
            <v>894.27</v>
          </cell>
        </row>
        <row r="123">
          <cell r="C123" t="str">
            <v>2009/20108</v>
          </cell>
          <cell r="D123">
            <v>8143.84</v>
          </cell>
          <cell r="E123">
            <v>154.91999999999999</v>
          </cell>
          <cell r="F123">
            <v>654.04999999999995</v>
          </cell>
          <cell r="G123">
            <v>988.58</v>
          </cell>
          <cell r="H123">
            <v>5276.97</v>
          </cell>
          <cell r="I123">
            <v>430.12</v>
          </cell>
          <cell r="J123">
            <v>639.20000000000005</v>
          </cell>
          <cell r="K123">
            <v>1623</v>
          </cell>
          <cell r="L123">
            <v>68.5</v>
          </cell>
          <cell r="M123">
            <v>144.18</v>
          </cell>
          <cell r="N123">
            <v>193.8</v>
          </cell>
          <cell r="O123">
            <v>810.04</v>
          </cell>
          <cell r="P123">
            <v>66.5</v>
          </cell>
          <cell r="Q123">
            <v>96</v>
          </cell>
          <cell r="R123">
            <v>9522.86</v>
          </cell>
          <cell r="S123">
            <v>223.42</v>
          </cell>
          <cell r="T123">
            <v>798.23</v>
          </cell>
          <cell r="U123">
            <v>1182.3800000000001</v>
          </cell>
          <cell r="V123">
            <v>6087.01</v>
          </cell>
          <cell r="W123">
            <v>496.62</v>
          </cell>
          <cell r="X123">
            <v>735.2</v>
          </cell>
        </row>
        <row r="124">
          <cell r="C124" t="str">
            <v>2009/20109</v>
          </cell>
          <cell r="D124">
            <v>10227.870000000001</v>
          </cell>
          <cell r="E124">
            <v>191.92</v>
          </cell>
          <cell r="F124">
            <v>794.48</v>
          </cell>
          <cell r="G124">
            <v>1019.09</v>
          </cell>
          <cell r="H124">
            <v>6357.24</v>
          </cell>
          <cell r="I124">
            <v>793.32</v>
          </cell>
          <cell r="J124">
            <v>1071.82</v>
          </cell>
          <cell r="K124">
            <v>1726</v>
          </cell>
          <cell r="L124">
            <v>60.51</v>
          </cell>
          <cell r="M124">
            <v>120.08</v>
          </cell>
          <cell r="N124">
            <v>90.8</v>
          </cell>
          <cell r="O124">
            <v>969.59</v>
          </cell>
          <cell r="P124">
            <v>65.17</v>
          </cell>
          <cell r="Q124">
            <v>224.26</v>
          </cell>
          <cell r="R124">
            <v>11758.28</v>
          </cell>
          <cell r="S124">
            <v>252.43</v>
          </cell>
          <cell r="T124">
            <v>914.56</v>
          </cell>
          <cell r="U124">
            <v>1109.8900000000001</v>
          </cell>
          <cell r="V124">
            <v>7326.83</v>
          </cell>
          <cell r="W124">
            <v>858.49</v>
          </cell>
          <cell r="X124">
            <v>1296.08</v>
          </cell>
        </row>
        <row r="125">
          <cell r="C125" t="str">
            <v>2009/2010A</v>
          </cell>
          <cell r="D125">
            <v>5266.73</v>
          </cell>
          <cell r="E125">
            <v>79.459999999999994</v>
          </cell>
          <cell r="F125">
            <v>386.7</v>
          </cell>
          <cell r="G125">
            <v>568.36</v>
          </cell>
          <cell r="H125">
            <v>2905.1</v>
          </cell>
          <cell r="I125">
            <v>610.65</v>
          </cell>
          <cell r="J125">
            <v>716.46</v>
          </cell>
          <cell r="K125">
            <v>1902</v>
          </cell>
          <cell r="L125">
            <v>82</v>
          </cell>
          <cell r="M125">
            <v>137</v>
          </cell>
          <cell r="N125">
            <v>140.1</v>
          </cell>
          <cell r="O125">
            <v>1293</v>
          </cell>
          <cell r="P125">
            <v>52</v>
          </cell>
          <cell r="Q125">
            <v>153.30000000000001</v>
          </cell>
          <cell r="R125">
            <v>7124.13</v>
          </cell>
          <cell r="S125">
            <v>161.46</v>
          </cell>
          <cell r="T125">
            <v>523.70000000000005</v>
          </cell>
          <cell r="U125">
            <v>708.46</v>
          </cell>
          <cell r="V125">
            <v>4198.1000000000004</v>
          </cell>
          <cell r="W125">
            <v>662.65</v>
          </cell>
          <cell r="X125">
            <v>869.76</v>
          </cell>
        </row>
        <row r="126">
          <cell r="C126" t="str">
            <v>2009/2010B</v>
          </cell>
          <cell r="D126">
            <v>22660.45</v>
          </cell>
          <cell r="E126">
            <v>399.18</v>
          </cell>
          <cell r="F126">
            <v>1529.5</v>
          </cell>
          <cell r="G126">
            <v>2461.1799999999998</v>
          </cell>
          <cell r="H126">
            <v>12983.1</v>
          </cell>
          <cell r="I126">
            <v>1825.54</v>
          </cell>
          <cell r="J126">
            <v>3461.95</v>
          </cell>
          <cell r="K126">
            <v>3537</v>
          </cell>
          <cell r="L126">
            <v>182.84</v>
          </cell>
          <cell r="M126">
            <v>263.33999999999997</v>
          </cell>
          <cell r="N126">
            <v>233.32</v>
          </cell>
          <cell r="O126">
            <v>1754.88</v>
          </cell>
          <cell r="P126">
            <v>172.6</v>
          </cell>
          <cell r="Q126">
            <v>538.32000000000005</v>
          </cell>
          <cell r="R126">
            <v>25805.75</v>
          </cell>
          <cell r="S126">
            <v>582.02</v>
          </cell>
          <cell r="T126">
            <v>1792.84</v>
          </cell>
          <cell r="U126">
            <v>2694.5</v>
          </cell>
          <cell r="V126">
            <v>14737.98</v>
          </cell>
          <cell r="W126">
            <v>1998.14</v>
          </cell>
          <cell r="X126">
            <v>4000.27</v>
          </cell>
        </row>
        <row r="127">
          <cell r="C127" t="str">
            <v>2009/2010C</v>
          </cell>
          <cell r="D127">
            <v>9967.84</v>
          </cell>
          <cell r="E127">
            <v>155.75</v>
          </cell>
          <cell r="F127">
            <v>676.04</v>
          </cell>
          <cell r="G127">
            <v>1440.43</v>
          </cell>
          <cell r="H127">
            <v>5226</v>
          </cell>
          <cell r="I127">
            <v>936.97</v>
          </cell>
          <cell r="J127">
            <v>1532.65</v>
          </cell>
          <cell r="K127">
            <v>1219</v>
          </cell>
          <cell r="L127">
            <v>65.5</v>
          </cell>
          <cell r="M127">
            <v>115.5</v>
          </cell>
          <cell r="N127">
            <v>150.63999999999999</v>
          </cell>
          <cell r="O127">
            <v>524.66999999999996</v>
          </cell>
          <cell r="P127">
            <v>87.25</v>
          </cell>
          <cell r="Q127">
            <v>188.99</v>
          </cell>
          <cell r="R127">
            <v>11100.39</v>
          </cell>
          <cell r="S127">
            <v>221.25</v>
          </cell>
          <cell r="T127">
            <v>791.54</v>
          </cell>
          <cell r="U127">
            <v>1591.07</v>
          </cell>
          <cell r="V127">
            <v>5750.67</v>
          </cell>
          <cell r="W127">
            <v>1024.22</v>
          </cell>
          <cell r="X127">
            <v>1721.64</v>
          </cell>
        </row>
        <row r="128">
          <cell r="C128" t="str">
            <v>2009/2010D</v>
          </cell>
          <cell r="D128">
            <v>25256.35</v>
          </cell>
          <cell r="E128">
            <v>614.19000000000005</v>
          </cell>
          <cell r="F128">
            <v>1989.47</v>
          </cell>
          <cell r="G128">
            <v>2973.07</v>
          </cell>
          <cell r="H128">
            <v>17058.02</v>
          </cell>
          <cell r="I128">
            <v>1014.54</v>
          </cell>
          <cell r="J128">
            <v>1607.06</v>
          </cell>
          <cell r="K128">
            <v>3484</v>
          </cell>
          <cell r="L128">
            <v>183.44</v>
          </cell>
          <cell r="M128">
            <v>269.61</v>
          </cell>
          <cell r="N128">
            <v>306.06</v>
          </cell>
          <cell r="O128">
            <v>1761.12</v>
          </cell>
          <cell r="P128">
            <v>120.67</v>
          </cell>
          <cell r="Q128">
            <v>264.77999999999997</v>
          </cell>
          <cell r="R128">
            <v>28162.03</v>
          </cell>
          <cell r="S128">
            <v>797.63</v>
          </cell>
          <cell r="T128">
            <v>2259.08</v>
          </cell>
          <cell r="U128">
            <v>3279.13</v>
          </cell>
          <cell r="V128">
            <v>18819.14</v>
          </cell>
          <cell r="W128">
            <v>1135.21</v>
          </cell>
          <cell r="X128">
            <v>1871.84</v>
          </cell>
        </row>
        <row r="129">
          <cell r="C129" t="str">
            <v>2009/2010E</v>
          </cell>
          <cell r="D129">
            <v>7492.38</v>
          </cell>
          <cell r="E129">
            <v>124.92</v>
          </cell>
          <cell r="F129">
            <v>471.2</v>
          </cell>
          <cell r="G129">
            <v>1183.45</v>
          </cell>
          <cell r="H129">
            <v>5004.62</v>
          </cell>
          <cell r="I129">
            <v>274.2</v>
          </cell>
          <cell r="J129">
            <v>433.99</v>
          </cell>
          <cell r="K129">
            <v>375</v>
          </cell>
          <cell r="L129">
            <v>11.7</v>
          </cell>
          <cell r="M129">
            <v>23.3</v>
          </cell>
          <cell r="N129">
            <v>47.34</v>
          </cell>
          <cell r="O129">
            <v>174.67</v>
          </cell>
          <cell r="P129">
            <v>10</v>
          </cell>
          <cell r="Q129">
            <v>9.3000000000000007</v>
          </cell>
          <cell r="R129">
            <v>7768.69</v>
          </cell>
          <cell r="S129">
            <v>136.62</v>
          </cell>
          <cell r="T129">
            <v>494.5</v>
          </cell>
          <cell r="U129">
            <v>1230.79</v>
          </cell>
          <cell r="V129">
            <v>5179.29</v>
          </cell>
          <cell r="W129">
            <v>284.2</v>
          </cell>
          <cell r="X129">
            <v>443.29</v>
          </cell>
        </row>
        <row r="130">
          <cell r="C130" t="str">
            <v>2009/2010F</v>
          </cell>
          <cell r="D130">
            <v>15153.055</v>
          </cell>
          <cell r="E130">
            <v>203.69499999999999</v>
          </cell>
          <cell r="F130">
            <v>1262.26</v>
          </cell>
          <cell r="G130">
            <v>1821.77</v>
          </cell>
          <cell r="H130">
            <v>7426.65</v>
          </cell>
          <cell r="I130">
            <v>1745.55</v>
          </cell>
          <cell r="J130">
            <v>2693.13</v>
          </cell>
          <cell r="K130">
            <v>1337</v>
          </cell>
          <cell r="L130">
            <v>50.13</v>
          </cell>
          <cell r="M130">
            <v>129</v>
          </cell>
          <cell r="N130">
            <v>99.76</v>
          </cell>
          <cell r="O130">
            <v>525.63499999999999</v>
          </cell>
          <cell r="P130">
            <v>122.5</v>
          </cell>
          <cell r="Q130">
            <v>214.75</v>
          </cell>
          <cell r="R130">
            <v>16294.83</v>
          </cell>
          <cell r="S130">
            <v>253.82499999999999</v>
          </cell>
          <cell r="T130">
            <v>1391.26</v>
          </cell>
          <cell r="U130">
            <v>1921.53</v>
          </cell>
          <cell r="V130">
            <v>7952.2849999999999</v>
          </cell>
          <cell r="W130">
            <v>1868.05</v>
          </cell>
          <cell r="X130">
            <v>2907.88</v>
          </cell>
        </row>
        <row r="131">
          <cell r="C131" t="str">
            <v>2009/2010G</v>
          </cell>
          <cell r="D131">
            <v>11632.01</v>
          </cell>
          <cell r="E131">
            <v>142.27000000000001</v>
          </cell>
          <cell r="F131">
            <v>798.38</v>
          </cell>
          <cell r="G131">
            <v>1432.76</v>
          </cell>
          <cell r="H131">
            <v>5541.35</v>
          </cell>
          <cell r="I131">
            <v>1562.33</v>
          </cell>
          <cell r="J131">
            <v>2154.92</v>
          </cell>
          <cell r="K131">
            <v>1699</v>
          </cell>
          <cell r="L131">
            <v>59.82</v>
          </cell>
          <cell r="M131">
            <v>200.33</v>
          </cell>
          <cell r="N131">
            <v>123.06</v>
          </cell>
          <cell r="O131">
            <v>676.38</v>
          </cell>
          <cell r="P131">
            <v>167.64</v>
          </cell>
          <cell r="Q131">
            <v>312.3</v>
          </cell>
          <cell r="R131">
            <v>13171.54</v>
          </cell>
          <cell r="S131">
            <v>202.09</v>
          </cell>
          <cell r="T131">
            <v>998.71</v>
          </cell>
          <cell r="U131">
            <v>1555.82</v>
          </cell>
          <cell r="V131">
            <v>6217.73</v>
          </cell>
          <cell r="W131">
            <v>1729.97</v>
          </cell>
          <cell r="X131">
            <v>2467.2199999999998</v>
          </cell>
        </row>
        <row r="132">
          <cell r="C132" t="str">
            <v>2009/2010H</v>
          </cell>
          <cell r="D132">
            <v>27781.21</v>
          </cell>
          <cell r="E132">
            <v>569.97</v>
          </cell>
          <cell r="F132">
            <v>2336.75</v>
          </cell>
          <cell r="G132">
            <v>4526.22</v>
          </cell>
          <cell r="H132">
            <v>16920.53</v>
          </cell>
          <cell r="I132">
            <v>1277.54</v>
          </cell>
          <cell r="J132">
            <v>2150.1999999999998</v>
          </cell>
          <cell r="K132">
            <v>1154</v>
          </cell>
          <cell r="L132">
            <v>53.17</v>
          </cell>
          <cell r="M132">
            <v>155.19</v>
          </cell>
          <cell r="N132">
            <v>179.88</v>
          </cell>
          <cell r="O132">
            <v>540.23</v>
          </cell>
          <cell r="P132">
            <v>38.33</v>
          </cell>
          <cell r="Q132">
            <v>63.62</v>
          </cell>
          <cell r="R132">
            <v>28811.63</v>
          </cell>
          <cell r="S132">
            <v>623.14</v>
          </cell>
          <cell r="T132">
            <v>2491.94</v>
          </cell>
          <cell r="U132">
            <v>4706.1000000000004</v>
          </cell>
          <cell r="V132">
            <v>17460.759999999998</v>
          </cell>
          <cell r="W132">
            <v>1315.87</v>
          </cell>
          <cell r="X132">
            <v>2213.8200000000002</v>
          </cell>
        </row>
        <row r="133">
          <cell r="C133" t="str">
            <v>2009/2010I</v>
          </cell>
          <cell r="D133">
            <v>9968.32</v>
          </cell>
          <cell r="E133">
            <v>201.18</v>
          </cell>
          <cell r="F133">
            <v>560.29</v>
          </cell>
          <cell r="G133">
            <v>684.63</v>
          </cell>
          <cell r="H133">
            <v>6591.36</v>
          </cell>
          <cell r="I133">
            <v>432.23</v>
          </cell>
          <cell r="J133">
            <v>1498.63</v>
          </cell>
          <cell r="K133">
            <v>2855</v>
          </cell>
          <cell r="L133">
            <v>153.76</v>
          </cell>
          <cell r="M133">
            <v>237</v>
          </cell>
          <cell r="N133">
            <v>129.85</v>
          </cell>
          <cell r="O133">
            <v>1604.05</v>
          </cell>
          <cell r="P133">
            <v>151.84</v>
          </cell>
          <cell r="Q133">
            <v>387.07</v>
          </cell>
          <cell r="R133">
            <v>12631.89</v>
          </cell>
          <cell r="S133">
            <v>354.94</v>
          </cell>
          <cell r="T133">
            <v>797.29</v>
          </cell>
          <cell r="U133">
            <v>814.48</v>
          </cell>
          <cell r="V133">
            <v>8195.41</v>
          </cell>
          <cell r="W133">
            <v>584.07000000000005</v>
          </cell>
          <cell r="X133">
            <v>1885.7</v>
          </cell>
        </row>
        <row r="134">
          <cell r="C134" t="str">
            <v>2009/2010J</v>
          </cell>
          <cell r="D134">
            <v>805.94</v>
          </cell>
          <cell r="E134">
            <v>10.83</v>
          </cell>
          <cell r="F134">
            <v>54.16</v>
          </cell>
          <cell r="G134">
            <v>93.41</v>
          </cell>
          <cell r="H134">
            <v>453.96</v>
          </cell>
          <cell r="I134">
            <v>74.75</v>
          </cell>
          <cell r="J134">
            <v>118.83</v>
          </cell>
          <cell r="K134">
            <v>3875</v>
          </cell>
          <cell r="L134">
            <v>168.3</v>
          </cell>
          <cell r="M134">
            <v>428.13</v>
          </cell>
          <cell r="N134">
            <v>216.3</v>
          </cell>
          <cell r="O134">
            <v>1568.18</v>
          </cell>
          <cell r="P134">
            <v>513.33000000000004</v>
          </cell>
          <cell r="Q134">
            <v>962.33</v>
          </cell>
          <cell r="R134">
            <v>4662.51</v>
          </cell>
          <cell r="S134">
            <v>179.13</v>
          </cell>
          <cell r="T134">
            <v>482.29</v>
          </cell>
          <cell r="U134">
            <v>309.70999999999998</v>
          </cell>
          <cell r="V134">
            <v>2022.14</v>
          </cell>
          <cell r="W134">
            <v>588.08000000000004</v>
          </cell>
          <cell r="X134">
            <v>1081.1600000000001</v>
          </cell>
        </row>
        <row r="135">
          <cell r="C135" t="str">
            <v>2010/20111</v>
          </cell>
          <cell r="D135">
            <v>7085.75</v>
          </cell>
          <cell r="E135">
            <v>101</v>
          </cell>
          <cell r="F135">
            <v>263</v>
          </cell>
          <cell r="G135">
            <v>662</v>
          </cell>
          <cell r="H135">
            <v>4823</v>
          </cell>
          <cell r="I135">
            <v>631.5</v>
          </cell>
          <cell r="J135">
            <v>605.25</v>
          </cell>
          <cell r="K135">
            <v>40</v>
          </cell>
          <cell r="L135">
            <v>0</v>
          </cell>
          <cell r="M135">
            <v>6</v>
          </cell>
          <cell r="N135">
            <v>5</v>
          </cell>
          <cell r="O135">
            <v>21</v>
          </cell>
          <cell r="P135">
            <v>0</v>
          </cell>
          <cell r="Q135">
            <v>1</v>
          </cell>
          <cell r="R135">
            <v>7118.75</v>
          </cell>
          <cell r="S135">
            <v>101</v>
          </cell>
          <cell r="T135">
            <v>269</v>
          </cell>
          <cell r="U135">
            <v>667</v>
          </cell>
          <cell r="V135">
            <v>4844</v>
          </cell>
          <cell r="W135">
            <v>631.5</v>
          </cell>
          <cell r="X135">
            <v>606.25</v>
          </cell>
        </row>
        <row r="136">
          <cell r="C136" t="str">
            <v>2010/20112</v>
          </cell>
          <cell r="D136">
            <v>18365.61</v>
          </cell>
          <cell r="E136">
            <v>750.59</v>
          </cell>
          <cell r="F136">
            <v>1232.9100000000001</v>
          </cell>
          <cell r="G136">
            <v>1475.57</v>
          </cell>
          <cell r="H136">
            <v>9599.98</v>
          </cell>
          <cell r="I136">
            <v>1784.1</v>
          </cell>
          <cell r="J136">
            <v>3522.46</v>
          </cell>
          <cell r="K136">
            <v>5635</v>
          </cell>
          <cell r="L136">
            <v>400.33</v>
          </cell>
          <cell r="M136">
            <v>527.5</v>
          </cell>
          <cell r="N136">
            <v>216.83</v>
          </cell>
          <cell r="O136">
            <v>2963.06</v>
          </cell>
          <cell r="P136">
            <v>260.66000000000003</v>
          </cell>
          <cell r="Q136">
            <v>1051.75</v>
          </cell>
          <cell r="R136">
            <v>23785.74</v>
          </cell>
          <cell r="S136">
            <v>1150.92</v>
          </cell>
          <cell r="T136">
            <v>1760.41</v>
          </cell>
          <cell r="U136">
            <v>1692.4</v>
          </cell>
          <cell r="V136">
            <v>12563.04</v>
          </cell>
          <cell r="W136">
            <v>2044.76</v>
          </cell>
          <cell r="X136">
            <v>4574.21</v>
          </cell>
        </row>
        <row r="137">
          <cell r="C137" t="str">
            <v>2010/20113</v>
          </cell>
          <cell r="D137">
            <v>23670.744999999999</v>
          </cell>
          <cell r="E137">
            <v>568.79999999999995</v>
          </cell>
          <cell r="F137">
            <v>1246.3050000000001</v>
          </cell>
          <cell r="G137">
            <v>2426.65</v>
          </cell>
          <cell r="H137">
            <v>11950.105</v>
          </cell>
          <cell r="I137">
            <v>2785.04</v>
          </cell>
          <cell r="J137">
            <v>4693.8450000000003</v>
          </cell>
          <cell r="K137">
            <v>2195</v>
          </cell>
          <cell r="L137">
            <v>98.66</v>
          </cell>
          <cell r="M137">
            <v>190.68</v>
          </cell>
          <cell r="N137">
            <v>206.22</v>
          </cell>
          <cell r="O137">
            <v>994.43499999999995</v>
          </cell>
          <cell r="P137">
            <v>158</v>
          </cell>
          <cell r="Q137">
            <v>309.92</v>
          </cell>
          <cell r="R137">
            <v>25628.66</v>
          </cell>
          <cell r="S137">
            <v>667.46</v>
          </cell>
          <cell r="T137">
            <v>1436.9849999999999</v>
          </cell>
          <cell r="U137">
            <v>2632.87</v>
          </cell>
          <cell r="V137">
            <v>12944.54</v>
          </cell>
          <cell r="W137">
            <v>2943.04</v>
          </cell>
          <cell r="X137">
            <v>5003.7650000000003</v>
          </cell>
        </row>
        <row r="138">
          <cell r="C138" t="str">
            <v>2010/20114</v>
          </cell>
          <cell r="D138">
            <v>586</v>
          </cell>
          <cell r="E138">
            <v>15</v>
          </cell>
          <cell r="F138">
            <v>32</v>
          </cell>
          <cell r="G138">
            <v>55</v>
          </cell>
          <cell r="H138">
            <v>438</v>
          </cell>
          <cell r="I138">
            <v>22</v>
          </cell>
          <cell r="J138">
            <v>24</v>
          </cell>
          <cell r="K138">
            <v>8</v>
          </cell>
          <cell r="L138">
            <v>1</v>
          </cell>
          <cell r="M138">
            <v>3</v>
          </cell>
          <cell r="N138">
            <v>1</v>
          </cell>
          <cell r="O138">
            <v>3</v>
          </cell>
          <cell r="P138">
            <v>0</v>
          </cell>
          <cell r="Q138">
            <v>0</v>
          </cell>
          <cell r="R138">
            <v>594</v>
          </cell>
          <cell r="S138">
            <v>16</v>
          </cell>
          <cell r="T138">
            <v>35</v>
          </cell>
          <cell r="U138">
            <v>56</v>
          </cell>
          <cell r="V138">
            <v>441</v>
          </cell>
          <cell r="W138">
            <v>22</v>
          </cell>
          <cell r="X138">
            <v>24</v>
          </cell>
        </row>
        <row r="139">
          <cell r="C139" t="str">
            <v>2010/20115</v>
          </cell>
          <cell r="D139">
            <v>1789.27</v>
          </cell>
          <cell r="E139">
            <v>59.97</v>
          </cell>
          <cell r="F139">
            <v>158.57</v>
          </cell>
          <cell r="G139">
            <v>223.18</v>
          </cell>
          <cell r="H139">
            <v>1019.89</v>
          </cell>
          <cell r="I139">
            <v>130.94999999999999</v>
          </cell>
          <cell r="J139">
            <v>196.71</v>
          </cell>
          <cell r="K139">
            <v>129</v>
          </cell>
          <cell r="L139">
            <v>7.5</v>
          </cell>
          <cell r="M139">
            <v>15</v>
          </cell>
          <cell r="N139">
            <v>16.5</v>
          </cell>
          <cell r="O139">
            <v>61.5</v>
          </cell>
          <cell r="P139">
            <v>4</v>
          </cell>
          <cell r="Q139">
            <v>16</v>
          </cell>
          <cell r="R139">
            <v>1909.77</v>
          </cell>
          <cell r="S139">
            <v>67.47</v>
          </cell>
          <cell r="T139">
            <v>173.57</v>
          </cell>
          <cell r="U139">
            <v>239.68</v>
          </cell>
          <cell r="V139">
            <v>1081.3900000000001</v>
          </cell>
          <cell r="W139">
            <v>134.94999999999999</v>
          </cell>
          <cell r="X139">
            <v>212.71</v>
          </cell>
        </row>
        <row r="140">
          <cell r="C140" t="str">
            <v>2010/20116</v>
          </cell>
          <cell r="D140">
            <v>10376.905000000001</v>
          </cell>
          <cell r="E140">
            <v>192.6</v>
          </cell>
          <cell r="F140">
            <v>660.59500000000003</v>
          </cell>
          <cell r="G140">
            <v>1008.5</v>
          </cell>
          <cell r="H140">
            <v>4871.585</v>
          </cell>
          <cell r="I140">
            <v>1418.57</v>
          </cell>
          <cell r="J140">
            <v>2225.0549999999998</v>
          </cell>
          <cell r="K140">
            <v>737</v>
          </cell>
          <cell r="L140">
            <v>23.5</v>
          </cell>
          <cell r="M140">
            <v>62.31</v>
          </cell>
          <cell r="N140">
            <v>53.65</v>
          </cell>
          <cell r="O140">
            <v>300.29500000000002</v>
          </cell>
          <cell r="P140">
            <v>54.34</v>
          </cell>
          <cell r="Q140">
            <v>111.34</v>
          </cell>
          <cell r="R140">
            <v>10982.34</v>
          </cell>
          <cell r="S140">
            <v>216.1</v>
          </cell>
          <cell r="T140">
            <v>722.90499999999997</v>
          </cell>
          <cell r="U140">
            <v>1062.1500000000001</v>
          </cell>
          <cell r="V140">
            <v>5171.88</v>
          </cell>
          <cell r="W140">
            <v>1472.91</v>
          </cell>
          <cell r="X140">
            <v>2336.395</v>
          </cell>
        </row>
        <row r="141">
          <cell r="C141" t="str">
            <v>2010/20117</v>
          </cell>
          <cell r="D141">
            <v>4617.67</v>
          </cell>
          <cell r="E141">
            <v>92.9</v>
          </cell>
          <cell r="F141">
            <v>247.85</v>
          </cell>
          <cell r="G141">
            <v>371.11</v>
          </cell>
          <cell r="H141">
            <v>2605.86</v>
          </cell>
          <cell r="I141">
            <v>506.39</v>
          </cell>
          <cell r="J141">
            <v>793.56</v>
          </cell>
          <cell r="K141">
            <v>352</v>
          </cell>
          <cell r="L141">
            <v>11.5</v>
          </cell>
          <cell r="M141">
            <v>29.5</v>
          </cell>
          <cell r="N141">
            <v>17.170000000000002</v>
          </cell>
          <cell r="O141">
            <v>118.76</v>
          </cell>
          <cell r="P141">
            <v>36</v>
          </cell>
          <cell r="Q141">
            <v>54</v>
          </cell>
          <cell r="R141">
            <v>4884.6000000000004</v>
          </cell>
          <cell r="S141">
            <v>104.4</v>
          </cell>
          <cell r="T141">
            <v>277.35000000000002</v>
          </cell>
          <cell r="U141">
            <v>388.28</v>
          </cell>
          <cell r="V141">
            <v>2724.62</v>
          </cell>
          <cell r="W141">
            <v>542.39</v>
          </cell>
          <cell r="X141">
            <v>847.56</v>
          </cell>
        </row>
        <row r="142">
          <cell r="C142" t="str">
            <v>2010/20118</v>
          </cell>
          <cell r="D142">
            <v>8184.15</v>
          </cell>
          <cell r="E142">
            <v>247.17</v>
          </cell>
          <cell r="F142">
            <v>600.86</v>
          </cell>
          <cell r="G142">
            <v>1110.57</v>
          </cell>
          <cell r="H142">
            <v>5341.93</v>
          </cell>
          <cell r="I142">
            <v>341.3</v>
          </cell>
          <cell r="J142">
            <v>542.32000000000005</v>
          </cell>
          <cell r="K142">
            <v>1399</v>
          </cell>
          <cell r="L142">
            <v>47.5</v>
          </cell>
          <cell r="M142">
            <v>116.33</v>
          </cell>
          <cell r="N142">
            <v>179.5</v>
          </cell>
          <cell r="O142">
            <v>762.87</v>
          </cell>
          <cell r="P142">
            <v>43.34</v>
          </cell>
          <cell r="Q142">
            <v>77.180000000000007</v>
          </cell>
          <cell r="R142">
            <v>9410.8700000000008</v>
          </cell>
          <cell r="S142">
            <v>294.67</v>
          </cell>
          <cell r="T142">
            <v>717.19</v>
          </cell>
          <cell r="U142">
            <v>1290.07</v>
          </cell>
          <cell r="V142">
            <v>6104.8</v>
          </cell>
          <cell r="W142">
            <v>384.64</v>
          </cell>
          <cell r="X142">
            <v>619.5</v>
          </cell>
        </row>
        <row r="143">
          <cell r="C143" t="str">
            <v>2010/20119</v>
          </cell>
          <cell r="D143">
            <v>10663.95</v>
          </cell>
          <cell r="E143">
            <v>248.18</v>
          </cell>
          <cell r="F143">
            <v>839.04</v>
          </cell>
          <cell r="G143">
            <v>1142.93</v>
          </cell>
          <cell r="H143">
            <v>6556.95</v>
          </cell>
          <cell r="I143">
            <v>756.52</v>
          </cell>
          <cell r="J143">
            <v>1120.33</v>
          </cell>
          <cell r="K143">
            <v>1859</v>
          </cell>
          <cell r="L143">
            <v>102.67</v>
          </cell>
          <cell r="M143">
            <v>121.52</v>
          </cell>
          <cell r="N143">
            <v>124.44</v>
          </cell>
          <cell r="O143">
            <v>1054.3800000000001</v>
          </cell>
          <cell r="P143">
            <v>73.75</v>
          </cell>
          <cell r="Q143">
            <v>207.17</v>
          </cell>
          <cell r="R143">
            <v>12347.88</v>
          </cell>
          <cell r="S143">
            <v>350.85</v>
          </cell>
          <cell r="T143">
            <v>960.56</v>
          </cell>
          <cell r="U143">
            <v>1267.3699999999999</v>
          </cell>
          <cell r="V143">
            <v>7611.33</v>
          </cell>
          <cell r="W143">
            <v>830.27</v>
          </cell>
          <cell r="X143">
            <v>1327.5</v>
          </cell>
        </row>
        <row r="144">
          <cell r="C144" t="str">
            <v>2010/2011A</v>
          </cell>
          <cell r="D144">
            <v>5356.18</v>
          </cell>
          <cell r="E144">
            <v>124</v>
          </cell>
          <cell r="F144">
            <v>444.32</v>
          </cell>
          <cell r="G144">
            <v>659.36</v>
          </cell>
          <cell r="H144">
            <v>2879.83</v>
          </cell>
          <cell r="I144">
            <v>611.69000000000005</v>
          </cell>
          <cell r="J144">
            <v>636.98</v>
          </cell>
          <cell r="K144">
            <v>1970</v>
          </cell>
          <cell r="L144">
            <v>133.5</v>
          </cell>
          <cell r="M144">
            <v>164.3</v>
          </cell>
          <cell r="N144">
            <v>163</v>
          </cell>
          <cell r="O144">
            <v>1316.8</v>
          </cell>
          <cell r="P144">
            <v>57</v>
          </cell>
          <cell r="Q144">
            <v>94</v>
          </cell>
          <cell r="R144">
            <v>7284.78</v>
          </cell>
          <cell r="S144">
            <v>257.5</v>
          </cell>
          <cell r="T144">
            <v>608.62</v>
          </cell>
          <cell r="U144">
            <v>822.36</v>
          </cell>
          <cell r="V144">
            <v>4196.63</v>
          </cell>
          <cell r="W144">
            <v>668.69</v>
          </cell>
          <cell r="X144">
            <v>730.98</v>
          </cell>
        </row>
        <row r="145">
          <cell r="C145" t="str">
            <v>2010/2011B</v>
          </cell>
          <cell r="D145">
            <v>23826.735000000001</v>
          </cell>
          <cell r="E145">
            <v>800.51499999999999</v>
          </cell>
          <cell r="F145">
            <v>1507.22</v>
          </cell>
          <cell r="G145">
            <v>2789.66</v>
          </cell>
          <cell r="H145">
            <v>13546.28</v>
          </cell>
          <cell r="I145">
            <v>1857.61</v>
          </cell>
          <cell r="J145">
            <v>3325.45</v>
          </cell>
          <cell r="K145">
            <v>3435</v>
          </cell>
          <cell r="L145">
            <v>165.58</v>
          </cell>
          <cell r="M145">
            <v>289.39999999999998</v>
          </cell>
          <cell r="N145">
            <v>223.77</v>
          </cell>
          <cell r="O145">
            <v>1782.57</v>
          </cell>
          <cell r="P145">
            <v>140.79</v>
          </cell>
          <cell r="Q145">
            <v>467.48</v>
          </cell>
          <cell r="R145">
            <v>26896.325000000001</v>
          </cell>
          <cell r="S145">
            <v>966.09500000000003</v>
          </cell>
          <cell r="T145">
            <v>1796.62</v>
          </cell>
          <cell r="U145">
            <v>3013.43</v>
          </cell>
          <cell r="V145">
            <v>15328.85</v>
          </cell>
          <cell r="W145">
            <v>1998.4</v>
          </cell>
          <cell r="X145">
            <v>3792.93</v>
          </cell>
        </row>
        <row r="146">
          <cell r="C146" t="str">
            <v>2010/2011C</v>
          </cell>
          <cell r="D146">
            <v>10428.719999999999</v>
          </cell>
          <cell r="E146">
            <v>296.37</v>
          </cell>
          <cell r="F146">
            <v>729.02</v>
          </cell>
          <cell r="G146">
            <v>1511.55</v>
          </cell>
          <cell r="H146">
            <v>5444.19</v>
          </cell>
          <cell r="I146">
            <v>905.92</v>
          </cell>
          <cell r="J146">
            <v>1541.67</v>
          </cell>
          <cell r="K146">
            <v>1161</v>
          </cell>
          <cell r="L146">
            <v>46.92</v>
          </cell>
          <cell r="M146">
            <v>123.66</v>
          </cell>
          <cell r="N146">
            <v>141.97</v>
          </cell>
          <cell r="O146">
            <v>553.33000000000004</v>
          </cell>
          <cell r="P146">
            <v>65.33</v>
          </cell>
          <cell r="Q146">
            <v>156.16999999999999</v>
          </cell>
          <cell r="R146">
            <v>11516.1</v>
          </cell>
          <cell r="S146">
            <v>343.29</v>
          </cell>
          <cell r="T146">
            <v>852.68</v>
          </cell>
          <cell r="U146">
            <v>1653.52</v>
          </cell>
          <cell r="V146">
            <v>5997.52</v>
          </cell>
          <cell r="W146">
            <v>971.25</v>
          </cell>
          <cell r="X146">
            <v>1697.84</v>
          </cell>
        </row>
        <row r="147">
          <cell r="C147" t="str">
            <v>2010/2011D</v>
          </cell>
          <cell r="D147">
            <v>26237.31</v>
          </cell>
          <cell r="E147">
            <v>948.9</v>
          </cell>
          <cell r="F147">
            <v>1948.49</v>
          </cell>
          <cell r="G147">
            <v>3436.02</v>
          </cell>
          <cell r="H147">
            <v>17444.98</v>
          </cell>
          <cell r="I147">
            <v>1005.15</v>
          </cell>
          <cell r="J147">
            <v>1453.77</v>
          </cell>
          <cell r="K147">
            <v>3661</v>
          </cell>
          <cell r="L147">
            <v>221.16</v>
          </cell>
          <cell r="M147">
            <v>300.45</v>
          </cell>
          <cell r="N147">
            <v>336.51</v>
          </cell>
          <cell r="O147">
            <v>1932.54</v>
          </cell>
          <cell r="P147">
            <v>91</v>
          </cell>
          <cell r="Q147">
            <v>223.81</v>
          </cell>
          <cell r="R147">
            <v>29342.78</v>
          </cell>
          <cell r="S147">
            <v>1170.06</v>
          </cell>
          <cell r="T147">
            <v>2248.94</v>
          </cell>
          <cell r="U147">
            <v>3772.53</v>
          </cell>
          <cell r="V147">
            <v>19377.52</v>
          </cell>
          <cell r="W147">
            <v>1096.1500000000001</v>
          </cell>
          <cell r="X147">
            <v>1677.58</v>
          </cell>
        </row>
        <row r="148">
          <cell r="C148" t="str">
            <v>2010/2011E</v>
          </cell>
          <cell r="D148">
            <v>8107.37</v>
          </cell>
          <cell r="E148">
            <v>280.63</v>
          </cell>
          <cell r="F148">
            <v>530</v>
          </cell>
          <cell r="G148">
            <v>1362.15</v>
          </cell>
          <cell r="H148">
            <v>5261.89</v>
          </cell>
          <cell r="I148">
            <v>260.29000000000002</v>
          </cell>
          <cell r="J148">
            <v>412.41</v>
          </cell>
          <cell r="K148">
            <v>336</v>
          </cell>
          <cell r="L148">
            <v>5.67</v>
          </cell>
          <cell r="M148">
            <v>22.97</v>
          </cell>
          <cell r="N148">
            <v>40.67</v>
          </cell>
          <cell r="O148">
            <v>157.75</v>
          </cell>
          <cell r="P148">
            <v>9.83</v>
          </cell>
          <cell r="Q148">
            <v>9.7899999999999991</v>
          </cell>
          <cell r="R148">
            <v>8354.0499999999993</v>
          </cell>
          <cell r="S148">
            <v>286.3</v>
          </cell>
          <cell r="T148">
            <v>552.97</v>
          </cell>
          <cell r="U148">
            <v>1402.82</v>
          </cell>
          <cell r="V148">
            <v>5419.64</v>
          </cell>
          <cell r="W148">
            <v>270.12</v>
          </cell>
          <cell r="X148">
            <v>422.2</v>
          </cell>
        </row>
        <row r="149">
          <cell r="C149" t="str">
            <v>2010/2011F</v>
          </cell>
          <cell r="D149">
            <v>15932.79</v>
          </cell>
          <cell r="E149">
            <v>385.42</v>
          </cell>
          <cell r="F149">
            <v>1272.32</v>
          </cell>
          <cell r="G149">
            <v>2091.1799999999998</v>
          </cell>
          <cell r="H149">
            <v>7739.25</v>
          </cell>
          <cell r="I149">
            <v>1759.82</v>
          </cell>
          <cell r="J149">
            <v>2684.8</v>
          </cell>
          <cell r="K149">
            <v>1317</v>
          </cell>
          <cell r="L149">
            <v>58.84</v>
          </cell>
          <cell r="M149">
            <v>152.1</v>
          </cell>
          <cell r="N149">
            <v>96.69</v>
          </cell>
          <cell r="O149">
            <v>516.13</v>
          </cell>
          <cell r="P149">
            <v>121.35</v>
          </cell>
          <cell r="Q149">
            <v>197.86</v>
          </cell>
          <cell r="R149">
            <v>17075.759999999998</v>
          </cell>
          <cell r="S149">
            <v>444.26</v>
          </cell>
          <cell r="T149">
            <v>1424.42</v>
          </cell>
          <cell r="U149">
            <v>2187.87</v>
          </cell>
          <cell r="V149">
            <v>8255.3799999999992</v>
          </cell>
          <cell r="W149">
            <v>1881.17</v>
          </cell>
          <cell r="X149">
            <v>2882.66</v>
          </cell>
        </row>
        <row r="150">
          <cell r="C150" t="str">
            <v>2010/2011G</v>
          </cell>
          <cell r="D150">
            <v>12006.035</v>
          </cell>
          <cell r="E150">
            <v>330.065</v>
          </cell>
          <cell r="F150">
            <v>855.71</v>
          </cell>
          <cell r="G150">
            <v>1536.41</v>
          </cell>
          <cell r="H150">
            <v>5594.44</v>
          </cell>
          <cell r="I150">
            <v>1569.73</v>
          </cell>
          <cell r="J150">
            <v>2119.6799999999998</v>
          </cell>
          <cell r="K150">
            <v>1762</v>
          </cell>
          <cell r="L150">
            <v>66.33</v>
          </cell>
          <cell r="M150">
            <v>210.82</v>
          </cell>
          <cell r="N150">
            <v>109.75</v>
          </cell>
          <cell r="O150">
            <v>751.87</v>
          </cell>
          <cell r="P150">
            <v>164.38</v>
          </cell>
          <cell r="Q150">
            <v>308.5</v>
          </cell>
          <cell r="R150">
            <v>13617.684999999999</v>
          </cell>
          <cell r="S150">
            <v>396.39499999999998</v>
          </cell>
          <cell r="T150">
            <v>1066.53</v>
          </cell>
          <cell r="U150">
            <v>1646.16</v>
          </cell>
          <cell r="V150">
            <v>6346.31</v>
          </cell>
          <cell r="W150">
            <v>1734.11</v>
          </cell>
          <cell r="X150">
            <v>2428.1799999999998</v>
          </cell>
        </row>
        <row r="151">
          <cell r="C151" t="str">
            <v>2010/2011H</v>
          </cell>
          <cell r="D151">
            <v>29497.15</v>
          </cell>
          <cell r="E151">
            <v>988.87</v>
          </cell>
          <cell r="F151">
            <v>2469.2199999999998</v>
          </cell>
          <cell r="G151">
            <v>5195.49</v>
          </cell>
          <cell r="H151">
            <v>17448.21</v>
          </cell>
          <cell r="I151">
            <v>1346.51</v>
          </cell>
          <cell r="J151">
            <v>2048.85</v>
          </cell>
          <cell r="K151">
            <v>1039</v>
          </cell>
          <cell r="L151">
            <v>36</v>
          </cell>
          <cell r="M151">
            <v>133.1</v>
          </cell>
          <cell r="N151">
            <v>171.3</v>
          </cell>
          <cell r="O151">
            <v>476.4</v>
          </cell>
          <cell r="P151">
            <v>46.84</v>
          </cell>
          <cell r="Q151">
            <v>57.17</v>
          </cell>
          <cell r="R151">
            <v>30417.96</v>
          </cell>
          <cell r="S151">
            <v>1024.8699999999999</v>
          </cell>
          <cell r="T151">
            <v>2602.3200000000002</v>
          </cell>
          <cell r="U151">
            <v>5366.79</v>
          </cell>
          <cell r="V151">
            <v>17924.61</v>
          </cell>
          <cell r="W151">
            <v>1393.35</v>
          </cell>
          <cell r="X151">
            <v>2106.02</v>
          </cell>
        </row>
        <row r="152">
          <cell r="C152" t="str">
            <v>2010/2011I</v>
          </cell>
          <cell r="D152">
            <v>10846.6</v>
          </cell>
          <cell r="E152">
            <v>358.02</v>
          </cell>
          <cell r="F152">
            <v>603.57000000000005</v>
          </cell>
          <cell r="G152">
            <v>890.2</v>
          </cell>
          <cell r="H152">
            <v>7223.34</v>
          </cell>
          <cell r="I152">
            <v>503.76</v>
          </cell>
          <cell r="J152">
            <v>1267.71</v>
          </cell>
          <cell r="K152">
            <v>2936</v>
          </cell>
          <cell r="L152">
            <v>165.34</v>
          </cell>
          <cell r="M152">
            <v>262.02999999999997</v>
          </cell>
          <cell r="N152">
            <v>172.21</v>
          </cell>
          <cell r="O152">
            <v>1770.25</v>
          </cell>
          <cell r="P152">
            <v>91.06</v>
          </cell>
          <cell r="Q152">
            <v>309.02999999999997</v>
          </cell>
          <cell r="R152">
            <v>13616.52</v>
          </cell>
          <cell r="S152">
            <v>523.36</v>
          </cell>
          <cell r="T152">
            <v>865.6</v>
          </cell>
          <cell r="U152">
            <v>1062.4100000000001</v>
          </cell>
          <cell r="V152">
            <v>8993.59</v>
          </cell>
          <cell r="W152">
            <v>594.82000000000005</v>
          </cell>
          <cell r="X152">
            <v>1576.74</v>
          </cell>
        </row>
        <row r="153">
          <cell r="C153" t="str">
            <v>2010/2011J</v>
          </cell>
          <cell r="D153">
            <v>730.06</v>
          </cell>
          <cell r="E153">
            <v>24</v>
          </cell>
          <cell r="F153">
            <v>52</v>
          </cell>
          <cell r="G153">
            <v>107.47</v>
          </cell>
          <cell r="H153">
            <v>394.29</v>
          </cell>
          <cell r="I153">
            <v>56.15</v>
          </cell>
          <cell r="J153">
            <v>96.15</v>
          </cell>
          <cell r="K153">
            <v>3601</v>
          </cell>
          <cell r="L153">
            <v>159</v>
          </cell>
          <cell r="M153">
            <v>405.33</v>
          </cell>
          <cell r="N153">
            <v>215.82</v>
          </cell>
          <cell r="O153">
            <v>1498.06</v>
          </cell>
          <cell r="P153">
            <v>400.33</v>
          </cell>
          <cell r="Q153">
            <v>898.83</v>
          </cell>
          <cell r="R153">
            <v>4307.43</v>
          </cell>
          <cell r="S153">
            <v>183</v>
          </cell>
          <cell r="T153">
            <v>457.33</v>
          </cell>
          <cell r="U153">
            <v>323.29000000000002</v>
          </cell>
          <cell r="V153">
            <v>1892.35</v>
          </cell>
          <cell r="W153">
            <v>456.48</v>
          </cell>
          <cell r="X153">
            <v>994.98</v>
          </cell>
        </row>
        <row r="154">
          <cell r="C154" t="str">
            <v>2011/20121</v>
          </cell>
          <cell r="D154">
            <v>7041</v>
          </cell>
          <cell r="E154">
            <v>89</v>
          </cell>
          <cell r="F154">
            <v>241</v>
          </cell>
          <cell r="G154">
            <v>634</v>
          </cell>
          <cell r="H154">
            <v>4810</v>
          </cell>
          <cell r="I154">
            <v>591</v>
          </cell>
          <cell r="J154">
            <v>676</v>
          </cell>
          <cell r="K154">
            <v>40</v>
          </cell>
          <cell r="L154">
            <v>0</v>
          </cell>
          <cell r="M154">
            <v>6</v>
          </cell>
          <cell r="N154">
            <v>2</v>
          </cell>
          <cell r="O154">
            <v>18</v>
          </cell>
          <cell r="P154">
            <v>0</v>
          </cell>
          <cell r="Q154">
            <v>0</v>
          </cell>
          <cell r="R154">
            <v>7067</v>
          </cell>
          <cell r="S154">
            <v>89</v>
          </cell>
          <cell r="T154">
            <v>247</v>
          </cell>
          <cell r="U154">
            <v>636</v>
          </cell>
          <cell r="V154">
            <v>4828</v>
          </cell>
          <cell r="W154">
            <v>591</v>
          </cell>
          <cell r="X154">
            <v>676</v>
          </cell>
        </row>
        <row r="155">
          <cell r="C155" t="str">
            <v>2011/20122</v>
          </cell>
          <cell r="D155">
            <v>20164.54</v>
          </cell>
          <cell r="E155">
            <v>901.13</v>
          </cell>
          <cell r="F155">
            <v>1193.7</v>
          </cell>
          <cell r="G155">
            <v>1524.08</v>
          </cell>
          <cell r="H155">
            <v>10866.76</v>
          </cell>
          <cell r="I155">
            <v>1769.79</v>
          </cell>
          <cell r="J155">
            <v>3909.08</v>
          </cell>
          <cell r="K155">
            <v>6519</v>
          </cell>
          <cell r="L155">
            <v>486.49</v>
          </cell>
          <cell r="M155">
            <v>646.33000000000004</v>
          </cell>
          <cell r="N155">
            <v>208.2</v>
          </cell>
          <cell r="O155">
            <v>3575.06</v>
          </cell>
          <cell r="P155">
            <v>243.83</v>
          </cell>
          <cell r="Q155">
            <v>1185.6600000000001</v>
          </cell>
          <cell r="R155">
            <v>26510.11</v>
          </cell>
          <cell r="S155">
            <v>1387.62</v>
          </cell>
          <cell r="T155">
            <v>1840.03</v>
          </cell>
          <cell r="U155">
            <v>1732.28</v>
          </cell>
          <cell r="V155">
            <v>14441.82</v>
          </cell>
          <cell r="W155">
            <v>2013.62</v>
          </cell>
          <cell r="X155">
            <v>5094.74</v>
          </cell>
        </row>
        <row r="156">
          <cell r="C156" t="str">
            <v>2011/20123</v>
          </cell>
          <cell r="D156">
            <v>25326.68</v>
          </cell>
          <cell r="E156">
            <v>423.34</v>
          </cell>
          <cell r="F156">
            <v>1484.1949999999999</v>
          </cell>
          <cell r="G156">
            <v>2556.835</v>
          </cell>
          <cell r="H156">
            <v>13426.225</v>
          </cell>
          <cell r="I156">
            <v>2686.68</v>
          </cell>
          <cell r="J156">
            <v>4749.4049999999997</v>
          </cell>
          <cell r="K156">
            <v>2314</v>
          </cell>
          <cell r="L156">
            <v>109.71</v>
          </cell>
          <cell r="M156">
            <v>228.14</v>
          </cell>
          <cell r="N156">
            <v>181.94</v>
          </cell>
          <cell r="O156">
            <v>1101.425</v>
          </cell>
          <cell r="P156">
            <v>172</v>
          </cell>
          <cell r="Q156">
            <v>263.01</v>
          </cell>
          <cell r="R156">
            <v>27382.904999999999</v>
          </cell>
          <cell r="S156">
            <v>533.04999999999995</v>
          </cell>
          <cell r="T156">
            <v>1712.335</v>
          </cell>
          <cell r="U156">
            <v>2738.7750000000001</v>
          </cell>
          <cell r="V156">
            <v>14527.65</v>
          </cell>
          <cell r="W156">
            <v>2858.68</v>
          </cell>
          <cell r="X156">
            <v>5012.415</v>
          </cell>
        </row>
        <row r="157">
          <cell r="C157" t="str">
            <v>2011/20124</v>
          </cell>
          <cell r="D157">
            <v>613</v>
          </cell>
          <cell r="E157">
            <v>12</v>
          </cell>
          <cell r="F157">
            <v>27</v>
          </cell>
          <cell r="G157">
            <v>57</v>
          </cell>
          <cell r="H157">
            <v>477</v>
          </cell>
          <cell r="I157">
            <v>19</v>
          </cell>
          <cell r="J157">
            <v>21</v>
          </cell>
          <cell r="K157">
            <v>5</v>
          </cell>
          <cell r="L157">
            <v>1</v>
          </cell>
          <cell r="M157">
            <v>1</v>
          </cell>
          <cell r="N157">
            <v>0</v>
          </cell>
          <cell r="O157">
            <v>1</v>
          </cell>
          <cell r="P157">
            <v>0</v>
          </cell>
          <cell r="Q157">
            <v>2</v>
          </cell>
          <cell r="R157">
            <v>618</v>
          </cell>
          <cell r="S157">
            <v>13</v>
          </cell>
          <cell r="T157">
            <v>28</v>
          </cell>
          <cell r="U157">
            <v>57</v>
          </cell>
          <cell r="V157">
            <v>478</v>
          </cell>
          <cell r="W157">
            <v>19</v>
          </cell>
          <cell r="X157">
            <v>23</v>
          </cell>
        </row>
        <row r="158">
          <cell r="C158" t="str">
            <v>2011/20125</v>
          </cell>
          <cell r="D158">
            <v>1883.4</v>
          </cell>
          <cell r="E158">
            <v>62.89</v>
          </cell>
          <cell r="F158">
            <v>191.14</v>
          </cell>
          <cell r="G158">
            <v>205.94</v>
          </cell>
          <cell r="H158">
            <v>1103.74</v>
          </cell>
          <cell r="I158">
            <v>109.32</v>
          </cell>
          <cell r="J158">
            <v>210.37</v>
          </cell>
          <cell r="K158">
            <v>104</v>
          </cell>
          <cell r="L158">
            <v>3</v>
          </cell>
          <cell r="M158">
            <v>8.5</v>
          </cell>
          <cell r="N158">
            <v>12.5</v>
          </cell>
          <cell r="O158">
            <v>64.81</v>
          </cell>
          <cell r="P158">
            <v>1</v>
          </cell>
          <cell r="Q158">
            <v>8</v>
          </cell>
          <cell r="R158">
            <v>1981.21</v>
          </cell>
          <cell r="S158">
            <v>65.89</v>
          </cell>
          <cell r="T158">
            <v>199.64</v>
          </cell>
          <cell r="U158">
            <v>218.44</v>
          </cell>
          <cell r="V158">
            <v>1168.55</v>
          </cell>
          <cell r="W158">
            <v>110.32</v>
          </cell>
          <cell r="X158">
            <v>218.37</v>
          </cell>
        </row>
        <row r="159">
          <cell r="C159" t="str">
            <v>2011/20126</v>
          </cell>
          <cell r="D159">
            <v>10814.22</v>
          </cell>
          <cell r="E159">
            <v>178.89</v>
          </cell>
          <cell r="F159">
            <v>701.68499999999995</v>
          </cell>
          <cell r="G159">
            <v>962.82500000000005</v>
          </cell>
          <cell r="H159">
            <v>5470.0749999999998</v>
          </cell>
          <cell r="I159">
            <v>1326.09</v>
          </cell>
          <cell r="J159">
            <v>2174.6550000000002</v>
          </cell>
          <cell r="K159">
            <v>788</v>
          </cell>
          <cell r="L159">
            <v>28.83</v>
          </cell>
          <cell r="M159">
            <v>60.65</v>
          </cell>
          <cell r="N159">
            <v>41.68</v>
          </cell>
          <cell r="O159">
            <v>354.625</v>
          </cell>
          <cell r="P159">
            <v>51.67</v>
          </cell>
          <cell r="Q159">
            <v>95.5</v>
          </cell>
          <cell r="R159">
            <v>11447.174999999999</v>
          </cell>
          <cell r="S159">
            <v>207.72</v>
          </cell>
          <cell r="T159">
            <v>762.33500000000004</v>
          </cell>
          <cell r="U159">
            <v>1004.505</v>
          </cell>
          <cell r="V159">
            <v>5824.7</v>
          </cell>
          <cell r="W159">
            <v>1377.76</v>
          </cell>
          <cell r="X159">
            <v>2270.1550000000002</v>
          </cell>
        </row>
        <row r="160">
          <cell r="C160" t="str">
            <v>2011/20127</v>
          </cell>
          <cell r="D160">
            <v>4853.43</v>
          </cell>
          <cell r="E160">
            <v>86.39</v>
          </cell>
          <cell r="F160">
            <v>299.14</v>
          </cell>
          <cell r="G160">
            <v>360.87</v>
          </cell>
          <cell r="H160">
            <v>2836.04</v>
          </cell>
          <cell r="I160">
            <v>447.2</v>
          </cell>
          <cell r="J160">
            <v>823.79</v>
          </cell>
          <cell r="K160">
            <v>412</v>
          </cell>
          <cell r="L160">
            <v>11</v>
          </cell>
          <cell r="M160">
            <v>39.5</v>
          </cell>
          <cell r="N160">
            <v>24</v>
          </cell>
          <cell r="O160">
            <v>129.69</v>
          </cell>
          <cell r="P160">
            <v>37</v>
          </cell>
          <cell r="Q160">
            <v>58.75</v>
          </cell>
          <cell r="R160">
            <v>5153.37</v>
          </cell>
          <cell r="S160">
            <v>97.39</v>
          </cell>
          <cell r="T160">
            <v>338.64</v>
          </cell>
          <cell r="U160">
            <v>384.87</v>
          </cell>
          <cell r="V160">
            <v>2965.73</v>
          </cell>
          <cell r="W160">
            <v>484.2</v>
          </cell>
          <cell r="X160">
            <v>882.54</v>
          </cell>
        </row>
        <row r="161">
          <cell r="C161" t="str">
            <v>2011/20128</v>
          </cell>
          <cell r="D161">
            <v>8754.81</v>
          </cell>
          <cell r="E161">
            <v>221.38</v>
          </cell>
          <cell r="F161">
            <v>692.06</v>
          </cell>
          <cell r="G161">
            <v>1094.1300000000001</v>
          </cell>
          <cell r="H161">
            <v>5958.54</v>
          </cell>
          <cell r="I161">
            <v>336.62</v>
          </cell>
          <cell r="J161">
            <v>452.08</v>
          </cell>
          <cell r="K161">
            <v>1279</v>
          </cell>
          <cell r="L161">
            <v>58.51</v>
          </cell>
          <cell r="M161">
            <v>151.85</v>
          </cell>
          <cell r="N161">
            <v>133.52000000000001</v>
          </cell>
          <cell r="O161">
            <v>657.37</v>
          </cell>
          <cell r="P161">
            <v>38.17</v>
          </cell>
          <cell r="Q161">
            <v>76.84</v>
          </cell>
          <cell r="R161">
            <v>9871.07</v>
          </cell>
          <cell r="S161">
            <v>279.89</v>
          </cell>
          <cell r="T161">
            <v>843.91</v>
          </cell>
          <cell r="U161">
            <v>1227.6500000000001</v>
          </cell>
          <cell r="V161">
            <v>6615.91</v>
          </cell>
          <cell r="W161">
            <v>374.79</v>
          </cell>
          <cell r="X161">
            <v>528.91999999999996</v>
          </cell>
        </row>
        <row r="162">
          <cell r="C162" t="str">
            <v>2011/20129</v>
          </cell>
          <cell r="D162">
            <v>10949.8</v>
          </cell>
          <cell r="E162">
            <v>309.52999999999997</v>
          </cell>
          <cell r="F162">
            <v>978.3</v>
          </cell>
          <cell r="G162">
            <v>1088.18</v>
          </cell>
          <cell r="H162">
            <v>6928.02</v>
          </cell>
          <cell r="I162">
            <v>639.34</v>
          </cell>
          <cell r="J162">
            <v>1006.43</v>
          </cell>
          <cell r="K162">
            <v>1891</v>
          </cell>
          <cell r="L162">
            <v>98.34</v>
          </cell>
          <cell r="M162">
            <v>157.01</v>
          </cell>
          <cell r="N162">
            <v>106.97</v>
          </cell>
          <cell r="O162">
            <v>1150.1600000000001</v>
          </cell>
          <cell r="P162">
            <v>46.5</v>
          </cell>
          <cell r="Q162">
            <v>174.51</v>
          </cell>
          <cell r="R162">
            <v>12683.29</v>
          </cell>
          <cell r="S162">
            <v>407.87</v>
          </cell>
          <cell r="T162">
            <v>1135.31</v>
          </cell>
          <cell r="U162">
            <v>1195.1500000000001</v>
          </cell>
          <cell r="V162">
            <v>8078.18</v>
          </cell>
          <cell r="W162">
            <v>685.84</v>
          </cell>
          <cell r="X162">
            <v>1180.94</v>
          </cell>
        </row>
        <row r="163">
          <cell r="C163" t="str">
            <v>2011/2012A</v>
          </cell>
          <cell r="D163">
            <v>5127.1499999999996</v>
          </cell>
          <cell r="E163">
            <v>123.43</v>
          </cell>
          <cell r="F163">
            <v>441.19</v>
          </cell>
          <cell r="G163">
            <v>555.92999999999995</v>
          </cell>
          <cell r="H163">
            <v>2916.19</v>
          </cell>
          <cell r="I163">
            <v>522.41999999999996</v>
          </cell>
          <cell r="J163">
            <v>567.99</v>
          </cell>
          <cell r="K163">
            <v>1853</v>
          </cell>
          <cell r="L163">
            <v>101</v>
          </cell>
          <cell r="M163">
            <v>151</v>
          </cell>
          <cell r="N163">
            <v>118.3</v>
          </cell>
          <cell r="O163">
            <v>1330.1</v>
          </cell>
          <cell r="P163">
            <v>28.5</v>
          </cell>
          <cell r="Q163">
            <v>86</v>
          </cell>
          <cell r="R163">
            <v>6942.05</v>
          </cell>
          <cell r="S163">
            <v>224.43</v>
          </cell>
          <cell r="T163">
            <v>592.19000000000005</v>
          </cell>
          <cell r="U163">
            <v>674.23</v>
          </cell>
          <cell r="V163">
            <v>4246.29</v>
          </cell>
          <cell r="W163">
            <v>550.91999999999996</v>
          </cell>
          <cell r="X163">
            <v>653.99</v>
          </cell>
        </row>
        <row r="164">
          <cell r="C164" t="str">
            <v>2011/2012B</v>
          </cell>
          <cell r="D164">
            <v>25240.5</v>
          </cell>
          <cell r="E164">
            <v>684.56500000000005</v>
          </cell>
          <cell r="F164">
            <v>1602.98</v>
          </cell>
          <cell r="G164">
            <v>2774.5149999999999</v>
          </cell>
          <cell r="H164">
            <v>15277.575000000001</v>
          </cell>
          <cell r="I164">
            <v>1696.71</v>
          </cell>
          <cell r="J164">
            <v>3204.1550000000002</v>
          </cell>
          <cell r="K164">
            <v>3510</v>
          </cell>
          <cell r="L164">
            <v>176.15</v>
          </cell>
          <cell r="M164">
            <v>325.23</v>
          </cell>
          <cell r="N164">
            <v>232.78</v>
          </cell>
          <cell r="O164">
            <v>1784.085</v>
          </cell>
          <cell r="P164">
            <v>159.16</v>
          </cell>
          <cell r="Q164">
            <v>449.72</v>
          </cell>
          <cell r="R164">
            <v>28367.625</v>
          </cell>
          <cell r="S164">
            <v>860.71500000000003</v>
          </cell>
          <cell r="T164">
            <v>1928.21</v>
          </cell>
          <cell r="U164">
            <v>3007.2950000000001</v>
          </cell>
          <cell r="V164">
            <v>17061.66</v>
          </cell>
          <cell r="W164">
            <v>1855.87</v>
          </cell>
          <cell r="X164">
            <v>3653.875</v>
          </cell>
        </row>
        <row r="165">
          <cell r="C165" t="str">
            <v>2011/2012C</v>
          </cell>
          <cell r="D165">
            <v>10480.69</v>
          </cell>
          <cell r="E165">
            <v>242.62</v>
          </cell>
          <cell r="F165">
            <v>682.5</v>
          </cell>
          <cell r="G165">
            <v>1357.74</v>
          </cell>
          <cell r="H165">
            <v>5944.81</v>
          </cell>
          <cell r="I165">
            <v>755.35</v>
          </cell>
          <cell r="J165">
            <v>1497.67</v>
          </cell>
          <cell r="K165">
            <v>1123</v>
          </cell>
          <cell r="L165">
            <v>66.5</v>
          </cell>
          <cell r="M165">
            <v>129.85</v>
          </cell>
          <cell r="N165">
            <v>117.8</v>
          </cell>
          <cell r="O165">
            <v>541.71</v>
          </cell>
          <cell r="P165">
            <v>57.67</v>
          </cell>
          <cell r="Q165">
            <v>139.47999999999999</v>
          </cell>
          <cell r="R165">
            <v>11533.7</v>
          </cell>
          <cell r="S165">
            <v>309.12</v>
          </cell>
          <cell r="T165">
            <v>812.35</v>
          </cell>
          <cell r="U165">
            <v>1475.54</v>
          </cell>
          <cell r="V165">
            <v>6486.52</v>
          </cell>
          <cell r="W165">
            <v>813.02</v>
          </cell>
          <cell r="X165">
            <v>1637.15</v>
          </cell>
        </row>
        <row r="166">
          <cell r="C166" t="str">
            <v>2011/2012D</v>
          </cell>
          <cell r="D166">
            <v>28367.05</v>
          </cell>
          <cell r="E166">
            <v>937.96</v>
          </cell>
          <cell r="F166">
            <v>2117.58</v>
          </cell>
          <cell r="G166">
            <v>3386.37</v>
          </cell>
          <cell r="H166">
            <v>19527.45</v>
          </cell>
          <cell r="I166">
            <v>960.69</v>
          </cell>
          <cell r="J166">
            <v>1437</v>
          </cell>
          <cell r="K166">
            <v>3610</v>
          </cell>
          <cell r="L166">
            <v>236.65</v>
          </cell>
          <cell r="M166">
            <v>306.97000000000003</v>
          </cell>
          <cell r="N166">
            <v>319.43</v>
          </cell>
          <cell r="O166">
            <v>1888.64</v>
          </cell>
          <cell r="P166">
            <v>105.16</v>
          </cell>
          <cell r="Q166">
            <v>183.01</v>
          </cell>
          <cell r="R166">
            <v>31406.91</v>
          </cell>
          <cell r="S166">
            <v>1174.6099999999999</v>
          </cell>
          <cell r="T166">
            <v>2424.5500000000002</v>
          </cell>
          <cell r="U166">
            <v>3705.8</v>
          </cell>
          <cell r="V166">
            <v>21416.09</v>
          </cell>
          <cell r="W166">
            <v>1065.8499999999999</v>
          </cell>
          <cell r="X166">
            <v>1620.01</v>
          </cell>
        </row>
        <row r="167">
          <cell r="C167" t="str">
            <v>2011/2012E</v>
          </cell>
          <cell r="D167">
            <v>8706.23</v>
          </cell>
          <cell r="E167">
            <v>202.99</v>
          </cell>
          <cell r="F167">
            <v>628.24</v>
          </cell>
          <cell r="G167">
            <v>1336.37</v>
          </cell>
          <cell r="H167">
            <v>5906.46</v>
          </cell>
          <cell r="I167">
            <v>251.7</v>
          </cell>
          <cell r="J167">
            <v>380.47</v>
          </cell>
          <cell r="K167">
            <v>302</v>
          </cell>
          <cell r="L167">
            <v>10.83</v>
          </cell>
          <cell r="M167">
            <v>24.67</v>
          </cell>
          <cell r="N167">
            <v>39.840000000000003</v>
          </cell>
          <cell r="O167">
            <v>131.61000000000001</v>
          </cell>
          <cell r="P167">
            <v>7</v>
          </cell>
          <cell r="Q167">
            <v>13.5</v>
          </cell>
          <cell r="R167">
            <v>8933.68</v>
          </cell>
          <cell r="S167">
            <v>213.82</v>
          </cell>
          <cell r="T167">
            <v>652.91</v>
          </cell>
          <cell r="U167">
            <v>1376.21</v>
          </cell>
          <cell r="V167">
            <v>6038.07</v>
          </cell>
          <cell r="W167">
            <v>258.7</v>
          </cell>
          <cell r="X167">
            <v>393.97</v>
          </cell>
        </row>
        <row r="168">
          <cell r="C168" t="str">
            <v>2011/2012F</v>
          </cell>
          <cell r="D168">
            <v>16911.939999999999</v>
          </cell>
          <cell r="E168">
            <v>330.63</v>
          </cell>
          <cell r="F168">
            <v>1517.87</v>
          </cell>
          <cell r="G168">
            <v>2114.6999999999998</v>
          </cell>
          <cell r="H168">
            <v>8544.98</v>
          </cell>
          <cell r="I168">
            <v>1639.06</v>
          </cell>
          <cell r="J168">
            <v>2764.7</v>
          </cell>
          <cell r="K168">
            <v>1325</v>
          </cell>
          <cell r="L168">
            <v>68.5</v>
          </cell>
          <cell r="M168">
            <v>163</v>
          </cell>
          <cell r="N168">
            <v>91.34</v>
          </cell>
          <cell r="O168">
            <v>536.72</v>
          </cell>
          <cell r="P168">
            <v>96.46</v>
          </cell>
          <cell r="Q168">
            <v>195.38</v>
          </cell>
          <cell r="R168">
            <v>18063.34</v>
          </cell>
          <cell r="S168">
            <v>399.13</v>
          </cell>
          <cell r="T168">
            <v>1680.87</v>
          </cell>
          <cell r="U168">
            <v>2206.04</v>
          </cell>
          <cell r="V168">
            <v>9081.7000000000007</v>
          </cell>
          <cell r="W168">
            <v>1735.52</v>
          </cell>
          <cell r="X168">
            <v>2960.08</v>
          </cell>
        </row>
        <row r="169">
          <cell r="C169" t="str">
            <v>2011/2012G</v>
          </cell>
          <cell r="D169">
            <v>12534.96</v>
          </cell>
          <cell r="E169">
            <v>259.47500000000002</v>
          </cell>
          <cell r="F169">
            <v>879.63</v>
          </cell>
          <cell r="G169">
            <v>1501.865</v>
          </cell>
          <cell r="H169">
            <v>6360.4750000000004</v>
          </cell>
          <cell r="I169">
            <v>1369.45</v>
          </cell>
          <cell r="J169">
            <v>2164.0650000000001</v>
          </cell>
          <cell r="K169">
            <v>2056</v>
          </cell>
          <cell r="L169">
            <v>90.49</v>
          </cell>
          <cell r="M169">
            <v>316.47000000000003</v>
          </cell>
          <cell r="N169">
            <v>119.49</v>
          </cell>
          <cell r="O169">
            <v>883.46500000000003</v>
          </cell>
          <cell r="P169">
            <v>172.96</v>
          </cell>
          <cell r="Q169">
            <v>298.98</v>
          </cell>
          <cell r="R169">
            <v>14416.815000000001</v>
          </cell>
          <cell r="S169">
            <v>349.96499999999997</v>
          </cell>
          <cell r="T169">
            <v>1196.0999999999999</v>
          </cell>
          <cell r="U169">
            <v>1621.355</v>
          </cell>
          <cell r="V169">
            <v>7243.94</v>
          </cell>
          <cell r="W169">
            <v>1542.41</v>
          </cell>
          <cell r="X169">
            <v>2463.0450000000001</v>
          </cell>
        </row>
        <row r="170">
          <cell r="C170" t="str">
            <v>2011/2012H</v>
          </cell>
          <cell r="D170">
            <v>31284.44</v>
          </cell>
          <cell r="E170">
            <v>899.91</v>
          </cell>
          <cell r="F170">
            <v>2783.38</v>
          </cell>
          <cell r="G170">
            <v>4876.47</v>
          </cell>
          <cell r="H170">
            <v>19514.080000000002</v>
          </cell>
          <cell r="I170">
            <v>1169.83</v>
          </cell>
          <cell r="J170">
            <v>2040.77</v>
          </cell>
          <cell r="K170">
            <v>1010</v>
          </cell>
          <cell r="L170">
            <v>31.5</v>
          </cell>
          <cell r="M170">
            <v>158.83000000000001</v>
          </cell>
          <cell r="N170">
            <v>171.89</v>
          </cell>
          <cell r="O170">
            <v>466.51</v>
          </cell>
          <cell r="P170">
            <v>28.75</v>
          </cell>
          <cell r="Q170">
            <v>41.99</v>
          </cell>
          <cell r="R170">
            <v>32183.91</v>
          </cell>
          <cell r="S170">
            <v>931.41</v>
          </cell>
          <cell r="T170">
            <v>2942.21</v>
          </cell>
          <cell r="U170">
            <v>5048.3599999999997</v>
          </cell>
          <cell r="V170">
            <v>19980.59</v>
          </cell>
          <cell r="W170">
            <v>1198.58</v>
          </cell>
          <cell r="X170">
            <v>2082.7600000000002</v>
          </cell>
        </row>
        <row r="171">
          <cell r="C171" t="str">
            <v>2011/2012I</v>
          </cell>
          <cell r="D171">
            <v>11706.61</v>
          </cell>
          <cell r="E171">
            <v>332.05</v>
          </cell>
          <cell r="F171">
            <v>723.12</v>
          </cell>
          <cell r="G171">
            <v>796.6</v>
          </cell>
          <cell r="H171">
            <v>7986.3</v>
          </cell>
          <cell r="I171">
            <v>477.12</v>
          </cell>
          <cell r="J171">
            <v>1391.42</v>
          </cell>
          <cell r="K171">
            <v>3065</v>
          </cell>
          <cell r="L171">
            <v>169.5</v>
          </cell>
          <cell r="M171">
            <v>275</v>
          </cell>
          <cell r="N171">
            <v>138.66</v>
          </cell>
          <cell r="O171">
            <v>1948.54</v>
          </cell>
          <cell r="P171">
            <v>95.67</v>
          </cell>
          <cell r="Q171">
            <v>301.33999999999997</v>
          </cell>
          <cell r="R171">
            <v>14635.32</v>
          </cell>
          <cell r="S171">
            <v>501.55</v>
          </cell>
          <cell r="T171">
            <v>998.12</v>
          </cell>
          <cell r="U171">
            <v>935.26</v>
          </cell>
          <cell r="V171">
            <v>9934.84</v>
          </cell>
          <cell r="W171">
            <v>572.79</v>
          </cell>
          <cell r="X171">
            <v>1692.76</v>
          </cell>
        </row>
        <row r="172">
          <cell r="C172" t="str">
            <v>2011/2012J</v>
          </cell>
          <cell r="D172">
            <v>1041.55</v>
          </cell>
          <cell r="E172">
            <v>22.82</v>
          </cell>
          <cell r="F172">
            <v>85.29</v>
          </cell>
          <cell r="G172">
            <v>146.58000000000001</v>
          </cell>
          <cell r="H172">
            <v>587.28</v>
          </cell>
          <cell r="I172">
            <v>77.63</v>
          </cell>
          <cell r="J172">
            <v>121.95</v>
          </cell>
          <cell r="K172">
            <v>3655</v>
          </cell>
          <cell r="L172">
            <v>166</v>
          </cell>
          <cell r="M172">
            <v>402</v>
          </cell>
          <cell r="N172">
            <v>239.66</v>
          </cell>
          <cell r="O172">
            <v>1634.48</v>
          </cell>
          <cell r="P172">
            <v>400.5</v>
          </cell>
          <cell r="Q172">
            <v>792.33</v>
          </cell>
          <cell r="R172">
            <v>4676.5200000000004</v>
          </cell>
          <cell r="S172">
            <v>188.82</v>
          </cell>
          <cell r="T172">
            <v>487.29</v>
          </cell>
          <cell r="U172">
            <v>386.24</v>
          </cell>
          <cell r="V172">
            <v>2221.7600000000002</v>
          </cell>
          <cell r="W172">
            <v>478.13</v>
          </cell>
          <cell r="X172">
            <v>914.28</v>
          </cell>
        </row>
        <row r="173">
          <cell r="C173" t="str">
            <v>2012/20131</v>
          </cell>
          <cell r="D173">
            <v>7379.4</v>
          </cell>
          <cell r="E173">
            <v>64</v>
          </cell>
          <cell r="F173">
            <v>203</v>
          </cell>
          <cell r="G173">
            <v>760</v>
          </cell>
          <cell r="H173">
            <v>5096</v>
          </cell>
          <cell r="I173">
            <v>525.38</v>
          </cell>
          <cell r="J173">
            <v>731.02</v>
          </cell>
          <cell r="K173">
            <v>14</v>
          </cell>
          <cell r="L173">
            <v>2</v>
          </cell>
          <cell r="M173">
            <v>3</v>
          </cell>
          <cell r="N173">
            <v>1</v>
          </cell>
          <cell r="O173">
            <v>6</v>
          </cell>
          <cell r="P173">
            <v>1</v>
          </cell>
          <cell r="Q173">
            <v>1</v>
          </cell>
          <cell r="R173">
            <v>7393.4</v>
          </cell>
          <cell r="S173">
            <v>66</v>
          </cell>
          <cell r="T173">
            <v>206</v>
          </cell>
          <cell r="U173">
            <v>761</v>
          </cell>
          <cell r="V173">
            <v>5102</v>
          </cell>
          <cell r="W173">
            <v>526.38</v>
          </cell>
          <cell r="X173">
            <v>732.02</v>
          </cell>
        </row>
        <row r="174">
          <cell r="C174" t="str">
            <v>2012/20132</v>
          </cell>
          <cell r="D174">
            <v>22647.38</v>
          </cell>
          <cell r="E174">
            <v>356.2</v>
          </cell>
          <cell r="F174">
            <v>1402.09</v>
          </cell>
          <cell r="G174">
            <v>2202.3200000000002</v>
          </cell>
          <cell r="H174">
            <v>12358.5</v>
          </cell>
          <cell r="I174">
            <v>1914.63</v>
          </cell>
          <cell r="J174">
            <v>4413.6400000000003</v>
          </cell>
          <cell r="K174">
            <v>6246</v>
          </cell>
          <cell r="L174">
            <v>284.5</v>
          </cell>
          <cell r="M174">
            <v>647.82000000000005</v>
          </cell>
          <cell r="N174">
            <v>292.14999999999998</v>
          </cell>
          <cell r="O174">
            <v>3363.26</v>
          </cell>
          <cell r="P174">
            <v>274.82</v>
          </cell>
          <cell r="Q174">
            <v>1107.6400000000001</v>
          </cell>
          <cell r="R174">
            <v>28617.57</v>
          </cell>
          <cell r="S174">
            <v>640.70000000000005</v>
          </cell>
          <cell r="T174">
            <v>2049.91</v>
          </cell>
          <cell r="U174">
            <v>2494.4699999999998</v>
          </cell>
          <cell r="V174">
            <v>15721.76</v>
          </cell>
          <cell r="W174">
            <v>2189.4499999999998</v>
          </cell>
          <cell r="X174">
            <v>5521.28</v>
          </cell>
        </row>
        <row r="175">
          <cell r="C175" t="str">
            <v>2012/20133</v>
          </cell>
          <cell r="D175">
            <v>27368.67</v>
          </cell>
          <cell r="E175">
            <v>81.08</v>
          </cell>
          <cell r="F175">
            <v>1658.49</v>
          </cell>
          <cell r="G175">
            <v>3064.58</v>
          </cell>
          <cell r="H175">
            <v>14433.225</v>
          </cell>
          <cell r="I175">
            <v>3003.57</v>
          </cell>
          <cell r="J175">
            <v>5127.7250000000004</v>
          </cell>
          <cell r="K175">
            <v>2468</v>
          </cell>
          <cell r="L175">
            <v>78.17</v>
          </cell>
          <cell r="M175">
            <v>267.39</v>
          </cell>
          <cell r="N175">
            <v>223.51</v>
          </cell>
          <cell r="O175">
            <v>1179.0550000000001</v>
          </cell>
          <cell r="P175">
            <v>161.27000000000001</v>
          </cell>
          <cell r="Q175">
            <v>277.76</v>
          </cell>
          <cell r="R175">
            <v>29555.825000000001</v>
          </cell>
          <cell r="S175">
            <v>159.25</v>
          </cell>
          <cell r="T175">
            <v>1925.88</v>
          </cell>
          <cell r="U175">
            <v>3288.09</v>
          </cell>
          <cell r="V175">
            <v>15612.28</v>
          </cell>
          <cell r="W175">
            <v>3164.84</v>
          </cell>
          <cell r="X175">
            <v>5405.4849999999997</v>
          </cell>
        </row>
        <row r="176">
          <cell r="C176" t="str">
            <v>2012/20134</v>
          </cell>
          <cell r="D176">
            <v>555</v>
          </cell>
          <cell r="E176">
            <v>5</v>
          </cell>
          <cell r="F176">
            <v>43</v>
          </cell>
          <cell r="G176">
            <v>42</v>
          </cell>
          <cell r="H176">
            <v>407</v>
          </cell>
          <cell r="I176">
            <v>18</v>
          </cell>
          <cell r="J176">
            <v>40</v>
          </cell>
          <cell r="K176">
            <v>3</v>
          </cell>
          <cell r="L176">
            <v>0</v>
          </cell>
          <cell r="M176">
            <v>1</v>
          </cell>
          <cell r="N176">
            <v>0</v>
          </cell>
          <cell r="O176">
            <v>2</v>
          </cell>
          <cell r="P176">
            <v>0</v>
          </cell>
          <cell r="Q176">
            <v>0</v>
          </cell>
          <cell r="R176">
            <v>558</v>
          </cell>
          <cell r="S176">
            <v>5</v>
          </cell>
          <cell r="T176">
            <v>44</v>
          </cell>
          <cell r="U176">
            <v>42</v>
          </cell>
          <cell r="V176">
            <v>409</v>
          </cell>
          <cell r="W176">
            <v>18</v>
          </cell>
          <cell r="X176">
            <v>40</v>
          </cell>
        </row>
        <row r="177">
          <cell r="C177" t="str">
            <v>2012/20135</v>
          </cell>
          <cell r="D177">
            <v>1990.54</v>
          </cell>
          <cell r="E177">
            <v>11.34</v>
          </cell>
          <cell r="F177">
            <v>198.22</v>
          </cell>
          <cell r="G177">
            <v>246.36</v>
          </cell>
          <cell r="H177">
            <v>1200.98</v>
          </cell>
          <cell r="I177">
            <v>113.57</v>
          </cell>
          <cell r="J177">
            <v>220.07</v>
          </cell>
          <cell r="K177">
            <v>123</v>
          </cell>
          <cell r="L177">
            <v>2</v>
          </cell>
          <cell r="M177">
            <v>13.3</v>
          </cell>
          <cell r="N177">
            <v>8.5</v>
          </cell>
          <cell r="O177">
            <v>71.099999999999994</v>
          </cell>
          <cell r="P177">
            <v>9</v>
          </cell>
          <cell r="Q177">
            <v>12.3</v>
          </cell>
          <cell r="R177">
            <v>2106.7399999999998</v>
          </cell>
          <cell r="S177">
            <v>13.34</v>
          </cell>
          <cell r="T177">
            <v>211.52</v>
          </cell>
          <cell r="U177">
            <v>254.86</v>
          </cell>
          <cell r="V177">
            <v>1272.08</v>
          </cell>
          <cell r="W177">
            <v>122.57</v>
          </cell>
          <cell r="X177">
            <v>232.37</v>
          </cell>
        </row>
        <row r="178">
          <cell r="C178" t="str">
            <v>2012/20136</v>
          </cell>
          <cell r="D178">
            <v>11422.59</v>
          </cell>
          <cell r="E178">
            <v>46.23</v>
          </cell>
          <cell r="F178">
            <v>732.65</v>
          </cell>
          <cell r="G178">
            <v>1184.55</v>
          </cell>
          <cell r="H178">
            <v>5902.6149999999998</v>
          </cell>
          <cell r="I178">
            <v>1395.35</v>
          </cell>
          <cell r="J178">
            <v>2161.1950000000002</v>
          </cell>
          <cell r="K178">
            <v>889</v>
          </cell>
          <cell r="L178">
            <v>14.33</v>
          </cell>
          <cell r="M178">
            <v>93.73</v>
          </cell>
          <cell r="N178">
            <v>47.58</v>
          </cell>
          <cell r="O178">
            <v>396.01499999999999</v>
          </cell>
          <cell r="P178">
            <v>65.400000000000006</v>
          </cell>
          <cell r="Q178">
            <v>120.13</v>
          </cell>
          <cell r="R178">
            <v>12159.775</v>
          </cell>
          <cell r="S178">
            <v>60.56</v>
          </cell>
          <cell r="T178">
            <v>826.38</v>
          </cell>
          <cell r="U178">
            <v>1232.1300000000001</v>
          </cell>
          <cell r="V178">
            <v>6298.63</v>
          </cell>
          <cell r="W178">
            <v>1460.75</v>
          </cell>
          <cell r="X178">
            <v>2281.3249999999998</v>
          </cell>
        </row>
        <row r="179">
          <cell r="C179" t="str">
            <v>2012/20137</v>
          </cell>
          <cell r="D179">
            <v>5562.32</v>
          </cell>
          <cell r="E179">
            <v>29.03</v>
          </cell>
          <cell r="F179">
            <v>375.41</v>
          </cell>
          <cell r="G179">
            <v>487.92</v>
          </cell>
          <cell r="H179">
            <v>3230.59</v>
          </cell>
          <cell r="I179">
            <v>503.73</v>
          </cell>
          <cell r="J179">
            <v>935.64</v>
          </cell>
          <cell r="K179">
            <v>652</v>
          </cell>
          <cell r="L179">
            <v>15.5</v>
          </cell>
          <cell r="M179">
            <v>60.67</v>
          </cell>
          <cell r="N179">
            <v>28.76</v>
          </cell>
          <cell r="O179">
            <v>240</v>
          </cell>
          <cell r="P179">
            <v>41.17</v>
          </cell>
          <cell r="Q179">
            <v>88.5</v>
          </cell>
          <cell r="R179">
            <v>6036.92</v>
          </cell>
          <cell r="S179">
            <v>44.53</v>
          </cell>
          <cell r="T179">
            <v>436.08</v>
          </cell>
          <cell r="U179">
            <v>516.67999999999995</v>
          </cell>
          <cell r="V179">
            <v>3470.59</v>
          </cell>
          <cell r="W179">
            <v>544.9</v>
          </cell>
          <cell r="X179">
            <v>1024.1400000000001</v>
          </cell>
        </row>
        <row r="180">
          <cell r="C180" t="str">
            <v>2012/20138</v>
          </cell>
          <cell r="D180">
            <v>9281.66</v>
          </cell>
          <cell r="E180">
            <v>71.150000000000006</v>
          </cell>
          <cell r="F180">
            <v>785.69</v>
          </cell>
          <cell r="G180">
            <v>1247.95</v>
          </cell>
          <cell r="H180">
            <v>6392.42</v>
          </cell>
          <cell r="I180">
            <v>319.69</v>
          </cell>
          <cell r="J180">
            <v>464.76</v>
          </cell>
          <cell r="K180">
            <v>1193</v>
          </cell>
          <cell r="L180">
            <v>24.5</v>
          </cell>
          <cell r="M180">
            <v>134.5</v>
          </cell>
          <cell r="N180">
            <v>145.44999999999999</v>
          </cell>
          <cell r="O180">
            <v>653.72</v>
          </cell>
          <cell r="P180">
            <v>40.51</v>
          </cell>
          <cell r="Q180">
            <v>67.17</v>
          </cell>
          <cell r="R180">
            <v>10347.51</v>
          </cell>
          <cell r="S180">
            <v>95.65</v>
          </cell>
          <cell r="T180">
            <v>920.19</v>
          </cell>
          <cell r="U180">
            <v>1393.4</v>
          </cell>
          <cell r="V180">
            <v>7046.14</v>
          </cell>
          <cell r="W180">
            <v>360.2</v>
          </cell>
          <cell r="X180">
            <v>531.92999999999995</v>
          </cell>
        </row>
        <row r="181">
          <cell r="C181" t="str">
            <v>2012/20139</v>
          </cell>
          <cell r="D181">
            <v>11409.3</v>
          </cell>
          <cell r="E181">
            <v>125.63</v>
          </cell>
          <cell r="F181">
            <v>1093.32</v>
          </cell>
          <cell r="G181">
            <v>1200</v>
          </cell>
          <cell r="H181">
            <v>7322.88</v>
          </cell>
          <cell r="I181">
            <v>685.74</v>
          </cell>
          <cell r="J181">
            <v>981.73</v>
          </cell>
          <cell r="K181">
            <v>1862</v>
          </cell>
          <cell r="L181">
            <v>50.09</v>
          </cell>
          <cell r="M181">
            <v>180.67</v>
          </cell>
          <cell r="N181">
            <v>89.47</v>
          </cell>
          <cell r="O181">
            <v>1165.3499999999999</v>
          </cell>
          <cell r="P181">
            <v>56.5</v>
          </cell>
          <cell r="Q181">
            <v>196</v>
          </cell>
          <cell r="R181">
            <v>13147.38</v>
          </cell>
          <cell r="S181">
            <v>175.72</v>
          </cell>
          <cell r="T181">
            <v>1273.99</v>
          </cell>
          <cell r="U181">
            <v>1289.47</v>
          </cell>
          <cell r="V181">
            <v>8488.23</v>
          </cell>
          <cell r="W181">
            <v>742.24</v>
          </cell>
          <cell r="X181">
            <v>1177.73</v>
          </cell>
        </row>
        <row r="182">
          <cell r="C182" t="str">
            <v>2012/2013A</v>
          </cell>
          <cell r="D182">
            <v>4963.84</v>
          </cell>
          <cell r="E182">
            <v>41.5</v>
          </cell>
          <cell r="F182">
            <v>424.22</v>
          </cell>
          <cell r="G182">
            <v>549.63</v>
          </cell>
          <cell r="H182">
            <v>2893.35</v>
          </cell>
          <cell r="I182">
            <v>516.16</v>
          </cell>
          <cell r="J182">
            <v>538.98</v>
          </cell>
          <cell r="K182">
            <v>1760</v>
          </cell>
          <cell r="L182">
            <v>57</v>
          </cell>
          <cell r="M182">
            <v>161.5</v>
          </cell>
          <cell r="N182">
            <v>136.33000000000001</v>
          </cell>
          <cell r="O182">
            <v>1259.1600000000001</v>
          </cell>
          <cell r="P182">
            <v>24</v>
          </cell>
          <cell r="Q182">
            <v>78.5</v>
          </cell>
          <cell r="R182">
            <v>6680.33</v>
          </cell>
          <cell r="S182">
            <v>98.5</v>
          </cell>
          <cell r="T182">
            <v>585.72</v>
          </cell>
          <cell r="U182">
            <v>685.96</v>
          </cell>
          <cell r="V182">
            <v>4152.51</v>
          </cell>
          <cell r="W182">
            <v>540.16</v>
          </cell>
          <cell r="X182">
            <v>617.48</v>
          </cell>
        </row>
        <row r="183">
          <cell r="C183" t="str">
            <v>2012/2013B</v>
          </cell>
          <cell r="D183">
            <v>26484.404999999999</v>
          </cell>
          <cell r="E183">
            <v>164.16</v>
          </cell>
          <cell r="F183">
            <v>1861.2049999999999</v>
          </cell>
          <cell r="G183">
            <v>3218.5349999999999</v>
          </cell>
          <cell r="H183">
            <v>16034.285</v>
          </cell>
          <cell r="I183">
            <v>1706.53</v>
          </cell>
          <cell r="J183">
            <v>3499.69</v>
          </cell>
          <cell r="K183">
            <v>3663</v>
          </cell>
          <cell r="L183">
            <v>90.18</v>
          </cell>
          <cell r="M183">
            <v>338.68</v>
          </cell>
          <cell r="N183">
            <v>287.24</v>
          </cell>
          <cell r="O183">
            <v>1993.2449999999999</v>
          </cell>
          <cell r="P183">
            <v>126.37</v>
          </cell>
          <cell r="Q183">
            <v>405.84</v>
          </cell>
          <cell r="R183">
            <v>29725.96</v>
          </cell>
          <cell r="S183">
            <v>254.34</v>
          </cell>
          <cell r="T183">
            <v>2199.8850000000002</v>
          </cell>
          <cell r="U183">
            <v>3505.7750000000001</v>
          </cell>
          <cell r="V183">
            <v>18027.53</v>
          </cell>
          <cell r="W183">
            <v>1832.9</v>
          </cell>
          <cell r="X183">
            <v>3905.53</v>
          </cell>
        </row>
        <row r="184">
          <cell r="C184" t="str">
            <v>2012/2013C</v>
          </cell>
          <cell r="D184">
            <v>10344.620000000001</v>
          </cell>
          <cell r="E184">
            <v>59.12</v>
          </cell>
          <cell r="F184">
            <v>758.33</v>
          </cell>
          <cell r="G184">
            <v>1386.79</v>
          </cell>
          <cell r="H184">
            <v>6130.73</v>
          </cell>
          <cell r="I184">
            <v>689.22</v>
          </cell>
          <cell r="J184">
            <v>1320.43</v>
          </cell>
          <cell r="K184">
            <v>972</v>
          </cell>
          <cell r="L184">
            <v>32</v>
          </cell>
          <cell r="M184">
            <v>103.77</v>
          </cell>
          <cell r="N184">
            <v>109.78</v>
          </cell>
          <cell r="O184">
            <v>527.33000000000004</v>
          </cell>
          <cell r="P184">
            <v>53.17</v>
          </cell>
          <cell r="Q184">
            <v>102</v>
          </cell>
          <cell r="R184">
            <v>11272.67</v>
          </cell>
          <cell r="S184">
            <v>91.12</v>
          </cell>
          <cell r="T184">
            <v>862.1</v>
          </cell>
          <cell r="U184">
            <v>1496.57</v>
          </cell>
          <cell r="V184">
            <v>6658.06</v>
          </cell>
          <cell r="W184">
            <v>742.39</v>
          </cell>
          <cell r="X184">
            <v>1422.43</v>
          </cell>
        </row>
        <row r="185">
          <cell r="C185" t="str">
            <v>2012/2013D</v>
          </cell>
          <cell r="D185">
            <v>29152.13</v>
          </cell>
          <cell r="E185">
            <v>311.55</v>
          </cell>
          <cell r="F185">
            <v>2399.81</v>
          </cell>
          <cell r="G185">
            <v>3819.52</v>
          </cell>
          <cell r="H185">
            <v>20399.73</v>
          </cell>
          <cell r="I185">
            <v>898.02</v>
          </cell>
          <cell r="J185">
            <v>1323.5</v>
          </cell>
          <cell r="K185">
            <v>3802</v>
          </cell>
          <cell r="L185">
            <v>117.08</v>
          </cell>
          <cell r="M185">
            <v>355.1</v>
          </cell>
          <cell r="N185">
            <v>330.1</v>
          </cell>
          <cell r="O185">
            <v>2181.4</v>
          </cell>
          <cell r="P185">
            <v>84.15</v>
          </cell>
          <cell r="Q185">
            <v>221.37</v>
          </cell>
          <cell r="R185">
            <v>32441.33</v>
          </cell>
          <cell r="S185">
            <v>428.63</v>
          </cell>
          <cell r="T185">
            <v>2754.91</v>
          </cell>
          <cell r="U185">
            <v>4149.62</v>
          </cell>
          <cell r="V185">
            <v>22581.13</v>
          </cell>
          <cell r="W185">
            <v>982.17</v>
          </cell>
          <cell r="X185">
            <v>1544.87</v>
          </cell>
        </row>
        <row r="186">
          <cell r="C186" t="str">
            <v>2012/2013E</v>
          </cell>
          <cell r="D186">
            <v>8598.2800000000007</v>
          </cell>
          <cell r="E186">
            <v>43.47</v>
          </cell>
          <cell r="F186">
            <v>634.6</v>
          </cell>
          <cell r="G186">
            <v>1454.39</v>
          </cell>
          <cell r="H186">
            <v>5853.06</v>
          </cell>
          <cell r="I186">
            <v>253.85</v>
          </cell>
          <cell r="J186">
            <v>358.91</v>
          </cell>
          <cell r="K186">
            <v>324</v>
          </cell>
          <cell r="L186">
            <v>2.83</v>
          </cell>
          <cell r="M186">
            <v>20.83</v>
          </cell>
          <cell r="N186">
            <v>44.91</v>
          </cell>
          <cell r="O186">
            <v>151.63999999999999</v>
          </cell>
          <cell r="P186">
            <v>6.5</v>
          </cell>
          <cell r="Q186">
            <v>9</v>
          </cell>
          <cell r="R186">
            <v>8833.99</v>
          </cell>
          <cell r="S186">
            <v>46.3</v>
          </cell>
          <cell r="T186">
            <v>655.43</v>
          </cell>
          <cell r="U186">
            <v>1499.3</v>
          </cell>
          <cell r="V186">
            <v>6004.7</v>
          </cell>
          <cell r="W186">
            <v>260.35000000000002</v>
          </cell>
          <cell r="X186">
            <v>367.91</v>
          </cell>
        </row>
        <row r="187">
          <cell r="C187" t="str">
            <v>2012/2013F</v>
          </cell>
          <cell r="D187">
            <v>16967.63</v>
          </cell>
          <cell r="E187">
            <v>90.41</v>
          </cell>
          <cell r="F187">
            <v>1530.35</v>
          </cell>
          <cell r="G187">
            <v>2375.79</v>
          </cell>
          <cell r="H187">
            <v>8764.61</v>
          </cell>
          <cell r="I187">
            <v>1567.08</v>
          </cell>
          <cell r="J187">
            <v>2639.39</v>
          </cell>
          <cell r="K187">
            <v>1421</v>
          </cell>
          <cell r="L187">
            <v>41.5</v>
          </cell>
          <cell r="M187">
            <v>196.35</v>
          </cell>
          <cell r="N187">
            <v>109.76</v>
          </cell>
          <cell r="O187">
            <v>646.70000000000005</v>
          </cell>
          <cell r="P187">
            <v>101.67</v>
          </cell>
          <cell r="Q187">
            <v>172.33</v>
          </cell>
          <cell r="R187">
            <v>18235.939999999999</v>
          </cell>
          <cell r="S187">
            <v>131.91</v>
          </cell>
          <cell r="T187">
            <v>1726.7</v>
          </cell>
          <cell r="U187">
            <v>2485.5500000000002</v>
          </cell>
          <cell r="V187">
            <v>9411.31</v>
          </cell>
          <cell r="W187">
            <v>1668.75</v>
          </cell>
          <cell r="X187">
            <v>2811.72</v>
          </cell>
        </row>
        <row r="188">
          <cell r="C188" t="str">
            <v>2012/2013G</v>
          </cell>
          <cell r="D188">
            <v>12743.945</v>
          </cell>
          <cell r="E188">
            <v>62.68</v>
          </cell>
          <cell r="F188">
            <v>1002.5549999999999</v>
          </cell>
          <cell r="G188">
            <v>1762.105</v>
          </cell>
          <cell r="H188">
            <v>6505.9049999999997</v>
          </cell>
          <cell r="I188">
            <v>1389.55</v>
          </cell>
          <cell r="J188">
            <v>2021.15</v>
          </cell>
          <cell r="K188">
            <v>1858</v>
          </cell>
          <cell r="L188">
            <v>51.98</v>
          </cell>
          <cell r="M188">
            <v>289.10000000000002</v>
          </cell>
          <cell r="N188">
            <v>144.31</v>
          </cell>
          <cell r="O188">
            <v>842.23500000000001</v>
          </cell>
          <cell r="P188">
            <v>148.46</v>
          </cell>
          <cell r="Q188">
            <v>224.13</v>
          </cell>
          <cell r="R188">
            <v>14444.16</v>
          </cell>
          <cell r="S188">
            <v>114.66</v>
          </cell>
          <cell r="T188">
            <v>1291.655</v>
          </cell>
          <cell r="U188">
            <v>1906.415</v>
          </cell>
          <cell r="V188">
            <v>7348.14</v>
          </cell>
          <cell r="W188">
            <v>1538.01</v>
          </cell>
          <cell r="X188">
            <v>2245.2800000000002</v>
          </cell>
        </row>
        <row r="189">
          <cell r="C189" t="str">
            <v>2012/2013H</v>
          </cell>
          <cell r="D189">
            <v>31390.5</v>
          </cell>
          <cell r="E189">
            <v>199.11</v>
          </cell>
          <cell r="F189">
            <v>2938.7</v>
          </cell>
          <cell r="G189">
            <v>5554.57</v>
          </cell>
          <cell r="H189">
            <v>19550.62</v>
          </cell>
          <cell r="I189">
            <v>1218.47</v>
          </cell>
          <cell r="J189">
            <v>1929.03</v>
          </cell>
          <cell r="K189">
            <v>1027</v>
          </cell>
          <cell r="L189">
            <v>18</v>
          </cell>
          <cell r="M189">
            <v>171.34</v>
          </cell>
          <cell r="N189">
            <v>159.49</v>
          </cell>
          <cell r="O189">
            <v>474.52</v>
          </cell>
          <cell r="P189">
            <v>46</v>
          </cell>
          <cell r="Q189">
            <v>50.5</v>
          </cell>
          <cell r="R189">
            <v>32310.35</v>
          </cell>
          <cell r="S189">
            <v>217.11</v>
          </cell>
          <cell r="T189">
            <v>3110.04</v>
          </cell>
          <cell r="U189">
            <v>5714.06</v>
          </cell>
          <cell r="V189">
            <v>20025.14</v>
          </cell>
          <cell r="W189">
            <v>1264.47</v>
          </cell>
          <cell r="X189">
            <v>1979.53</v>
          </cell>
        </row>
        <row r="190">
          <cell r="C190" t="str">
            <v>2012/2013I</v>
          </cell>
          <cell r="D190">
            <v>11720.97</v>
          </cell>
          <cell r="E190">
            <v>47.34</v>
          </cell>
          <cell r="F190">
            <v>674.71</v>
          </cell>
          <cell r="G190">
            <v>1033.2</v>
          </cell>
          <cell r="H190">
            <v>8108.2</v>
          </cell>
          <cell r="I190">
            <v>432.15</v>
          </cell>
          <cell r="J190">
            <v>1425.37</v>
          </cell>
          <cell r="K190">
            <v>3333</v>
          </cell>
          <cell r="L190">
            <v>70.84</v>
          </cell>
          <cell r="M190">
            <v>316.92</v>
          </cell>
          <cell r="N190">
            <v>189.85</v>
          </cell>
          <cell r="O190">
            <v>2119.29</v>
          </cell>
          <cell r="P190">
            <v>107.01</v>
          </cell>
          <cell r="Q190">
            <v>334.5</v>
          </cell>
          <cell r="R190">
            <v>14859.38</v>
          </cell>
          <cell r="S190">
            <v>118.18</v>
          </cell>
          <cell r="T190">
            <v>991.63</v>
          </cell>
          <cell r="U190">
            <v>1223.05</v>
          </cell>
          <cell r="V190">
            <v>10227.49</v>
          </cell>
          <cell r="W190">
            <v>539.16</v>
          </cell>
          <cell r="X190">
            <v>1759.87</v>
          </cell>
        </row>
        <row r="191">
          <cell r="C191" t="str">
            <v>2012/2013J</v>
          </cell>
          <cell r="D191">
            <v>895.82</v>
          </cell>
          <cell r="E191">
            <v>3</v>
          </cell>
          <cell r="F191">
            <v>73.650000000000006</v>
          </cell>
          <cell r="G191">
            <v>136.79</v>
          </cell>
          <cell r="H191">
            <v>498.3</v>
          </cell>
          <cell r="I191">
            <v>74.31</v>
          </cell>
          <cell r="J191">
            <v>109.77</v>
          </cell>
          <cell r="K191">
            <v>3491</v>
          </cell>
          <cell r="L191">
            <v>103.5</v>
          </cell>
          <cell r="M191">
            <v>479.33</v>
          </cell>
          <cell r="N191">
            <v>238.81</v>
          </cell>
          <cell r="O191">
            <v>1654.98</v>
          </cell>
          <cell r="P191">
            <v>357</v>
          </cell>
          <cell r="Q191">
            <v>640.33000000000004</v>
          </cell>
          <cell r="R191">
            <v>4369.7700000000004</v>
          </cell>
          <cell r="S191">
            <v>106.5</v>
          </cell>
          <cell r="T191">
            <v>552.98</v>
          </cell>
          <cell r="U191">
            <v>375.6</v>
          </cell>
          <cell r="V191">
            <v>2153.2800000000002</v>
          </cell>
          <cell r="W191">
            <v>431.31</v>
          </cell>
          <cell r="X191">
            <v>750.1</v>
          </cell>
        </row>
      </sheetData>
      <sheetData sheetId="2">
        <row r="2">
          <cell r="C2" t="str">
            <v>2003/20041</v>
          </cell>
          <cell r="D2">
            <v>5035.3329000000003</v>
          </cell>
          <cell r="E2">
            <v>298</v>
          </cell>
          <cell r="F2">
            <v>693</v>
          </cell>
          <cell r="G2">
            <v>473.33330000000001</v>
          </cell>
          <cell r="H2">
            <v>2870.8332</v>
          </cell>
          <cell r="I2">
            <v>216.83330000000001</v>
          </cell>
          <cell r="J2">
            <v>483.3331</v>
          </cell>
          <cell r="K2">
            <v>29</v>
          </cell>
          <cell r="L2">
            <v>5</v>
          </cell>
          <cell r="M2">
            <v>1</v>
          </cell>
          <cell r="N2">
            <v>5</v>
          </cell>
          <cell r="O2">
            <v>11</v>
          </cell>
          <cell r="P2">
            <v>0</v>
          </cell>
          <cell r="Q2">
            <v>7</v>
          </cell>
          <cell r="R2">
            <v>5064.3329000000003</v>
          </cell>
          <cell r="S2">
            <v>303</v>
          </cell>
          <cell r="T2">
            <v>694</v>
          </cell>
          <cell r="U2">
            <v>478.33330000000001</v>
          </cell>
          <cell r="V2">
            <v>2881.8332</v>
          </cell>
          <cell r="W2">
            <v>216.83330000000001</v>
          </cell>
          <cell r="X2">
            <v>490.3331</v>
          </cell>
        </row>
        <row r="3">
          <cell r="C3" t="str">
            <v>2003/20042</v>
          </cell>
          <cell r="D3">
            <v>13451.808800000001</v>
          </cell>
          <cell r="E3">
            <v>961.49919999999997</v>
          </cell>
          <cell r="F3">
            <v>1333.9979000000001</v>
          </cell>
          <cell r="G3">
            <v>712.99950000000001</v>
          </cell>
          <cell r="H3">
            <v>6395.9907999999996</v>
          </cell>
          <cell r="I3">
            <v>1239.6597999999999</v>
          </cell>
          <cell r="J3">
            <v>2807.6615999999999</v>
          </cell>
          <cell r="K3">
            <v>4761</v>
          </cell>
          <cell r="L3">
            <v>538.66669999999999</v>
          </cell>
          <cell r="M3">
            <v>558</v>
          </cell>
          <cell r="N3">
            <v>150.5</v>
          </cell>
          <cell r="O3">
            <v>2219.6669000000002</v>
          </cell>
          <cell r="P3">
            <v>315.66669999999999</v>
          </cell>
          <cell r="Q3">
            <v>940.66660000000002</v>
          </cell>
          <cell r="R3">
            <v>18174.975699999999</v>
          </cell>
          <cell r="S3">
            <v>1500.1659</v>
          </cell>
          <cell r="T3">
            <v>1891.9979000000001</v>
          </cell>
          <cell r="U3">
            <v>863.49950000000001</v>
          </cell>
          <cell r="V3">
            <v>8615.6576999999997</v>
          </cell>
          <cell r="W3">
            <v>1555.3264999999999</v>
          </cell>
          <cell r="X3">
            <v>3748.3281999999999</v>
          </cell>
        </row>
        <row r="4">
          <cell r="C4" t="str">
            <v>2003/20043</v>
          </cell>
          <cell r="D4">
            <v>17783.155299999999</v>
          </cell>
          <cell r="E4">
            <v>669.33249999999998</v>
          </cell>
          <cell r="F4">
            <v>1699.4991</v>
          </cell>
          <cell r="G4">
            <v>1163.3334</v>
          </cell>
          <cell r="H4">
            <v>9246.7477999999992</v>
          </cell>
          <cell r="I4">
            <v>1860.8275000000001</v>
          </cell>
          <cell r="J4">
            <v>3143.415</v>
          </cell>
          <cell r="K4">
            <v>1999</v>
          </cell>
          <cell r="L4">
            <v>148.4999</v>
          </cell>
          <cell r="M4">
            <v>253.0001</v>
          </cell>
          <cell r="N4">
            <v>135</v>
          </cell>
          <cell r="O4">
            <v>859.41660000000002</v>
          </cell>
          <cell r="P4">
            <v>173.66669999999999</v>
          </cell>
          <cell r="Q4">
            <v>289.33350000000002</v>
          </cell>
          <cell r="R4">
            <v>19642.072100000001</v>
          </cell>
          <cell r="S4">
            <v>817.83240000000001</v>
          </cell>
          <cell r="T4">
            <v>1952.4992</v>
          </cell>
          <cell r="U4">
            <v>1298.3334</v>
          </cell>
          <cell r="V4">
            <v>10106.1644</v>
          </cell>
          <cell r="W4">
            <v>2034.4942000000001</v>
          </cell>
          <cell r="X4">
            <v>3432.7485000000001</v>
          </cell>
        </row>
        <row r="5">
          <cell r="C5" t="str">
            <v>2003/20044</v>
          </cell>
          <cell r="D5">
            <v>419</v>
          </cell>
          <cell r="E5">
            <v>40</v>
          </cell>
          <cell r="F5">
            <v>45</v>
          </cell>
          <cell r="G5">
            <v>35</v>
          </cell>
          <cell r="H5">
            <v>192</v>
          </cell>
          <cell r="I5">
            <v>33</v>
          </cell>
          <cell r="J5">
            <v>74</v>
          </cell>
          <cell r="K5">
            <v>0</v>
          </cell>
          <cell r="L5">
            <v>0</v>
          </cell>
          <cell r="M5">
            <v>0</v>
          </cell>
          <cell r="N5">
            <v>0</v>
          </cell>
          <cell r="O5">
            <v>0</v>
          </cell>
          <cell r="P5">
            <v>0</v>
          </cell>
          <cell r="Q5">
            <v>0</v>
          </cell>
          <cell r="R5">
            <v>419</v>
          </cell>
          <cell r="S5">
            <v>40</v>
          </cell>
          <cell r="T5">
            <v>45</v>
          </cell>
          <cell r="U5">
            <v>35</v>
          </cell>
          <cell r="V5">
            <v>192</v>
          </cell>
          <cell r="W5">
            <v>33</v>
          </cell>
          <cell r="X5">
            <v>74</v>
          </cell>
        </row>
        <row r="6">
          <cell r="C6" t="str">
            <v>2003/20045</v>
          </cell>
          <cell r="D6">
            <v>1696</v>
          </cell>
          <cell r="E6">
            <v>111.66670000000001</v>
          </cell>
          <cell r="F6">
            <v>229.5</v>
          </cell>
          <cell r="G6">
            <v>114.16670000000001</v>
          </cell>
          <cell r="H6">
            <v>983.16660000000002</v>
          </cell>
          <cell r="I6">
            <v>88.333299999999994</v>
          </cell>
          <cell r="J6">
            <v>169.16669999999999</v>
          </cell>
          <cell r="K6">
            <v>113</v>
          </cell>
          <cell r="L6">
            <v>8.5</v>
          </cell>
          <cell r="M6">
            <v>16.5</v>
          </cell>
          <cell r="N6">
            <v>6</v>
          </cell>
          <cell r="O6">
            <v>60.666699999999999</v>
          </cell>
          <cell r="P6">
            <v>9</v>
          </cell>
          <cell r="Q6">
            <v>8</v>
          </cell>
          <cell r="R6">
            <v>1804.6667</v>
          </cell>
          <cell r="S6">
            <v>120.16670000000001</v>
          </cell>
          <cell r="T6">
            <v>246</v>
          </cell>
          <cell r="U6">
            <v>120.16670000000001</v>
          </cell>
          <cell r="V6">
            <v>1043.8333</v>
          </cell>
          <cell r="W6">
            <v>97.333299999999994</v>
          </cell>
          <cell r="X6">
            <v>177.16669999999999</v>
          </cell>
        </row>
        <row r="7">
          <cell r="C7" t="str">
            <v>2003/20046</v>
          </cell>
          <cell r="D7">
            <v>8889.7428</v>
          </cell>
          <cell r="E7">
            <v>269.41699999999997</v>
          </cell>
          <cell r="F7">
            <v>828.41600000000005</v>
          </cell>
          <cell r="G7">
            <v>527.83370000000002</v>
          </cell>
          <cell r="H7">
            <v>4774.9179000000004</v>
          </cell>
          <cell r="I7">
            <v>1013.1608</v>
          </cell>
          <cell r="J7">
            <v>1475.9974</v>
          </cell>
          <cell r="K7">
            <v>352</v>
          </cell>
          <cell r="L7">
            <v>27.666699999999999</v>
          </cell>
          <cell r="M7">
            <v>30.166599999999999</v>
          </cell>
          <cell r="N7">
            <v>26.5</v>
          </cell>
          <cell r="O7">
            <v>161.7499</v>
          </cell>
          <cell r="P7">
            <v>22.5</v>
          </cell>
          <cell r="Q7">
            <v>34.833300000000001</v>
          </cell>
          <cell r="R7">
            <v>9193.1592999999993</v>
          </cell>
          <cell r="S7">
            <v>297.08370000000002</v>
          </cell>
          <cell r="T7">
            <v>858.58259999999996</v>
          </cell>
          <cell r="U7">
            <v>554.33370000000002</v>
          </cell>
          <cell r="V7">
            <v>4936.6678000000002</v>
          </cell>
          <cell r="W7">
            <v>1035.6608000000001</v>
          </cell>
          <cell r="X7">
            <v>1510.8307</v>
          </cell>
        </row>
        <row r="8">
          <cell r="C8" t="str">
            <v>2003/20047</v>
          </cell>
          <cell r="D8">
            <v>3833.3337000000001</v>
          </cell>
          <cell r="E8">
            <v>127.91670000000001</v>
          </cell>
          <cell r="F8">
            <v>417.416</v>
          </cell>
          <cell r="G8">
            <v>211.08340000000001</v>
          </cell>
          <cell r="H8">
            <v>2460.6678000000002</v>
          </cell>
          <cell r="I8">
            <v>235.16669999999999</v>
          </cell>
          <cell r="J8">
            <v>381.0831</v>
          </cell>
          <cell r="K8">
            <v>333</v>
          </cell>
          <cell r="L8">
            <v>14.833299999999999</v>
          </cell>
          <cell r="M8">
            <v>38.833300000000001</v>
          </cell>
          <cell r="N8">
            <v>13.833399999999999</v>
          </cell>
          <cell r="O8">
            <v>125.7501</v>
          </cell>
          <cell r="P8">
            <v>37.166699999999999</v>
          </cell>
          <cell r="Q8">
            <v>70.166700000000006</v>
          </cell>
          <cell r="R8">
            <v>4133.9171999999999</v>
          </cell>
          <cell r="S8">
            <v>142.75</v>
          </cell>
          <cell r="T8">
            <v>456.24930000000001</v>
          </cell>
          <cell r="U8">
            <v>224.91679999999999</v>
          </cell>
          <cell r="V8">
            <v>2586.4178999999999</v>
          </cell>
          <cell r="W8">
            <v>272.33339999999998</v>
          </cell>
          <cell r="X8">
            <v>451.24979999999999</v>
          </cell>
        </row>
        <row r="9">
          <cell r="C9" t="str">
            <v>2003/20048</v>
          </cell>
          <cell r="D9">
            <v>12962.999900000001</v>
          </cell>
          <cell r="E9">
            <v>491.49939999999998</v>
          </cell>
          <cell r="F9">
            <v>1652.6675</v>
          </cell>
          <cell r="G9">
            <v>1094.6670999999999</v>
          </cell>
          <cell r="H9">
            <v>8592.8335000000006</v>
          </cell>
          <cell r="I9">
            <v>392.49979999999999</v>
          </cell>
          <cell r="J9">
            <v>738.83259999999996</v>
          </cell>
          <cell r="K9">
            <v>1805</v>
          </cell>
          <cell r="L9">
            <v>107.33329999999999</v>
          </cell>
          <cell r="M9">
            <v>216</v>
          </cell>
          <cell r="N9">
            <v>128.5</v>
          </cell>
          <cell r="O9">
            <v>965.66639999999995</v>
          </cell>
          <cell r="P9">
            <v>48.166499999999999</v>
          </cell>
          <cell r="Q9">
            <v>109.99979999999999</v>
          </cell>
          <cell r="R9">
            <v>14538.6659</v>
          </cell>
          <cell r="S9">
            <v>598.83270000000005</v>
          </cell>
          <cell r="T9">
            <v>1868.6675</v>
          </cell>
          <cell r="U9">
            <v>1223.1670999999999</v>
          </cell>
          <cell r="V9">
            <v>9558.4999000000007</v>
          </cell>
          <cell r="W9">
            <v>440.66629999999998</v>
          </cell>
          <cell r="X9">
            <v>848.83240000000001</v>
          </cell>
        </row>
        <row r="10">
          <cell r="C10" t="str">
            <v>2003/20049</v>
          </cell>
          <cell r="D10">
            <v>10151.003500000001</v>
          </cell>
          <cell r="E10">
            <v>364.83339999999998</v>
          </cell>
          <cell r="F10">
            <v>1214.8344</v>
          </cell>
          <cell r="G10">
            <v>735.83299999999997</v>
          </cell>
          <cell r="H10">
            <v>6399.8355000000001</v>
          </cell>
          <cell r="I10">
            <v>498.50040000000001</v>
          </cell>
          <cell r="J10">
            <v>937.16679999999997</v>
          </cell>
          <cell r="K10">
            <v>1645</v>
          </cell>
          <cell r="L10">
            <v>128.83349999999999</v>
          </cell>
          <cell r="M10">
            <v>182</v>
          </cell>
          <cell r="N10">
            <v>71.833299999999994</v>
          </cell>
          <cell r="O10">
            <v>1031.3338000000001</v>
          </cell>
          <cell r="P10">
            <v>43.666699999999999</v>
          </cell>
          <cell r="Q10">
            <v>142.66679999999999</v>
          </cell>
          <cell r="R10">
            <v>11751.337600000001</v>
          </cell>
          <cell r="S10">
            <v>493.6669</v>
          </cell>
          <cell r="T10">
            <v>1396.8344</v>
          </cell>
          <cell r="U10">
            <v>807.66629999999998</v>
          </cell>
          <cell r="V10">
            <v>7431.1692999999996</v>
          </cell>
          <cell r="W10">
            <v>542.1671</v>
          </cell>
          <cell r="X10">
            <v>1079.8335999999999</v>
          </cell>
        </row>
        <row r="11">
          <cell r="C11" t="str">
            <v>2003/2004A</v>
          </cell>
          <cell r="D11">
            <v>3093.9992000000002</v>
          </cell>
          <cell r="E11">
            <v>91.333299999999994</v>
          </cell>
          <cell r="F11">
            <v>327.5</v>
          </cell>
          <cell r="G11">
            <v>165.83330000000001</v>
          </cell>
          <cell r="H11">
            <v>1517.8327999999999</v>
          </cell>
          <cell r="I11">
            <v>336.49990000000003</v>
          </cell>
          <cell r="J11">
            <v>654.99990000000003</v>
          </cell>
          <cell r="K11">
            <v>1187</v>
          </cell>
          <cell r="L11">
            <v>112.33329999999999</v>
          </cell>
          <cell r="M11">
            <v>118.1669</v>
          </cell>
          <cell r="N11">
            <v>54.666800000000002</v>
          </cell>
          <cell r="O11">
            <v>773.8338</v>
          </cell>
          <cell r="P11">
            <v>25.833400000000001</v>
          </cell>
          <cell r="Q11">
            <v>69</v>
          </cell>
          <cell r="R11">
            <v>4247.8334000000004</v>
          </cell>
          <cell r="S11">
            <v>203.66659999999999</v>
          </cell>
          <cell r="T11">
            <v>445.6669</v>
          </cell>
          <cell r="U11">
            <v>220.5001</v>
          </cell>
          <cell r="V11">
            <v>2291.6666</v>
          </cell>
          <cell r="W11">
            <v>362.33330000000001</v>
          </cell>
          <cell r="X11">
            <v>723.99990000000003</v>
          </cell>
        </row>
        <row r="12">
          <cell r="C12" t="str">
            <v>2003/2004B</v>
          </cell>
          <cell r="D12">
            <v>18232.130700000002</v>
          </cell>
          <cell r="E12">
            <v>920.08159999999998</v>
          </cell>
          <cell r="F12">
            <v>2028.4957999999999</v>
          </cell>
          <cell r="G12">
            <v>1308.4143999999999</v>
          </cell>
          <cell r="H12">
            <v>10823.1456</v>
          </cell>
          <cell r="I12">
            <v>996.74770000000001</v>
          </cell>
          <cell r="J12">
            <v>2155.2456000000002</v>
          </cell>
          <cell r="K12">
            <v>2164</v>
          </cell>
          <cell r="L12">
            <v>157.6662</v>
          </cell>
          <cell r="M12">
            <v>227.8329</v>
          </cell>
          <cell r="N12">
            <v>119.6666</v>
          </cell>
          <cell r="O12">
            <v>1025.9993999999999</v>
          </cell>
          <cell r="P12">
            <v>87.833299999999994</v>
          </cell>
          <cell r="Q12">
            <v>302.66649999999998</v>
          </cell>
          <cell r="R12">
            <v>20153.795600000001</v>
          </cell>
          <cell r="S12">
            <v>1077.7478000000001</v>
          </cell>
          <cell r="T12">
            <v>2256.3287</v>
          </cell>
          <cell r="U12">
            <v>1428.0809999999999</v>
          </cell>
          <cell r="V12">
            <v>11849.145</v>
          </cell>
          <cell r="W12">
            <v>1084.5809999999999</v>
          </cell>
          <cell r="X12">
            <v>2457.9121</v>
          </cell>
        </row>
        <row r="13">
          <cell r="C13" t="str">
            <v>2003/2004C</v>
          </cell>
          <cell r="D13">
            <v>8053.4996000000001</v>
          </cell>
          <cell r="E13">
            <v>406.16669999999999</v>
          </cell>
          <cell r="F13">
            <v>990.33360000000005</v>
          </cell>
          <cell r="G13">
            <v>649.33309999999994</v>
          </cell>
          <cell r="H13">
            <v>4961.6662999999999</v>
          </cell>
          <cell r="I13">
            <v>325.66669999999999</v>
          </cell>
          <cell r="J13">
            <v>720.33320000000003</v>
          </cell>
          <cell r="K13">
            <v>1102</v>
          </cell>
          <cell r="L13">
            <v>111.5</v>
          </cell>
          <cell r="M13">
            <v>135.83340000000001</v>
          </cell>
          <cell r="N13">
            <v>81.666700000000006</v>
          </cell>
          <cell r="O13">
            <v>537.83339999999998</v>
          </cell>
          <cell r="P13">
            <v>70</v>
          </cell>
          <cell r="Q13">
            <v>124.6666</v>
          </cell>
          <cell r="R13">
            <v>9114.9997000000003</v>
          </cell>
          <cell r="S13">
            <v>517.66669999999999</v>
          </cell>
          <cell r="T13">
            <v>1126.1669999999999</v>
          </cell>
          <cell r="U13">
            <v>730.99980000000005</v>
          </cell>
          <cell r="V13">
            <v>5499.4997000000003</v>
          </cell>
          <cell r="W13">
            <v>395.66669999999999</v>
          </cell>
          <cell r="X13">
            <v>844.99980000000005</v>
          </cell>
        </row>
        <row r="14">
          <cell r="C14" t="str">
            <v>2003/2004D</v>
          </cell>
          <cell r="D14">
            <v>23480.801100000001</v>
          </cell>
          <cell r="E14">
            <v>1280.9988000000001</v>
          </cell>
          <cell r="F14">
            <v>2728.3296999999998</v>
          </cell>
          <cell r="G14">
            <v>1765.9972</v>
          </cell>
          <cell r="H14">
            <v>15761.811600000001</v>
          </cell>
          <cell r="I14">
            <v>527.33219999999994</v>
          </cell>
          <cell r="J14">
            <v>1416.3316</v>
          </cell>
          <cell r="K14">
            <v>2827</v>
          </cell>
          <cell r="L14">
            <v>317.3329</v>
          </cell>
          <cell r="M14">
            <v>269.83240000000001</v>
          </cell>
          <cell r="N14">
            <v>151.99959999999999</v>
          </cell>
          <cell r="O14">
            <v>1407.9979000000001</v>
          </cell>
          <cell r="P14">
            <v>64.666600000000003</v>
          </cell>
          <cell r="Q14">
            <v>185.49979999999999</v>
          </cell>
          <cell r="R14">
            <v>25878.130300000001</v>
          </cell>
          <cell r="S14">
            <v>1598.3317</v>
          </cell>
          <cell r="T14">
            <v>2998.1621</v>
          </cell>
          <cell r="U14">
            <v>1917.9967999999999</v>
          </cell>
          <cell r="V14">
            <v>17169.809499999999</v>
          </cell>
          <cell r="W14">
            <v>591.99879999999996</v>
          </cell>
          <cell r="X14">
            <v>1601.8314</v>
          </cell>
        </row>
        <row r="15">
          <cell r="C15" t="str">
            <v>2003/2004E</v>
          </cell>
          <cell r="D15">
            <v>6008.4938000000002</v>
          </cell>
          <cell r="E15">
            <v>233.83320000000001</v>
          </cell>
          <cell r="F15">
            <v>676.16560000000004</v>
          </cell>
          <cell r="G15">
            <v>590.99869999999999</v>
          </cell>
          <cell r="H15">
            <v>3959.1642000000002</v>
          </cell>
          <cell r="I15">
            <v>172.99959999999999</v>
          </cell>
          <cell r="J15">
            <v>375.33249999999998</v>
          </cell>
          <cell r="K15">
            <v>282</v>
          </cell>
          <cell r="L15">
            <v>17.333400000000001</v>
          </cell>
          <cell r="M15">
            <v>29.333300000000001</v>
          </cell>
          <cell r="N15">
            <v>27.833500000000001</v>
          </cell>
          <cell r="O15">
            <v>116.3335</v>
          </cell>
          <cell r="P15">
            <v>6.5</v>
          </cell>
          <cell r="Q15">
            <v>8.5</v>
          </cell>
          <cell r="R15">
            <v>6214.3275000000003</v>
          </cell>
          <cell r="S15">
            <v>251.16659999999999</v>
          </cell>
          <cell r="T15">
            <v>705.49890000000005</v>
          </cell>
          <cell r="U15">
            <v>618.83219999999994</v>
          </cell>
          <cell r="V15">
            <v>4075.4976999999999</v>
          </cell>
          <cell r="W15">
            <v>179.49959999999999</v>
          </cell>
          <cell r="X15">
            <v>383.83249999999998</v>
          </cell>
        </row>
        <row r="16">
          <cell r="C16" t="str">
            <v>2003/2004F</v>
          </cell>
          <cell r="D16">
            <v>14579.6186</v>
          </cell>
          <cell r="E16">
            <v>690.08010000000002</v>
          </cell>
          <cell r="F16">
            <v>1847.6590000000001</v>
          </cell>
          <cell r="G16">
            <v>1168.0793000000001</v>
          </cell>
          <cell r="H16">
            <v>8151.3917000000001</v>
          </cell>
          <cell r="I16">
            <v>952.99689999999998</v>
          </cell>
          <cell r="J16">
            <v>1769.4115999999999</v>
          </cell>
          <cell r="K16">
            <v>978</v>
          </cell>
          <cell r="L16">
            <v>67.666700000000006</v>
          </cell>
          <cell r="M16">
            <v>135.66669999999999</v>
          </cell>
          <cell r="N16">
            <v>51</v>
          </cell>
          <cell r="O16">
            <v>356.4162</v>
          </cell>
          <cell r="P16">
            <v>54.333399999999997</v>
          </cell>
          <cell r="Q16">
            <v>111.8334</v>
          </cell>
          <cell r="R16">
            <v>15356.535</v>
          </cell>
          <cell r="S16">
            <v>757.74680000000001</v>
          </cell>
          <cell r="T16">
            <v>1983.3257000000001</v>
          </cell>
          <cell r="U16">
            <v>1219.0793000000001</v>
          </cell>
          <cell r="V16">
            <v>8507.8078999999998</v>
          </cell>
          <cell r="W16">
            <v>1007.3303</v>
          </cell>
          <cell r="X16">
            <v>1881.2449999999999</v>
          </cell>
        </row>
        <row r="17">
          <cell r="C17" t="str">
            <v>2003/2004G</v>
          </cell>
          <cell r="D17">
            <v>10423.395699999999</v>
          </cell>
          <cell r="E17">
            <v>387.2491</v>
          </cell>
          <cell r="F17">
            <v>1230.1641999999999</v>
          </cell>
          <cell r="G17">
            <v>786.24869999999999</v>
          </cell>
          <cell r="H17">
            <v>5813.6553000000004</v>
          </cell>
          <cell r="I17">
            <v>827.24829999999997</v>
          </cell>
          <cell r="J17">
            <v>1378.8300999999999</v>
          </cell>
          <cell r="K17">
            <v>1516</v>
          </cell>
          <cell r="L17">
            <v>81.166700000000006</v>
          </cell>
          <cell r="M17">
            <v>240.16650000000001</v>
          </cell>
          <cell r="N17">
            <v>100.4999</v>
          </cell>
          <cell r="O17">
            <v>637.49959999999999</v>
          </cell>
          <cell r="P17">
            <v>115.6666</v>
          </cell>
          <cell r="Q17">
            <v>195.83340000000001</v>
          </cell>
          <cell r="R17">
            <v>11794.2284</v>
          </cell>
          <cell r="S17">
            <v>468.41579999999999</v>
          </cell>
          <cell r="T17">
            <v>1470.3307</v>
          </cell>
          <cell r="U17">
            <v>886.74860000000001</v>
          </cell>
          <cell r="V17">
            <v>6451.1549000000005</v>
          </cell>
          <cell r="W17">
            <v>942.91489999999999</v>
          </cell>
          <cell r="X17">
            <v>1574.6635000000001</v>
          </cell>
        </row>
        <row r="18">
          <cell r="C18" t="str">
            <v>2003/2004H</v>
          </cell>
          <cell r="D18">
            <v>21401.232400000001</v>
          </cell>
          <cell r="E18">
            <v>1037.9160999999999</v>
          </cell>
          <cell r="F18">
            <v>3025.3312999999998</v>
          </cell>
          <cell r="G18">
            <v>2308.2483000000002</v>
          </cell>
          <cell r="H18">
            <v>12655.155500000001</v>
          </cell>
          <cell r="I18">
            <v>846.99900000000002</v>
          </cell>
          <cell r="J18">
            <v>1527.5822000000001</v>
          </cell>
          <cell r="K18">
            <v>745</v>
          </cell>
          <cell r="L18">
            <v>41.583300000000001</v>
          </cell>
          <cell r="M18">
            <v>126.3334</v>
          </cell>
          <cell r="N18">
            <v>91.333299999999994</v>
          </cell>
          <cell r="O18">
            <v>274.99979999999999</v>
          </cell>
          <cell r="P18">
            <v>46.333300000000001</v>
          </cell>
          <cell r="Q18">
            <v>52.833300000000001</v>
          </cell>
          <cell r="R18">
            <v>22034.648799999999</v>
          </cell>
          <cell r="S18">
            <v>1079.4993999999999</v>
          </cell>
          <cell r="T18">
            <v>3151.6646999999998</v>
          </cell>
          <cell r="U18">
            <v>2399.5816</v>
          </cell>
          <cell r="V18">
            <v>12930.1553</v>
          </cell>
          <cell r="W18">
            <v>893.33230000000003</v>
          </cell>
          <cell r="X18">
            <v>1580.4155000000001</v>
          </cell>
        </row>
        <row r="19">
          <cell r="C19" t="str">
            <v>2003/2004I</v>
          </cell>
          <cell r="D19">
            <v>6080.5842000000002</v>
          </cell>
          <cell r="E19">
            <v>348.16730000000001</v>
          </cell>
          <cell r="F19">
            <v>640.50019999999995</v>
          </cell>
          <cell r="G19">
            <v>350.08350000000002</v>
          </cell>
          <cell r="H19">
            <v>3987.0835000000002</v>
          </cell>
          <cell r="I19">
            <v>187.16640000000001</v>
          </cell>
          <cell r="J19">
            <v>567.58330000000001</v>
          </cell>
          <cell r="K19">
            <v>1157</v>
          </cell>
          <cell r="L19">
            <v>80.249899999999997</v>
          </cell>
          <cell r="M19">
            <v>117.1666</v>
          </cell>
          <cell r="N19">
            <v>48</v>
          </cell>
          <cell r="O19">
            <v>600.33299999999997</v>
          </cell>
          <cell r="P19">
            <v>55.5</v>
          </cell>
          <cell r="Q19">
            <v>136.66659999999999</v>
          </cell>
          <cell r="R19">
            <v>7118.5002999999997</v>
          </cell>
          <cell r="S19">
            <v>428.41719999999998</v>
          </cell>
          <cell r="T19">
            <v>757.66679999999997</v>
          </cell>
          <cell r="U19">
            <v>398.08350000000002</v>
          </cell>
          <cell r="V19">
            <v>4587.4165000000003</v>
          </cell>
          <cell r="W19">
            <v>242.66640000000001</v>
          </cell>
          <cell r="X19">
            <v>704.24990000000003</v>
          </cell>
        </row>
        <row r="20">
          <cell r="C20" t="str">
            <v>2003/2004J</v>
          </cell>
          <cell r="D20">
            <v>1348.6655000000001</v>
          </cell>
          <cell r="E20">
            <v>69.999799999999993</v>
          </cell>
          <cell r="F20">
            <v>151.16659999999999</v>
          </cell>
          <cell r="G20">
            <v>86.499899999999997</v>
          </cell>
          <cell r="H20">
            <v>824.99940000000004</v>
          </cell>
          <cell r="I20">
            <v>61.333300000000001</v>
          </cell>
          <cell r="J20">
            <v>154.66650000000001</v>
          </cell>
          <cell r="K20">
            <v>3720</v>
          </cell>
          <cell r="L20">
            <v>186.83320000000001</v>
          </cell>
          <cell r="M20">
            <v>634.16660000000002</v>
          </cell>
          <cell r="N20">
            <v>219.16659999999999</v>
          </cell>
          <cell r="O20">
            <v>1830.4996000000001</v>
          </cell>
          <cell r="P20">
            <v>261.49990000000003</v>
          </cell>
          <cell r="Q20">
            <v>540.83330000000001</v>
          </cell>
          <cell r="R20">
            <v>5021.6647000000003</v>
          </cell>
          <cell r="S20">
            <v>256.83300000000003</v>
          </cell>
          <cell r="T20">
            <v>785.33320000000003</v>
          </cell>
          <cell r="U20">
            <v>305.66649999999998</v>
          </cell>
          <cell r="V20">
            <v>2655.4989999999998</v>
          </cell>
          <cell r="W20">
            <v>322.83319999999998</v>
          </cell>
          <cell r="X20">
            <v>695.49980000000005</v>
          </cell>
        </row>
        <row r="21">
          <cell r="C21" t="str">
            <v>2004/20051</v>
          </cell>
          <cell r="D21">
            <v>5283.8328000000001</v>
          </cell>
          <cell r="E21">
            <v>219</v>
          </cell>
          <cell r="F21">
            <v>801</v>
          </cell>
          <cell r="G21">
            <v>331</v>
          </cell>
          <cell r="H21">
            <v>3150.1666</v>
          </cell>
          <cell r="I21">
            <v>227.66659999999999</v>
          </cell>
          <cell r="J21">
            <v>554.99959999999999</v>
          </cell>
          <cell r="K21">
            <v>28</v>
          </cell>
          <cell r="L21">
            <v>4</v>
          </cell>
          <cell r="M21">
            <v>7</v>
          </cell>
          <cell r="N21">
            <v>0</v>
          </cell>
          <cell r="O21">
            <v>16</v>
          </cell>
          <cell r="P21">
            <v>1</v>
          </cell>
          <cell r="Q21">
            <v>0</v>
          </cell>
          <cell r="R21">
            <v>5311.8328000000001</v>
          </cell>
          <cell r="S21">
            <v>223</v>
          </cell>
          <cell r="T21">
            <v>808</v>
          </cell>
          <cell r="U21">
            <v>331</v>
          </cell>
          <cell r="V21">
            <v>3166.1666</v>
          </cell>
          <cell r="W21">
            <v>228.66659999999999</v>
          </cell>
          <cell r="X21">
            <v>554.99959999999999</v>
          </cell>
        </row>
        <row r="22">
          <cell r="C22" t="str">
            <v>2004/20052</v>
          </cell>
          <cell r="D22">
            <v>14445.958199999999</v>
          </cell>
          <cell r="E22">
            <v>902.16520000000003</v>
          </cell>
          <cell r="F22">
            <v>1493.9964</v>
          </cell>
          <cell r="G22">
            <v>826.49789999999996</v>
          </cell>
          <cell r="H22">
            <v>6642.6476000000002</v>
          </cell>
          <cell r="I22">
            <v>1316.827</v>
          </cell>
          <cell r="J22">
            <v>3263.8240999999998</v>
          </cell>
          <cell r="K22">
            <v>4762</v>
          </cell>
          <cell r="L22">
            <v>512.16650000000004</v>
          </cell>
          <cell r="M22">
            <v>424.83300000000003</v>
          </cell>
          <cell r="N22">
            <v>158.83320000000001</v>
          </cell>
          <cell r="O22">
            <v>2340.9992000000002</v>
          </cell>
          <cell r="P22">
            <v>293</v>
          </cell>
          <cell r="Q22">
            <v>990.49990000000003</v>
          </cell>
          <cell r="R22">
            <v>19166.29</v>
          </cell>
          <cell r="S22">
            <v>1414.3317</v>
          </cell>
          <cell r="T22">
            <v>1918.8294000000001</v>
          </cell>
          <cell r="U22">
            <v>985.33109999999999</v>
          </cell>
          <cell r="V22">
            <v>8983.6468000000004</v>
          </cell>
          <cell r="W22">
            <v>1609.827</v>
          </cell>
          <cell r="X22">
            <v>4254.3239999999996</v>
          </cell>
        </row>
        <row r="23">
          <cell r="C23" t="str">
            <v>2004/20053</v>
          </cell>
          <cell r="D23">
            <v>19009.611799999999</v>
          </cell>
          <cell r="E23">
            <v>633.49549999999999</v>
          </cell>
          <cell r="F23">
            <v>1718.2384999999999</v>
          </cell>
          <cell r="G23">
            <v>1297.9059</v>
          </cell>
          <cell r="H23">
            <v>10083.424300000001</v>
          </cell>
          <cell r="I23">
            <v>1840.3206</v>
          </cell>
          <cell r="J23">
            <v>3436.2269999999999</v>
          </cell>
          <cell r="K23">
            <v>1840</v>
          </cell>
          <cell r="L23">
            <v>162.66640000000001</v>
          </cell>
          <cell r="M23">
            <v>206.83189999999999</v>
          </cell>
          <cell r="N23">
            <v>145.33250000000001</v>
          </cell>
          <cell r="O23">
            <v>736.57979999999998</v>
          </cell>
          <cell r="P23">
            <v>142.49979999999999</v>
          </cell>
          <cell r="Q23">
            <v>302.99919999999997</v>
          </cell>
          <cell r="R23">
            <v>20706.521400000001</v>
          </cell>
          <cell r="S23">
            <v>796.16189999999995</v>
          </cell>
          <cell r="T23">
            <v>1925.0704000000001</v>
          </cell>
          <cell r="U23">
            <v>1443.2384</v>
          </cell>
          <cell r="V23">
            <v>10820.0041</v>
          </cell>
          <cell r="W23">
            <v>1982.8204000000001</v>
          </cell>
          <cell r="X23">
            <v>3739.2262000000001</v>
          </cell>
        </row>
        <row r="24">
          <cell r="C24" t="str">
            <v>2004/20054</v>
          </cell>
          <cell r="D24">
            <v>459</v>
          </cell>
          <cell r="E24">
            <v>26</v>
          </cell>
          <cell r="F24">
            <v>45</v>
          </cell>
          <cell r="G24">
            <v>27</v>
          </cell>
          <cell r="H24">
            <v>251</v>
          </cell>
          <cell r="I24">
            <v>31</v>
          </cell>
          <cell r="J24">
            <v>79</v>
          </cell>
          <cell r="K24">
            <v>2</v>
          </cell>
          <cell r="L24">
            <v>0</v>
          </cell>
          <cell r="M24">
            <v>1</v>
          </cell>
          <cell r="N24">
            <v>0</v>
          </cell>
          <cell r="O24">
            <v>0</v>
          </cell>
          <cell r="P24">
            <v>1</v>
          </cell>
          <cell r="Q24">
            <v>0</v>
          </cell>
          <cell r="R24">
            <v>461</v>
          </cell>
          <cell r="S24">
            <v>26</v>
          </cell>
          <cell r="T24">
            <v>46</v>
          </cell>
          <cell r="U24">
            <v>27</v>
          </cell>
          <cell r="V24">
            <v>251</v>
          </cell>
          <cell r="W24">
            <v>32</v>
          </cell>
          <cell r="X24">
            <v>79</v>
          </cell>
        </row>
        <row r="25">
          <cell r="C25" t="str">
            <v>2004/20055</v>
          </cell>
          <cell r="D25">
            <v>1585.3322000000001</v>
          </cell>
          <cell r="E25">
            <v>86.499899999999997</v>
          </cell>
          <cell r="F25">
            <v>208.49969999999999</v>
          </cell>
          <cell r="G25">
            <v>113.6666</v>
          </cell>
          <cell r="H25">
            <v>906.83270000000005</v>
          </cell>
          <cell r="I25">
            <v>100.5</v>
          </cell>
          <cell r="J25">
            <v>169.33330000000001</v>
          </cell>
          <cell r="K25">
            <v>89</v>
          </cell>
          <cell r="L25">
            <v>7</v>
          </cell>
          <cell r="M25">
            <v>12</v>
          </cell>
          <cell r="N25">
            <v>9.6666000000000007</v>
          </cell>
          <cell r="O25">
            <v>47.999899999999997</v>
          </cell>
          <cell r="P25">
            <v>1</v>
          </cell>
          <cell r="Q25">
            <v>7.5</v>
          </cell>
          <cell r="R25">
            <v>1670.4987000000001</v>
          </cell>
          <cell r="S25">
            <v>93.499899999999997</v>
          </cell>
          <cell r="T25">
            <v>220.49969999999999</v>
          </cell>
          <cell r="U25">
            <v>123.33320000000001</v>
          </cell>
          <cell r="V25">
            <v>954.83259999999996</v>
          </cell>
          <cell r="W25">
            <v>101.5</v>
          </cell>
          <cell r="X25">
            <v>176.83330000000001</v>
          </cell>
        </row>
        <row r="26">
          <cell r="C26" t="str">
            <v>2004/20056</v>
          </cell>
          <cell r="D26">
            <v>8898.2227000000003</v>
          </cell>
          <cell r="E26">
            <v>240.33080000000001</v>
          </cell>
          <cell r="F26">
            <v>843.40520000000004</v>
          </cell>
          <cell r="G26">
            <v>576.07690000000002</v>
          </cell>
          <cell r="H26">
            <v>4776.6917999999996</v>
          </cell>
          <cell r="I26">
            <v>927.48680000000002</v>
          </cell>
          <cell r="J26">
            <v>1534.2311999999999</v>
          </cell>
          <cell r="K26">
            <v>712</v>
          </cell>
          <cell r="L26">
            <v>45.999600000000001</v>
          </cell>
          <cell r="M26">
            <v>71.832999999999998</v>
          </cell>
          <cell r="N26">
            <v>27.666499999999999</v>
          </cell>
          <cell r="O26">
            <v>353.74860000000001</v>
          </cell>
          <cell r="P26">
            <v>56.333199999999998</v>
          </cell>
          <cell r="Q26">
            <v>107.9999</v>
          </cell>
          <cell r="R26">
            <v>9561.8035</v>
          </cell>
          <cell r="S26">
            <v>286.3304</v>
          </cell>
          <cell r="T26">
            <v>915.23820000000001</v>
          </cell>
          <cell r="U26">
            <v>603.74339999999995</v>
          </cell>
          <cell r="V26">
            <v>5130.4404000000004</v>
          </cell>
          <cell r="W26">
            <v>983.82</v>
          </cell>
          <cell r="X26">
            <v>1642.2311</v>
          </cell>
        </row>
        <row r="27">
          <cell r="C27" t="str">
            <v>2004/20057</v>
          </cell>
          <cell r="D27">
            <v>3476.1977000000002</v>
          </cell>
          <cell r="E27">
            <v>112.33150000000001</v>
          </cell>
          <cell r="F27">
            <v>330.661</v>
          </cell>
          <cell r="G27">
            <v>230.83080000000001</v>
          </cell>
          <cell r="H27">
            <v>2198.7154999999998</v>
          </cell>
          <cell r="I27">
            <v>199.49709999999999</v>
          </cell>
          <cell r="J27">
            <v>404.16180000000003</v>
          </cell>
          <cell r="K27">
            <v>391</v>
          </cell>
          <cell r="L27">
            <v>19.666399999999999</v>
          </cell>
          <cell r="M27">
            <v>46.583199999999998</v>
          </cell>
          <cell r="N27">
            <v>24.4998</v>
          </cell>
          <cell r="O27">
            <v>155.83260000000001</v>
          </cell>
          <cell r="P27">
            <v>47.166600000000003</v>
          </cell>
          <cell r="Q27">
            <v>64.166600000000003</v>
          </cell>
          <cell r="R27">
            <v>3834.1129000000001</v>
          </cell>
          <cell r="S27">
            <v>131.99789999999999</v>
          </cell>
          <cell r="T27">
            <v>377.24419999999998</v>
          </cell>
          <cell r="U27">
            <v>255.3306</v>
          </cell>
          <cell r="V27">
            <v>2354.5481</v>
          </cell>
          <cell r="W27">
            <v>246.66370000000001</v>
          </cell>
          <cell r="X27">
            <v>468.32839999999999</v>
          </cell>
        </row>
        <row r="28">
          <cell r="C28" t="str">
            <v>2004/20058</v>
          </cell>
          <cell r="D28">
            <v>12377.747600000001</v>
          </cell>
          <cell r="E28">
            <v>434.99639999999999</v>
          </cell>
          <cell r="F28">
            <v>1434.6561999999999</v>
          </cell>
          <cell r="G28">
            <v>1081.3264999999999</v>
          </cell>
          <cell r="H28">
            <v>8445.7762000000002</v>
          </cell>
          <cell r="I28">
            <v>330.16410000000002</v>
          </cell>
          <cell r="J28">
            <v>650.82820000000004</v>
          </cell>
          <cell r="K28">
            <v>2244</v>
          </cell>
          <cell r="L28">
            <v>117.33240000000001</v>
          </cell>
          <cell r="M28">
            <v>257.33210000000003</v>
          </cell>
          <cell r="N28">
            <v>195.6651</v>
          </cell>
          <cell r="O28">
            <v>1212.4927</v>
          </cell>
          <cell r="P28">
            <v>67.832700000000003</v>
          </cell>
          <cell r="Q28">
            <v>140.66589999999999</v>
          </cell>
          <cell r="R28">
            <v>14369.068499999999</v>
          </cell>
          <cell r="S28">
            <v>552.3288</v>
          </cell>
          <cell r="T28">
            <v>1691.9883</v>
          </cell>
          <cell r="U28">
            <v>1276.9916000000001</v>
          </cell>
          <cell r="V28">
            <v>9658.2688999999991</v>
          </cell>
          <cell r="W28">
            <v>397.99680000000001</v>
          </cell>
          <cell r="X28">
            <v>791.4941</v>
          </cell>
        </row>
        <row r="29">
          <cell r="C29" t="str">
            <v>2004/20059</v>
          </cell>
          <cell r="D29">
            <v>9650.9575000000004</v>
          </cell>
          <cell r="E29">
            <v>339.99849999999998</v>
          </cell>
          <cell r="F29">
            <v>1039.4951000000001</v>
          </cell>
          <cell r="G29">
            <v>766.99639999999999</v>
          </cell>
          <cell r="H29">
            <v>6159.3068999999996</v>
          </cell>
          <cell r="I29">
            <v>447.99759999999998</v>
          </cell>
          <cell r="J29">
            <v>897.16300000000001</v>
          </cell>
          <cell r="K29">
            <v>1698</v>
          </cell>
          <cell r="L29">
            <v>111.83320000000001</v>
          </cell>
          <cell r="M29">
            <v>164.83320000000001</v>
          </cell>
          <cell r="N29">
            <v>95.5</v>
          </cell>
          <cell r="O29">
            <v>1074.9992</v>
          </cell>
          <cell r="P29">
            <v>53.999899999999997</v>
          </cell>
          <cell r="Q29">
            <v>146.66630000000001</v>
          </cell>
          <cell r="R29">
            <v>11298.7893</v>
          </cell>
          <cell r="S29">
            <v>451.83170000000001</v>
          </cell>
          <cell r="T29">
            <v>1204.3282999999999</v>
          </cell>
          <cell r="U29">
            <v>862.49639999999999</v>
          </cell>
          <cell r="V29">
            <v>7234.3060999999998</v>
          </cell>
          <cell r="W29">
            <v>501.9975</v>
          </cell>
          <cell r="X29">
            <v>1043.8293000000001</v>
          </cell>
        </row>
        <row r="30">
          <cell r="C30" t="str">
            <v>2004/2005A</v>
          </cell>
          <cell r="D30">
            <v>2937.3272999999999</v>
          </cell>
          <cell r="E30">
            <v>88.666300000000007</v>
          </cell>
          <cell r="F30">
            <v>233.33260000000001</v>
          </cell>
          <cell r="G30">
            <v>223.1662</v>
          </cell>
          <cell r="H30">
            <v>1362.8298</v>
          </cell>
          <cell r="I30">
            <v>385.49959999999999</v>
          </cell>
          <cell r="J30">
            <v>643.83280000000002</v>
          </cell>
          <cell r="K30">
            <v>1030</v>
          </cell>
          <cell r="L30">
            <v>97.999799999999993</v>
          </cell>
          <cell r="M30">
            <v>100.1666</v>
          </cell>
          <cell r="N30">
            <v>72.333200000000005</v>
          </cell>
          <cell r="O30">
            <v>637.33259999999996</v>
          </cell>
          <cell r="P30">
            <v>30.333300000000001</v>
          </cell>
          <cell r="Q30">
            <v>72</v>
          </cell>
          <cell r="R30">
            <v>3947.4928</v>
          </cell>
          <cell r="S30">
            <v>186.6661</v>
          </cell>
          <cell r="T30">
            <v>333.49919999999997</v>
          </cell>
          <cell r="U30">
            <v>295.49939999999998</v>
          </cell>
          <cell r="V30">
            <v>2000.1623999999999</v>
          </cell>
          <cell r="W30">
            <v>415.8329</v>
          </cell>
          <cell r="X30">
            <v>715.83280000000002</v>
          </cell>
        </row>
        <row r="31">
          <cell r="C31" t="str">
            <v>2004/2005B</v>
          </cell>
          <cell r="D31">
            <v>19176.014500000001</v>
          </cell>
          <cell r="E31">
            <v>769.74440000000004</v>
          </cell>
          <cell r="F31">
            <v>1965.0657000000001</v>
          </cell>
          <cell r="G31">
            <v>1482.2360000000001</v>
          </cell>
          <cell r="H31">
            <v>11545.410599999999</v>
          </cell>
          <cell r="I31">
            <v>991.99159999999995</v>
          </cell>
          <cell r="J31">
            <v>2421.5662000000002</v>
          </cell>
          <cell r="K31">
            <v>2637</v>
          </cell>
          <cell r="L31">
            <v>165.4991</v>
          </cell>
          <cell r="M31">
            <v>269.33179999999999</v>
          </cell>
          <cell r="N31">
            <v>159.49879999999999</v>
          </cell>
          <cell r="O31">
            <v>1250.3277</v>
          </cell>
          <cell r="P31">
            <v>132.833</v>
          </cell>
          <cell r="Q31">
            <v>371.16570000000002</v>
          </cell>
          <cell r="R31">
            <v>21524.670600000001</v>
          </cell>
          <cell r="S31">
            <v>935.24350000000004</v>
          </cell>
          <cell r="T31">
            <v>2234.3975</v>
          </cell>
          <cell r="U31">
            <v>1641.7348</v>
          </cell>
          <cell r="V31">
            <v>12795.738300000001</v>
          </cell>
          <cell r="W31">
            <v>1124.8245999999999</v>
          </cell>
          <cell r="X31">
            <v>2792.7319000000002</v>
          </cell>
        </row>
        <row r="32">
          <cell r="C32" t="str">
            <v>2004/2005C</v>
          </cell>
          <cell r="D32">
            <v>8639.9545999999991</v>
          </cell>
          <cell r="E32">
            <v>366.4975</v>
          </cell>
          <cell r="F32">
            <v>1029.4951000000001</v>
          </cell>
          <cell r="G32">
            <v>879.49620000000004</v>
          </cell>
          <cell r="H32">
            <v>5311.9723999999997</v>
          </cell>
          <cell r="I32">
            <v>336.83139999999997</v>
          </cell>
          <cell r="J32">
            <v>715.66200000000003</v>
          </cell>
          <cell r="K32">
            <v>1314</v>
          </cell>
          <cell r="L32">
            <v>109.4999</v>
          </cell>
          <cell r="M32">
            <v>159.66640000000001</v>
          </cell>
          <cell r="N32">
            <v>117.1664</v>
          </cell>
          <cell r="O32">
            <v>628.9991</v>
          </cell>
          <cell r="P32">
            <v>87.833200000000005</v>
          </cell>
          <cell r="Q32">
            <v>146.66650000000001</v>
          </cell>
          <cell r="R32">
            <v>9889.7860999999994</v>
          </cell>
          <cell r="S32">
            <v>475.99740000000003</v>
          </cell>
          <cell r="T32">
            <v>1189.1614999999999</v>
          </cell>
          <cell r="U32">
            <v>996.6626</v>
          </cell>
          <cell r="V32">
            <v>5940.9714999999997</v>
          </cell>
          <cell r="W32">
            <v>424.66460000000001</v>
          </cell>
          <cell r="X32">
            <v>862.32849999999996</v>
          </cell>
        </row>
        <row r="33">
          <cell r="C33" t="str">
            <v>2004/2005D</v>
          </cell>
          <cell r="D33">
            <v>23035.964599999999</v>
          </cell>
          <cell r="E33">
            <v>1211.1557</v>
          </cell>
          <cell r="F33">
            <v>2524.1426000000001</v>
          </cell>
          <cell r="G33">
            <v>1982.6475</v>
          </cell>
          <cell r="H33">
            <v>15510.3698</v>
          </cell>
          <cell r="I33">
            <v>466.16180000000003</v>
          </cell>
          <cell r="J33">
            <v>1341.4872</v>
          </cell>
          <cell r="K33">
            <v>2856</v>
          </cell>
          <cell r="L33">
            <v>304.66500000000002</v>
          </cell>
          <cell r="M33">
            <v>256.6635</v>
          </cell>
          <cell r="N33">
            <v>173.66470000000001</v>
          </cell>
          <cell r="O33">
            <v>1390.9880000000001</v>
          </cell>
          <cell r="P33">
            <v>63.166200000000003</v>
          </cell>
          <cell r="Q33">
            <v>160.66569999999999</v>
          </cell>
          <cell r="R33">
            <v>25385.777699999999</v>
          </cell>
          <cell r="S33">
            <v>1515.8207</v>
          </cell>
          <cell r="T33">
            <v>2780.8060999999998</v>
          </cell>
          <cell r="U33">
            <v>2156.3121999999998</v>
          </cell>
          <cell r="V33">
            <v>16901.357800000002</v>
          </cell>
          <cell r="W33">
            <v>529.32799999999997</v>
          </cell>
          <cell r="X33">
            <v>1502.1529</v>
          </cell>
        </row>
        <row r="34">
          <cell r="C34" t="str">
            <v>2004/2005E</v>
          </cell>
          <cell r="D34">
            <v>6676.9360999999999</v>
          </cell>
          <cell r="E34">
            <v>268.99770000000001</v>
          </cell>
          <cell r="F34">
            <v>691.82709999999997</v>
          </cell>
          <cell r="G34">
            <v>693.49279999999999</v>
          </cell>
          <cell r="H34">
            <v>4418.1252000000004</v>
          </cell>
          <cell r="I34">
            <v>185.66470000000001</v>
          </cell>
          <cell r="J34">
            <v>418.82859999999999</v>
          </cell>
          <cell r="K34">
            <v>307</v>
          </cell>
          <cell r="L34">
            <v>17</v>
          </cell>
          <cell r="M34">
            <v>20.499700000000001</v>
          </cell>
          <cell r="N34">
            <v>27.666399999999999</v>
          </cell>
          <cell r="O34">
            <v>136.9982</v>
          </cell>
          <cell r="P34">
            <v>11.9998</v>
          </cell>
          <cell r="Q34">
            <v>11.166499999999999</v>
          </cell>
          <cell r="R34">
            <v>6902.2667000000001</v>
          </cell>
          <cell r="S34">
            <v>285.99770000000001</v>
          </cell>
          <cell r="T34">
            <v>712.32680000000005</v>
          </cell>
          <cell r="U34">
            <v>721.15920000000006</v>
          </cell>
          <cell r="V34">
            <v>4555.1234000000004</v>
          </cell>
          <cell r="W34">
            <v>197.6645</v>
          </cell>
          <cell r="X34">
            <v>429.99509999999998</v>
          </cell>
        </row>
        <row r="35">
          <cell r="C35" t="str">
            <v>2004/2005F</v>
          </cell>
          <cell r="D35">
            <v>14774.1926</v>
          </cell>
          <cell r="E35">
            <v>621.99329999999998</v>
          </cell>
          <cell r="F35">
            <v>1694.8179</v>
          </cell>
          <cell r="G35">
            <v>1238.9892</v>
          </cell>
          <cell r="H35">
            <v>8437.2510999999995</v>
          </cell>
          <cell r="I35">
            <v>923.40790000000004</v>
          </cell>
          <cell r="J35">
            <v>1857.7331999999999</v>
          </cell>
          <cell r="K35">
            <v>1103</v>
          </cell>
          <cell r="L35">
            <v>68.499899999999997</v>
          </cell>
          <cell r="M35">
            <v>139.91560000000001</v>
          </cell>
          <cell r="N35">
            <v>88.415499999999994</v>
          </cell>
          <cell r="O35">
            <v>408.91390000000001</v>
          </cell>
          <cell r="P35">
            <v>56.166400000000003</v>
          </cell>
          <cell r="Q35">
            <v>123.3327</v>
          </cell>
          <cell r="R35">
            <v>15659.436600000001</v>
          </cell>
          <cell r="S35">
            <v>690.4932</v>
          </cell>
          <cell r="T35">
            <v>1834.7335</v>
          </cell>
          <cell r="U35">
            <v>1327.4047</v>
          </cell>
          <cell r="V35">
            <v>8846.1650000000009</v>
          </cell>
          <cell r="W35">
            <v>979.57429999999999</v>
          </cell>
          <cell r="X35">
            <v>1981.0659000000001</v>
          </cell>
        </row>
        <row r="36">
          <cell r="C36" t="str">
            <v>2004/2005G</v>
          </cell>
          <cell r="D36">
            <v>10604.774299999999</v>
          </cell>
          <cell r="E36">
            <v>313.58100000000002</v>
          </cell>
          <cell r="F36">
            <v>1115.1604</v>
          </cell>
          <cell r="G36">
            <v>895.24450000000002</v>
          </cell>
          <cell r="H36">
            <v>6134.1324000000004</v>
          </cell>
          <cell r="I36">
            <v>744.41309999999999</v>
          </cell>
          <cell r="J36">
            <v>1402.2429</v>
          </cell>
          <cell r="K36">
            <v>1743</v>
          </cell>
          <cell r="L36">
            <v>68.166499999999999</v>
          </cell>
          <cell r="M36">
            <v>286.99919999999997</v>
          </cell>
          <cell r="N36">
            <v>96.832899999999995</v>
          </cell>
          <cell r="O36">
            <v>712.4973</v>
          </cell>
          <cell r="P36">
            <v>153.66630000000001</v>
          </cell>
          <cell r="Q36">
            <v>256.166</v>
          </cell>
          <cell r="R36">
            <v>12179.102500000001</v>
          </cell>
          <cell r="S36">
            <v>381.7475</v>
          </cell>
          <cell r="T36">
            <v>1402.1596</v>
          </cell>
          <cell r="U36">
            <v>992.07740000000001</v>
          </cell>
          <cell r="V36">
            <v>6846.6297000000004</v>
          </cell>
          <cell r="W36">
            <v>898.07939999999996</v>
          </cell>
          <cell r="X36">
            <v>1658.4088999999999</v>
          </cell>
        </row>
        <row r="37">
          <cell r="C37" t="str">
            <v>2004/2005H</v>
          </cell>
          <cell r="D37">
            <v>23282.495500000001</v>
          </cell>
          <cell r="E37">
            <v>1033.8298</v>
          </cell>
          <cell r="F37">
            <v>2888.4079999999999</v>
          </cell>
          <cell r="G37">
            <v>2841.491</v>
          </cell>
          <cell r="H37">
            <v>13984.276599999999</v>
          </cell>
          <cell r="I37">
            <v>886.33</v>
          </cell>
          <cell r="J37">
            <v>1648.1601000000001</v>
          </cell>
          <cell r="K37">
            <v>773</v>
          </cell>
          <cell r="L37">
            <v>42.499899999999997</v>
          </cell>
          <cell r="M37">
            <v>135.666</v>
          </cell>
          <cell r="N37">
            <v>99.082999999999998</v>
          </cell>
          <cell r="O37">
            <v>323.9153</v>
          </cell>
          <cell r="P37">
            <v>31.166499999999999</v>
          </cell>
          <cell r="Q37">
            <v>46.999899999999997</v>
          </cell>
          <cell r="R37">
            <v>23961.826099999998</v>
          </cell>
          <cell r="S37">
            <v>1076.3297</v>
          </cell>
          <cell r="T37">
            <v>3024.0740000000001</v>
          </cell>
          <cell r="U37">
            <v>2940.5740000000001</v>
          </cell>
          <cell r="V37">
            <v>14308.1919</v>
          </cell>
          <cell r="W37">
            <v>917.49649999999997</v>
          </cell>
          <cell r="X37">
            <v>1695.16</v>
          </cell>
        </row>
        <row r="38">
          <cell r="C38" t="str">
            <v>2004/2005I</v>
          </cell>
          <cell r="D38">
            <v>6750.8810999999996</v>
          </cell>
          <cell r="E38">
            <v>363.99869999999999</v>
          </cell>
          <cell r="F38">
            <v>678.99609999999996</v>
          </cell>
          <cell r="G38">
            <v>394.8313</v>
          </cell>
          <cell r="H38">
            <v>4453.6454999999996</v>
          </cell>
          <cell r="I38">
            <v>201.33160000000001</v>
          </cell>
          <cell r="J38">
            <v>658.0779</v>
          </cell>
          <cell r="K38">
            <v>1338</v>
          </cell>
          <cell r="L38">
            <v>92.666600000000003</v>
          </cell>
          <cell r="M38">
            <v>114.99939999999999</v>
          </cell>
          <cell r="N38">
            <v>65.499600000000001</v>
          </cell>
          <cell r="O38">
            <v>764.33209999999997</v>
          </cell>
          <cell r="P38">
            <v>37.832999999999998</v>
          </cell>
          <cell r="Q38">
            <v>142.166</v>
          </cell>
          <cell r="R38">
            <v>7968.3778000000002</v>
          </cell>
          <cell r="S38">
            <v>456.6653</v>
          </cell>
          <cell r="T38">
            <v>793.99549999999999</v>
          </cell>
          <cell r="U38">
            <v>460.33089999999999</v>
          </cell>
          <cell r="V38">
            <v>5217.9776000000002</v>
          </cell>
          <cell r="W38">
            <v>239.16460000000001</v>
          </cell>
          <cell r="X38">
            <v>800.24390000000005</v>
          </cell>
        </row>
        <row r="39">
          <cell r="C39" t="str">
            <v>2004/2005J</v>
          </cell>
          <cell r="D39">
            <v>953.32910000000004</v>
          </cell>
          <cell r="E39">
            <v>47.666400000000003</v>
          </cell>
          <cell r="F39">
            <v>79.666399999999996</v>
          </cell>
          <cell r="G39">
            <v>85.999399999999994</v>
          </cell>
          <cell r="H39">
            <v>587.66399999999999</v>
          </cell>
          <cell r="I39">
            <v>43.833199999999998</v>
          </cell>
          <cell r="J39">
            <v>108.4997</v>
          </cell>
          <cell r="K39">
            <v>4847</v>
          </cell>
          <cell r="L39">
            <v>242.83320000000001</v>
          </cell>
          <cell r="M39">
            <v>741.8329</v>
          </cell>
          <cell r="N39">
            <v>281.66649999999998</v>
          </cell>
          <cell r="O39">
            <v>2375.9987999999998</v>
          </cell>
          <cell r="P39">
            <v>372.16660000000002</v>
          </cell>
          <cell r="Q39">
            <v>773.16660000000002</v>
          </cell>
          <cell r="R39">
            <v>5740.9937</v>
          </cell>
          <cell r="S39">
            <v>290.49959999999999</v>
          </cell>
          <cell r="T39">
            <v>821.49929999999995</v>
          </cell>
          <cell r="U39">
            <v>367.66590000000002</v>
          </cell>
          <cell r="V39">
            <v>2963.6628000000001</v>
          </cell>
          <cell r="W39">
            <v>415.99979999999999</v>
          </cell>
          <cell r="X39">
            <v>881.66629999999998</v>
          </cell>
        </row>
        <row r="40">
          <cell r="C40" t="str">
            <v>2005/20061</v>
          </cell>
          <cell r="D40">
            <v>5540.6662999999999</v>
          </cell>
          <cell r="E40">
            <v>214</v>
          </cell>
          <cell r="F40">
            <v>816</v>
          </cell>
          <cell r="G40">
            <v>462</v>
          </cell>
          <cell r="H40">
            <v>3180.8332999999998</v>
          </cell>
          <cell r="I40">
            <v>227.16659999999999</v>
          </cell>
          <cell r="J40">
            <v>640.66639999999995</v>
          </cell>
          <cell r="K40">
            <v>17</v>
          </cell>
          <cell r="L40">
            <v>0</v>
          </cell>
          <cell r="M40">
            <v>5</v>
          </cell>
          <cell r="N40">
            <v>2</v>
          </cell>
          <cell r="O40">
            <v>10</v>
          </cell>
          <cell r="P40">
            <v>0</v>
          </cell>
          <cell r="Q40">
            <v>0</v>
          </cell>
          <cell r="R40">
            <v>5557.6662999999999</v>
          </cell>
          <cell r="S40">
            <v>214</v>
          </cell>
          <cell r="T40">
            <v>821</v>
          </cell>
          <cell r="U40">
            <v>464</v>
          </cell>
          <cell r="V40">
            <v>3190.8332999999998</v>
          </cell>
          <cell r="W40">
            <v>227.16659999999999</v>
          </cell>
          <cell r="X40">
            <v>640.66639999999995</v>
          </cell>
        </row>
        <row r="41">
          <cell r="C41" t="str">
            <v>2005/20062</v>
          </cell>
          <cell r="D41">
            <v>15484.8076</v>
          </cell>
          <cell r="E41">
            <v>897.16610000000003</v>
          </cell>
          <cell r="F41">
            <v>1696.8304000000001</v>
          </cell>
          <cell r="G41">
            <v>830.16549999999995</v>
          </cell>
          <cell r="H41">
            <v>7354.9894000000004</v>
          </cell>
          <cell r="I41">
            <v>1325.9948999999999</v>
          </cell>
          <cell r="J41">
            <v>3379.6613000000002</v>
          </cell>
          <cell r="K41">
            <v>5476</v>
          </cell>
          <cell r="L41">
            <v>580.16669999999999</v>
          </cell>
          <cell r="M41">
            <v>502.00009999999997</v>
          </cell>
          <cell r="N41">
            <v>171.33330000000001</v>
          </cell>
          <cell r="O41">
            <v>2720.8334</v>
          </cell>
          <cell r="P41">
            <v>318.16669999999999</v>
          </cell>
          <cell r="Q41">
            <v>1134.5001</v>
          </cell>
          <cell r="R41">
            <v>20911.8079</v>
          </cell>
          <cell r="S41">
            <v>1477.3327999999999</v>
          </cell>
          <cell r="T41">
            <v>2198.8305</v>
          </cell>
          <cell r="U41">
            <v>1001.4988</v>
          </cell>
          <cell r="V41">
            <v>10075.8228</v>
          </cell>
          <cell r="W41">
            <v>1644.1615999999999</v>
          </cell>
          <cell r="X41">
            <v>4514.1614</v>
          </cell>
        </row>
        <row r="42">
          <cell r="C42" t="str">
            <v>2005/20063</v>
          </cell>
          <cell r="D42">
            <v>19357.070899999999</v>
          </cell>
          <cell r="E42">
            <v>526.91669999999999</v>
          </cell>
          <cell r="F42">
            <v>1718.2492999999999</v>
          </cell>
          <cell r="G42">
            <v>1205.5825</v>
          </cell>
          <cell r="H42">
            <v>10523.412899999999</v>
          </cell>
          <cell r="I42">
            <v>1822.3294000000001</v>
          </cell>
          <cell r="J42">
            <v>3560.5801000000001</v>
          </cell>
          <cell r="K42">
            <v>1910</v>
          </cell>
          <cell r="L42">
            <v>127.8334</v>
          </cell>
          <cell r="M42">
            <v>219.25020000000001</v>
          </cell>
          <cell r="N42">
            <v>121.66670000000001</v>
          </cell>
          <cell r="O42">
            <v>785.91780000000006</v>
          </cell>
          <cell r="P42">
            <v>162.83340000000001</v>
          </cell>
          <cell r="Q42">
            <v>346.33350000000002</v>
          </cell>
          <cell r="R42">
            <v>21120.905900000002</v>
          </cell>
          <cell r="S42">
            <v>654.75009999999997</v>
          </cell>
          <cell r="T42">
            <v>1937.4994999999999</v>
          </cell>
          <cell r="U42">
            <v>1327.2492</v>
          </cell>
          <cell r="V42">
            <v>11309.3307</v>
          </cell>
          <cell r="W42">
            <v>1985.1628000000001</v>
          </cell>
          <cell r="X42">
            <v>3906.9135999999999</v>
          </cell>
        </row>
        <row r="43">
          <cell r="C43" t="str">
            <v>2005/20064</v>
          </cell>
          <cell r="D43">
            <v>475</v>
          </cell>
          <cell r="E43">
            <v>22</v>
          </cell>
          <cell r="F43">
            <v>43</v>
          </cell>
          <cell r="G43">
            <v>39</v>
          </cell>
          <cell r="H43">
            <v>238</v>
          </cell>
          <cell r="I43">
            <v>50</v>
          </cell>
          <cell r="J43">
            <v>83</v>
          </cell>
          <cell r="K43">
            <v>1</v>
          </cell>
          <cell r="L43">
            <v>0</v>
          </cell>
          <cell r="M43">
            <v>0</v>
          </cell>
          <cell r="N43">
            <v>0</v>
          </cell>
          <cell r="O43">
            <v>1</v>
          </cell>
          <cell r="P43">
            <v>0</v>
          </cell>
          <cell r="Q43">
            <v>0</v>
          </cell>
          <cell r="R43">
            <v>476</v>
          </cell>
          <cell r="S43">
            <v>22</v>
          </cell>
          <cell r="T43">
            <v>43</v>
          </cell>
          <cell r="U43">
            <v>39</v>
          </cell>
          <cell r="V43">
            <v>239</v>
          </cell>
          <cell r="W43">
            <v>50</v>
          </cell>
          <cell r="X43">
            <v>83</v>
          </cell>
        </row>
        <row r="44">
          <cell r="C44" t="str">
            <v>2005/20065</v>
          </cell>
          <cell r="D44">
            <v>1526.1664000000001</v>
          </cell>
          <cell r="E44">
            <v>62.666699999999999</v>
          </cell>
          <cell r="F44">
            <v>184.16659999999999</v>
          </cell>
          <cell r="G44">
            <v>107</v>
          </cell>
          <cell r="H44">
            <v>908.83320000000003</v>
          </cell>
          <cell r="I44">
            <v>101</v>
          </cell>
          <cell r="J44">
            <v>162.4999</v>
          </cell>
          <cell r="K44">
            <v>91</v>
          </cell>
          <cell r="L44">
            <v>8</v>
          </cell>
          <cell r="M44">
            <v>6.3333000000000004</v>
          </cell>
          <cell r="N44">
            <v>7</v>
          </cell>
          <cell r="O44">
            <v>54</v>
          </cell>
          <cell r="P44">
            <v>7</v>
          </cell>
          <cell r="Q44">
            <v>6</v>
          </cell>
          <cell r="R44">
            <v>1614.4997000000001</v>
          </cell>
          <cell r="S44">
            <v>70.666700000000006</v>
          </cell>
          <cell r="T44">
            <v>190.4999</v>
          </cell>
          <cell r="U44">
            <v>114</v>
          </cell>
          <cell r="V44">
            <v>962.83320000000003</v>
          </cell>
          <cell r="W44">
            <v>108</v>
          </cell>
          <cell r="X44">
            <v>168.4999</v>
          </cell>
        </row>
        <row r="45">
          <cell r="C45" t="str">
            <v>2005/20066</v>
          </cell>
          <cell r="D45">
            <v>9160.2322999999997</v>
          </cell>
          <cell r="E45">
            <v>226.99979999999999</v>
          </cell>
          <cell r="F45">
            <v>889.24929999999995</v>
          </cell>
          <cell r="G45">
            <v>531.99950000000001</v>
          </cell>
          <cell r="H45">
            <v>5086.4110000000001</v>
          </cell>
          <cell r="I45">
            <v>906.4117</v>
          </cell>
          <cell r="J45">
            <v>1519.1610000000001</v>
          </cell>
          <cell r="K45">
            <v>717</v>
          </cell>
          <cell r="L45">
            <v>42.166600000000003</v>
          </cell>
          <cell r="M45">
            <v>82.416700000000006</v>
          </cell>
          <cell r="N45">
            <v>46.333399999999997</v>
          </cell>
          <cell r="O45">
            <v>335.99979999999999</v>
          </cell>
          <cell r="P45">
            <v>44.333300000000001</v>
          </cell>
          <cell r="Q45">
            <v>118.33320000000001</v>
          </cell>
          <cell r="R45">
            <v>9829.8153000000002</v>
          </cell>
          <cell r="S45">
            <v>269.16640000000001</v>
          </cell>
          <cell r="T45">
            <v>971.66600000000005</v>
          </cell>
          <cell r="U45">
            <v>578.3329</v>
          </cell>
          <cell r="V45">
            <v>5422.4107999999997</v>
          </cell>
          <cell r="W45">
            <v>950.745</v>
          </cell>
          <cell r="X45">
            <v>1637.4942000000001</v>
          </cell>
        </row>
        <row r="46">
          <cell r="C46" t="str">
            <v>2005/20067</v>
          </cell>
          <cell r="D46">
            <v>3591.4978000000001</v>
          </cell>
          <cell r="E46">
            <v>110.0001</v>
          </cell>
          <cell r="F46">
            <v>368.49990000000003</v>
          </cell>
          <cell r="G46">
            <v>215.91679999999999</v>
          </cell>
          <cell r="H46">
            <v>2286.7501000000002</v>
          </cell>
          <cell r="I46">
            <v>212.16579999999999</v>
          </cell>
          <cell r="J46">
            <v>398.1651</v>
          </cell>
          <cell r="K46">
            <v>359</v>
          </cell>
          <cell r="L46">
            <v>15</v>
          </cell>
          <cell r="M46">
            <v>42.333300000000001</v>
          </cell>
          <cell r="N46">
            <v>20</v>
          </cell>
          <cell r="O46">
            <v>141.16669999999999</v>
          </cell>
          <cell r="P46">
            <v>32</v>
          </cell>
          <cell r="Q46">
            <v>74.666600000000003</v>
          </cell>
          <cell r="R46">
            <v>3916.6644000000001</v>
          </cell>
          <cell r="S46">
            <v>125.0001</v>
          </cell>
          <cell r="T46">
            <v>410.83319999999998</v>
          </cell>
          <cell r="U46">
            <v>235.91679999999999</v>
          </cell>
          <cell r="V46">
            <v>2427.9168</v>
          </cell>
          <cell r="W46">
            <v>244.16579999999999</v>
          </cell>
          <cell r="X46">
            <v>472.83170000000001</v>
          </cell>
        </row>
        <row r="47">
          <cell r="C47" t="str">
            <v>2005/20068</v>
          </cell>
          <cell r="D47">
            <v>11614.252899999999</v>
          </cell>
          <cell r="E47">
            <v>351.83300000000003</v>
          </cell>
          <cell r="F47">
            <v>1384.5834</v>
          </cell>
          <cell r="G47">
            <v>1017.5837</v>
          </cell>
          <cell r="H47">
            <v>7951.5861000000004</v>
          </cell>
          <cell r="I47">
            <v>316.33359999999999</v>
          </cell>
          <cell r="J47">
            <v>592.33309999999994</v>
          </cell>
          <cell r="K47">
            <v>2176</v>
          </cell>
          <cell r="L47">
            <v>98.666899999999998</v>
          </cell>
          <cell r="M47">
            <v>233.33330000000001</v>
          </cell>
          <cell r="N47">
            <v>158</v>
          </cell>
          <cell r="O47">
            <v>1210.6674</v>
          </cell>
          <cell r="P47">
            <v>62.666800000000002</v>
          </cell>
          <cell r="Q47">
            <v>151.0001</v>
          </cell>
          <cell r="R47">
            <v>13528.5874</v>
          </cell>
          <cell r="S47">
            <v>450.49990000000003</v>
          </cell>
          <cell r="T47">
            <v>1617.9167</v>
          </cell>
          <cell r="U47">
            <v>1175.5836999999999</v>
          </cell>
          <cell r="V47">
            <v>9162.2535000000007</v>
          </cell>
          <cell r="W47">
            <v>379.00040000000001</v>
          </cell>
          <cell r="X47">
            <v>743.33320000000003</v>
          </cell>
        </row>
        <row r="48">
          <cell r="C48" t="str">
            <v>2005/20069</v>
          </cell>
          <cell r="D48">
            <v>9413.5061999999998</v>
          </cell>
          <cell r="E48">
            <v>340.16699999999997</v>
          </cell>
          <cell r="F48">
            <v>1119.8344</v>
          </cell>
          <cell r="G48">
            <v>672.66719999999998</v>
          </cell>
          <cell r="H48">
            <v>5965.1705000000002</v>
          </cell>
          <cell r="I48">
            <v>445.00029999999998</v>
          </cell>
          <cell r="J48">
            <v>870.66679999999997</v>
          </cell>
          <cell r="K48">
            <v>1618</v>
          </cell>
          <cell r="L48">
            <v>106.83329999999999</v>
          </cell>
          <cell r="M48">
            <v>154.83340000000001</v>
          </cell>
          <cell r="N48">
            <v>67.5</v>
          </cell>
          <cell r="O48">
            <v>1000.3336</v>
          </cell>
          <cell r="P48">
            <v>44.333300000000001</v>
          </cell>
          <cell r="Q48">
            <v>172.33330000000001</v>
          </cell>
          <cell r="R48">
            <v>10959.6731</v>
          </cell>
          <cell r="S48">
            <v>447.00029999999998</v>
          </cell>
          <cell r="T48">
            <v>1274.6677999999999</v>
          </cell>
          <cell r="U48">
            <v>740.16719999999998</v>
          </cell>
          <cell r="V48">
            <v>6965.5041000000001</v>
          </cell>
          <cell r="W48">
            <v>489.33359999999999</v>
          </cell>
          <cell r="X48">
            <v>1043.0001</v>
          </cell>
        </row>
        <row r="49">
          <cell r="C49" t="str">
            <v>2005/2006A</v>
          </cell>
          <cell r="D49">
            <v>3515.8335000000002</v>
          </cell>
          <cell r="E49">
            <v>83.500100000000003</v>
          </cell>
          <cell r="F49">
            <v>290.33330000000001</v>
          </cell>
          <cell r="G49">
            <v>242.16669999999999</v>
          </cell>
          <cell r="H49">
            <v>1654.6668999999999</v>
          </cell>
          <cell r="I49">
            <v>485.16669999999999</v>
          </cell>
          <cell r="J49">
            <v>759.99980000000005</v>
          </cell>
          <cell r="K49">
            <v>1285</v>
          </cell>
          <cell r="L49">
            <v>97.833399999999997</v>
          </cell>
          <cell r="M49">
            <v>139.66659999999999</v>
          </cell>
          <cell r="N49">
            <v>94</v>
          </cell>
          <cell r="O49">
            <v>804.5</v>
          </cell>
          <cell r="P49">
            <v>39</v>
          </cell>
          <cell r="Q49">
            <v>97</v>
          </cell>
          <cell r="R49">
            <v>4787.8334999999997</v>
          </cell>
          <cell r="S49">
            <v>181.33349999999999</v>
          </cell>
          <cell r="T49">
            <v>429.99990000000003</v>
          </cell>
          <cell r="U49">
            <v>336.16669999999999</v>
          </cell>
          <cell r="V49">
            <v>2459.1669000000002</v>
          </cell>
          <cell r="W49">
            <v>524.16669999999999</v>
          </cell>
          <cell r="X49">
            <v>856.99980000000005</v>
          </cell>
        </row>
        <row r="50">
          <cell r="C50" t="str">
            <v>2005/2006B</v>
          </cell>
          <cell r="D50">
            <v>19795.120999999999</v>
          </cell>
          <cell r="E50">
            <v>674.74850000000004</v>
          </cell>
          <cell r="F50">
            <v>2065.2446</v>
          </cell>
          <cell r="G50">
            <v>1403.8305</v>
          </cell>
          <cell r="H50">
            <v>12117.971600000001</v>
          </cell>
          <cell r="I50">
            <v>967.33040000000005</v>
          </cell>
          <cell r="J50">
            <v>2565.9953999999998</v>
          </cell>
          <cell r="K50">
            <v>3117</v>
          </cell>
          <cell r="L50">
            <v>221.99979999999999</v>
          </cell>
          <cell r="M50">
            <v>304.66640000000001</v>
          </cell>
          <cell r="N50">
            <v>171.33320000000001</v>
          </cell>
          <cell r="O50">
            <v>1611.8321000000001</v>
          </cell>
          <cell r="P50">
            <v>130.16659999999999</v>
          </cell>
          <cell r="Q50">
            <v>408.16640000000001</v>
          </cell>
          <cell r="R50">
            <v>22643.285500000002</v>
          </cell>
          <cell r="S50">
            <v>896.74829999999997</v>
          </cell>
          <cell r="T50">
            <v>2369.9110000000001</v>
          </cell>
          <cell r="U50">
            <v>1575.1637000000001</v>
          </cell>
          <cell r="V50">
            <v>13729.8037</v>
          </cell>
          <cell r="W50">
            <v>1097.4970000000001</v>
          </cell>
          <cell r="X50">
            <v>2974.1617999999999</v>
          </cell>
        </row>
        <row r="51">
          <cell r="C51" t="str">
            <v>2005/2006C</v>
          </cell>
          <cell r="D51">
            <v>9025.0036</v>
          </cell>
          <cell r="E51">
            <v>383.50020000000001</v>
          </cell>
          <cell r="F51">
            <v>1087.1669999999999</v>
          </cell>
          <cell r="G51">
            <v>766.50059999999996</v>
          </cell>
          <cell r="H51">
            <v>5732.0027</v>
          </cell>
          <cell r="I51">
            <v>350.49950000000001</v>
          </cell>
          <cell r="J51">
            <v>705.33360000000005</v>
          </cell>
          <cell r="K51">
            <v>1331</v>
          </cell>
          <cell r="L51">
            <v>115.4999</v>
          </cell>
          <cell r="M51">
            <v>197.16669999999999</v>
          </cell>
          <cell r="N51">
            <v>116.83329999999999</v>
          </cell>
          <cell r="O51">
            <v>607.5</v>
          </cell>
          <cell r="P51">
            <v>77.333299999999994</v>
          </cell>
          <cell r="Q51">
            <v>143.16669999999999</v>
          </cell>
          <cell r="R51">
            <v>10282.503500000001</v>
          </cell>
          <cell r="S51">
            <v>499.00009999999997</v>
          </cell>
          <cell r="T51">
            <v>1284.3336999999999</v>
          </cell>
          <cell r="U51">
            <v>883.33389999999997</v>
          </cell>
          <cell r="V51">
            <v>6339.5027</v>
          </cell>
          <cell r="W51">
            <v>427.83280000000002</v>
          </cell>
          <cell r="X51">
            <v>848.50030000000004</v>
          </cell>
        </row>
        <row r="52">
          <cell r="C52" t="str">
            <v>2005/2006D</v>
          </cell>
          <cell r="D52">
            <v>22158.286700000001</v>
          </cell>
          <cell r="E52">
            <v>1003.6655</v>
          </cell>
          <cell r="F52">
            <v>2493.4937</v>
          </cell>
          <cell r="G52">
            <v>1846.9958999999999</v>
          </cell>
          <cell r="H52">
            <v>15087.800999999999</v>
          </cell>
          <cell r="I52">
            <v>465.16579999999999</v>
          </cell>
          <cell r="J52">
            <v>1261.1648</v>
          </cell>
          <cell r="K52">
            <v>2931</v>
          </cell>
          <cell r="L52">
            <v>269.33319999999998</v>
          </cell>
          <cell r="M52">
            <v>269.66640000000001</v>
          </cell>
          <cell r="N52">
            <v>201.333</v>
          </cell>
          <cell r="O52">
            <v>1453.3315</v>
          </cell>
          <cell r="P52">
            <v>73.999799999999993</v>
          </cell>
          <cell r="Q52">
            <v>195.66650000000001</v>
          </cell>
          <cell r="R52">
            <v>24621.617099999999</v>
          </cell>
          <cell r="S52">
            <v>1272.9987000000001</v>
          </cell>
          <cell r="T52">
            <v>2763.1601000000001</v>
          </cell>
          <cell r="U52">
            <v>2048.3289</v>
          </cell>
          <cell r="V52">
            <v>16541.1325</v>
          </cell>
          <cell r="W52">
            <v>539.16560000000004</v>
          </cell>
          <cell r="X52">
            <v>1456.8313000000001</v>
          </cell>
        </row>
        <row r="53">
          <cell r="C53" t="str">
            <v>2005/2006E</v>
          </cell>
          <cell r="D53">
            <v>6855.8212999999996</v>
          </cell>
          <cell r="E53">
            <v>240.99940000000001</v>
          </cell>
          <cell r="F53">
            <v>696.66610000000003</v>
          </cell>
          <cell r="G53">
            <v>687.4991</v>
          </cell>
          <cell r="H53">
            <v>4604.8253000000004</v>
          </cell>
          <cell r="I53">
            <v>203.83279999999999</v>
          </cell>
          <cell r="J53">
            <v>421.99860000000001</v>
          </cell>
          <cell r="K53">
            <v>348</v>
          </cell>
          <cell r="L53">
            <v>13.333299999999999</v>
          </cell>
          <cell r="M53">
            <v>33</v>
          </cell>
          <cell r="N53">
            <v>36.5</v>
          </cell>
          <cell r="O53">
            <v>169.333</v>
          </cell>
          <cell r="P53">
            <v>4</v>
          </cell>
          <cell r="Q53">
            <v>15</v>
          </cell>
          <cell r="R53">
            <v>7126.9876000000004</v>
          </cell>
          <cell r="S53">
            <v>254.33269999999999</v>
          </cell>
          <cell r="T53">
            <v>729.66610000000003</v>
          </cell>
          <cell r="U53">
            <v>723.9991</v>
          </cell>
          <cell r="V53">
            <v>4774.1583000000001</v>
          </cell>
          <cell r="W53">
            <v>207.83279999999999</v>
          </cell>
          <cell r="X53">
            <v>436.99860000000001</v>
          </cell>
        </row>
        <row r="54">
          <cell r="C54" t="str">
            <v>2005/2006F</v>
          </cell>
          <cell r="D54">
            <v>14602.563399999999</v>
          </cell>
          <cell r="E54">
            <v>516.41549999999995</v>
          </cell>
          <cell r="F54">
            <v>1837.3307</v>
          </cell>
          <cell r="G54">
            <v>1176.165</v>
          </cell>
          <cell r="H54">
            <v>8334.2392</v>
          </cell>
          <cell r="I54">
            <v>924.66539999999998</v>
          </cell>
          <cell r="J54">
            <v>1813.7475999999999</v>
          </cell>
          <cell r="K54">
            <v>1134</v>
          </cell>
          <cell r="L54">
            <v>58.999899999999997</v>
          </cell>
          <cell r="M54">
            <v>144.0001</v>
          </cell>
          <cell r="N54">
            <v>68.666600000000003</v>
          </cell>
          <cell r="O54">
            <v>422.99959999999999</v>
          </cell>
          <cell r="P54">
            <v>71.333200000000005</v>
          </cell>
          <cell r="Q54">
            <v>135.66659999999999</v>
          </cell>
          <cell r="R54">
            <v>15504.2294</v>
          </cell>
          <cell r="S54">
            <v>575.41539999999998</v>
          </cell>
          <cell r="T54">
            <v>1981.3308</v>
          </cell>
          <cell r="U54">
            <v>1244.8316</v>
          </cell>
          <cell r="V54">
            <v>8757.2387999999992</v>
          </cell>
          <cell r="W54">
            <v>995.99860000000001</v>
          </cell>
          <cell r="X54">
            <v>1949.4141999999999</v>
          </cell>
        </row>
        <row r="55">
          <cell r="C55" t="str">
            <v>2005/2006G</v>
          </cell>
          <cell r="D55">
            <v>11231.557000000001</v>
          </cell>
          <cell r="E55">
            <v>311.74919999999997</v>
          </cell>
          <cell r="F55">
            <v>1218.2470000000001</v>
          </cell>
          <cell r="G55">
            <v>899.83169999999996</v>
          </cell>
          <cell r="H55">
            <v>6484.4850999999999</v>
          </cell>
          <cell r="I55">
            <v>767.99779999999998</v>
          </cell>
          <cell r="J55">
            <v>1549.2462</v>
          </cell>
          <cell r="K55">
            <v>1617</v>
          </cell>
          <cell r="L55">
            <v>65.499899999999997</v>
          </cell>
          <cell r="M55">
            <v>224.6662</v>
          </cell>
          <cell r="N55">
            <v>122.3331</v>
          </cell>
          <cell r="O55">
            <v>659.9991</v>
          </cell>
          <cell r="P55">
            <v>145.83320000000001</v>
          </cell>
          <cell r="Q55">
            <v>221.66650000000001</v>
          </cell>
          <cell r="R55">
            <v>12671.555</v>
          </cell>
          <cell r="S55">
            <v>377.2491</v>
          </cell>
          <cell r="T55">
            <v>1442.9132</v>
          </cell>
          <cell r="U55">
            <v>1022.1648</v>
          </cell>
          <cell r="V55">
            <v>7144.4841999999999</v>
          </cell>
          <cell r="W55">
            <v>913.83100000000002</v>
          </cell>
          <cell r="X55">
            <v>1770.9127000000001</v>
          </cell>
        </row>
        <row r="56">
          <cell r="C56" t="str">
            <v>2005/2006H</v>
          </cell>
          <cell r="D56">
            <v>23766.741699999999</v>
          </cell>
          <cell r="E56">
            <v>960.58280000000002</v>
          </cell>
          <cell r="F56">
            <v>2904.4160999999999</v>
          </cell>
          <cell r="G56">
            <v>2680.8325</v>
          </cell>
          <cell r="H56">
            <v>14566.8289</v>
          </cell>
          <cell r="I56">
            <v>840.33249999999998</v>
          </cell>
          <cell r="J56">
            <v>1813.7489</v>
          </cell>
          <cell r="K56">
            <v>865</v>
          </cell>
          <cell r="L56">
            <v>38</v>
          </cell>
          <cell r="M56">
            <v>146.33320000000001</v>
          </cell>
          <cell r="N56">
            <v>105.83329999999999</v>
          </cell>
          <cell r="O56">
            <v>384.58339999999998</v>
          </cell>
          <cell r="P56">
            <v>39.666699999999999</v>
          </cell>
          <cell r="Q56">
            <v>61.166499999999999</v>
          </cell>
          <cell r="R56">
            <v>24542.324799999999</v>
          </cell>
          <cell r="S56">
            <v>998.58280000000002</v>
          </cell>
          <cell r="T56">
            <v>3050.7492999999999</v>
          </cell>
          <cell r="U56">
            <v>2786.6658000000002</v>
          </cell>
          <cell r="V56">
            <v>14951.4123</v>
          </cell>
          <cell r="W56">
            <v>879.99919999999997</v>
          </cell>
          <cell r="X56">
            <v>1874.9154000000001</v>
          </cell>
        </row>
        <row r="57">
          <cell r="C57" t="str">
            <v>2005/2006I</v>
          </cell>
          <cell r="D57">
            <v>7816.8334000000004</v>
          </cell>
          <cell r="E57">
            <v>358.75029999999998</v>
          </cell>
          <cell r="F57">
            <v>785.49990000000003</v>
          </cell>
          <cell r="G57">
            <v>370.08339999999998</v>
          </cell>
          <cell r="H57">
            <v>5275.9166999999998</v>
          </cell>
          <cell r="I57">
            <v>219.91659999999999</v>
          </cell>
          <cell r="J57">
            <v>806.66650000000004</v>
          </cell>
          <cell r="K57">
            <v>1844</v>
          </cell>
          <cell r="L57">
            <v>102.5</v>
          </cell>
          <cell r="M57">
            <v>151</v>
          </cell>
          <cell r="N57">
            <v>59.5</v>
          </cell>
          <cell r="O57">
            <v>992.49980000000005</v>
          </cell>
          <cell r="P57">
            <v>51.000100000000003</v>
          </cell>
          <cell r="Q57">
            <v>215.33330000000001</v>
          </cell>
          <cell r="R57">
            <v>9388.6666000000005</v>
          </cell>
          <cell r="S57">
            <v>461.25029999999998</v>
          </cell>
          <cell r="T57">
            <v>936.49990000000003</v>
          </cell>
          <cell r="U57">
            <v>429.58339999999998</v>
          </cell>
          <cell r="V57">
            <v>6268.4165000000003</v>
          </cell>
          <cell r="W57">
            <v>270.91669999999999</v>
          </cell>
          <cell r="X57">
            <v>1021.9998000000001</v>
          </cell>
        </row>
        <row r="58">
          <cell r="C58" t="str">
            <v>2005/2006J</v>
          </cell>
          <cell r="D58">
            <v>970.82989999999995</v>
          </cell>
          <cell r="E58">
            <v>40.333100000000002</v>
          </cell>
          <cell r="F58">
            <v>97.166200000000003</v>
          </cell>
          <cell r="G58">
            <v>86.166300000000007</v>
          </cell>
          <cell r="H58">
            <v>590.16470000000004</v>
          </cell>
          <cell r="I58">
            <v>44.666499999999999</v>
          </cell>
          <cell r="J58">
            <v>112.3331</v>
          </cell>
          <cell r="K58">
            <v>5607</v>
          </cell>
          <cell r="L58">
            <v>299.33319999999998</v>
          </cell>
          <cell r="M58">
            <v>810.33309999999994</v>
          </cell>
          <cell r="N58">
            <v>301.83319999999998</v>
          </cell>
          <cell r="O58">
            <v>2707.4992999999999</v>
          </cell>
          <cell r="P58">
            <v>443.33330000000001</v>
          </cell>
          <cell r="Q58">
            <v>993.99990000000003</v>
          </cell>
          <cell r="R58">
            <v>6527.1619000000001</v>
          </cell>
          <cell r="S58">
            <v>339.66629999999998</v>
          </cell>
          <cell r="T58">
            <v>907.49929999999995</v>
          </cell>
          <cell r="U58">
            <v>387.99950000000001</v>
          </cell>
          <cell r="V58">
            <v>3297.6640000000002</v>
          </cell>
          <cell r="W58">
            <v>487.99979999999999</v>
          </cell>
          <cell r="X58">
            <v>1106.3330000000001</v>
          </cell>
        </row>
        <row r="59">
          <cell r="C59" t="str">
            <v>2006/20071</v>
          </cell>
          <cell r="D59">
            <v>5963.6665999999996</v>
          </cell>
          <cell r="E59">
            <v>208</v>
          </cell>
          <cell r="F59">
            <v>748</v>
          </cell>
          <cell r="G59">
            <v>371.33330000000001</v>
          </cell>
          <cell r="H59">
            <v>3706</v>
          </cell>
          <cell r="I59">
            <v>211</v>
          </cell>
          <cell r="J59">
            <v>719.33330000000001</v>
          </cell>
          <cell r="K59">
            <v>19</v>
          </cell>
          <cell r="L59">
            <v>0</v>
          </cell>
          <cell r="M59">
            <v>3</v>
          </cell>
          <cell r="N59">
            <v>1</v>
          </cell>
          <cell r="O59">
            <v>14</v>
          </cell>
          <cell r="P59">
            <v>0</v>
          </cell>
          <cell r="Q59">
            <v>1</v>
          </cell>
          <cell r="R59">
            <v>5982.6665999999996</v>
          </cell>
          <cell r="S59">
            <v>208</v>
          </cell>
          <cell r="T59">
            <v>751</v>
          </cell>
          <cell r="U59">
            <v>372.33330000000001</v>
          </cell>
          <cell r="V59">
            <v>3720</v>
          </cell>
          <cell r="W59">
            <v>211</v>
          </cell>
          <cell r="X59">
            <v>720.33330000000001</v>
          </cell>
        </row>
        <row r="60">
          <cell r="C60" t="str">
            <v>2006/20072</v>
          </cell>
          <cell r="D60">
            <v>15780.4684</v>
          </cell>
          <cell r="E60">
            <v>746.33270000000005</v>
          </cell>
          <cell r="F60">
            <v>1719.498</v>
          </cell>
          <cell r="G60">
            <v>812.99829999999997</v>
          </cell>
          <cell r="H60">
            <v>7642.1525000000001</v>
          </cell>
          <cell r="I60">
            <v>1377.6605</v>
          </cell>
          <cell r="J60">
            <v>3481.8263999999999</v>
          </cell>
          <cell r="K60">
            <v>5657</v>
          </cell>
          <cell r="L60">
            <v>566.66669999999999</v>
          </cell>
          <cell r="M60">
            <v>617.99980000000005</v>
          </cell>
          <cell r="N60">
            <v>180.83320000000001</v>
          </cell>
          <cell r="O60">
            <v>2741.6662000000001</v>
          </cell>
          <cell r="P60">
            <v>350.66660000000002</v>
          </cell>
          <cell r="Q60">
            <v>1101.6665</v>
          </cell>
          <cell r="R60">
            <v>21339.967400000001</v>
          </cell>
          <cell r="S60">
            <v>1312.9993999999999</v>
          </cell>
          <cell r="T60">
            <v>2337.4978000000001</v>
          </cell>
          <cell r="U60">
            <v>993.83150000000001</v>
          </cell>
          <cell r="V60">
            <v>10383.8187</v>
          </cell>
          <cell r="W60">
            <v>1728.3271</v>
          </cell>
          <cell r="X60">
            <v>4583.4929000000002</v>
          </cell>
        </row>
        <row r="61">
          <cell r="C61" t="str">
            <v>2006/20073</v>
          </cell>
          <cell r="D61">
            <v>19918.5674</v>
          </cell>
          <cell r="E61">
            <v>442.41649999999998</v>
          </cell>
          <cell r="F61">
            <v>1764.0820000000001</v>
          </cell>
          <cell r="G61">
            <v>1238.7487000000001</v>
          </cell>
          <cell r="H61">
            <v>10629.660400000001</v>
          </cell>
          <cell r="I61">
            <v>1967.7447999999999</v>
          </cell>
          <cell r="J61">
            <v>3875.915</v>
          </cell>
          <cell r="K61">
            <v>2376</v>
          </cell>
          <cell r="L61">
            <v>144.74979999999999</v>
          </cell>
          <cell r="M61">
            <v>256.33370000000002</v>
          </cell>
          <cell r="N61">
            <v>139.00030000000001</v>
          </cell>
          <cell r="O61">
            <v>975.41769999999997</v>
          </cell>
          <cell r="P61">
            <v>160.83340000000001</v>
          </cell>
          <cell r="Q61">
            <v>380.50009999999997</v>
          </cell>
          <cell r="R61">
            <v>21975.402399999999</v>
          </cell>
          <cell r="S61">
            <v>587.16629999999998</v>
          </cell>
          <cell r="T61">
            <v>2020.4157</v>
          </cell>
          <cell r="U61">
            <v>1377.749</v>
          </cell>
          <cell r="V61">
            <v>11605.078100000001</v>
          </cell>
          <cell r="W61">
            <v>2128.5781999999999</v>
          </cell>
          <cell r="X61">
            <v>4256.4151000000002</v>
          </cell>
        </row>
        <row r="62">
          <cell r="C62" t="str">
            <v>2006/20074</v>
          </cell>
          <cell r="D62">
            <v>434</v>
          </cell>
          <cell r="E62">
            <v>18</v>
          </cell>
          <cell r="F62">
            <v>43</v>
          </cell>
          <cell r="G62">
            <v>34</v>
          </cell>
          <cell r="H62">
            <v>249</v>
          </cell>
          <cell r="I62">
            <v>21</v>
          </cell>
          <cell r="J62">
            <v>69</v>
          </cell>
          <cell r="K62">
            <v>1</v>
          </cell>
          <cell r="L62">
            <v>0</v>
          </cell>
          <cell r="M62">
            <v>0</v>
          </cell>
          <cell r="N62">
            <v>0</v>
          </cell>
          <cell r="O62">
            <v>1</v>
          </cell>
          <cell r="P62">
            <v>0</v>
          </cell>
          <cell r="Q62">
            <v>0</v>
          </cell>
          <cell r="R62">
            <v>435</v>
          </cell>
          <cell r="S62">
            <v>18</v>
          </cell>
          <cell r="T62">
            <v>43</v>
          </cell>
          <cell r="U62">
            <v>34</v>
          </cell>
          <cell r="V62">
            <v>250</v>
          </cell>
          <cell r="W62">
            <v>21</v>
          </cell>
          <cell r="X62">
            <v>69</v>
          </cell>
        </row>
        <row r="63">
          <cell r="C63" t="str">
            <v>2006/20075</v>
          </cell>
          <cell r="D63">
            <v>1512.1665</v>
          </cell>
          <cell r="E63">
            <v>68.666700000000006</v>
          </cell>
          <cell r="F63">
            <v>185.33330000000001</v>
          </cell>
          <cell r="G63">
            <v>105.33329999999999</v>
          </cell>
          <cell r="H63">
            <v>886.66650000000004</v>
          </cell>
          <cell r="I63">
            <v>100.0001</v>
          </cell>
          <cell r="J63">
            <v>166.16659999999999</v>
          </cell>
          <cell r="K63">
            <v>131</v>
          </cell>
          <cell r="L63">
            <v>9.6667000000000005</v>
          </cell>
          <cell r="M63">
            <v>11.333299999999999</v>
          </cell>
          <cell r="N63">
            <v>6.3333000000000004</v>
          </cell>
          <cell r="O63">
            <v>77.833399999999997</v>
          </cell>
          <cell r="P63">
            <v>5</v>
          </cell>
          <cell r="Q63">
            <v>14</v>
          </cell>
          <cell r="R63">
            <v>1636.3332</v>
          </cell>
          <cell r="S63">
            <v>78.333399999999997</v>
          </cell>
          <cell r="T63">
            <v>196.66659999999999</v>
          </cell>
          <cell r="U63">
            <v>111.6666</v>
          </cell>
          <cell r="V63">
            <v>964.49990000000003</v>
          </cell>
          <cell r="W63">
            <v>105.0001</v>
          </cell>
          <cell r="X63">
            <v>180.16659999999999</v>
          </cell>
        </row>
        <row r="64">
          <cell r="C64" t="str">
            <v>2006/20076</v>
          </cell>
          <cell r="D64">
            <v>8844.5625999999993</v>
          </cell>
          <cell r="E64">
            <v>168.16659999999999</v>
          </cell>
          <cell r="F64">
            <v>794.41610000000003</v>
          </cell>
          <cell r="G64">
            <v>531.33270000000005</v>
          </cell>
          <cell r="H64">
            <v>4833.9088000000002</v>
          </cell>
          <cell r="I64">
            <v>886.32749999999999</v>
          </cell>
          <cell r="J64">
            <v>1630.4109000000001</v>
          </cell>
          <cell r="K64">
            <v>736</v>
          </cell>
          <cell r="L64">
            <v>41.333199999999998</v>
          </cell>
          <cell r="M64">
            <v>59.666800000000002</v>
          </cell>
          <cell r="N64">
            <v>23.5001</v>
          </cell>
          <cell r="O64">
            <v>269.6662</v>
          </cell>
          <cell r="P64">
            <v>37.4998</v>
          </cell>
          <cell r="Q64">
            <v>89.499899999999997</v>
          </cell>
          <cell r="R64">
            <v>9365.7286000000004</v>
          </cell>
          <cell r="S64">
            <v>209.49979999999999</v>
          </cell>
          <cell r="T64">
            <v>854.0829</v>
          </cell>
          <cell r="U64">
            <v>554.83280000000002</v>
          </cell>
          <cell r="V64">
            <v>5103.5749999999998</v>
          </cell>
          <cell r="W64">
            <v>923.82730000000004</v>
          </cell>
          <cell r="X64">
            <v>1719.9108000000001</v>
          </cell>
        </row>
        <row r="65">
          <cell r="C65" t="str">
            <v>2006/20077</v>
          </cell>
          <cell r="D65">
            <v>3723.9113000000002</v>
          </cell>
          <cell r="E65">
            <v>86.166499999999999</v>
          </cell>
          <cell r="F65">
            <v>389.9991</v>
          </cell>
          <cell r="G65">
            <v>214.49959999999999</v>
          </cell>
          <cell r="H65">
            <v>2383.7476000000001</v>
          </cell>
          <cell r="I65">
            <v>216.33250000000001</v>
          </cell>
          <cell r="J65">
            <v>433.166</v>
          </cell>
          <cell r="K65">
            <v>373</v>
          </cell>
          <cell r="L65">
            <v>15.666700000000001</v>
          </cell>
          <cell r="M65">
            <v>39.833399999999997</v>
          </cell>
          <cell r="N65">
            <v>18.833300000000001</v>
          </cell>
          <cell r="O65">
            <v>161.99969999999999</v>
          </cell>
          <cell r="P65">
            <v>26.5</v>
          </cell>
          <cell r="Q65">
            <v>59.5</v>
          </cell>
          <cell r="R65">
            <v>4046.2444</v>
          </cell>
          <cell r="S65">
            <v>101.83320000000001</v>
          </cell>
          <cell r="T65">
            <v>429.83249999999998</v>
          </cell>
          <cell r="U65">
            <v>233.3329</v>
          </cell>
          <cell r="V65">
            <v>2545.7473</v>
          </cell>
          <cell r="W65">
            <v>242.83250000000001</v>
          </cell>
          <cell r="X65">
            <v>492.666</v>
          </cell>
        </row>
        <row r="66">
          <cell r="C66" t="str">
            <v>2006/20078</v>
          </cell>
          <cell r="D66">
            <v>9708.9969000000001</v>
          </cell>
          <cell r="E66">
            <v>266.99979999999999</v>
          </cell>
          <cell r="F66">
            <v>1103.8335999999999</v>
          </cell>
          <cell r="G66">
            <v>789.49950000000001</v>
          </cell>
          <cell r="H66">
            <v>6799.1643000000004</v>
          </cell>
          <cell r="I66">
            <v>269.16680000000002</v>
          </cell>
          <cell r="J66">
            <v>480.3329</v>
          </cell>
          <cell r="K66">
            <v>2113</v>
          </cell>
          <cell r="L66">
            <v>101.5</v>
          </cell>
          <cell r="M66">
            <v>232.83340000000001</v>
          </cell>
          <cell r="N66">
            <v>173.00020000000001</v>
          </cell>
          <cell r="O66">
            <v>1018.8335</v>
          </cell>
          <cell r="P66">
            <v>55.833399999999997</v>
          </cell>
          <cell r="Q66">
            <v>127.33329999999999</v>
          </cell>
          <cell r="R66">
            <v>11418.3307</v>
          </cell>
          <cell r="S66">
            <v>368.49979999999999</v>
          </cell>
          <cell r="T66">
            <v>1336.6669999999999</v>
          </cell>
          <cell r="U66">
            <v>962.49969999999996</v>
          </cell>
          <cell r="V66">
            <v>7817.9978000000001</v>
          </cell>
          <cell r="W66">
            <v>325.00020000000001</v>
          </cell>
          <cell r="X66">
            <v>607.6662</v>
          </cell>
        </row>
        <row r="67">
          <cell r="C67" t="str">
            <v>2006/20079</v>
          </cell>
          <cell r="D67">
            <v>9533.0026999999991</v>
          </cell>
          <cell r="E67">
            <v>269.83350000000002</v>
          </cell>
          <cell r="F67">
            <v>1116.6676</v>
          </cell>
          <cell r="G67">
            <v>656.6671</v>
          </cell>
          <cell r="H67">
            <v>6110.0007999999998</v>
          </cell>
          <cell r="I67">
            <v>474.6669</v>
          </cell>
          <cell r="J67">
            <v>905.16679999999997</v>
          </cell>
          <cell r="K67">
            <v>1786</v>
          </cell>
          <cell r="L67">
            <v>75.500100000000003</v>
          </cell>
          <cell r="M67">
            <v>171.5001</v>
          </cell>
          <cell r="N67">
            <v>69.833299999999994</v>
          </cell>
          <cell r="O67">
            <v>1046.8338000000001</v>
          </cell>
          <cell r="P67">
            <v>37.666699999999999</v>
          </cell>
          <cell r="Q67">
            <v>180.0001</v>
          </cell>
          <cell r="R67">
            <v>11114.336799999999</v>
          </cell>
          <cell r="S67">
            <v>345.33359999999999</v>
          </cell>
          <cell r="T67">
            <v>1288.1677</v>
          </cell>
          <cell r="U67">
            <v>726.50040000000001</v>
          </cell>
          <cell r="V67">
            <v>7156.8346000000001</v>
          </cell>
          <cell r="W67">
            <v>512.33360000000005</v>
          </cell>
          <cell r="X67">
            <v>1085.1668999999999</v>
          </cell>
        </row>
        <row r="68">
          <cell r="C68" t="str">
            <v>2006/2007A</v>
          </cell>
          <cell r="D68">
            <v>3723.3321000000001</v>
          </cell>
          <cell r="E68">
            <v>75</v>
          </cell>
          <cell r="F68">
            <v>357.16649999999998</v>
          </cell>
          <cell r="G68">
            <v>252.3331</v>
          </cell>
          <cell r="H68">
            <v>1807.6659</v>
          </cell>
          <cell r="I68">
            <v>498.83330000000001</v>
          </cell>
          <cell r="J68">
            <v>732.33330000000001</v>
          </cell>
          <cell r="K68">
            <v>1272</v>
          </cell>
          <cell r="L68">
            <v>80.666700000000006</v>
          </cell>
          <cell r="M68">
            <v>130.33330000000001</v>
          </cell>
          <cell r="N68">
            <v>82.833299999999994</v>
          </cell>
          <cell r="O68">
            <v>825.00009999999997</v>
          </cell>
          <cell r="P68">
            <v>46.5</v>
          </cell>
          <cell r="Q68">
            <v>81.5</v>
          </cell>
          <cell r="R68">
            <v>4970.1655000000001</v>
          </cell>
          <cell r="S68">
            <v>155.66669999999999</v>
          </cell>
          <cell r="T68">
            <v>487.49979999999999</v>
          </cell>
          <cell r="U68">
            <v>335.16640000000001</v>
          </cell>
          <cell r="V68">
            <v>2632.6660000000002</v>
          </cell>
          <cell r="W68">
            <v>545.33330000000001</v>
          </cell>
          <cell r="X68">
            <v>813.83330000000001</v>
          </cell>
        </row>
        <row r="69">
          <cell r="C69" t="str">
            <v>2006/2007B</v>
          </cell>
          <cell r="D69">
            <v>20185.4499</v>
          </cell>
          <cell r="E69">
            <v>566.58219999999994</v>
          </cell>
          <cell r="F69">
            <v>2045.6603</v>
          </cell>
          <cell r="G69">
            <v>1463.2462</v>
          </cell>
          <cell r="H69">
            <v>12315.471799999999</v>
          </cell>
          <cell r="I69">
            <v>989.66330000000005</v>
          </cell>
          <cell r="J69">
            <v>2804.8261000000002</v>
          </cell>
          <cell r="K69">
            <v>3259</v>
          </cell>
          <cell r="L69">
            <v>202.83330000000001</v>
          </cell>
          <cell r="M69">
            <v>313.33300000000003</v>
          </cell>
          <cell r="N69">
            <v>172.16640000000001</v>
          </cell>
          <cell r="O69">
            <v>1674.4987000000001</v>
          </cell>
          <cell r="P69">
            <v>134.99969999999999</v>
          </cell>
          <cell r="Q69">
            <v>436.3331</v>
          </cell>
          <cell r="R69">
            <v>23119.614099999999</v>
          </cell>
          <cell r="S69">
            <v>769.41549999999995</v>
          </cell>
          <cell r="T69">
            <v>2358.9933000000001</v>
          </cell>
          <cell r="U69">
            <v>1635.4126000000001</v>
          </cell>
          <cell r="V69">
            <v>13989.970499999999</v>
          </cell>
          <cell r="W69">
            <v>1124.663</v>
          </cell>
          <cell r="X69">
            <v>3241.1592000000001</v>
          </cell>
        </row>
        <row r="70">
          <cell r="C70" t="str">
            <v>2006/2007C</v>
          </cell>
          <cell r="D70">
            <v>9612.5112000000008</v>
          </cell>
          <cell r="E70">
            <v>296.33359999999999</v>
          </cell>
          <cell r="F70">
            <v>1016.3343</v>
          </cell>
          <cell r="G70">
            <v>829.00139999999999</v>
          </cell>
          <cell r="H70">
            <v>6337.6733999999997</v>
          </cell>
          <cell r="I70">
            <v>345.00069999999999</v>
          </cell>
          <cell r="J70">
            <v>788.16780000000006</v>
          </cell>
          <cell r="K70">
            <v>1433</v>
          </cell>
          <cell r="L70">
            <v>112.66670000000001</v>
          </cell>
          <cell r="M70">
            <v>179.16669999999999</v>
          </cell>
          <cell r="N70">
            <v>139.33330000000001</v>
          </cell>
          <cell r="O70">
            <v>735.66660000000002</v>
          </cell>
          <cell r="P70">
            <v>53.833300000000001</v>
          </cell>
          <cell r="Q70">
            <v>131.33330000000001</v>
          </cell>
          <cell r="R70">
            <v>10964.5111</v>
          </cell>
          <cell r="S70">
            <v>409.00029999999998</v>
          </cell>
          <cell r="T70">
            <v>1195.501</v>
          </cell>
          <cell r="U70">
            <v>968.3347</v>
          </cell>
          <cell r="V70">
            <v>7073.34</v>
          </cell>
          <cell r="W70">
            <v>398.834</v>
          </cell>
          <cell r="X70">
            <v>919.50109999999995</v>
          </cell>
        </row>
        <row r="71">
          <cell r="C71" t="str">
            <v>2006/2007D</v>
          </cell>
          <cell r="D71">
            <v>22394.455900000001</v>
          </cell>
          <cell r="E71">
            <v>841.33209999999997</v>
          </cell>
          <cell r="F71">
            <v>2507.9944</v>
          </cell>
          <cell r="G71">
            <v>1829.4963</v>
          </cell>
          <cell r="H71">
            <v>15525.9712</v>
          </cell>
          <cell r="I71">
            <v>442.33210000000003</v>
          </cell>
          <cell r="J71">
            <v>1247.3298</v>
          </cell>
          <cell r="K71">
            <v>3233</v>
          </cell>
          <cell r="L71">
            <v>238.16650000000001</v>
          </cell>
          <cell r="M71">
            <v>320.83330000000001</v>
          </cell>
          <cell r="N71">
            <v>211.9999</v>
          </cell>
          <cell r="O71">
            <v>1612.6649</v>
          </cell>
          <cell r="P71">
            <v>75.666600000000003</v>
          </cell>
          <cell r="Q71">
            <v>196.49959999999999</v>
          </cell>
          <cell r="R71">
            <v>25050.286700000001</v>
          </cell>
          <cell r="S71">
            <v>1079.4985999999999</v>
          </cell>
          <cell r="T71">
            <v>2828.8276999999998</v>
          </cell>
          <cell r="U71">
            <v>2041.4962</v>
          </cell>
          <cell r="V71">
            <v>17138.6361</v>
          </cell>
          <cell r="W71">
            <v>517.99869999999999</v>
          </cell>
          <cell r="X71">
            <v>1443.8294000000001</v>
          </cell>
        </row>
        <row r="72">
          <cell r="C72" t="str">
            <v>2006/2007E</v>
          </cell>
          <cell r="D72">
            <v>6762.6522999999997</v>
          </cell>
          <cell r="E72">
            <v>160.66659999999999</v>
          </cell>
          <cell r="F72">
            <v>673.49890000000005</v>
          </cell>
          <cell r="G72">
            <v>674.33199999999999</v>
          </cell>
          <cell r="H72">
            <v>4656.9904999999999</v>
          </cell>
          <cell r="I72">
            <v>174.83250000000001</v>
          </cell>
          <cell r="J72">
            <v>422.33179999999999</v>
          </cell>
          <cell r="K72">
            <v>375</v>
          </cell>
          <cell r="L72">
            <v>22.5</v>
          </cell>
          <cell r="M72">
            <v>30.666599999999999</v>
          </cell>
          <cell r="N72">
            <v>28.5</v>
          </cell>
          <cell r="O72">
            <v>176.83340000000001</v>
          </cell>
          <cell r="P72">
            <v>9</v>
          </cell>
          <cell r="Q72">
            <v>20.166699999999999</v>
          </cell>
          <cell r="R72">
            <v>7050.3190000000004</v>
          </cell>
          <cell r="S72">
            <v>183.16659999999999</v>
          </cell>
          <cell r="T72">
            <v>704.16549999999995</v>
          </cell>
          <cell r="U72">
            <v>702.83199999999999</v>
          </cell>
          <cell r="V72">
            <v>4833.8239000000003</v>
          </cell>
          <cell r="W72">
            <v>183.83250000000001</v>
          </cell>
          <cell r="X72">
            <v>442.49849999999998</v>
          </cell>
        </row>
        <row r="73">
          <cell r="C73" t="str">
            <v>2006/2007F</v>
          </cell>
          <cell r="D73">
            <v>14450.7315</v>
          </cell>
          <cell r="E73">
            <v>405.33229999999998</v>
          </cell>
          <cell r="F73">
            <v>1706.4141</v>
          </cell>
          <cell r="G73">
            <v>1181.6655000000001</v>
          </cell>
          <cell r="H73">
            <v>8388.8209999999999</v>
          </cell>
          <cell r="I73">
            <v>896.41650000000004</v>
          </cell>
          <cell r="J73">
            <v>1872.0821000000001</v>
          </cell>
          <cell r="K73">
            <v>1196</v>
          </cell>
          <cell r="L73">
            <v>50</v>
          </cell>
          <cell r="M73">
            <v>140.33320000000001</v>
          </cell>
          <cell r="N73">
            <v>73.499799999999993</v>
          </cell>
          <cell r="O73">
            <v>491.49990000000003</v>
          </cell>
          <cell r="P73">
            <v>76.333299999999994</v>
          </cell>
          <cell r="Q73">
            <v>148.5001</v>
          </cell>
          <cell r="R73">
            <v>15430.897800000001</v>
          </cell>
          <cell r="S73">
            <v>455.33229999999998</v>
          </cell>
          <cell r="T73">
            <v>1846.7473</v>
          </cell>
          <cell r="U73">
            <v>1255.1652999999999</v>
          </cell>
          <cell r="V73">
            <v>8880.3209000000006</v>
          </cell>
          <cell r="W73">
            <v>972.74980000000005</v>
          </cell>
          <cell r="X73">
            <v>2020.5822000000001</v>
          </cell>
        </row>
        <row r="74">
          <cell r="C74" t="str">
            <v>2006/2007G</v>
          </cell>
          <cell r="D74">
            <v>11170.726199999999</v>
          </cell>
          <cell r="E74">
            <v>241.24959999999999</v>
          </cell>
          <cell r="F74">
            <v>1118.0794000000001</v>
          </cell>
          <cell r="G74">
            <v>914.58169999999996</v>
          </cell>
          <cell r="H74">
            <v>6474.9876999999997</v>
          </cell>
          <cell r="I74">
            <v>815.41459999999995</v>
          </cell>
          <cell r="J74">
            <v>1606.4132</v>
          </cell>
          <cell r="K74">
            <v>1557</v>
          </cell>
          <cell r="L74">
            <v>73.166600000000003</v>
          </cell>
          <cell r="M74">
            <v>246.99979999999999</v>
          </cell>
          <cell r="N74">
            <v>86.666600000000003</v>
          </cell>
          <cell r="O74">
            <v>665.49900000000002</v>
          </cell>
          <cell r="P74">
            <v>103.3329</v>
          </cell>
          <cell r="Q74">
            <v>225.16630000000001</v>
          </cell>
          <cell r="R74">
            <v>12571.5574</v>
          </cell>
          <cell r="S74">
            <v>314.4162</v>
          </cell>
          <cell r="T74">
            <v>1365.0791999999999</v>
          </cell>
          <cell r="U74">
            <v>1001.2483</v>
          </cell>
          <cell r="V74">
            <v>7140.4867000000004</v>
          </cell>
          <cell r="W74">
            <v>918.74749999999995</v>
          </cell>
          <cell r="X74">
            <v>1831.5795000000001</v>
          </cell>
        </row>
        <row r="75">
          <cell r="C75" t="str">
            <v>2006/2007H</v>
          </cell>
          <cell r="D75">
            <v>24471.0681</v>
          </cell>
          <cell r="E75">
            <v>763.33320000000003</v>
          </cell>
          <cell r="F75">
            <v>2985.0817000000002</v>
          </cell>
          <cell r="G75">
            <v>2744.2480999999998</v>
          </cell>
          <cell r="H75">
            <v>15314.823</v>
          </cell>
          <cell r="I75">
            <v>876.99919999999997</v>
          </cell>
          <cell r="J75">
            <v>1786.5829000000001</v>
          </cell>
          <cell r="K75">
            <v>849</v>
          </cell>
          <cell r="L75">
            <v>53.583300000000001</v>
          </cell>
          <cell r="M75">
            <v>135.9999</v>
          </cell>
          <cell r="N75">
            <v>127.0001</v>
          </cell>
          <cell r="O75">
            <v>360.58300000000003</v>
          </cell>
          <cell r="P75">
            <v>29.5</v>
          </cell>
          <cell r="Q75">
            <v>40.833300000000001</v>
          </cell>
          <cell r="R75">
            <v>25218.5677</v>
          </cell>
          <cell r="S75">
            <v>816.91650000000004</v>
          </cell>
          <cell r="T75">
            <v>3121.0816</v>
          </cell>
          <cell r="U75">
            <v>2871.2482</v>
          </cell>
          <cell r="V75">
            <v>15675.406000000001</v>
          </cell>
          <cell r="W75">
            <v>906.49919999999997</v>
          </cell>
          <cell r="X75">
            <v>1827.4161999999999</v>
          </cell>
        </row>
        <row r="76">
          <cell r="C76" t="str">
            <v>2006/2007I</v>
          </cell>
          <cell r="D76">
            <v>8490.9953999999998</v>
          </cell>
          <cell r="E76">
            <v>322.5829</v>
          </cell>
          <cell r="F76">
            <v>784.41660000000002</v>
          </cell>
          <cell r="G76">
            <v>450.83300000000003</v>
          </cell>
          <cell r="H76">
            <v>5651.4979999999996</v>
          </cell>
          <cell r="I76">
            <v>289.0831</v>
          </cell>
          <cell r="J76">
            <v>992.58180000000004</v>
          </cell>
          <cell r="K76">
            <v>2152</v>
          </cell>
          <cell r="L76">
            <v>112.5</v>
          </cell>
          <cell r="M76">
            <v>181.83330000000001</v>
          </cell>
          <cell r="N76">
            <v>67.833299999999994</v>
          </cell>
          <cell r="O76">
            <v>1222.4998000000001</v>
          </cell>
          <cell r="P76">
            <v>60.166699999999999</v>
          </cell>
          <cell r="Q76">
            <v>255.4999</v>
          </cell>
          <cell r="R76">
            <v>10391.3284</v>
          </cell>
          <cell r="S76">
            <v>435.0829</v>
          </cell>
          <cell r="T76">
            <v>966.24990000000003</v>
          </cell>
          <cell r="U76">
            <v>518.66629999999998</v>
          </cell>
          <cell r="V76">
            <v>6873.9978000000001</v>
          </cell>
          <cell r="W76">
            <v>349.24979999999999</v>
          </cell>
          <cell r="X76">
            <v>1248.0817</v>
          </cell>
        </row>
        <row r="77">
          <cell r="C77" t="str">
            <v>2006/2007J</v>
          </cell>
          <cell r="D77">
            <v>988.49800000000005</v>
          </cell>
          <cell r="E77">
            <v>33.999899999999997</v>
          </cell>
          <cell r="F77">
            <v>88.499700000000004</v>
          </cell>
          <cell r="G77">
            <v>87.833200000000005</v>
          </cell>
          <cell r="H77">
            <v>591.66570000000002</v>
          </cell>
          <cell r="I77">
            <v>54.499899999999997</v>
          </cell>
          <cell r="J77">
            <v>131.99959999999999</v>
          </cell>
          <cell r="K77">
            <v>4000</v>
          </cell>
          <cell r="L77">
            <v>223.8331</v>
          </cell>
          <cell r="M77">
            <v>571.99980000000005</v>
          </cell>
          <cell r="N77">
            <v>211.8331</v>
          </cell>
          <cell r="O77">
            <v>1972.9992</v>
          </cell>
          <cell r="P77">
            <v>301.66660000000002</v>
          </cell>
          <cell r="Q77">
            <v>663.66660000000002</v>
          </cell>
          <cell r="R77">
            <v>4934.4964</v>
          </cell>
          <cell r="S77">
            <v>257.83300000000003</v>
          </cell>
          <cell r="T77">
            <v>660.49950000000001</v>
          </cell>
          <cell r="U77">
            <v>299.66629999999998</v>
          </cell>
          <cell r="V77">
            <v>2564.6649000000002</v>
          </cell>
          <cell r="W77">
            <v>356.16649999999998</v>
          </cell>
          <cell r="X77">
            <v>795.6662</v>
          </cell>
        </row>
        <row r="78">
          <cell r="C78" t="str">
            <v>2007/20081</v>
          </cell>
          <cell r="D78">
            <v>6176</v>
          </cell>
          <cell r="E78">
            <v>154</v>
          </cell>
          <cell r="F78">
            <v>735</v>
          </cell>
          <cell r="G78">
            <v>580</v>
          </cell>
          <cell r="H78">
            <v>3748</v>
          </cell>
          <cell r="I78">
            <v>210</v>
          </cell>
          <cell r="J78">
            <v>749</v>
          </cell>
          <cell r="K78">
            <v>22</v>
          </cell>
          <cell r="L78">
            <v>0</v>
          </cell>
          <cell r="M78">
            <v>5</v>
          </cell>
          <cell r="N78">
            <v>2</v>
          </cell>
          <cell r="O78">
            <v>13</v>
          </cell>
          <cell r="P78">
            <v>0</v>
          </cell>
          <cell r="Q78">
            <v>2</v>
          </cell>
          <cell r="R78">
            <v>6198</v>
          </cell>
          <cell r="S78">
            <v>154</v>
          </cell>
          <cell r="T78">
            <v>740</v>
          </cell>
          <cell r="U78">
            <v>582</v>
          </cell>
          <cell r="V78">
            <v>3761</v>
          </cell>
          <cell r="W78">
            <v>210</v>
          </cell>
          <cell r="X78">
            <v>751</v>
          </cell>
        </row>
        <row r="79">
          <cell r="C79" t="str">
            <v>2007/20082</v>
          </cell>
          <cell r="D79">
            <v>17864.25</v>
          </cell>
          <cell r="E79">
            <v>785.26</v>
          </cell>
          <cell r="F79">
            <v>1733.34</v>
          </cell>
          <cell r="G79">
            <v>1104.82</v>
          </cell>
          <cell r="H79">
            <v>8926.01</v>
          </cell>
          <cell r="I79">
            <v>1414.45</v>
          </cell>
          <cell r="J79">
            <v>3900.37</v>
          </cell>
          <cell r="K79">
            <v>5764</v>
          </cell>
          <cell r="L79">
            <v>491.49</v>
          </cell>
          <cell r="M79">
            <v>618.82000000000005</v>
          </cell>
          <cell r="N79">
            <v>204.79</v>
          </cell>
          <cell r="O79">
            <v>3058.37</v>
          </cell>
          <cell r="P79">
            <v>278.67</v>
          </cell>
          <cell r="Q79">
            <v>991.47</v>
          </cell>
          <cell r="R79">
            <v>23507.86</v>
          </cell>
          <cell r="S79">
            <v>1276.75</v>
          </cell>
          <cell r="T79">
            <v>2352.16</v>
          </cell>
          <cell r="U79">
            <v>1309.6099999999999</v>
          </cell>
          <cell r="V79">
            <v>11984.38</v>
          </cell>
          <cell r="W79">
            <v>1693.12</v>
          </cell>
          <cell r="X79">
            <v>4891.84</v>
          </cell>
        </row>
        <row r="80">
          <cell r="C80" t="str">
            <v>2007/20083</v>
          </cell>
          <cell r="D80">
            <v>21591.195</v>
          </cell>
          <cell r="E80">
            <v>402.42</v>
          </cell>
          <cell r="F80">
            <v>1700.4</v>
          </cell>
          <cell r="G80">
            <v>1402.0250000000001</v>
          </cell>
          <cell r="H80">
            <v>11997.155000000001</v>
          </cell>
          <cell r="I80">
            <v>1926.655</v>
          </cell>
          <cell r="J80">
            <v>4162.54</v>
          </cell>
          <cell r="K80">
            <v>2287</v>
          </cell>
          <cell r="L80">
            <v>117.01</v>
          </cell>
          <cell r="M80">
            <v>246.47</v>
          </cell>
          <cell r="N80">
            <v>159.9</v>
          </cell>
          <cell r="O80">
            <v>1001.01</v>
          </cell>
          <cell r="P80">
            <v>164.19</v>
          </cell>
          <cell r="Q80">
            <v>381.23</v>
          </cell>
          <cell r="R80">
            <v>23661.005000000001</v>
          </cell>
          <cell r="S80">
            <v>519.42999999999995</v>
          </cell>
          <cell r="T80">
            <v>1946.87</v>
          </cell>
          <cell r="U80">
            <v>1561.925</v>
          </cell>
          <cell r="V80">
            <v>12998.165000000001</v>
          </cell>
          <cell r="W80">
            <v>2090.8449999999998</v>
          </cell>
          <cell r="X80">
            <v>4543.7700000000004</v>
          </cell>
        </row>
        <row r="81">
          <cell r="C81" t="str">
            <v>2007/20084</v>
          </cell>
          <cell r="D81">
            <v>480</v>
          </cell>
          <cell r="E81">
            <v>16</v>
          </cell>
          <cell r="F81">
            <v>48</v>
          </cell>
          <cell r="G81">
            <v>32</v>
          </cell>
          <cell r="H81">
            <v>286</v>
          </cell>
          <cell r="I81">
            <v>27</v>
          </cell>
          <cell r="J81">
            <v>71</v>
          </cell>
          <cell r="K81">
            <v>2</v>
          </cell>
          <cell r="L81">
            <v>0</v>
          </cell>
          <cell r="M81">
            <v>0</v>
          </cell>
          <cell r="N81">
            <v>0</v>
          </cell>
          <cell r="O81">
            <v>1</v>
          </cell>
          <cell r="P81">
            <v>0</v>
          </cell>
          <cell r="Q81">
            <v>1</v>
          </cell>
          <cell r="R81">
            <v>482</v>
          </cell>
          <cell r="S81">
            <v>16</v>
          </cell>
          <cell r="T81">
            <v>48</v>
          </cell>
          <cell r="U81">
            <v>32</v>
          </cell>
          <cell r="V81">
            <v>287</v>
          </cell>
          <cell r="W81">
            <v>27</v>
          </cell>
          <cell r="X81">
            <v>72</v>
          </cell>
        </row>
        <row r="82">
          <cell r="C82" t="str">
            <v>2007/20085</v>
          </cell>
          <cell r="D82">
            <v>1624.12</v>
          </cell>
          <cell r="E82">
            <v>46.17</v>
          </cell>
          <cell r="F82">
            <v>170.42</v>
          </cell>
          <cell r="G82">
            <v>108.27</v>
          </cell>
          <cell r="H82">
            <v>1005.06</v>
          </cell>
          <cell r="I82">
            <v>95.83</v>
          </cell>
          <cell r="J82">
            <v>198.37</v>
          </cell>
          <cell r="K82">
            <v>103</v>
          </cell>
          <cell r="L82">
            <v>3.5</v>
          </cell>
          <cell r="M82">
            <v>18</v>
          </cell>
          <cell r="N82">
            <v>6.5</v>
          </cell>
          <cell r="O82">
            <v>61.83</v>
          </cell>
          <cell r="P82">
            <v>3</v>
          </cell>
          <cell r="Q82">
            <v>5</v>
          </cell>
          <cell r="R82">
            <v>1721.95</v>
          </cell>
          <cell r="S82">
            <v>49.67</v>
          </cell>
          <cell r="T82">
            <v>188.42</v>
          </cell>
          <cell r="U82">
            <v>114.77</v>
          </cell>
          <cell r="V82">
            <v>1066.8900000000001</v>
          </cell>
          <cell r="W82">
            <v>98.83</v>
          </cell>
          <cell r="X82">
            <v>203.37</v>
          </cell>
        </row>
        <row r="83">
          <cell r="C83" t="str">
            <v>2007/20086</v>
          </cell>
          <cell r="D83">
            <v>9207.7649999999994</v>
          </cell>
          <cell r="E83">
            <v>168.92</v>
          </cell>
          <cell r="F83">
            <v>761.26</v>
          </cell>
          <cell r="G83">
            <v>527.34500000000003</v>
          </cell>
          <cell r="H83">
            <v>5145.6750000000002</v>
          </cell>
          <cell r="I83">
            <v>899.72500000000002</v>
          </cell>
          <cell r="J83">
            <v>1704.84</v>
          </cell>
          <cell r="K83">
            <v>556</v>
          </cell>
          <cell r="L83">
            <v>26.5</v>
          </cell>
          <cell r="M83">
            <v>38.67</v>
          </cell>
          <cell r="N83">
            <v>29.68</v>
          </cell>
          <cell r="O83">
            <v>247.87</v>
          </cell>
          <cell r="P83">
            <v>37.67</v>
          </cell>
          <cell r="Q83">
            <v>78.67</v>
          </cell>
          <cell r="R83">
            <v>9666.8250000000007</v>
          </cell>
          <cell r="S83">
            <v>195.42</v>
          </cell>
          <cell r="T83">
            <v>799.93</v>
          </cell>
          <cell r="U83">
            <v>557.02499999999998</v>
          </cell>
          <cell r="V83">
            <v>5393.5450000000001</v>
          </cell>
          <cell r="W83">
            <v>937.39499999999998</v>
          </cell>
          <cell r="X83">
            <v>1783.51</v>
          </cell>
        </row>
        <row r="84">
          <cell r="C84" t="str">
            <v>2007/20087</v>
          </cell>
          <cell r="D84">
            <v>3751.2649999999999</v>
          </cell>
          <cell r="E84">
            <v>69.349999999999994</v>
          </cell>
          <cell r="F84">
            <v>342.53</v>
          </cell>
          <cell r="G84">
            <v>192.91499999999999</v>
          </cell>
          <cell r="H84">
            <v>2431.8200000000002</v>
          </cell>
          <cell r="I84">
            <v>225.64</v>
          </cell>
          <cell r="J84">
            <v>489.01</v>
          </cell>
          <cell r="K84">
            <v>394</v>
          </cell>
          <cell r="L84">
            <v>17</v>
          </cell>
          <cell r="M84">
            <v>36.67</v>
          </cell>
          <cell r="N84">
            <v>18.5</v>
          </cell>
          <cell r="O84">
            <v>160.83000000000001</v>
          </cell>
          <cell r="P84">
            <v>32</v>
          </cell>
          <cell r="Q84">
            <v>64.5</v>
          </cell>
          <cell r="R84">
            <v>4080.7649999999999</v>
          </cell>
          <cell r="S84">
            <v>86.35</v>
          </cell>
          <cell r="T84">
            <v>379.2</v>
          </cell>
          <cell r="U84">
            <v>211.41499999999999</v>
          </cell>
          <cell r="V84">
            <v>2592.65</v>
          </cell>
          <cell r="W84">
            <v>257.64</v>
          </cell>
          <cell r="X84">
            <v>553.51</v>
          </cell>
        </row>
        <row r="85">
          <cell r="C85" t="str">
            <v>2007/20088</v>
          </cell>
          <cell r="D85">
            <v>8882.5300000000007</v>
          </cell>
          <cell r="E85">
            <v>181.57</v>
          </cell>
          <cell r="F85">
            <v>1005.4</v>
          </cell>
          <cell r="G85">
            <v>717.19</v>
          </cell>
          <cell r="H85">
            <v>6283.6</v>
          </cell>
          <cell r="I85">
            <v>212.82</v>
          </cell>
          <cell r="J85">
            <v>481.95</v>
          </cell>
          <cell r="K85">
            <v>1956</v>
          </cell>
          <cell r="L85">
            <v>83.5</v>
          </cell>
          <cell r="M85">
            <v>192.44</v>
          </cell>
          <cell r="N85">
            <v>166.36</v>
          </cell>
          <cell r="O85">
            <v>996.34</v>
          </cell>
          <cell r="P85">
            <v>45</v>
          </cell>
          <cell r="Q85">
            <v>107.17</v>
          </cell>
          <cell r="R85">
            <v>10473.34</v>
          </cell>
          <cell r="S85">
            <v>265.07</v>
          </cell>
          <cell r="T85">
            <v>1197.8399999999999</v>
          </cell>
          <cell r="U85">
            <v>883.55</v>
          </cell>
          <cell r="V85">
            <v>7279.94</v>
          </cell>
          <cell r="W85">
            <v>257.82</v>
          </cell>
          <cell r="X85">
            <v>589.12</v>
          </cell>
        </row>
        <row r="86">
          <cell r="C86" t="str">
            <v>2007/20089</v>
          </cell>
          <cell r="D86">
            <v>9719.51</v>
          </cell>
          <cell r="E86">
            <v>222.09</v>
          </cell>
          <cell r="F86">
            <v>1119.1600000000001</v>
          </cell>
          <cell r="G86">
            <v>673.63</v>
          </cell>
          <cell r="H86">
            <v>6389.12</v>
          </cell>
          <cell r="I86">
            <v>441.83</v>
          </cell>
          <cell r="J86">
            <v>873.68</v>
          </cell>
          <cell r="K86">
            <v>1698</v>
          </cell>
          <cell r="L86">
            <v>61.25</v>
          </cell>
          <cell r="M86">
            <v>125.5</v>
          </cell>
          <cell r="N86">
            <v>76</v>
          </cell>
          <cell r="O86">
            <v>989.81</v>
          </cell>
          <cell r="P86">
            <v>39.5</v>
          </cell>
          <cell r="Q86">
            <v>172.17</v>
          </cell>
          <cell r="R86">
            <v>11183.74</v>
          </cell>
          <cell r="S86">
            <v>283.33999999999997</v>
          </cell>
          <cell r="T86">
            <v>1244.6600000000001</v>
          </cell>
          <cell r="U86">
            <v>749.63</v>
          </cell>
          <cell r="V86">
            <v>7378.93</v>
          </cell>
          <cell r="W86">
            <v>481.33</v>
          </cell>
          <cell r="X86">
            <v>1045.8499999999999</v>
          </cell>
        </row>
        <row r="87">
          <cell r="C87" t="str">
            <v>2007/2008A</v>
          </cell>
          <cell r="D87">
            <v>4320.8599999999997</v>
          </cell>
          <cell r="E87">
            <v>76.63</v>
          </cell>
          <cell r="F87">
            <v>435.63</v>
          </cell>
          <cell r="G87">
            <v>295.61</v>
          </cell>
          <cell r="H87">
            <v>2259.81</v>
          </cell>
          <cell r="I87">
            <v>456.51</v>
          </cell>
          <cell r="J87">
            <v>796.67</v>
          </cell>
          <cell r="K87">
            <v>1562</v>
          </cell>
          <cell r="L87">
            <v>91.8</v>
          </cell>
          <cell r="M87">
            <v>163</v>
          </cell>
          <cell r="N87">
            <v>81.5</v>
          </cell>
          <cell r="O87">
            <v>1039.21</v>
          </cell>
          <cell r="P87">
            <v>38</v>
          </cell>
          <cell r="Q87">
            <v>105.5</v>
          </cell>
          <cell r="R87">
            <v>5839.87</v>
          </cell>
          <cell r="S87">
            <v>168.43</v>
          </cell>
          <cell r="T87">
            <v>598.63</v>
          </cell>
          <cell r="U87">
            <v>377.11</v>
          </cell>
          <cell r="V87">
            <v>3299.02</v>
          </cell>
          <cell r="W87">
            <v>494.51</v>
          </cell>
          <cell r="X87">
            <v>902.17</v>
          </cell>
        </row>
        <row r="88">
          <cell r="C88" t="str">
            <v>2007/2008B</v>
          </cell>
          <cell r="D88">
            <v>21687.06</v>
          </cell>
          <cell r="E88">
            <v>537.03</v>
          </cell>
          <cell r="F88">
            <v>2006.42</v>
          </cell>
          <cell r="G88">
            <v>1679.19</v>
          </cell>
          <cell r="H88">
            <v>13455.76</v>
          </cell>
          <cell r="I88">
            <v>1055.0999999999999</v>
          </cell>
          <cell r="J88">
            <v>2953.56</v>
          </cell>
          <cell r="K88">
            <v>3520</v>
          </cell>
          <cell r="L88">
            <v>177.52</v>
          </cell>
          <cell r="M88">
            <v>357.35</v>
          </cell>
          <cell r="N88">
            <v>193.93</v>
          </cell>
          <cell r="O88">
            <v>1886.12</v>
          </cell>
          <cell r="P88">
            <v>144.08000000000001</v>
          </cell>
          <cell r="Q88">
            <v>417.8</v>
          </cell>
          <cell r="R88">
            <v>24863.86</v>
          </cell>
          <cell r="S88">
            <v>714.55</v>
          </cell>
          <cell r="T88">
            <v>2363.77</v>
          </cell>
          <cell r="U88">
            <v>1873.12</v>
          </cell>
          <cell r="V88">
            <v>15341.88</v>
          </cell>
          <cell r="W88">
            <v>1199.18</v>
          </cell>
          <cell r="X88">
            <v>3371.36</v>
          </cell>
        </row>
        <row r="89">
          <cell r="C89" t="str">
            <v>2007/2008C</v>
          </cell>
          <cell r="D89">
            <v>9698.65</v>
          </cell>
          <cell r="E89">
            <v>233.58</v>
          </cell>
          <cell r="F89">
            <v>1000.93</v>
          </cell>
          <cell r="G89">
            <v>795.68</v>
          </cell>
          <cell r="H89">
            <v>6625.52</v>
          </cell>
          <cell r="I89">
            <v>314.13</v>
          </cell>
          <cell r="J89">
            <v>728.81</v>
          </cell>
          <cell r="K89">
            <v>1331</v>
          </cell>
          <cell r="L89">
            <v>109.7</v>
          </cell>
          <cell r="M89">
            <v>159.43</v>
          </cell>
          <cell r="N89">
            <v>122</v>
          </cell>
          <cell r="O89">
            <v>662.2</v>
          </cell>
          <cell r="P89">
            <v>56.2</v>
          </cell>
          <cell r="Q89">
            <v>136.91999999999999</v>
          </cell>
          <cell r="R89">
            <v>10945.1</v>
          </cell>
          <cell r="S89">
            <v>343.28</v>
          </cell>
          <cell r="T89">
            <v>1160.3599999999999</v>
          </cell>
          <cell r="U89">
            <v>917.68</v>
          </cell>
          <cell r="V89">
            <v>7287.72</v>
          </cell>
          <cell r="W89">
            <v>370.33</v>
          </cell>
          <cell r="X89">
            <v>865.73</v>
          </cell>
        </row>
        <row r="90">
          <cell r="C90" t="str">
            <v>2007/2008D</v>
          </cell>
          <cell r="D90">
            <v>23096.35</v>
          </cell>
          <cell r="E90">
            <v>727.78</v>
          </cell>
          <cell r="F90">
            <v>2475.16</v>
          </cell>
          <cell r="G90">
            <v>1783.19</v>
          </cell>
          <cell r="H90">
            <v>16454.62</v>
          </cell>
          <cell r="I90">
            <v>433.7</v>
          </cell>
          <cell r="J90">
            <v>1221.9000000000001</v>
          </cell>
          <cell r="K90">
            <v>3342</v>
          </cell>
          <cell r="L90">
            <v>205.34</v>
          </cell>
          <cell r="M90">
            <v>314.61</v>
          </cell>
          <cell r="N90">
            <v>268.23</v>
          </cell>
          <cell r="O90">
            <v>1661.46</v>
          </cell>
          <cell r="P90">
            <v>63.03</v>
          </cell>
          <cell r="Q90">
            <v>200.71</v>
          </cell>
          <cell r="R90">
            <v>25809.73</v>
          </cell>
          <cell r="S90">
            <v>933.12</v>
          </cell>
          <cell r="T90">
            <v>2789.77</v>
          </cell>
          <cell r="U90">
            <v>2051.42</v>
          </cell>
          <cell r="V90">
            <v>18116.080000000002</v>
          </cell>
          <cell r="W90">
            <v>496.73</v>
          </cell>
          <cell r="X90">
            <v>1422.61</v>
          </cell>
        </row>
        <row r="91">
          <cell r="C91" t="str">
            <v>2007/2008E</v>
          </cell>
          <cell r="D91">
            <v>7455.39</v>
          </cell>
          <cell r="E91">
            <v>141.1</v>
          </cell>
          <cell r="F91">
            <v>699.49</v>
          </cell>
          <cell r="G91">
            <v>777.86</v>
          </cell>
          <cell r="H91">
            <v>5232.45</v>
          </cell>
          <cell r="I91">
            <v>167.97</v>
          </cell>
          <cell r="J91">
            <v>436.52</v>
          </cell>
          <cell r="K91">
            <v>394</v>
          </cell>
          <cell r="L91">
            <v>17.5</v>
          </cell>
          <cell r="M91">
            <v>36.86</v>
          </cell>
          <cell r="N91">
            <v>30.8</v>
          </cell>
          <cell r="O91">
            <v>180.54</v>
          </cell>
          <cell r="P91">
            <v>8.48</v>
          </cell>
          <cell r="Q91">
            <v>12.17</v>
          </cell>
          <cell r="R91">
            <v>7741.74</v>
          </cell>
          <cell r="S91">
            <v>158.6</v>
          </cell>
          <cell r="T91">
            <v>736.35</v>
          </cell>
          <cell r="U91">
            <v>808.66</v>
          </cell>
          <cell r="V91">
            <v>5412.99</v>
          </cell>
          <cell r="W91">
            <v>176.45</v>
          </cell>
          <cell r="X91">
            <v>448.69</v>
          </cell>
        </row>
        <row r="92">
          <cell r="C92" t="str">
            <v>2007/2008F</v>
          </cell>
          <cell r="D92">
            <v>15331.4</v>
          </cell>
          <cell r="E92">
            <v>313.82499999999999</v>
          </cell>
          <cell r="F92">
            <v>1675.98</v>
          </cell>
          <cell r="G92">
            <v>1266.7349999999999</v>
          </cell>
          <cell r="H92">
            <v>9123.1</v>
          </cell>
          <cell r="I92">
            <v>925.29</v>
          </cell>
          <cell r="J92">
            <v>2026.47</v>
          </cell>
          <cell r="K92">
            <v>1434</v>
          </cell>
          <cell r="L92">
            <v>70.16</v>
          </cell>
          <cell r="M92">
            <v>162.31</v>
          </cell>
          <cell r="N92">
            <v>110.73</v>
          </cell>
          <cell r="O92">
            <v>570.88</v>
          </cell>
          <cell r="P92">
            <v>108.59</v>
          </cell>
          <cell r="Q92">
            <v>170.25</v>
          </cell>
          <cell r="R92">
            <v>16524.32</v>
          </cell>
          <cell r="S92">
            <v>383.98500000000001</v>
          </cell>
          <cell r="T92">
            <v>1838.29</v>
          </cell>
          <cell r="U92">
            <v>1377.4649999999999</v>
          </cell>
          <cell r="V92">
            <v>9693.98</v>
          </cell>
          <cell r="W92">
            <v>1033.8800000000001</v>
          </cell>
          <cell r="X92">
            <v>2196.7199999999998</v>
          </cell>
        </row>
        <row r="93">
          <cell r="C93" t="str">
            <v>2007/2008G</v>
          </cell>
          <cell r="D93">
            <v>12257.53</v>
          </cell>
          <cell r="E93">
            <v>247.49</v>
          </cell>
          <cell r="F93">
            <v>1114.6500000000001</v>
          </cell>
          <cell r="G93">
            <v>1030.27</v>
          </cell>
          <cell r="H93">
            <v>7371.34</v>
          </cell>
          <cell r="I93">
            <v>745.66</v>
          </cell>
          <cell r="J93">
            <v>1748.12</v>
          </cell>
          <cell r="K93">
            <v>1631</v>
          </cell>
          <cell r="L93">
            <v>63.98</v>
          </cell>
          <cell r="M93">
            <v>252.26</v>
          </cell>
          <cell r="N93">
            <v>75.87</v>
          </cell>
          <cell r="O93">
            <v>715.31</v>
          </cell>
          <cell r="P93">
            <v>128.15</v>
          </cell>
          <cell r="Q93">
            <v>232.36</v>
          </cell>
          <cell r="R93">
            <v>13725.46</v>
          </cell>
          <cell r="S93">
            <v>311.47000000000003</v>
          </cell>
          <cell r="T93">
            <v>1366.91</v>
          </cell>
          <cell r="U93">
            <v>1106.1400000000001</v>
          </cell>
          <cell r="V93">
            <v>8086.65</v>
          </cell>
          <cell r="W93">
            <v>873.81</v>
          </cell>
          <cell r="X93">
            <v>1980.48</v>
          </cell>
        </row>
        <row r="94">
          <cell r="C94" t="str">
            <v>2007/2008H</v>
          </cell>
          <cell r="D94">
            <v>26790.945</v>
          </cell>
          <cell r="E94">
            <v>712.88499999999999</v>
          </cell>
          <cell r="F94">
            <v>3194.08</v>
          </cell>
          <cell r="G94">
            <v>2875.59</v>
          </cell>
          <cell r="H94">
            <v>17189.12</v>
          </cell>
          <cell r="I94">
            <v>860.55</v>
          </cell>
          <cell r="J94">
            <v>1958.72</v>
          </cell>
          <cell r="K94">
            <v>972</v>
          </cell>
          <cell r="L94">
            <v>35.28</v>
          </cell>
          <cell r="M94">
            <v>166.84</v>
          </cell>
          <cell r="N94">
            <v>124.2</v>
          </cell>
          <cell r="O94">
            <v>453.25</v>
          </cell>
          <cell r="P94">
            <v>27.7</v>
          </cell>
          <cell r="Q94">
            <v>58.83</v>
          </cell>
          <cell r="R94">
            <v>27657.044999999998</v>
          </cell>
          <cell r="S94">
            <v>748.16499999999996</v>
          </cell>
          <cell r="T94">
            <v>3360.92</v>
          </cell>
          <cell r="U94">
            <v>2999.79</v>
          </cell>
          <cell r="V94">
            <v>17642.37</v>
          </cell>
          <cell r="W94">
            <v>888.25</v>
          </cell>
          <cell r="X94">
            <v>2017.55</v>
          </cell>
        </row>
        <row r="95">
          <cell r="C95" t="str">
            <v>2007/2008I</v>
          </cell>
          <cell r="D95">
            <v>9118.73</v>
          </cell>
          <cell r="E95">
            <v>259.89999999999998</v>
          </cell>
          <cell r="F95">
            <v>792.52</v>
          </cell>
          <cell r="G95">
            <v>530.91999999999996</v>
          </cell>
          <cell r="H95">
            <v>6345.41</v>
          </cell>
          <cell r="I95">
            <v>241.64</v>
          </cell>
          <cell r="J95">
            <v>948.34</v>
          </cell>
          <cell r="K95">
            <v>2386</v>
          </cell>
          <cell r="L95">
            <v>128.66999999999999</v>
          </cell>
          <cell r="M95">
            <v>199.27</v>
          </cell>
          <cell r="N95">
            <v>92.49</v>
          </cell>
          <cell r="O95">
            <v>1378.69</v>
          </cell>
          <cell r="P95">
            <v>91.14</v>
          </cell>
          <cell r="Q95">
            <v>251.54</v>
          </cell>
          <cell r="R95">
            <v>11260.53</v>
          </cell>
          <cell r="S95">
            <v>388.57</v>
          </cell>
          <cell r="T95">
            <v>991.79</v>
          </cell>
          <cell r="U95">
            <v>623.41</v>
          </cell>
          <cell r="V95">
            <v>7724.1</v>
          </cell>
          <cell r="W95">
            <v>332.78</v>
          </cell>
          <cell r="X95">
            <v>1199.8800000000001</v>
          </cell>
        </row>
        <row r="96">
          <cell r="C96" t="str">
            <v>2007/2008J</v>
          </cell>
          <cell r="D96">
            <v>806.45</v>
          </cell>
          <cell r="E96">
            <v>14</v>
          </cell>
          <cell r="F96">
            <v>77.63</v>
          </cell>
          <cell r="G96">
            <v>68.760000000000005</v>
          </cell>
          <cell r="H96">
            <v>492.43</v>
          </cell>
          <cell r="I96">
            <v>46.5</v>
          </cell>
          <cell r="J96">
            <v>107.13</v>
          </cell>
          <cell r="K96">
            <v>4167</v>
          </cell>
          <cell r="L96">
            <v>167.8</v>
          </cell>
          <cell r="M96">
            <v>562.5</v>
          </cell>
          <cell r="N96">
            <v>241.52</v>
          </cell>
          <cell r="O96">
            <v>2190.2800000000002</v>
          </cell>
          <cell r="P96">
            <v>272.60000000000002</v>
          </cell>
          <cell r="Q96">
            <v>683.71</v>
          </cell>
          <cell r="R96">
            <v>4924.8599999999997</v>
          </cell>
          <cell r="S96">
            <v>181.8</v>
          </cell>
          <cell r="T96">
            <v>640.13</v>
          </cell>
          <cell r="U96">
            <v>310.27999999999997</v>
          </cell>
          <cell r="V96">
            <v>2682.71</v>
          </cell>
          <cell r="W96">
            <v>319.10000000000002</v>
          </cell>
          <cell r="X96">
            <v>790.84</v>
          </cell>
        </row>
        <row r="97">
          <cell r="C97" t="str">
            <v>2008/20091</v>
          </cell>
          <cell r="D97">
            <v>6662</v>
          </cell>
          <cell r="E97">
            <v>174</v>
          </cell>
          <cell r="F97">
            <v>819</v>
          </cell>
          <cell r="G97">
            <v>543</v>
          </cell>
          <cell r="H97">
            <v>4089</v>
          </cell>
          <cell r="I97">
            <v>211</v>
          </cell>
          <cell r="J97">
            <v>826</v>
          </cell>
          <cell r="K97">
            <v>23</v>
          </cell>
          <cell r="L97">
            <v>0</v>
          </cell>
          <cell r="M97">
            <v>1</v>
          </cell>
          <cell r="N97">
            <v>3</v>
          </cell>
          <cell r="O97">
            <v>14</v>
          </cell>
          <cell r="P97">
            <v>0</v>
          </cell>
          <cell r="Q97">
            <v>4</v>
          </cell>
          <cell r="R97">
            <v>6684</v>
          </cell>
          <cell r="S97">
            <v>174</v>
          </cell>
          <cell r="T97">
            <v>820</v>
          </cell>
          <cell r="U97">
            <v>546</v>
          </cell>
          <cell r="V97">
            <v>4103</v>
          </cell>
          <cell r="W97">
            <v>211</v>
          </cell>
          <cell r="X97">
            <v>830</v>
          </cell>
        </row>
        <row r="98">
          <cell r="C98" t="str">
            <v>2008/20092</v>
          </cell>
          <cell r="D98">
            <v>16574.419999999998</v>
          </cell>
          <cell r="E98">
            <v>607.33000000000004</v>
          </cell>
          <cell r="F98">
            <v>1696.17</v>
          </cell>
          <cell r="G98">
            <v>920.85</v>
          </cell>
          <cell r="H98">
            <v>8665.51</v>
          </cell>
          <cell r="I98">
            <v>1172.92</v>
          </cell>
          <cell r="J98">
            <v>3511.64</v>
          </cell>
          <cell r="K98">
            <v>5438</v>
          </cell>
          <cell r="L98">
            <v>450.67</v>
          </cell>
          <cell r="M98">
            <v>580.99</v>
          </cell>
          <cell r="N98">
            <v>196.5</v>
          </cell>
          <cell r="O98">
            <v>2919.76</v>
          </cell>
          <cell r="P98">
            <v>214.83</v>
          </cell>
          <cell r="Q98">
            <v>963.07</v>
          </cell>
          <cell r="R98">
            <v>21900.240000000002</v>
          </cell>
          <cell r="S98">
            <v>1058</v>
          </cell>
          <cell r="T98">
            <v>2277.16</v>
          </cell>
          <cell r="U98">
            <v>1117.3499999999999</v>
          </cell>
          <cell r="V98">
            <v>11585.27</v>
          </cell>
          <cell r="W98">
            <v>1387.75</v>
          </cell>
          <cell r="X98">
            <v>4474.71</v>
          </cell>
        </row>
        <row r="99">
          <cell r="C99" t="str">
            <v>2008/20093</v>
          </cell>
          <cell r="D99">
            <v>21346.935000000001</v>
          </cell>
          <cell r="E99">
            <v>364.30500000000001</v>
          </cell>
          <cell r="F99">
            <v>1753.4749999999999</v>
          </cell>
          <cell r="G99">
            <v>1568.615</v>
          </cell>
          <cell r="H99">
            <v>12035.465</v>
          </cell>
          <cell r="I99">
            <v>1836.31</v>
          </cell>
          <cell r="J99">
            <v>3788.7649999999999</v>
          </cell>
          <cell r="K99">
            <v>1991</v>
          </cell>
          <cell r="L99">
            <v>116.99</v>
          </cell>
          <cell r="M99">
            <v>221.3</v>
          </cell>
          <cell r="N99">
            <v>138.12</v>
          </cell>
          <cell r="O99">
            <v>938.04499999999996</v>
          </cell>
          <cell r="P99">
            <v>103.92</v>
          </cell>
          <cell r="Q99">
            <v>265.7</v>
          </cell>
          <cell r="R99">
            <v>23131.01</v>
          </cell>
          <cell r="S99">
            <v>481.29500000000002</v>
          </cell>
          <cell r="T99">
            <v>1974.7750000000001</v>
          </cell>
          <cell r="U99">
            <v>1706.7349999999999</v>
          </cell>
          <cell r="V99">
            <v>12973.51</v>
          </cell>
          <cell r="W99">
            <v>1940.23</v>
          </cell>
          <cell r="X99">
            <v>4054.4650000000001</v>
          </cell>
        </row>
        <row r="100">
          <cell r="C100" t="str">
            <v>2008/20094</v>
          </cell>
          <cell r="D100">
            <v>567</v>
          </cell>
          <cell r="E100">
            <v>18</v>
          </cell>
          <cell r="F100">
            <v>51</v>
          </cell>
          <cell r="G100">
            <v>57</v>
          </cell>
          <cell r="H100">
            <v>369</v>
          </cell>
          <cell r="I100">
            <v>19</v>
          </cell>
          <cell r="J100">
            <v>53</v>
          </cell>
          <cell r="K100">
            <v>0</v>
          </cell>
          <cell r="L100">
            <v>0</v>
          </cell>
          <cell r="M100">
            <v>0</v>
          </cell>
          <cell r="N100">
            <v>0</v>
          </cell>
          <cell r="O100">
            <v>0</v>
          </cell>
          <cell r="P100">
            <v>0</v>
          </cell>
          <cell r="Q100">
            <v>0</v>
          </cell>
          <cell r="R100">
            <v>567</v>
          </cell>
          <cell r="S100">
            <v>18</v>
          </cell>
          <cell r="T100">
            <v>51</v>
          </cell>
          <cell r="U100">
            <v>57</v>
          </cell>
          <cell r="V100">
            <v>369</v>
          </cell>
          <cell r="W100">
            <v>19</v>
          </cell>
          <cell r="X100">
            <v>53</v>
          </cell>
        </row>
        <row r="101">
          <cell r="C101" t="str">
            <v>2008/20095</v>
          </cell>
          <cell r="D101">
            <v>1511.86</v>
          </cell>
          <cell r="E101">
            <v>37.93</v>
          </cell>
          <cell r="F101">
            <v>174.13</v>
          </cell>
          <cell r="G101">
            <v>131.08000000000001</v>
          </cell>
          <cell r="H101">
            <v>909.33</v>
          </cell>
          <cell r="I101">
            <v>88.54</v>
          </cell>
          <cell r="J101">
            <v>170.85</v>
          </cell>
          <cell r="K101">
            <v>107</v>
          </cell>
          <cell r="L101">
            <v>5</v>
          </cell>
          <cell r="M101">
            <v>13.6</v>
          </cell>
          <cell r="N101">
            <v>9</v>
          </cell>
          <cell r="O101">
            <v>65.63</v>
          </cell>
          <cell r="P101">
            <v>5</v>
          </cell>
          <cell r="Q101">
            <v>3</v>
          </cell>
          <cell r="R101">
            <v>1613.09</v>
          </cell>
          <cell r="S101">
            <v>42.93</v>
          </cell>
          <cell r="T101">
            <v>187.73</v>
          </cell>
          <cell r="U101">
            <v>140.08000000000001</v>
          </cell>
          <cell r="V101">
            <v>974.96</v>
          </cell>
          <cell r="W101">
            <v>93.54</v>
          </cell>
          <cell r="X101">
            <v>173.85</v>
          </cell>
        </row>
        <row r="102">
          <cell r="C102" t="str">
            <v>2008/20096</v>
          </cell>
          <cell r="D102">
            <v>9483.8449999999993</v>
          </cell>
          <cell r="E102">
            <v>124.97499999999999</v>
          </cell>
          <cell r="F102">
            <v>836.125</v>
          </cell>
          <cell r="G102">
            <v>631.54499999999996</v>
          </cell>
          <cell r="H102">
            <v>5303.1049999999996</v>
          </cell>
          <cell r="I102">
            <v>879.35</v>
          </cell>
          <cell r="J102">
            <v>1708.7449999999999</v>
          </cell>
          <cell r="K102">
            <v>727</v>
          </cell>
          <cell r="L102">
            <v>26.83</v>
          </cell>
          <cell r="M102">
            <v>73.42</v>
          </cell>
          <cell r="N102">
            <v>49.92</v>
          </cell>
          <cell r="O102">
            <v>340.76499999999999</v>
          </cell>
          <cell r="P102">
            <v>39.159999999999997</v>
          </cell>
          <cell r="Q102">
            <v>82.02</v>
          </cell>
          <cell r="R102">
            <v>10095.959999999999</v>
          </cell>
          <cell r="S102">
            <v>151.80500000000001</v>
          </cell>
          <cell r="T102">
            <v>909.54499999999996</v>
          </cell>
          <cell r="U102">
            <v>681.46500000000003</v>
          </cell>
          <cell r="V102">
            <v>5643.87</v>
          </cell>
          <cell r="W102">
            <v>918.51</v>
          </cell>
          <cell r="X102">
            <v>1790.7650000000001</v>
          </cell>
        </row>
        <row r="103">
          <cell r="C103" t="str">
            <v>2008/20097</v>
          </cell>
          <cell r="D103">
            <v>4002.18</v>
          </cell>
          <cell r="E103">
            <v>65.974999999999994</v>
          </cell>
          <cell r="F103">
            <v>364.08499999999998</v>
          </cell>
          <cell r="G103">
            <v>243.57</v>
          </cell>
          <cell r="H103">
            <v>2640.0250000000001</v>
          </cell>
          <cell r="I103">
            <v>224.625</v>
          </cell>
          <cell r="J103">
            <v>463.9</v>
          </cell>
          <cell r="K103">
            <v>301</v>
          </cell>
          <cell r="L103">
            <v>10.33</v>
          </cell>
          <cell r="M103">
            <v>29.75</v>
          </cell>
          <cell r="N103">
            <v>17.64</v>
          </cell>
          <cell r="O103">
            <v>103.78</v>
          </cell>
          <cell r="P103">
            <v>18.670000000000002</v>
          </cell>
          <cell r="Q103">
            <v>53.84</v>
          </cell>
          <cell r="R103">
            <v>4236.1899999999996</v>
          </cell>
          <cell r="S103">
            <v>76.305000000000007</v>
          </cell>
          <cell r="T103">
            <v>393.83499999999998</v>
          </cell>
          <cell r="U103">
            <v>261.20999999999998</v>
          </cell>
          <cell r="V103">
            <v>2743.8049999999998</v>
          </cell>
          <cell r="W103">
            <v>243.29499999999999</v>
          </cell>
          <cell r="X103">
            <v>517.74</v>
          </cell>
        </row>
        <row r="104">
          <cell r="C104" t="str">
            <v>2008/20098</v>
          </cell>
          <cell r="D104">
            <v>8339.6200000000008</v>
          </cell>
          <cell r="E104">
            <v>205.44</v>
          </cell>
          <cell r="F104">
            <v>963.84</v>
          </cell>
          <cell r="G104">
            <v>853.33</v>
          </cell>
          <cell r="H104">
            <v>5785.86</v>
          </cell>
          <cell r="I104">
            <v>161.02000000000001</v>
          </cell>
          <cell r="J104">
            <v>370.13</v>
          </cell>
          <cell r="K104">
            <v>1633</v>
          </cell>
          <cell r="L104">
            <v>59.92</v>
          </cell>
          <cell r="M104">
            <v>166.74</v>
          </cell>
          <cell r="N104">
            <v>143.15</v>
          </cell>
          <cell r="O104">
            <v>863.36</v>
          </cell>
          <cell r="P104">
            <v>33.25</v>
          </cell>
          <cell r="Q104">
            <v>87.83</v>
          </cell>
          <cell r="R104">
            <v>9693.8700000000008</v>
          </cell>
          <cell r="S104">
            <v>265.36</v>
          </cell>
          <cell r="T104">
            <v>1130.58</v>
          </cell>
          <cell r="U104">
            <v>996.48</v>
          </cell>
          <cell r="V104">
            <v>6649.22</v>
          </cell>
          <cell r="W104">
            <v>194.27</v>
          </cell>
          <cell r="X104">
            <v>457.96</v>
          </cell>
        </row>
        <row r="105">
          <cell r="C105" t="str">
            <v>2008/20099</v>
          </cell>
          <cell r="D105">
            <v>9918.9699999999993</v>
          </cell>
          <cell r="E105">
            <v>226.68</v>
          </cell>
          <cell r="F105">
            <v>1141.94</v>
          </cell>
          <cell r="G105">
            <v>761.87</v>
          </cell>
          <cell r="H105">
            <v>6502.5</v>
          </cell>
          <cell r="I105">
            <v>438.8</v>
          </cell>
          <cell r="J105">
            <v>847.18</v>
          </cell>
          <cell r="K105">
            <v>1724</v>
          </cell>
          <cell r="L105">
            <v>65.92</v>
          </cell>
          <cell r="M105">
            <v>142.59</v>
          </cell>
          <cell r="N105">
            <v>107.18</v>
          </cell>
          <cell r="O105">
            <v>1020.68</v>
          </cell>
          <cell r="P105">
            <v>50.17</v>
          </cell>
          <cell r="Q105">
            <v>141.25</v>
          </cell>
          <cell r="R105">
            <v>11446.76</v>
          </cell>
          <cell r="S105">
            <v>292.60000000000002</v>
          </cell>
          <cell r="T105">
            <v>1284.53</v>
          </cell>
          <cell r="U105">
            <v>869.05</v>
          </cell>
          <cell r="V105">
            <v>7523.18</v>
          </cell>
          <cell r="W105">
            <v>488.97</v>
          </cell>
          <cell r="X105">
            <v>988.43</v>
          </cell>
        </row>
        <row r="106">
          <cell r="C106" t="str">
            <v>2008/2009A</v>
          </cell>
          <cell r="D106">
            <v>4492.59</v>
          </cell>
          <cell r="E106">
            <v>71.13</v>
          </cell>
          <cell r="F106">
            <v>479.07</v>
          </cell>
          <cell r="G106">
            <v>370.96</v>
          </cell>
          <cell r="H106">
            <v>2440</v>
          </cell>
          <cell r="I106">
            <v>483.8</v>
          </cell>
          <cell r="J106">
            <v>647.63</v>
          </cell>
          <cell r="K106">
            <v>1571</v>
          </cell>
          <cell r="L106">
            <v>94.5</v>
          </cell>
          <cell r="M106">
            <v>172.5</v>
          </cell>
          <cell r="N106">
            <v>107.67</v>
          </cell>
          <cell r="O106">
            <v>1024.3</v>
          </cell>
          <cell r="P106">
            <v>29</v>
          </cell>
          <cell r="Q106">
            <v>92</v>
          </cell>
          <cell r="R106">
            <v>6012.56</v>
          </cell>
          <cell r="S106">
            <v>165.63</v>
          </cell>
          <cell r="T106">
            <v>651.57000000000005</v>
          </cell>
          <cell r="U106">
            <v>478.63</v>
          </cell>
          <cell r="V106">
            <v>3464.3</v>
          </cell>
          <cell r="W106">
            <v>512.79999999999995</v>
          </cell>
          <cell r="X106">
            <v>739.63</v>
          </cell>
        </row>
        <row r="107">
          <cell r="C107" t="str">
            <v>2008/2009B</v>
          </cell>
          <cell r="D107">
            <v>21179.1</v>
          </cell>
          <cell r="E107">
            <v>431.94</v>
          </cell>
          <cell r="F107">
            <v>1913.07</v>
          </cell>
          <cell r="G107">
            <v>1842.6</v>
          </cell>
          <cell r="H107">
            <v>13508.66</v>
          </cell>
          <cell r="I107">
            <v>876.01</v>
          </cell>
          <cell r="J107">
            <v>2606.8200000000002</v>
          </cell>
          <cell r="K107">
            <v>3371</v>
          </cell>
          <cell r="L107">
            <v>148</v>
          </cell>
          <cell r="M107">
            <v>312.36</v>
          </cell>
          <cell r="N107">
            <v>221.78</v>
          </cell>
          <cell r="O107">
            <v>1700.22</v>
          </cell>
          <cell r="P107">
            <v>127</v>
          </cell>
          <cell r="Q107">
            <v>483.39</v>
          </cell>
          <cell r="R107">
            <v>24171.85</v>
          </cell>
          <cell r="S107">
            <v>579.94000000000005</v>
          </cell>
          <cell r="T107">
            <v>2225.4299999999998</v>
          </cell>
          <cell r="U107">
            <v>2064.38</v>
          </cell>
          <cell r="V107">
            <v>15208.88</v>
          </cell>
          <cell r="W107">
            <v>1003.01</v>
          </cell>
          <cell r="X107">
            <v>3090.21</v>
          </cell>
        </row>
        <row r="108">
          <cell r="C108" t="str">
            <v>2008/2009C</v>
          </cell>
          <cell r="D108">
            <v>9255.82</v>
          </cell>
          <cell r="E108">
            <v>196.92</v>
          </cell>
          <cell r="F108">
            <v>920.64</v>
          </cell>
          <cell r="G108">
            <v>964.46</v>
          </cell>
          <cell r="H108">
            <v>6190.69</v>
          </cell>
          <cell r="I108">
            <v>300.7</v>
          </cell>
          <cell r="J108">
            <v>682.41</v>
          </cell>
          <cell r="K108">
            <v>1269</v>
          </cell>
          <cell r="L108">
            <v>82.67</v>
          </cell>
          <cell r="M108">
            <v>151.33000000000001</v>
          </cell>
          <cell r="N108">
            <v>112.47</v>
          </cell>
          <cell r="O108">
            <v>661.45</v>
          </cell>
          <cell r="P108">
            <v>56.51</v>
          </cell>
          <cell r="Q108">
            <v>111.33</v>
          </cell>
          <cell r="R108">
            <v>10431.58</v>
          </cell>
          <cell r="S108">
            <v>279.58999999999997</v>
          </cell>
          <cell r="T108">
            <v>1071.97</v>
          </cell>
          <cell r="U108">
            <v>1076.93</v>
          </cell>
          <cell r="V108">
            <v>6852.14</v>
          </cell>
          <cell r="W108">
            <v>357.21</v>
          </cell>
          <cell r="X108">
            <v>793.74</v>
          </cell>
        </row>
        <row r="109">
          <cell r="C109" t="str">
            <v>2008/2009D</v>
          </cell>
          <cell r="D109">
            <v>23636.02</v>
          </cell>
          <cell r="E109">
            <v>783.28</v>
          </cell>
          <cell r="F109">
            <v>2555.35</v>
          </cell>
          <cell r="G109">
            <v>2192.6999999999998</v>
          </cell>
          <cell r="H109">
            <v>16720.509999999998</v>
          </cell>
          <cell r="I109">
            <v>398.04</v>
          </cell>
          <cell r="J109">
            <v>986.14</v>
          </cell>
          <cell r="K109">
            <v>3506</v>
          </cell>
          <cell r="L109">
            <v>208.32</v>
          </cell>
          <cell r="M109">
            <v>380.11</v>
          </cell>
          <cell r="N109">
            <v>288.85000000000002</v>
          </cell>
          <cell r="O109">
            <v>1770.42</v>
          </cell>
          <cell r="P109">
            <v>73.41</v>
          </cell>
          <cell r="Q109">
            <v>186.54</v>
          </cell>
          <cell r="R109">
            <v>26543.67</v>
          </cell>
          <cell r="S109">
            <v>991.6</v>
          </cell>
          <cell r="T109">
            <v>2935.46</v>
          </cell>
          <cell r="U109">
            <v>2481.5500000000002</v>
          </cell>
          <cell r="V109">
            <v>18490.93</v>
          </cell>
          <cell r="W109">
            <v>471.45</v>
          </cell>
          <cell r="X109">
            <v>1172.68</v>
          </cell>
        </row>
        <row r="110">
          <cell r="C110" t="str">
            <v>2008/2009E</v>
          </cell>
          <cell r="D110">
            <v>7131.65</v>
          </cell>
          <cell r="E110">
            <v>132.4</v>
          </cell>
          <cell r="F110">
            <v>676.09</v>
          </cell>
          <cell r="G110">
            <v>796.71</v>
          </cell>
          <cell r="H110">
            <v>5077.2299999999996</v>
          </cell>
          <cell r="I110">
            <v>141.52000000000001</v>
          </cell>
          <cell r="J110">
            <v>307.7</v>
          </cell>
          <cell r="K110">
            <v>443</v>
          </cell>
          <cell r="L110">
            <v>16</v>
          </cell>
          <cell r="M110">
            <v>28.7</v>
          </cell>
          <cell r="N110">
            <v>41</v>
          </cell>
          <cell r="O110">
            <v>221.13</v>
          </cell>
          <cell r="P110">
            <v>7.12</v>
          </cell>
          <cell r="Q110">
            <v>12.17</v>
          </cell>
          <cell r="R110">
            <v>7457.77</v>
          </cell>
          <cell r="S110">
            <v>148.4</v>
          </cell>
          <cell r="T110">
            <v>704.79</v>
          </cell>
          <cell r="U110">
            <v>837.71</v>
          </cell>
          <cell r="V110">
            <v>5298.36</v>
          </cell>
          <cell r="W110">
            <v>148.63999999999999</v>
          </cell>
          <cell r="X110">
            <v>319.87</v>
          </cell>
        </row>
        <row r="111">
          <cell r="C111" t="str">
            <v>2008/2009F</v>
          </cell>
          <cell r="D111">
            <v>14837.584999999999</v>
          </cell>
          <cell r="E111">
            <v>315.03500000000003</v>
          </cell>
          <cell r="F111">
            <v>1628.0150000000001</v>
          </cell>
          <cell r="G111">
            <v>1407.98</v>
          </cell>
          <cell r="H111">
            <v>9013.25</v>
          </cell>
          <cell r="I111">
            <v>778.30499999999995</v>
          </cell>
          <cell r="J111">
            <v>1695</v>
          </cell>
          <cell r="K111">
            <v>1386</v>
          </cell>
          <cell r="L111">
            <v>66.13</v>
          </cell>
          <cell r="M111">
            <v>178.82</v>
          </cell>
          <cell r="N111">
            <v>106.42</v>
          </cell>
          <cell r="O111">
            <v>589.34</v>
          </cell>
          <cell r="P111">
            <v>84.08</v>
          </cell>
          <cell r="Q111">
            <v>130.16</v>
          </cell>
          <cell r="R111">
            <v>15992.535</v>
          </cell>
          <cell r="S111">
            <v>381.16500000000002</v>
          </cell>
          <cell r="T111">
            <v>1806.835</v>
          </cell>
          <cell r="U111">
            <v>1514.4</v>
          </cell>
          <cell r="V111">
            <v>9602.59</v>
          </cell>
          <cell r="W111">
            <v>862.38499999999999</v>
          </cell>
          <cell r="X111">
            <v>1825.16</v>
          </cell>
        </row>
        <row r="112">
          <cell r="C112" t="str">
            <v>2008/2009G</v>
          </cell>
          <cell r="D112">
            <v>11424.32</v>
          </cell>
          <cell r="E112">
            <v>185.21</v>
          </cell>
          <cell r="F112">
            <v>1066.1500000000001</v>
          </cell>
          <cell r="G112">
            <v>1102.94</v>
          </cell>
          <cell r="H112">
            <v>6951.16</v>
          </cell>
          <cell r="I112">
            <v>670.97</v>
          </cell>
          <cell r="J112">
            <v>1447.89</v>
          </cell>
          <cell r="K112">
            <v>1698</v>
          </cell>
          <cell r="L112">
            <v>69.3</v>
          </cell>
          <cell r="M112">
            <v>255.89</v>
          </cell>
          <cell r="N112">
            <v>106.17</v>
          </cell>
          <cell r="O112">
            <v>750.9</v>
          </cell>
          <cell r="P112">
            <v>123.66</v>
          </cell>
          <cell r="Q112">
            <v>229.31</v>
          </cell>
          <cell r="R112">
            <v>12959.55</v>
          </cell>
          <cell r="S112">
            <v>254.51</v>
          </cell>
          <cell r="T112">
            <v>1322.04</v>
          </cell>
          <cell r="U112">
            <v>1209.1099999999999</v>
          </cell>
          <cell r="V112">
            <v>7702.06</v>
          </cell>
          <cell r="W112">
            <v>794.63</v>
          </cell>
          <cell r="X112">
            <v>1677.2</v>
          </cell>
        </row>
        <row r="113">
          <cell r="C113" t="str">
            <v>2008/2009H</v>
          </cell>
          <cell r="D113">
            <v>26322.365000000002</v>
          </cell>
          <cell r="E113">
            <v>624.57000000000005</v>
          </cell>
          <cell r="F113">
            <v>3177.37</v>
          </cell>
          <cell r="G113">
            <v>3540.15</v>
          </cell>
          <cell r="H113">
            <v>16744.625</v>
          </cell>
          <cell r="I113">
            <v>746.01</v>
          </cell>
          <cell r="J113">
            <v>1489.64</v>
          </cell>
          <cell r="K113">
            <v>1192</v>
          </cell>
          <cell r="L113">
            <v>37.42</v>
          </cell>
          <cell r="M113">
            <v>210.02</v>
          </cell>
          <cell r="N113">
            <v>158.46</v>
          </cell>
          <cell r="O113">
            <v>570.6</v>
          </cell>
          <cell r="P113">
            <v>41.55</v>
          </cell>
          <cell r="Q113">
            <v>48.34</v>
          </cell>
          <cell r="R113">
            <v>27388.755000000001</v>
          </cell>
          <cell r="S113">
            <v>661.99</v>
          </cell>
          <cell r="T113">
            <v>3387.39</v>
          </cell>
          <cell r="U113">
            <v>3698.61</v>
          </cell>
          <cell r="V113">
            <v>17315.224999999999</v>
          </cell>
          <cell r="W113">
            <v>787.56</v>
          </cell>
          <cell r="X113">
            <v>1537.98</v>
          </cell>
        </row>
        <row r="114">
          <cell r="C114" t="str">
            <v>2008/2009I</v>
          </cell>
          <cell r="D114">
            <v>9674.08</v>
          </cell>
          <cell r="E114">
            <v>300.01</v>
          </cell>
          <cell r="F114">
            <v>795.43</v>
          </cell>
          <cell r="G114">
            <v>619.67999999999995</v>
          </cell>
          <cell r="H114">
            <v>6882.45</v>
          </cell>
          <cell r="I114">
            <v>236.25</v>
          </cell>
          <cell r="J114">
            <v>840.26</v>
          </cell>
          <cell r="K114">
            <v>2546</v>
          </cell>
          <cell r="L114">
            <v>146.88</v>
          </cell>
          <cell r="M114">
            <v>235.52</v>
          </cell>
          <cell r="N114">
            <v>120.06</v>
          </cell>
          <cell r="O114">
            <v>1536.55</v>
          </cell>
          <cell r="P114">
            <v>76.010000000000005</v>
          </cell>
          <cell r="Q114">
            <v>231.86</v>
          </cell>
          <cell r="R114">
            <v>12020.96</v>
          </cell>
          <cell r="S114">
            <v>446.89</v>
          </cell>
          <cell r="T114">
            <v>1030.95</v>
          </cell>
          <cell r="U114">
            <v>739.74</v>
          </cell>
          <cell r="V114">
            <v>8419</v>
          </cell>
          <cell r="W114">
            <v>312.26</v>
          </cell>
          <cell r="X114">
            <v>1072.1199999999999</v>
          </cell>
        </row>
        <row r="115">
          <cell r="C115" t="str">
            <v>2008/2009J</v>
          </cell>
          <cell r="D115">
            <v>660.64</v>
          </cell>
          <cell r="E115">
            <v>13.87</v>
          </cell>
          <cell r="F115">
            <v>66.05</v>
          </cell>
          <cell r="G115">
            <v>62.96</v>
          </cell>
          <cell r="H115">
            <v>407.63</v>
          </cell>
          <cell r="I115">
            <v>28.83</v>
          </cell>
          <cell r="J115">
            <v>81.3</v>
          </cell>
          <cell r="K115">
            <v>3774</v>
          </cell>
          <cell r="L115">
            <v>200.12</v>
          </cell>
          <cell r="M115">
            <v>564.36</v>
          </cell>
          <cell r="N115">
            <v>225.61</v>
          </cell>
          <cell r="O115">
            <v>1902.07</v>
          </cell>
          <cell r="P115">
            <v>226.66</v>
          </cell>
          <cell r="Q115">
            <v>608.19000000000005</v>
          </cell>
          <cell r="R115">
            <v>4387.6499999999996</v>
          </cell>
          <cell r="S115">
            <v>213.99</v>
          </cell>
          <cell r="T115">
            <v>630.41</v>
          </cell>
          <cell r="U115">
            <v>288.57</v>
          </cell>
          <cell r="V115">
            <v>2309.6999999999998</v>
          </cell>
          <cell r="W115">
            <v>255.49</v>
          </cell>
          <cell r="X115">
            <v>689.49</v>
          </cell>
        </row>
        <row r="116">
          <cell r="C116" t="str">
            <v>2009/20101</v>
          </cell>
          <cell r="D116">
            <v>6841</v>
          </cell>
          <cell r="E116">
            <v>164</v>
          </cell>
          <cell r="F116">
            <v>830</v>
          </cell>
          <cell r="G116">
            <v>445</v>
          </cell>
          <cell r="H116">
            <v>4381</v>
          </cell>
          <cell r="I116">
            <v>161</v>
          </cell>
          <cell r="J116">
            <v>860</v>
          </cell>
          <cell r="K116">
            <v>21</v>
          </cell>
          <cell r="L116">
            <v>0</v>
          </cell>
          <cell r="M116">
            <v>2</v>
          </cell>
          <cell r="N116">
            <v>1</v>
          </cell>
          <cell r="O116">
            <v>17</v>
          </cell>
          <cell r="P116">
            <v>0</v>
          </cell>
          <cell r="Q116">
            <v>1</v>
          </cell>
          <cell r="R116">
            <v>6862</v>
          </cell>
          <cell r="S116">
            <v>164</v>
          </cell>
          <cell r="T116">
            <v>832</v>
          </cell>
          <cell r="U116">
            <v>446</v>
          </cell>
          <cell r="V116">
            <v>4398</v>
          </cell>
          <cell r="W116">
            <v>161</v>
          </cell>
          <cell r="X116">
            <v>861</v>
          </cell>
        </row>
        <row r="117">
          <cell r="C117" t="str">
            <v>2009/20102</v>
          </cell>
          <cell r="D117">
            <v>17730.310000000001</v>
          </cell>
          <cell r="E117">
            <v>572.36</v>
          </cell>
          <cell r="F117">
            <v>1737.22</v>
          </cell>
          <cell r="G117">
            <v>893.58</v>
          </cell>
          <cell r="H117">
            <v>9474.61</v>
          </cell>
          <cell r="I117">
            <v>1121.7</v>
          </cell>
          <cell r="J117">
            <v>3930.84</v>
          </cell>
          <cell r="K117">
            <v>5716</v>
          </cell>
          <cell r="L117">
            <v>488.5</v>
          </cell>
          <cell r="M117">
            <v>601.45000000000005</v>
          </cell>
          <cell r="N117">
            <v>194.2</v>
          </cell>
          <cell r="O117">
            <v>3084.63</v>
          </cell>
          <cell r="P117">
            <v>237.5</v>
          </cell>
          <cell r="Q117">
            <v>999.34</v>
          </cell>
          <cell r="R117">
            <v>23335.93</v>
          </cell>
          <cell r="S117">
            <v>1060.8599999999999</v>
          </cell>
          <cell r="T117">
            <v>2338.67</v>
          </cell>
          <cell r="U117">
            <v>1087.78</v>
          </cell>
          <cell r="V117">
            <v>12559.24</v>
          </cell>
          <cell r="W117">
            <v>1359.2</v>
          </cell>
          <cell r="X117">
            <v>4930.18</v>
          </cell>
        </row>
        <row r="118">
          <cell r="C118" t="str">
            <v>2009/20103</v>
          </cell>
          <cell r="D118">
            <v>22328.314999999999</v>
          </cell>
          <cell r="E118">
            <v>290.125</v>
          </cell>
          <cell r="F118">
            <v>1926.27</v>
          </cell>
          <cell r="G118">
            <v>1632.7</v>
          </cell>
          <cell r="H118">
            <v>13171.29</v>
          </cell>
          <cell r="I118">
            <v>1654.395</v>
          </cell>
          <cell r="J118">
            <v>3653.5349999999999</v>
          </cell>
          <cell r="K118">
            <v>2318</v>
          </cell>
          <cell r="L118">
            <v>140</v>
          </cell>
          <cell r="M118">
            <v>258.38</v>
          </cell>
          <cell r="N118">
            <v>178.13</v>
          </cell>
          <cell r="O118">
            <v>1110.3599999999999</v>
          </cell>
          <cell r="P118">
            <v>123.32</v>
          </cell>
          <cell r="Q118">
            <v>252.17</v>
          </cell>
          <cell r="R118">
            <v>24390.674999999999</v>
          </cell>
          <cell r="S118">
            <v>430.125</v>
          </cell>
          <cell r="T118">
            <v>2184.65</v>
          </cell>
          <cell r="U118">
            <v>1810.83</v>
          </cell>
          <cell r="V118">
            <v>14281.65</v>
          </cell>
          <cell r="W118">
            <v>1777.7149999999999</v>
          </cell>
          <cell r="X118">
            <v>3905.7049999999999</v>
          </cell>
        </row>
        <row r="119">
          <cell r="C119" t="str">
            <v>2009/20104</v>
          </cell>
          <cell r="D119">
            <v>509</v>
          </cell>
          <cell r="E119">
            <v>13</v>
          </cell>
          <cell r="F119">
            <v>34</v>
          </cell>
          <cell r="G119">
            <v>35</v>
          </cell>
          <cell r="H119">
            <v>375</v>
          </cell>
          <cell r="I119">
            <v>11</v>
          </cell>
          <cell r="J119">
            <v>41</v>
          </cell>
          <cell r="K119">
            <v>4</v>
          </cell>
          <cell r="L119">
            <v>0</v>
          </cell>
          <cell r="M119">
            <v>0</v>
          </cell>
          <cell r="N119">
            <v>0</v>
          </cell>
          <cell r="O119">
            <v>2</v>
          </cell>
          <cell r="P119">
            <v>0</v>
          </cell>
          <cell r="Q119">
            <v>0</v>
          </cell>
          <cell r="R119">
            <v>511</v>
          </cell>
          <cell r="S119">
            <v>13</v>
          </cell>
          <cell r="T119">
            <v>34</v>
          </cell>
          <cell r="U119">
            <v>35</v>
          </cell>
          <cell r="V119">
            <v>377</v>
          </cell>
          <cell r="W119">
            <v>11</v>
          </cell>
          <cell r="X119">
            <v>41</v>
          </cell>
        </row>
        <row r="120">
          <cell r="C120" t="str">
            <v>2009/20105</v>
          </cell>
          <cell r="D120">
            <v>1581.89</v>
          </cell>
          <cell r="E120">
            <v>33.44</v>
          </cell>
          <cell r="F120">
            <v>197.26</v>
          </cell>
          <cell r="G120">
            <v>110.61</v>
          </cell>
          <cell r="H120">
            <v>993.29</v>
          </cell>
          <cell r="I120">
            <v>83.92</v>
          </cell>
          <cell r="J120">
            <v>163.37</v>
          </cell>
          <cell r="K120">
            <v>113</v>
          </cell>
          <cell r="L120">
            <v>3.5</v>
          </cell>
          <cell r="M120">
            <v>17.670000000000002</v>
          </cell>
          <cell r="N120">
            <v>5</v>
          </cell>
          <cell r="O120">
            <v>66.510000000000005</v>
          </cell>
          <cell r="P120">
            <v>3.5</v>
          </cell>
          <cell r="Q120">
            <v>9</v>
          </cell>
          <cell r="R120">
            <v>1687.07</v>
          </cell>
          <cell r="S120">
            <v>36.94</v>
          </cell>
          <cell r="T120">
            <v>214.93</v>
          </cell>
          <cell r="U120">
            <v>115.61</v>
          </cell>
          <cell r="V120">
            <v>1059.8</v>
          </cell>
          <cell r="W120">
            <v>87.42</v>
          </cell>
          <cell r="X120">
            <v>172.37</v>
          </cell>
        </row>
        <row r="121">
          <cell r="C121" t="str">
            <v>2009/20106</v>
          </cell>
          <cell r="D121">
            <v>9661.1350000000002</v>
          </cell>
          <cell r="E121">
            <v>111.325</v>
          </cell>
          <cell r="F121">
            <v>859.98</v>
          </cell>
          <cell r="G121">
            <v>627.54999999999995</v>
          </cell>
          <cell r="H121">
            <v>5658.4</v>
          </cell>
          <cell r="I121">
            <v>831.98500000000001</v>
          </cell>
          <cell r="J121">
            <v>1571.895</v>
          </cell>
          <cell r="K121">
            <v>696</v>
          </cell>
          <cell r="L121">
            <v>22.33</v>
          </cell>
          <cell r="M121">
            <v>76.17</v>
          </cell>
          <cell r="N121">
            <v>32.840000000000003</v>
          </cell>
          <cell r="O121">
            <v>361.69</v>
          </cell>
          <cell r="P121">
            <v>32.51</v>
          </cell>
          <cell r="Q121">
            <v>68.25</v>
          </cell>
          <cell r="R121">
            <v>10254.924999999999</v>
          </cell>
          <cell r="S121">
            <v>133.655</v>
          </cell>
          <cell r="T121">
            <v>936.15</v>
          </cell>
          <cell r="U121">
            <v>660.39</v>
          </cell>
          <cell r="V121">
            <v>6020.09</v>
          </cell>
          <cell r="W121">
            <v>864.495</v>
          </cell>
          <cell r="X121">
            <v>1640.145</v>
          </cell>
        </row>
        <row r="122">
          <cell r="C122" t="str">
            <v>2009/20107</v>
          </cell>
          <cell r="D122">
            <v>4242.3549999999996</v>
          </cell>
          <cell r="E122">
            <v>68.015000000000001</v>
          </cell>
          <cell r="F122">
            <v>399.7</v>
          </cell>
          <cell r="G122">
            <v>273.20499999999998</v>
          </cell>
          <cell r="H122">
            <v>2799.61</v>
          </cell>
          <cell r="I122">
            <v>231.96</v>
          </cell>
          <cell r="J122">
            <v>469.86500000000001</v>
          </cell>
          <cell r="K122">
            <v>343</v>
          </cell>
          <cell r="L122">
            <v>5.5</v>
          </cell>
          <cell r="M122">
            <v>31</v>
          </cell>
          <cell r="N122">
            <v>13.664999999999999</v>
          </cell>
          <cell r="O122">
            <v>146.35</v>
          </cell>
          <cell r="P122">
            <v>18</v>
          </cell>
          <cell r="Q122">
            <v>36</v>
          </cell>
          <cell r="R122">
            <v>4492.87</v>
          </cell>
          <cell r="S122">
            <v>73.515000000000001</v>
          </cell>
          <cell r="T122">
            <v>430.7</v>
          </cell>
          <cell r="U122">
            <v>286.87</v>
          </cell>
          <cell r="V122">
            <v>2945.96</v>
          </cell>
          <cell r="W122">
            <v>249.96</v>
          </cell>
          <cell r="X122">
            <v>505.86500000000001</v>
          </cell>
        </row>
        <row r="123">
          <cell r="C123" t="str">
            <v>2009/20108</v>
          </cell>
          <cell r="D123">
            <v>8143.84</v>
          </cell>
          <cell r="E123">
            <v>180.75</v>
          </cell>
          <cell r="F123">
            <v>909.22</v>
          </cell>
          <cell r="G123">
            <v>739.85</v>
          </cell>
          <cell r="H123">
            <v>5892.34</v>
          </cell>
          <cell r="I123">
            <v>141.28</v>
          </cell>
          <cell r="J123">
            <v>280.39999999999998</v>
          </cell>
          <cell r="K123">
            <v>1623</v>
          </cell>
          <cell r="L123">
            <v>75.5</v>
          </cell>
          <cell r="M123">
            <v>182</v>
          </cell>
          <cell r="N123">
            <v>157.09</v>
          </cell>
          <cell r="O123">
            <v>878.93</v>
          </cell>
          <cell r="P123">
            <v>17.829999999999998</v>
          </cell>
          <cell r="Q123">
            <v>67.67</v>
          </cell>
          <cell r="R123">
            <v>9522.86</v>
          </cell>
          <cell r="S123">
            <v>256.25</v>
          </cell>
          <cell r="T123">
            <v>1091.22</v>
          </cell>
          <cell r="U123">
            <v>896.94</v>
          </cell>
          <cell r="V123">
            <v>6771.27</v>
          </cell>
          <cell r="W123">
            <v>159.11000000000001</v>
          </cell>
          <cell r="X123">
            <v>348.07</v>
          </cell>
        </row>
        <row r="124">
          <cell r="C124" t="str">
            <v>2009/20109</v>
          </cell>
          <cell r="D124">
            <v>10227.870000000001</v>
          </cell>
          <cell r="E124">
            <v>224.09</v>
          </cell>
          <cell r="F124">
            <v>1224.31</v>
          </cell>
          <cell r="G124">
            <v>734.25</v>
          </cell>
          <cell r="H124">
            <v>6894.99</v>
          </cell>
          <cell r="I124">
            <v>364.07</v>
          </cell>
          <cell r="J124">
            <v>786.16</v>
          </cell>
          <cell r="K124">
            <v>1726</v>
          </cell>
          <cell r="L124">
            <v>66.510000000000005</v>
          </cell>
          <cell r="M124">
            <v>168.75</v>
          </cell>
          <cell r="N124">
            <v>86.67</v>
          </cell>
          <cell r="O124">
            <v>1025.98</v>
          </cell>
          <cell r="P124">
            <v>37.5</v>
          </cell>
          <cell r="Q124">
            <v>145</v>
          </cell>
          <cell r="R124">
            <v>11758.28</v>
          </cell>
          <cell r="S124">
            <v>290.60000000000002</v>
          </cell>
          <cell r="T124">
            <v>1393.06</v>
          </cell>
          <cell r="U124">
            <v>820.92</v>
          </cell>
          <cell r="V124">
            <v>7920.97</v>
          </cell>
          <cell r="W124">
            <v>401.57</v>
          </cell>
          <cell r="X124">
            <v>931.16</v>
          </cell>
        </row>
        <row r="125">
          <cell r="C125" t="str">
            <v>2009/2010A</v>
          </cell>
          <cell r="D125">
            <v>5266.73</v>
          </cell>
          <cell r="E125">
            <v>89.13</v>
          </cell>
          <cell r="F125">
            <v>566.63</v>
          </cell>
          <cell r="G125">
            <v>361.53</v>
          </cell>
          <cell r="H125">
            <v>3090.8</v>
          </cell>
          <cell r="I125">
            <v>440.67</v>
          </cell>
          <cell r="J125">
            <v>717.97</v>
          </cell>
          <cell r="K125">
            <v>1902</v>
          </cell>
          <cell r="L125">
            <v>84</v>
          </cell>
          <cell r="M125">
            <v>192.5</v>
          </cell>
          <cell r="N125">
            <v>123.1</v>
          </cell>
          <cell r="O125">
            <v>1312.8</v>
          </cell>
          <cell r="P125">
            <v>38</v>
          </cell>
          <cell r="Q125">
            <v>107</v>
          </cell>
          <cell r="R125">
            <v>7124.13</v>
          </cell>
          <cell r="S125">
            <v>173.13</v>
          </cell>
          <cell r="T125">
            <v>759.13</v>
          </cell>
          <cell r="U125">
            <v>484.63</v>
          </cell>
          <cell r="V125">
            <v>4403.6000000000004</v>
          </cell>
          <cell r="W125">
            <v>478.67</v>
          </cell>
          <cell r="X125">
            <v>824.97</v>
          </cell>
        </row>
        <row r="126">
          <cell r="C126" t="str">
            <v>2009/2010B</v>
          </cell>
          <cell r="D126">
            <v>22660.45</v>
          </cell>
          <cell r="E126">
            <v>446.3</v>
          </cell>
          <cell r="F126">
            <v>2196.2199999999998</v>
          </cell>
          <cell r="G126">
            <v>1866.94</v>
          </cell>
          <cell r="H126">
            <v>14910.78</v>
          </cell>
          <cell r="I126">
            <v>834.56</v>
          </cell>
          <cell r="J126">
            <v>2405.65</v>
          </cell>
          <cell r="K126">
            <v>3537</v>
          </cell>
          <cell r="L126">
            <v>193.34</v>
          </cell>
          <cell r="M126">
            <v>339.93</v>
          </cell>
          <cell r="N126">
            <v>221.85</v>
          </cell>
          <cell r="O126">
            <v>1850</v>
          </cell>
          <cell r="P126">
            <v>127.37</v>
          </cell>
          <cell r="Q126">
            <v>412.81</v>
          </cell>
          <cell r="R126">
            <v>25805.75</v>
          </cell>
          <cell r="S126">
            <v>639.64</v>
          </cell>
          <cell r="T126">
            <v>2536.15</v>
          </cell>
          <cell r="U126">
            <v>2088.79</v>
          </cell>
          <cell r="V126">
            <v>16760.78</v>
          </cell>
          <cell r="W126">
            <v>961.93</v>
          </cell>
          <cell r="X126">
            <v>2818.46</v>
          </cell>
        </row>
        <row r="127">
          <cell r="C127" t="str">
            <v>2009/2010C</v>
          </cell>
          <cell r="D127">
            <v>9967.84</v>
          </cell>
          <cell r="E127">
            <v>189.92</v>
          </cell>
          <cell r="F127">
            <v>1038.8599999999999</v>
          </cell>
          <cell r="G127">
            <v>1008.42</v>
          </cell>
          <cell r="H127">
            <v>6737.31</v>
          </cell>
          <cell r="I127">
            <v>293.02999999999997</v>
          </cell>
          <cell r="J127">
            <v>700.3</v>
          </cell>
          <cell r="K127">
            <v>1219</v>
          </cell>
          <cell r="L127">
            <v>73.5</v>
          </cell>
          <cell r="M127">
            <v>149.09</v>
          </cell>
          <cell r="N127">
            <v>116.65</v>
          </cell>
          <cell r="O127">
            <v>643.48</v>
          </cell>
          <cell r="P127">
            <v>49</v>
          </cell>
          <cell r="Q127">
            <v>100.83</v>
          </cell>
          <cell r="R127">
            <v>11100.39</v>
          </cell>
          <cell r="S127">
            <v>263.42</v>
          </cell>
          <cell r="T127">
            <v>1187.95</v>
          </cell>
          <cell r="U127">
            <v>1125.07</v>
          </cell>
          <cell r="V127">
            <v>7380.79</v>
          </cell>
          <cell r="W127">
            <v>342.03</v>
          </cell>
          <cell r="X127">
            <v>801.13</v>
          </cell>
        </row>
        <row r="128">
          <cell r="C128" t="str">
            <v>2009/2010D</v>
          </cell>
          <cell r="D128">
            <v>25256.35</v>
          </cell>
          <cell r="E128">
            <v>686.02</v>
          </cell>
          <cell r="F128">
            <v>3012.95</v>
          </cell>
          <cell r="G128">
            <v>2176.54</v>
          </cell>
          <cell r="H128">
            <v>18131.150000000001</v>
          </cell>
          <cell r="I128">
            <v>370.27</v>
          </cell>
          <cell r="J128">
            <v>879.42</v>
          </cell>
          <cell r="K128">
            <v>3484</v>
          </cell>
          <cell r="L128">
            <v>205.61</v>
          </cell>
          <cell r="M128">
            <v>371.31</v>
          </cell>
          <cell r="N128">
            <v>254.29</v>
          </cell>
          <cell r="O128">
            <v>1826.97</v>
          </cell>
          <cell r="P128">
            <v>67.67</v>
          </cell>
          <cell r="Q128">
            <v>179.83</v>
          </cell>
          <cell r="R128">
            <v>28162.03</v>
          </cell>
          <cell r="S128">
            <v>891.63</v>
          </cell>
          <cell r="T128">
            <v>3384.26</v>
          </cell>
          <cell r="U128">
            <v>2430.83</v>
          </cell>
          <cell r="V128">
            <v>19958.12</v>
          </cell>
          <cell r="W128">
            <v>437.94</v>
          </cell>
          <cell r="X128">
            <v>1059.25</v>
          </cell>
        </row>
        <row r="129">
          <cell r="C129" t="str">
            <v>2009/2010E</v>
          </cell>
          <cell r="D129">
            <v>7492.38</v>
          </cell>
          <cell r="E129">
            <v>136.91999999999999</v>
          </cell>
          <cell r="F129">
            <v>829.24</v>
          </cell>
          <cell r="G129">
            <v>865.35</v>
          </cell>
          <cell r="H129">
            <v>5252.91</v>
          </cell>
          <cell r="I129">
            <v>127.19</v>
          </cell>
          <cell r="J129">
            <v>280.77</v>
          </cell>
          <cell r="K129">
            <v>375</v>
          </cell>
          <cell r="L129">
            <v>11.2</v>
          </cell>
          <cell r="M129">
            <v>29.8</v>
          </cell>
          <cell r="N129">
            <v>42.51</v>
          </cell>
          <cell r="O129">
            <v>175.34</v>
          </cell>
          <cell r="P129">
            <v>4.63</v>
          </cell>
          <cell r="Q129">
            <v>12.83</v>
          </cell>
          <cell r="R129">
            <v>7768.69</v>
          </cell>
          <cell r="S129">
            <v>148.12</v>
          </cell>
          <cell r="T129">
            <v>859.04</v>
          </cell>
          <cell r="U129">
            <v>907.86</v>
          </cell>
          <cell r="V129">
            <v>5428.25</v>
          </cell>
          <cell r="W129">
            <v>131.82</v>
          </cell>
          <cell r="X129">
            <v>293.60000000000002</v>
          </cell>
        </row>
        <row r="130">
          <cell r="C130" t="str">
            <v>2009/2010F</v>
          </cell>
          <cell r="D130">
            <v>15153.055</v>
          </cell>
          <cell r="E130">
            <v>246.23500000000001</v>
          </cell>
          <cell r="F130">
            <v>1809.15</v>
          </cell>
          <cell r="G130">
            <v>1373.5550000000001</v>
          </cell>
          <cell r="H130">
            <v>9409.61</v>
          </cell>
          <cell r="I130">
            <v>728.53</v>
          </cell>
          <cell r="J130">
            <v>1585.9749999999999</v>
          </cell>
          <cell r="K130">
            <v>1337</v>
          </cell>
          <cell r="L130">
            <v>54.13</v>
          </cell>
          <cell r="M130">
            <v>184.1</v>
          </cell>
          <cell r="N130">
            <v>91.825000000000003</v>
          </cell>
          <cell r="O130">
            <v>630.72</v>
          </cell>
          <cell r="P130">
            <v>55.87</v>
          </cell>
          <cell r="Q130">
            <v>125.13</v>
          </cell>
          <cell r="R130">
            <v>16294.83</v>
          </cell>
          <cell r="S130">
            <v>300.36500000000001</v>
          </cell>
          <cell r="T130">
            <v>1993.25</v>
          </cell>
          <cell r="U130">
            <v>1465.38</v>
          </cell>
          <cell r="V130">
            <v>10040.33</v>
          </cell>
          <cell r="W130">
            <v>784.4</v>
          </cell>
          <cell r="X130">
            <v>1711.105</v>
          </cell>
        </row>
        <row r="131">
          <cell r="C131" t="str">
            <v>2009/2010G</v>
          </cell>
          <cell r="D131">
            <v>11632.01</v>
          </cell>
          <cell r="E131">
            <v>165.56</v>
          </cell>
          <cell r="F131">
            <v>1200.8699999999999</v>
          </cell>
          <cell r="G131">
            <v>1056</v>
          </cell>
          <cell r="H131">
            <v>7338.13</v>
          </cell>
          <cell r="I131">
            <v>617.82000000000005</v>
          </cell>
          <cell r="J131">
            <v>1253.6300000000001</v>
          </cell>
          <cell r="K131">
            <v>1699</v>
          </cell>
          <cell r="L131">
            <v>63.82</v>
          </cell>
          <cell r="M131">
            <v>258.38</v>
          </cell>
          <cell r="N131">
            <v>106.75</v>
          </cell>
          <cell r="O131">
            <v>815.14</v>
          </cell>
          <cell r="P131">
            <v>104.13</v>
          </cell>
          <cell r="Q131">
            <v>191.31</v>
          </cell>
          <cell r="R131">
            <v>13171.54</v>
          </cell>
          <cell r="S131">
            <v>229.38</v>
          </cell>
          <cell r="T131">
            <v>1459.25</v>
          </cell>
          <cell r="U131">
            <v>1162.75</v>
          </cell>
          <cell r="V131">
            <v>8153.27</v>
          </cell>
          <cell r="W131">
            <v>721.95</v>
          </cell>
          <cell r="X131">
            <v>1444.94</v>
          </cell>
        </row>
        <row r="132">
          <cell r="C132" t="str">
            <v>2009/2010H</v>
          </cell>
          <cell r="D132">
            <v>27781.21</v>
          </cell>
          <cell r="E132">
            <v>612.97</v>
          </cell>
          <cell r="F132">
            <v>3654.82</v>
          </cell>
          <cell r="G132">
            <v>3267.89</v>
          </cell>
          <cell r="H132">
            <v>18143.32</v>
          </cell>
          <cell r="I132">
            <v>681.08</v>
          </cell>
          <cell r="J132">
            <v>1421.13</v>
          </cell>
          <cell r="K132">
            <v>1154</v>
          </cell>
          <cell r="L132">
            <v>55.17</v>
          </cell>
          <cell r="M132">
            <v>199.19</v>
          </cell>
          <cell r="N132">
            <v>148.01</v>
          </cell>
          <cell r="O132">
            <v>548.88</v>
          </cell>
          <cell r="P132">
            <v>27</v>
          </cell>
          <cell r="Q132">
            <v>52.17</v>
          </cell>
          <cell r="R132">
            <v>28811.63</v>
          </cell>
          <cell r="S132">
            <v>668.14</v>
          </cell>
          <cell r="T132">
            <v>3854.01</v>
          </cell>
          <cell r="U132">
            <v>3415.9</v>
          </cell>
          <cell r="V132">
            <v>18692.2</v>
          </cell>
          <cell r="W132">
            <v>708.08</v>
          </cell>
          <cell r="X132">
            <v>1473.3</v>
          </cell>
        </row>
        <row r="133">
          <cell r="C133" t="str">
            <v>2009/2010I</v>
          </cell>
          <cell r="D133">
            <v>9968.32</v>
          </cell>
          <cell r="E133">
            <v>221.01</v>
          </cell>
          <cell r="F133">
            <v>993.05</v>
          </cell>
          <cell r="G133">
            <v>581.87</v>
          </cell>
          <cell r="H133">
            <v>7251.01</v>
          </cell>
          <cell r="I133">
            <v>193.04</v>
          </cell>
          <cell r="J133">
            <v>728.34</v>
          </cell>
          <cell r="K133">
            <v>2855</v>
          </cell>
          <cell r="L133">
            <v>167.76</v>
          </cell>
          <cell r="M133">
            <v>323.18</v>
          </cell>
          <cell r="N133">
            <v>114.42</v>
          </cell>
          <cell r="O133">
            <v>1775.71</v>
          </cell>
          <cell r="P133">
            <v>61.84</v>
          </cell>
          <cell r="Q133">
            <v>220.66</v>
          </cell>
          <cell r="R133">
            <v>12631.89</v>
          </cell>
          <cell r="S133">
            <v>388.77</v>
          </cell>
          <cell r="T133">
            <v>1316.23</v>
          </cell>
          <cell r="U133">
            <v>696.29</v>
          </cell>
          <cell r="V133">
            <v>9026.7199999999993</v>
          </cell>
          <cell r="W133">
            <v>254.88</v>
          </cell>
          <cell r="X133">
            <v>949</v>
          </cell>
        </row>
        <row r="134">
          <cell r="C134" t="str">
            <v>2009/2010J</v>
          </cell>
          <cell r="D134">
            <v>805.94</v>
          </cell>
          <cell r="E134">
            <v>12.83</v>
          </cell>
          <cell r="F134">
            <v>76.25</v>
          </cell>
          <cell r="G134">
            <v>65.16</v>
          </cell>
          <cell r="H134">
            <v>553.45000000000005</v>
          </cell>
          <cell r="I134">
            <v>36.5</v>
          </cell>
          <cell r="J134">
            <v>61.75</v>
          </cell>
          <cell r="K134">
            <v>3875</v>
          </cell>
          <cell r="L134">
            <v>212.63</v>
          </cell>
          <cell r="M134">
            <v>630.1</v>
          </cell>
          <cell r="N134">
            <v>261</v>
          </cell>
          <cell r="O134">
            <v>2062.5100000000002</v>
          </cell>
          <cell r="P134">
            <v>207.33</v>
          </cell>
          <cell r="Q134">
            <v>483</v>
          </cell>
          <cell r="R134">
            <v>4662.51</v>
          </cell>
          <cell r="S134">
            <v>225.46</v>
          </cell>
          <cell r="T134">
            <v>706.35</v>
          </cell>
          <cell r="U134">
            <v>326.16000000000003</v>
          </cell>
          <cell r="V134">
            <v>2615.96</v>
          </cell>
          <cell r="W134">
            <v>243.83</v>
          </cell>
          <cell r="X134">
            <v>544.75</v>
          </cell>
        </row>
        <row r="135">
          <cell r="C135" t="str">
            <v>2010/20111</v>
          </cell>
          <cell r="D135">
            <v>7085.75</v>
          </cell>
          <cell r="E135">
            <v>105</v>
          </cell>
          <cell r="F135">
            <v>829.75</v>
          </cell>
          <cell r="G135">
            <v>795.5</v>
          </cell>
          <cell r="H135">
            <v>4153</v>
          </cell>
          <cell r="I135">
            <v>257.5</v>
          </cell>
          <cell r="J135">
            <v>945</v>
          </cell>
          <cell r="K135">
            <v>40</v>
          </cell>
          <cell r="L135">
            <v>0</v>
          </cell>
          <cell r="M135">
            <v>10</v>
          </cell>
          <cell r="N135">
            <v>3</v>
          </cell>
          <cell r="O135">
            <v>16</v>
          </cell>
          <cell r="P135">
            <v>2</v>
          </cell>
          <cell r="Q135">
            <v>2</v>
          </cell>
          <cell r="R135">
            <v>7118.75</v>
          </cell>
          <cell r="S135">
            <v>105</v>
          </cell>
          <cell r="T135">
            <v>839.75</v>
          </cell>
          <cell r="U135">
            <v>798.5</v>
          </cell>
          <cell r="V135">
            <v>4169</v>
          </cell>
          <cell r="W135">
            <v>259.5</v>
          </cell>
          <cell r="X135">
            <v>947</v>
          </cell>
        </row>
        <row r="136">
          <cell r="C136" t="str">
            <v>2010/20112</v>
          </cell>
          <cell r="D136">
            <v>18365.61</v>
          </cell>
          <cell r="E136">
            <v>777.75</v>
          </cell>
          <cell r="F136">
            <v>1820.2</v>
          </cell>
          <cell r="G136">
            <v>1196.46</v>
          </cell>
          <cell r="H136">
            <v>9529.1299999999992</v>
          </cell>
          <cell r="I136">
            <v>1195.1099999999999</v>
          </cell>
          <cell r="J136">
            <v>3846.96</v>
          </cell>
          <cell r="K136">
            <v>5635</v>
          </cell>
          <cell r="L136">
            <v>421.33</v>
          </cell>
          <cell r="M136">
            <v>602.34</v>
          </cell>
          <cell r="N136">
            <v>254.25</v>
          </cell>
          <cell r="O136">
            <v>2952.98</v>
          </cell>
          <cell r="P136">
            <v>245.32</v>
          </cell>
          <cell r="Q136">
            <v>943.91</v>
          </cell>
          <cell r="R136">
            <v>23785.74</v>
          </cell>
          <cell r="S136">
            <v>1199.08</v>
          </cell>
          <cell r="T136">
            <v>2422.54</v>
          </cell>
          <cell r="U136">
            <v>1450.71</v>
          </cell>
          <cell r="V136">
            <v>12482.11</v>
          </cell>
          <cell r="W136">
            <v>1440.43</v>
          </cell>
          <cell r="X136">
            <v>4790.87</v>
          </cell>
        </row>
        <row r="137">
          <cell r="C137" t="str">
            <v>2010/20113</v>
          </cell>
          <cell r="D137">
            <v>23670.744999999999</v>
          </cell>
          <cell r="E137">
            <v>617.89</v>
          </cell>
          <cell r="F137">
            <v>2118.88</v>
          </cell>
          <cell r="G137">
            <v>1994.2049999999999</v>
          </cell>
          <cell r="H137">
            <v>13552.295</v>
          </cell>
          <cell r="I137">
            <v>1800.41</v>
          </cell>
          <cell r="J137">
            <v>3587.0650000000001</v>
          </cell>
          <cell r="K137">
            <v>2195</v>
          </cell>
          <cell r="L137">
            <v>104.66</v>
          </cell>
          <cell r="M137">
            <v>238.35</v>
          </cell>
          <cell r="N137">
            <v>190.15</v>
          </cell>
          <cell r="O137">
            <v>1088.7149999999999</v>
          </cell>
          <cell r="P137">
            <v>113.91</v>
          </cell>
          <cell r="Q137">
            <v>222.13</v>
          </cell>
          <cell r="R137">
            <v>25628.66</v>
          </cell>
          <cell r="S137">
            <v>722.55</v>
          </cell>
          <cell r="T137">
            <v>2357.23</v>
          </cell>
          <cell r="U137">
            <v>2184.355</v>
          </cell>
          <cell r="V137">
            <v>14641.01</v>
          </cell>
          <cell r="W137">
            <v>1914.32</v>
          </cell>
          <cell r="X137">
            <v>3809.1950000000002</v>
          </cell>
        </row>
        <row r="138">
          <cell r="C138" t="str">
            <v>2010/20114</v>
          </cell>
          <cell r="D138">
            <v>586</v>
          </cell>
          <cell r="E138">
            <v>14</v>
          </cell>
          <cell r="F138">
            <v>57</v>
          </cell>
          <cell r="G138">
            <v>51</v>
          </cell>
          <cell r="H138">
            <v>379</v>
          </cell>
          <cell r="I138">
            <v>21</v>
          </cell>
          <cell r="J138">
            <v>64</v>
          </cell>
          <cell r="K138">
            <v>8</v>
          </cell>
          <cell r="L138">
            <v>1</v>
          </cell>
          <cell r="M138">
            <v>2</v>
          </cell>
          <cell r="N138">
            <v>0</v>
          </cell>
          <cell r="O138">
            <v>5</v>
          </cell>
          <cell r="P138">
            <v>0</v>
          </cell>
          <cell r="Q138">
            <v>0</v>
          </cell>
          <cell r="R138">
            <v>594</v>
          </cell>
          <cell r="S138">
            <v>15</v>
          </cell>
          <cell r="T138">
            <v>59</v>
          </cell>
          <cell r="U138">
            <v>51</v>
          </cell>
          <cell r="V138">
            <v>384</v>
          </cell>
          <cell r="W138">
            <v>21</v>
          </cell>
          <cell r="X138">
            <v>64</v>
          </cell>
        </row>
        <row r="139">
          <cell r="C139" t="str">
            <v>2010/20115</v>
          </cell>
          <cell r="D139">
            <v>1789.27</v>
          </cell>
          <cell r="E139">
            <v>61.97</v>
          </cell>
          <cell r="F139">
            <v>224.85</v>
          </cell>
          <cell r="G139">
            <v>140.38</v>
          </cell>
          <cell r="H139">
            <v>1103.9000000000001</v>
          </cell>
          <cell r="I139">
            <v>75.97</v>
          </cell>
          <cell r="J139">
            <v>182.2</v>
          </cell>
          <cell r="K139">
            <v>129</v>
          </cell>
          <cell r="L139">
            <v>8.5</v>
          </cell>
          <cell r="M139">
            <v>19</v>
          </cell>
          <cell r="N139">
            <v>9</v>
          </cell>
          <cell r="O139">
            <v>65.5</v>
          </cell>
          <cell r="P139">
            <v>5</v>
          </cell>
          <cell r="Q139">
            <v>13.5</v>
          </cell>
          <cell r="R139">
            <v>1909.77</v>
          </cell>
          <cell r="S139">
            <v>70.47</v>
          </cell>
          <cell r="T139">
            <v>243.85</v>
          </cell>
          <cell r="U139">
            <v>149.38</v>
          </cell>
          <cell r="V139">
            <v>1169.4000000000001</v>
          </cell>
          <cell r="W139">
            <v>80.97</v>
          </cell>
          <cell r="X139">
            <v>195.7</v>
          </cell>
        </row>
        <row r="140">
          <cell r="C140" t="str">
            <v>2010/20116</v>
          </cell>
          <cell r="D140">
            <v>10376.905000000001</v>
          </cell>
          <cell r="E140">
            <v>206.19</v>
          </cell>
          <cell r="F140">
            <v>929.6</v>
          </cell>
          <cell r="G140">
            <v>711.755</v>
          </cell>
          <cell r="H140">
            <v>6072.6850000000004</v>
          </cell>
          <cell r="I140">
            <v>844.89</v>
          </cell>
          <cell r="J140">
            <v>1611.7850000000001</v>
          </cell>
          <cell r="K140">
            <v>737</v>
          </cell>
          <cell r="L140">
            <v>24.5</v>
          </cell>
          <cell r="M140">
            <v>75.819999999999993</v>
          </cell>
          <cell r="N140">
            <v>42.99</v>
          </cell>
          <cell r="O140">
            <v>368.61500000000001</v>
          </cell>
          <cell r="P140">
            <v>29.34</v>
          </cell>
          <cell r="Q140">
            <v>64.17</v>
          </cell>
          <cell r="R140">
            <v>10982.34</v>
          </cell>
          <cell r="S140">
            <v>230.69</v>
          </cell>
          <cell r="T140">
            <v>1005.42</v>
          </cell>
          <cell r="U140">
            <v>754.745</v>
          </cell>
          <cell r="V140">
            <v>6441.3</v>
          </cell>
          <cell r="W140">
            <v>874.23</v>
          </cell>
          <cell r="X140">
            <v>1675.9549999999999</v>
          </cell>
        </row>
        <row r="141">
          <cell r="C141" t="str">
            <v>2010/20117</v>
          </cell>
          <cell r="D141">
            <v>4617.67</v>
          </cell>
          <cell r="E141">
            <v>125.57</v>
          </cell>
          <cell r="F141">
            <v>403.16</v>
          </cell>
          <cell r="G141">
            <v>298.33999999999997</v>
          </cell>
          <cell r="H141">
            <v>3178.71</v>
          </cell>
          <cell r="I141">
            <v>208.08</v>
          </cell>
          <cell r="J141">
            <v>403.81</v>
          </cell>
          <cell r="K141">
            <v>352</v>
          </cell>
          <cell r="L141">
            <v>14</v>
          </cell>
          <cell r="M141">
            <v>32.17</v>
          </cell>
          <cell r="N141">
            <v>21</v>
          </cell>
          <cell r="O141">
            <v>156.09</v>
          </cell>
          <cell r="P141">
            <v>14.5</v>
          </cell>
          <cell r="Q141">
            <v>29.17</v>
          </cell>
          <cell r="R141">
            <v>4884.6000000000004</v>
          </cell>
          <cell r="S141">
            <v>139.57</v>
          </cell>
          <cell r="T141">
            <v>435.33</v>
          </cell>
          <cell r="U141">
            <v>319.33999999999997</v>
          </cell>
          <cell r="V141">
            <v>3334.8</v>
          </cell>
          <cell r="W141">
            <v>222.58</v>
          </cell>
          <cell r="X141">
            <v>432.98</v>
          </cell>
        </row>
        <row r="142">
          <cell r="C142" t="str">
            <v>2010/20118</v>
          </cell>
          <cell r="D142">
            <v>8184.15</v>
          </cell>
          <cell r="E142">
            <v>262.86</v>
          </cell>
          <cell r="F142">
            <v>894.41</v>
          </cell>
          <cell r="G142">
            <v>756.79</v>
          </cell>
          <cell r="H142">
            <v>5844.73</v>
          </cell>
          <cell r="I142">
            <v>136.52000000000001</v>
          </cell>
          <cell r="J142">
            <v>288.83999999999997</v>
          </cell>
          <cell r="K142">
            <v>1399</v>
          </cell>
          <cell r="L142">
            <v>49</v>
          </cell>
          <cell r="M142">
            <v>154.68</v>
          </cell>
          <cell r="N142">
            <v>157.84</v>
          </cell>
          <cell r="O142">
            <v>771.52</v>
          </cell>
          <cell r="P142">
            <v>28.17</v>
          </cell>
          <cell r="Q142">
            <v>65.510000000000005</v>
          </cell>
          <cell r="R142">
            <v>9410.8700000000008</v>
          </cell>
          <cell r="S142">
            <v>311.86</v>
          </cell>
          <cell r="T142">
            <v>1049.0899999999999</v>
          </cell>
          <cell r="U142">
            <v>914.63</v>
          </cell>
          <cell r="V142">
            <v>6616.25</v>
          </cell>
          <cell r="W142">
            <v>164.69</v>
          </cell>
          <cell r="X142">
            <v>354.35</v>
          </cell>
        </row>
        <row r="143">
          <cell r="C143" t="str">
            <v>2010/20119</v>
          </cell>
          <cell r="D143">
            <v>10663.95</v>
          </cell>
          <cell r="E143">
            <v>278.85000000000002</v>
          </cell>
          <cell r="F143">
            <v>1252.25</v>
          </cell>
          <cell r="G143">
            <v>837.01</v>
          </cell>
          <cell r="H143">
            <v>7163.08</v>
          </cell>
          <cell r="I143">
            <v>390.6</v>
          </cell>
          <cell r="J143">
            <v>742.16</v>
          </cell>
          <cell r="K143">
            <v>1859</v>
          </cell>
          <cell r="L143">
            <v>105.67</v>
          </cell>
          <cell r="M143">
            <v>160.94</v>
          </cell>
          <cell r="N143">
            <v>94.68</v>
          </cell>
          <cell r="O143">
            <v>1146.6300000000001</v>
          </cell>
          <cell r="P143">
            <v>35.840000000000003</v>
          </cell>
          <cell r="Q143">
            <v>140.16999999999999</v>
          </cell>
          <cell r="R143">
            <v>12347.88</v>
          </cell>
          <cell r="S143">
            <v>384.52</v>
          </cell>
          <cell r="T143">
            <v>1413.19</v>
          </cell>
          <cell r="U143">
            <v>931.69</v>
          </cell>
          <cell r="V143">
            <v>8309.7099999999991</v>
          </cell>
          <cell r="W143">
            <v>426.44</v>
          </cell>
          <cell r="X143">
            <v>882.33</v>
          </cell>
        </row>
        <row r="144">
          <cell r="C144" t="str">
            <v>2010/2011A</v>
          </cell>
          <cell r="D144">
            <v>5356.18</v>
          </cell>
          <cell r="E144">
            <v>133.5</v>
          </cell>
          <cell r="F144">
            <v>595.54</v>
          </cell>
          <cell r="G144">
            <v>386.9</v>
          </cell>
          <cell r="H144">
            <v>3028.28</v>
          </cell>
          <cell r="I144">
            <v>417.67</v>
          </cell>
          <cell r="J144">
            <v>794.29</v>
          </cell>
          <cell r="K144">
            <v>1970</v>
          </cell>
          <cell r="L144">
            <v>135.5</v>
          </cell>
          <cell r="M144">
            <v>219.3</v>
          </cell>
          <cell r="N144">
            <v>110.5</v>
          </cell>
          <cell r="O144">
            <v>1348.3</v>
          </cell>
          <cell r="P144">
            <v>40</v>
          </cell>
          <cell r="Q144">
            <v>75</v>
          </cell>
          <cell r="R144">
            <v>7284.78</v>
          </cell>
          <cell r="S144">
            <v>269</v>
          </cell>
          <cell r="T144">
            <v>814.84</v>
          </cell>
          <cell r="U144">
            <v>497.4</v>
          </cell>
          <cell r="V144">
            <v>4376.58</v>
          </cell>
          <cell r="W144">
            <v>457.67</v>
          </cell>
          <cell r="X144">
            <v>869.29</v>
          </cell>
        </row>
        <row r="145">
          <cell r="C145" t="str">
            <v>2010/2011B</v>
          </cell>
          <cell r="D145">
            <v>23826.735000000001</v>
          </cell>
          <cell r="E145">
            <v>845.03499999999997</v>
          </cell>
          <cell r="F145">
            <v>2273.4899999999998</v>
          </cell>
          <cell r="G145">
            <v>2121.7399999999998</v>
          </cell>
          <cell r="H145">
            <v>15622.02</v>
          </cell>
          <cell r="I145">
            <v>833.53</v>
          </cell>
          <cell r="J145">
            <v>2130.92</v>
          </cell>
          <cell r="K145">
            <v>3435</v>
          </cell>
          <cell r="L145">
            <v>179.58</v>
          </cell>
          <cell r="M145">
            <v>349.89</v>
          </cell>
          <cell r="N145">
            <v>212.09</v>
          </cell>
          <cell r="O145">
            <v>1875.12</v>
          </cell>
          <cell r="P145">
            <v>102.18</v>
          </cell>
          <cell r="Q145">
            <v>350.73</v>
          </cell>
          <cell r="R145">
            <v>26896.325000000001</v>
          </cell>
          <cell r="S145">
            <v>1024.615</v>
          </cell>
          <cell r="T145">
            <v>2623.38</v>
          </cell>
          <cell r="U145">
            <v>2333.83</v>
          </cell>
          <cell r="V145">
            <v>17497.14</v>
          </cell>
          <cell r="W145">
            <v>935.71</v>
          </cell>
          <cell r="X145">
            <v>2481.65</v>
          </cell>
        </row>
        <row r="146">
          <cell r="C146" t="str">
            <v>2010/2011C</v>
          </cell>
          <cell r="D146">
            <v>10428.719999999999</v>
          </cell>
          <cell r="E146">
            <v>325.7</v>
          </cell>
          <cell r="F146">
            <v>1085.75</v>
          </cell>
          <cell r="G146">
            <v>1027.8599999999999</v>
          </cell>
          <cell r="H146">
            <v>7049.36</v>
          </cell>
          <cell r="I146">
            <v>285.04000000000002</v>
          </cell>
          <cell r="J146">
            <v>655.01</v>
          </cell>
          <cell r="K146">
            <v>1161</v>
          </cell>
          <cell r="L146">
            <v>52.92</v>
          </cell>
          <cell r="M146">
            <v>138.66999999999999</v>
          </cell>
          <cell r="N146">
            <v>114.08</v>
          </cell>
          <cell r="O146">
            <v>646.27</v>
          </cell>
          <cell r="P146">
            <v>50.24</v>
          </cell>
          <cell r="Q146">
            <v>85.2</v>
          </cell>
          <cell r="R146">
            <v>11516.1</v>
          </cell>
          <cell r="S146">
            <v>378.62</v>
          </cell>
          <cell r="T146">
            <v>1224.42</v>
          </cell>
          <cell r="U146">
            <v>1141.94</v>
          </cell>
          <cell r="V146">
            <v>7695.63</v>
          </cell>
          <cell r="W146">
            <v>335.28</v>
          </cell>
          <cell r="X146">
            <v>740.21</v>
          </cell>
        </row>
        <row r="147">
          <cell r="C147" t="str">
            <v>2010/2011D</v>
          </cell>
          <cell r="D147">
            <v>26237.31</v>
          </cell>
          <cell r="E147">
            <v>1021.6</v>
          </cell>
          <cell r="F147">
            <v>3018.91</v>
          </cell>
          <cell r="G147">
            <v>2415.3200000000002</v>
          </cell>
          <cell r="H147">
            <v>18583.78</v>
          </cell>
          <cell r="I147">
            <v>347.49</v>
          </cell>
          <cell r="J147">
            <v>850.21</v>
          </cell>
          <cell r="K147">
            <v>3661</v>
          </cell>
          <cell r="L147">
            <v>228.16</v>
          </cell>
          <cell r="M147">
            <v>363.24</v>
          </cell>
          <cell r="N147">
            <v>289.7</v>
          </cell>
          <cell r="O147">
            <v>2006.41</v>
          </cell>
          <cell r="P147">
            <v>59.84</v>
          </cell>
          <cell r="Q147">
            <v>158.12</v>
          </cell>
          <cell r="R147">
            <v>29342.78</v>
          </cell>
          <cell r="S147">
            <v>1249.76</v>
          </cell>
          <cell r="T147">
            <v>3382.15</v>
          </cell>
          <cell r="U147">
            <v>2705.02</v>
          </cell>
          <cell r="V147">
            <v>20590.189999999999</v>
          </cell>
          <cell r="W147">
            <v>407.33</v>
          </cell>
          <cell r="X147">
            <v>1008.33</v>
          </cell>
        </row>
        <row r="148">
          <cell r="C148" t="str">
            <v>2010/2011E</v>
          </cell>
          <cell r="D148">
            <v>8107.37</v>
          </cell>
          <cell r="E148">
            <v>287.13</v>
          </cell>
          <cell r="F148">
            <v>819.28</v>
          </cell>
          <cell r="G148">
            <v>956.06</v>
          </cell>
          <cell r="H148">
            <v>5602.46</v>
          </cell>
          <cell r="I148">
            <v>139.51</v>
          </cell>
          <cell r="J148">
            <v>302.93</v>
          </cell>
          <cell r="K148">
            <v>336</v>
          </cell>
          <cell r="L148">
            <v>5.67</v>
          </cell>
          <cell r="M148">
            <v>33.799999999999997</v>
          </cell>
          <cell r="N148">
            <v>37.979999999999997</v>
          </cell>
          <cell r="O148">
            <v>156.9</v>
          </cell>
          <cell r="P148">
            <v>5</v>
          </cell>
          <cell r="Q148">
            <v>7.33</v>
          </cell>
          <cell r="R148">
            <v>8354.0499999999993</v>
          </cell>
          <cell r="S148">
            <v>292.8</v>
          </cell>
          <cell r="T148">
            <v>853.08</v>
          </cell>
          <cell r="U148">
            <v>994.04</v>
          </cell>
          <cell r="V148">
            <v>5759.36</v>
          </cell>
          <cell r="W148">
            <v>144.51</v>
          </cell>
          <cell r="X148">
            <v>310.26</v>
          </cell>
        </row>
        <row r="149">
          <cell r="C149" t="str">
            <v>2010/2011F</v>
          </cell>
          <cell r="D149">
            <v>15932.79</v>
          </cell>
          <cell r="E149">
            <v>426.01</v>
          </cell>
          <cell r="F149">
            <v>1899.09</v>
          </cell>
          <cell r="G149">
            <v>1556.4</v>
          </cell>
          <cell r="H149">
            <v>9773.58</v>
          </cell>
          <cell r="I149">
            <v>736.53</v>
          </cell>
          <cell r="J149">
            <v>1541.18</v>
          </cell>
          <cell r="K149">
            <v>1317</v>
          </cell>
          <cell r="L149">
            <v>64.84</v>
          </cell>
          <cell r="M149">
            <v>195.26</v>
          </cell>
          <cell r="N149">
            <v>104.32</v>
          </cell>
          <cell r="O149">
            <v>600.92999999999995</v>
          </cell>
          <cell r="P149">
            <v>66.290000000000006</v>
          </cell>
          <cell r="Q149">
            <v>111.33</v>
          </cell>
          <cell r="R149">
            <v>17075.759999999998</v>
          </cell>
          <cell r="S149">
            <v>490.85</v>
          </cell>
          <cell r="T149">
            <v>2094.35</v>
          </cell>
          <cell r="U149">
            <v>1660.72</v>
          </cell>
          <cell r="V149">
            <v>10374.51</v>
          </cell>
          <cell r="W149">
            <v>802.82</v>
          </cell>
          <cell r="X149">
            <v>1652.51</v>
          </cell>
        </row>
        <row r="150">
          <cell r="C150" t="str">
            <v>2010/2011G</v>
          </cell>
          <cell r="D150">
            <v>12006.035</v>
          </cell>
          <cell r="E150">
            <v>363.26499999999999</v>
          </cell>
          <cell r="F150">
            <v>1218.95</v>
          </cell>
          <cell r="G150">
            <v>1157.68</v>
          </cell>
          <cell r="H150">
            <v>7419.4</v>
          </cell>
          <cell r="I150">
            <v>618.54999999999995</v>
          </cell>
          <cell r="J150">
            <v>1228.19</v>
          </cell>
          <cell r="K150">
            <v>1762</v>
          </cell>
          <cell r="L150">
            <v>68.33</v>
          </cell>
          <cell r="M150">
            <v>275.74</v>
          </cell>
          <cell r="N150">
            <v>99.41</v>
          </cell>
          <cell r="O150">
            <v>868.6</v>
          </cell>
          <cell r="P150">
            <v>89.5</v>
          </cell>
          <cell r="Q150">
            <v>210.07</v>
          </cell>
          <cell r="R150">
            <v>13617.684999999999</v>
          </cell>
          <cell r="S150">
            <v>431.59500000000003</v>
          </cell>
          <cell r="T150">
            <v>1494.69</v>
          </cell>
          <cell r="U150">
            <v>1257.0899999999999</v>
          </cell>
          <cell r="V150">
            <v>8288</v>
          </cell>
          <cell r="W150">
            <v>708.05</v>
          </cell>
          <cell r="X150">
            <v>1438.26</v>
          </cell>
        </row>
        <row r="151">
          <cell r="C151" t="str">
            <v>2010/2011H</v>
          </cell>
          <cell r="D151">
            <v>29497.15</v>
          </cell>
          <cell r="E151">
            <v>1033.99</v>
          </cell>
          <cell r="F151">
            <v>3853.27</v>
          </cell>
          <cell r="G151">
            <v>3851.32</v>
          </cell>
          <cell r="H151">
            <v>18668.75</v>
          </cell>
          <cell r="I151">
            <v>690.36</v>
          </cell>
          <cell r="J151">
            <v>1399.46</v>
          </cell>
          <cell r="K151">
            <v>1039</v>
          </cell>
          <cell r="L151">
            <v>38</v>
          </cell>
          <cell r="M151">
            <v>176.12</v>
          </cell>
          <cell r="N151">
            <v>148.79</v>
          </cell>
          <cell r="O151">
            <v>500.48</v>
          </cell>
          <cell r="P151">
            <v>24.83</v>
          </cell>
          <cell r="Q151">
            <v>32.590000000000003</v>
          </cell>
          <cell r="R151">
            <v>30417.96</v>
          </cell>
          <cell r="S151">
            <v>1071.99</v>
          </cell>
          <cell r="T151">
            <v>4029.39</v>
          </cell>
          <cell r="U151">
            <v>4000.11</v>
          </cell>
          <cell r="V151">
            <v>19169.23</v>
          </cell>
          <cell r="W151">
            <v>715.19</v>
          </cell>
          <cell r="X151">
            <v>1432.05</v>
          </cell>
        </row>
        <row r="152">
          <cell r="C152" t="str">
            <v>2010/2011I</v>
          </cell>
          <cell r="D152">
            <v>10846.6</v>
          </cell>
          <cell r="E152">
            <v>387.36</v>
          </cell>
          <cell r="F152">
            <v>1022.64</v>
          </cell>
          <cell r="G152">
            <v>800.13</v>
          </cell>
          <cell r="H152">
            <v>7749.99</v>
          </cell>
          <cell r="I152">
            <v>215.74</v>
          </cell>
          <cell r="J152">
            <v>670.74</v>
          </cell>
          <cell r="K152">
            <v>2936</v>
          </cell>
          <cell r="L152">
            <v>169.34</v>
          </cell>
          <cell r="M152">
            <v>327.19</v>
          </cell>
          <cell r="N152">
            <v>166.06</v>
          </cell>
          <cell r="O152">
            <v>1877.38</v>
          </cell>
          <cell r="P152">
            <v>63.04</v>
          </cell>
          <cell r="Q152">
            <v>166.91</v>
          </cell>
          <cell r="R152">
            <v>13616.52</v>
          </cell>
          <cell r="S152">
            <v>556.70000000000005</v>
          </cell>
          <cell r="T152">
            <v>1349.83</v>
          </cell>
          <cell r="U152">
            <v>966.19</v>
          </cell>
          <cell r="V152">
            <v>9627.3700000000008</v>
          </cell>
          <cell r="W152">
            <v>278.77999999999997</v>
          </cell>
          <cell r="X152">
            <v>837.65</v>
          </cell>
        </row>
        <row r="153">
          <cell r="C153" t="str">
            <v>2010/2011J</v>
          </cell>
          <cell r="D153">
            <v>730.06</v>
          </cell>
          <cell r="E153">
            <v>25.33</v>
          </cell>
          <cell r="F153">
            <v>81.98</v>
          </cell>
          <cell r="G153">
            <v>72.150000000000006</v>
          </cell>
          <cell r="H153">
            <v>454.85</v>
          </cell>
          <cell r="I153">
            <v>32.5</v>
          </cell>
          <cell r="J153">
            <v>63.25</v>
          </cell>
          <cell r="K153">
            <v>3601</v>
          </cell>
          <cell r="L153">
            <v>189</v>
          </cell>
          <cell r="M153">
            <v>577.49</v>
          </cell>
          <cell r="N153">
            <v>255.16</v>
          </cell>
          <cell r="O153">
            <v>2001.56</v>
          </cell>
          <cell r="P153">
            <v>178</v>
          </cell>
          <cell r="Q153">
            <v>376.16</v>
          </cell>
          <cell r="R153">
            <v>4307.43</v>
          </cell>
          <cell r="S153">
            <v>214.33</v>
          </cell>
          <cell r="T153">
            <v>659.47</v>
          </cell>
          <cell r="U153">
            <v>327.31</v>
          </cell>
          <cell r="V153">
            <v>2456.41</v>
          </cell>
          <cell r="W153">
            <v>210.5</v>
          </cell>
          <cell r="X153">
            <v>439.41</v>
          </cell>
        </row>
      </sheetData>
      <sheetData sheetId="3">
        <row r="2">
          <cell r="C2" t="str">
            <v>2003/20041</v>
          </cell>
          <cell r="D2">
            <v>5035.3329000000003</v>
          </cell>
          <cell r="E2">
            <v>299</v>
          </cell>
          <cell r="F2">
            <v>733.5</v>
          </cell>
          <cell r="G2">
            <v>337</v>
          </cell>
          <cell r="H2">
            <v>2781.4996000000001</v>
          </cell>
          <cell r="I2">
            <v>220</v>
          </cell>
          <cell r="J2">
            <v>664.33330000000001</v>
          </cell>
          <cell r="K2">
            <v>29</v>
          </cell>
          <cell r="L2">
            <v>5</v>
          </cell>
          <cell r="M2">
            <v>3</v>
          </cell>
          <cell r="N2">
            <v>3</v>
          </cell>
          <cell r="O2">
            <v>10</v>
          </cell>
          <cell r="P2">
            <v>1</v>
          </cell>
          <cell r="Q2">
            <v>7</v>
          </cell>
          <cell r="R2">
            <v>5064.3329000000003</v>
          </cell>
          <cell r="S2">
            <v>304</v>
          </cell>
          <cell r="T2">
            <v>736.5</v>
          </cell>
          <cell r="U2">
            <v>340</v>
          </cell>
          <cell r="V2">
            <v>2791.4996000000001</v>
          </cell>
          <cell r="W2">
            <v>221</v>
          </cell>
          <cell r="X2">
            <v>671.33330000000001</v>
          </cell>
        </row>
        <row r="3">
          <cell r="C3" t="str">
            <v>2003/20042</v>
          </cell>
          <cell r="D3">
            <v>13451.808800000001</v>
          </cell>
          <cell r="E3">
            <v>1002.3325</v>
          </cell>
          <cell r="F3">
            <v>1586.6632999999999</v>
          </cell>
          <cell r="G3">
            <v>666.33209999999997</v>
          </cell>
          <cell r="H3">
            <v>7016.6552000000001</v>
          </cell>
          <cell r="I3">
            <v>818.83050000000003</v>
          </cell>
          <cell r="J3">
            <v>2360.9951999999998</v>
          </cell>
          <cell r="K3">
            <v>4761</v>
          </cell>
          <cell r="L3">
            <v>565.66669999999999</v>
          </cell>
          <cell r="M3">
            <v>562</v>
          </cell>
          <cell r="N3">
            <v>152.5</v>
          </cell>
          <cell r="O3">
            <v>2301.5001000000002</v>
          </cell>
          <cell r="P3">
            <v>240.66669999999999</v>
          </cell>
          <cell r="Q3">
            <v>900.83339999999998</v>
          </cell>
          <cell r="R3">
            <v>18174.975699999999</v>
          </cell>
          <cell r="S3">
            <v>1567.9992</v>
          </cell>
          <cell r="T3">
            <v>2148.6633000000002</v>
          </cell>
          <cell r="U3">
            <v>818.83209999999997</v>
          </cell>
          <cell r="V3">
            <v>9318.1553000000004</v>
          </cell>
          <cell r="W3">
            <v>1059.4972</v>
          </cell>
          <cell r="X3">
            <v>3261.8285999999998</v>
          </cell>
        </row>
        <row r="4">
          <cell r="C4" t="str">
            <v>2003/20043</v>
          </cell>
          <cell r="D4">
            <v>17783.155299999999</v>
          </cell>
          <cell r="E4">
            <v>718.9991</v>
          </cell>
          <cell r="F4">
            <v>1910.1648</v>
          </cell>
          <cell r="G4">
            <v>1011.6655</v>
          </cell>
          <cell r="H4">
            <v>10238.913399999999</v>
          </cell>
          <cell r="I4">
            <v>1124.498</v>
          </cell>
          <cell r="J4">
            <v>2778.9144999999999</v>
          </cell>
          <cell r="K4">
            <v>1999</v>
          </cell>
          <cell r="L4">
            <v>157.9999</v>
          </cell>
          <cell r="M4">
            <v>242.5001</v>
          </cell>
          <cell r="N4">
            <v>122.33329999999999</v>
          </cell>
          <cell r="O4">
            <v>959.75009999999997</v>
          </cell>
          <cell r="P4">
            <v>122.5001</v>
          </cell>
          <cell r="Q4">
            <v>253.83330000000001</v>
          </cell>
          <cell r="R4">
            <v>19642.072100000001</v>
          </cell>
          <cell r="S4">
            <v>876.99900000000002</v>
          </cell>
          <cell r="T4">
            <v>2152.6649000000002</v>
          </cell>
          <cell r="U4">
            <v>1133.9988000000001</v>
          </cell>
          <cell r="V4">
            <v>11198.663500000001</v>
          </cell>
          <cell r="W4">
            <v>1246.9981</v>
          </cell>
          <cell r="X4">
            <v>3032.7478000000001</v>
          </cell>
        </row>
        <row r="5">
          <cell r="C5" t="str">
            <v>2003/20044</v>
          </cell>
          <cell r="D5">
            <v>419</v>
          </cell>
          <cell r="E5">
            <v>44</v>
          </cell>
          <cell r="F5">
            <v>61</v>
          </cell>
          <cell r="G5">
            <v>20</v>
          </cell>
          <cell r="H5">
            <v>225</v>
          </cell>
          <cell r="I5">
            <v>18</v>
          </cell>
          <cell r="J5">
            <v>51</v>
          </cell>
          <cell r="K5">
            <v>0</v>
          </cell>
          <cell r="L5">
            <v>0</v>
          </cell>
          <cell r="M5">
            <v>0</v>
          </cell>
          <cell r="N5">
            <v>0</v>
          </cell>
          <cell r="O5">
            <v>0</v>
          </cell>
          <cell r="P5">
            <v>0</v>
          </cell>
          <cell r="Q5">
            <v>0</v>
          </cell>
          <cell r="R5">
            <v>419</v>
          </cell>
          <cell r="S5">
            <v>44</v>
          </cell>
          <cell r="T5">
            <v>61</v>
          </cell>
          <cell r="U5">
            <v>20</v>
          </cell>
          <cell r="V5">
            <v>225</v>
          </cell>
          <cell r="W5">
            <v>18</v>
          </cell>
          <cell r="X5">
            <v>51</v>
          </cell>
        </row>
        <row r="6">
          <cell r="C6" t="str">
            <v>2003/20045</v>
          </cell>
          <cell r="D6">
            <v>1696</v>
          </cell>
          <cell r="E6">
            <v>110.66670000000001</v>
          </cell>
          <cell r="F6">
            <v>238.66669999999999</v>
          </cell>
          <cell r="G6">
            <v>98</v>
          </cell>
          <cell r="H6">
            <v>1025.3333</v>
          </cell>
          <cell r="I6">
            <v>61</v>
          </cell>
          <cell r="J6">
            <v>162.33330000000001</v>
          </cell>
          <cell r="K6">
            <v>113</v>
          </cell>
          <cell r="L6">
            <v>8.5</v>
          </cell>
          <cell r="M6">
            <v>15</v>
          </cell>
          <cell r="N6">
            <v>2</v>
          </cell>
          <cell r="O6">
            <v>69.166700000000006</v>
          </cell>
          <cell r="P6">
            <v>6</v>
          </cell>
          <cell r="Q6">
            <v>8</v>
          </cell>
          <cell r="R6">
            <v>1804.6667</v>
          </cell>
          <cell r="S6">
            <v>119.16670000000001</v>
          </cell>
          <cell r="T6">
            <v>253.66669999999999</v>
          </cell>
          <cell r="U6">
            <v>100</v>
          </cell>
          <cell r="V6">
            <v>1094.5</v>
          </cell>
          <cell r="W6">
            <v>67</v>
          </cell>
          <cell r="X6">
            <v>170.33330000000001</v>
          </cell>
        </row>
        <row r="7">
          <cell r="C7" t="str">
            <v>2003/20046</v>
          </cell>
          <cell r="D7">
            <v>8889.7428</v>
          </cell>
          <cell r="E7">
            <v>304.41699999999997</v>
          </cell>
          <cell r="F7">
            <v>1019.3313000000001</v>
          </cell>
          <cell r="G7">
            <v>525.83280000000002</v>
          </cell>
          <cell r="H7">
            <v>5424.5830999999998</v>
          </cell>
          <cell r="I7">
            <v>526.24789999999996</v>
          </cell>
          <cell r="J7">
            <v>1089.3307</v>
          </cell>
          <cell r="K7">
            <v>352</v>
          </cell>
          <cell r="L7">
            <v>27.666699999999999</v>
          </cell>
          <cell r="M7">
            <v>24.666599999999999</v>
          </cell>
          <cell r="N7">
            <v>22.5</v>
          </cell>
          <cell r="O7">
            <v>175.58330000000001</v>
          </cell>
          <cell r="P7">
            <v>15.833299999999999</v>
          </cell>
          <cell r="Q7">
            <v>37.166600000000003</v>
          </cell>
          <cell r="R7">
            <v>9193.1592999999993</v>
          </cell>
          <cell r="S7">
            <v>332.08370000000002</v>
          </cell>
          <cell r="T7">
            <v>1043.9979000000001</v>
          </cell>
          <cell r="U7">
            <v>548.33280000000002</v>
          </cell>
          <cell r="V7">
            <v>5600.1664000000001</v>
          </cell>
          <cell r="W7">
            <v>542.08119999999997</v>
          </cell>
          <cell r="X7">
            <v>1126.4973</v>
          </cell>
        </row>
        <row r="8">
          <cell r="C8" t="str">
            <v>2003/20047</v>
          </cell>
          <cell r="D8">
            <v>3833.3337000000001</v>
          </cell>
          <cell r="E8">
            <v>132.75</v>
          </cell>
          <cell r="F8">
            <v>466.5831</v>
          </cell>
          <cell r="G8">
            <v>220.33349999999999</v>
          </cell>
          <cell r="H8">
            <v>2567.4176000000002</v>
          </cell>
          <cell r="I8">
            <v>140.16659999999999</v>
          </cell>
          <cell r="J8">
            <v>306.0829</v>
          </cell>
          <cell r="K8">
            <v>333</v>
          </cell>
          <cell r="L8">
            <v>16.833300000000001</v>
          </cell>
          <cell r="M8">
            <v>40.166600000000003</v>
          </cell>
          <cell r="N8">
            <v>17.666699999999999</v>
          </cell>
          <cell r="O8">
            <v>134.25020000000001</v>
          </cell>
          <cell r="P8">
            <v>30.5</v>
          </cell>
          <cell r="Q8">
            <v>61.166699999999999</v>
          </cell>
          <cell r="R8">
            <v>4133.9171999999999</v>
          </cell>
          <cell r="S8">
            <v>149.58330000000001</v>
          </cell>
          <cell r="T8">
            <v>506.74970000000002</v>
          </cell>
          <cell r="U8">
            <v>238.00020000000001</v>
          </cell>
          <cell r="V8">
            <v>2701.6678000000002</v>
          </cell>
          <cell r="W8">
            <v>170.66659999999999</v>
          </cell>
          <cell r="X8">
            <v>367.24959999999999</v>
          </cell>
        </row>
        <row r="9">
          <cell r="C9" t="str">
            <v>2003/20048</v>
          </cell>
          <cell r="D9">
            <v>12962.999900000001</v>
          </cell>
          <cell r="E9">
            <v>507.33269999999999</v>
          </cell>
          <cell r="F9">
            <v>1703.6676</v>
          </cell>
          <cell r="G9">
            <v>1001</v>
          </cell>
          <cell r="H9">
            <v>8871.6666000000005</v>
          </cell>
          <cell r="I9">
            <v>251.83340000000001</v>
          </cell>
          <cell r="J9">
            <v>627.49959999999999</v>
          </cell>
          <cell r="K9">
            <v>1805</v>
          </cell>
          <cell r="L9">
            <v>109.33329999999999</v>
          </cell>
          <cell r="M9">
            <v>211.33340000000001</v>
          </cell>
          <cell r="N9">
            <v>115.6666</v>
          </cell>
          <cell r="O9">
            <v>1011.833</v>
          </cell>
          <cell r="P9">
            <v>42.333300000000001</v>
          </cell>
          <cell r="Q9">
            <v>85.166399999999996</v>
          </cell>
          <cell r="R9">
            <v>14538.6659</v>
          </cell>
          <cell r="S9">
            <v>616.66600000000005</v>
          </cell>
          <cell r="T9">
            <v>1915.001</v>
          </cell>
          <cell r="U9">
            <v>1116.6666</v>
          </cell>
          <cell r="V9">
            <v>9883.4995999999992</v>
          </cell>
          <cell r="W9">
            <v>294.16669999999999</v>
          </cell>
          <cell r="X9">
            <v>712.66600000000005</v>
          </cell>
        </row>
        <row r="10">
          <cell r="C10" t="str">
            <v>2003/20049</v>
          </cell>
          <cell r="D10">
            <v>10151.003500000001</v>
          </cell>
          <cell r="E10">
            <v>379.00009999999997</v>
          </cell>
          <cell r="F10">
            <v>1317.8345999999999</v>
          </cell>
          <cell r="G10">
            <v>692.33299999999997</v>
          </cell>
          <cell r="H10">
            <v>6655.3359</v>
          </cell>
          <cell r="I10">
            <v>305.50009999999997</v>
          </cell>
          <cell r="J10">
            <v>800.99980000000005</v>
          </cell>
          <cell r="K10">
            <v>1645</v>
          </cell>
          <cell r="L10">
            <v>129.16679999999999</v>
          </cell>
          <cell r="M10">
            <v>192.83330000000001</v>
          </cell>
          <cell r="N10">
            <v>81</v>
          </cell>
          <cell r="O10">
            <v>1043.6672000000001</v>
          </cell>
          <cell r="P10">
            <v>33</v>
          </cell>
          <cell r="Q10">
            <v>120.66679999999999</v>
          </cell>
          <cell r="R10">
            <v>11751.337600000001</v>
          </cell>
          <cell r="S10">
            <v>508.1669</v>
          </cell>
          <cell r="T10">
            <v>1510.6678999999999</v>
          </cell>
          <cell r="U10">
            <v>773.33299999999997</v>
          </cell>
          <cell r="V10">
            <v>7699.0030999999999</v>
          </cell>
          <cell r="W10">
            <v>338.50009999999997</v>
          </cell>
          <cell r="X10">
            <v>921.66660000000002</v>
          </cell>
        </row>
        <row r="11">
          <cell r="C11" t="str">
            <v>2003/2004A</v>
          </cell>
          <cell r="D11">
            <v>3093.9992000000002</v>
          </cell>
          <cell r="E11">
            <v>110.83329999999999</v>
          </cell>
          <cell r="F11">
            <v>384.66669999999999</v>
          </cell>
          <cell r="G11">
            <v>232.66650000000001</v>
          </cell>
          <cell r="H11">
            <v>1888.9994999999999</v>
          </cell>
          <cell r="I11">
            <v>132.9999</v>
          </cell>
          <cell r="J11">
            <v>343.83330000000001</v>
          </cell>
          <cell r="K11">
            <v>1187</v>
          </cell>
          <cell r="L11">
            <v>114.33329999999999</v>
          </cell>
          <cell r="M11">
            <v>117.00020000000001</v>
          </cell>
          <cell r="N11">
            <v>80.500200000000007</v>
          </cell>
          <cell r="O11">
            <v>766.3338</v>
          </cell>
          <cell r="P11">
            <v>21.666699999999999</v>
          </cell>
          <cell r="Q11">
            <v>54</v>
          </cell>
          <cell r="R11">
            <v>4247.8334000000004</v>
          </cell>
          <cell r="S11">
            <v>225.16659999999999</v>
          </cell>
          <cell r="T11">
            <v>501.6669</v>
          </cell>
          <cell r="U11">
            <v>313.16669999999999</v>
          </cell>
          <cell r="V11">
            <v>2655.3332999999998</v>
          </cell>
          <cell r="W11">
            <v>154.66659999999999</v>
          </cell>
          <cell r="X11">
            <v>397.83330000000001</v>
          </cell>
        </row>
        <row r="12">
          <cell r="C12" t="str">
            <v>2003/2004B</v>
          </cell>
          <cell r="D12">
            <v>18232.130700000002</v>
          </cell>
          <cell r="E12">
            <v>942.58159999999998</v>
          </cell>
          <cell r="F12">
            <v>2132.7455</v>
          </cell>
          <cell r="G12">
            <v>1211.2473</v>
          </cell>
          <cell r="H12">
            <v>11484.4786</v>
          </cell>
          <cell r="I12">
            <v>622.49800000000005</v>
          </cell>
          <cell r="J12">
            <v>1838.5797</v>
          </cell>
          <cell r="K12">
            <v>2164</v>
          </cell>
          <cell r="L12">
            <v>157.66630000000001</v>
          </cell>
          <cell r="M12">
            <v>215.333</v>
          </cell>
          <cell r="N12">
            <v>115.5001</v>
          </cell>
          <cell r="O12">
            <v>1107.3324</v>
          </cell>
          <cell r="P12">
            <v>60.833199999999998</v>
          </cell>
          <cell r="Q12">
            <v>264.99990000000003</v>
          </cell>
          <cell r="R12">
            <v>20153.795600000001</v>
          </cell>
          <cell r="S12">
            <v>1100.2479000000001</v>
          </cell>
          <cell r="T12">
            <v>2348.0785000000001</v>
          </cell>
          <cell r="U12">
            <v>1326.7474</v>
          </cell>
          <cell r="V12">
            <v>12591.811</v>
          </cell>
          <cell r="W12">
            <v>683.33119999999997</v>
          </cell>
          <cell r="X12">
            <v>2103.5796</v>
          </cell>
        </row>
        <row r="13">
          <cell r="C13" t="str">
            <v>2003/2004C</v>
          </cell>
          <cell r="D13">
            <v>8053.4996000000001</v>
          </cell>
          <cell r="E13">
            <v>425.16680000000002</v>
          </cell>
          <cell r="F13">
            <v>1051.1669999999999</v>
          </cell>
          <cell r="G13">
            <v>638.66660000000002</v>
          </cell>
          <cell r="H13">
            <v>5280.4993999999997</v>
          </cell>
          <cell r="I13">
            <v>203.83340000000001</v>
          </cell>
          <cell r="J13">
            <v>454.16640000000001</v>
          </cell>
          <cell r="K13">
            <v>1102</v>
          </cell>
          <cell r="L13">
            <v>116.83329999999999</v>
          </cell>
          <cell r="M13">
            <v>150.16669999999999</v>
          </cell>
          <cell r="N13">
            <v>83.333399999999997</v>
          </cell>
          <cell r="O13">
            <v>566.00009999999997</v>
          </cell>
          <cell r="P13">
            <v>47.5</v>
          </cell>
          <cell r="Q13">
            <v>97.666600000000003</v>
          </cell>
          <cell r="R13">
            <v>9114.9997000000003</v>
          </cell>
          <cell r="S13">
            <v>542.00009999999997</v>
          </cell>
          <cell r="T13">
            <v>1201.3336999999999</v>
          </cell>
          <cell r="U13">
            <v>722</v>
          </cell>
          <cell r="V13">
            <v>5846.4994999999999</v>
          </cell>
          <cell r="W13">
            <v>251.33340000000001</v>
          </cell>
          <cell r="X13">
            <v>551.83299999999997</v>
          </cell>
        </row>
        <row r="14">
          <cell r="C14" t="str">
            <v>2003/2004D</v>
          </cell>
          <cell r="D14">
            <v>23480.801100000001</v>
          </cell>
          <cell r="E14">
            <v>1297.4988000000001</v>
          </cell>
          <cell r="F14">
            <v>2853.3283999999999</v>
          </cell>
          <cell r="G14">
            <v>1548.4982</v>
          </cell>
          <cell r="H14">
            <v>16253.311900000001</v>
          </cell>
          <cell r="I14">
            <v>394.83210000000003</v>
          </cell>
          <cell r="J14">
            <v>1133.3317</v>
          </cell>
          <cell r="K14">
            <v>2827</v>
          </cell>
          <cell r="L14">
            <v>319.16640000000001</v>
          </cell>
          <cell r="M14">
            <v>255.6662</v>
          </cell>
          <cell r="N14">
            <v>183.1661</v>
          </cell>
          <cell r="O14">
            <v>1455.3307</v>
          </cell>
          <cell r="P14">
            <v>47.666499999999999</v>
          </cell>
          <cell r="Q14">
            <v>136.33330000000001</v>
          </cell>
          <cell r="R14">
            <v>25878.130300000001</v>
          </cell>
          <cell r="S14">
            <v>1616.6651999999999</v>
          </cell>
          <cell r="T14">
            <v>3108.9946</v>
          </cell>
          <cell r="U14">
            <v>1731.6642999999999</v>
          </cell>
          <cell r="V14">
            <v>17708.642599999999</v>
          </cell>
          <cell r="W14">
            <v>442.49860000000001</v>
          </cell>
          <cell r="X14">
            <v>1269.665</v>
          </cell>
        </row>
        <row r="15">
          <cell r="C15" t="str">
            <v>2003/2004E</v>
          </cell>
          <cell r="D15">
            <v>6008.4938000000002</v>
          </cell>
          <cell r="E15">
            <v>238.4999</v>
          </cell>
          <cell r="F15">
            <v>699.33159999999998</v>
          </cell>
          <cell r="G15">
            <v>539.83280000000002</v>
          </cell>
          <cell r="H15">
            <v>4047.8301000000001</v>
          </cell>
          <cell r="I15">
            <v>109.8331</v>
          </cell>
          <cell r="J15">
            <v>373.16629999999998</v>
          </cell>
          <cell r="K15">
            <v>282</v>
          </cell>
          <cell r="L15">
            <v>18.833400000000001</v>
          </cell>
          <cell r="M15">
            <v>32.5</v>
          </cell>
          <cell r="N15">
            <v>24.833400000000001</v>
          </cell>
          <cell r="O15">
            <v>114.00020000000001</v>
          </cell>
          <cell r="P15">
            <v>5.3334000000000001</v>
          </cell>
          <cell r="Q15">
            <v>10.333299999999999</v>
          </cell>
          <cell r="R15">
            <v>6214.3275000000003</v>
          </cell>
          <cell r="S15">
            <v>257.33330000000001</v>
          </cell>
          <cell r="T15">
            <v>731.83159999999998</v>
          </cell>
          <cell r="U15">
            <v>564.6662</v>
          </cell>
          <cell r="V15">
            <v>4161.8302999999996</v>
          </cell>
          <cell r="W15">
            <v>115.1665</v>
          </cell>
          <cell r="X15">
            <v>383.49959999999999</v>
          </cell>
        </row>
        <row r="16">
          <cell r="C16" t="str">
            <v>2003/2004F</v>
          </cell>
          <cell r="D16">
            <v>14579.6186</v>
          </cell>
          <cell r="E16">
            <v>729.08</v>
          </cell>
          <cell r="F16">
            <v>1951.1582000000001</v>
          </cell>
          <cell r="G16">
            <v>1010.4965</v>
          </cell>
          <cell r="H16">
            <v>8858.4732000000004</v>
          </cell>
          <cell r="I16">
            <v>586.58100000000002</v>
          </cell>
          <cell r="J16">
            <v>1443.8297</v>
          </cell>
          <cell r="K16">
            <v>978</v>
          </cell>
          <cell r="L16">
            <v>66.333399999999997</v>
          </cell>
          <cell r="M16">
            <v>129.16669999999999</v>
          </cell>
          <cell r="N16">
            <v>63.166400000000003</v>
          </cell>
          <cell r="O16">
            <v>379.08330000000001</v>
          </cell>
          <cell r="P16">
            <v>43.499899999999997</v>
          </cell>
          <cell r="Q16">
            <v>95.666700000000006</v>
          </cell>
          <cell r="R16">
            <v>15356.535</v>
          </cell>
          <cell r="S16">
            <v>795.41340000000002</v>
          </cell>
          <cell r="T16">
            <v>2080.3249000000001</v>
          </cell>
          <cell r="U16">
            <v>1073.6629</v>
          </cell>
          <cell r="V16">
            <v>9237.5565000000006</v>
          </cell>
          <cell r="W16">
            <v>630.08090000000004</v>
          </cell>
          <cell r="X16">
            <v>1539.4964</v>
          </cell>
        </row>
        <row r="17">
          <cell r="C17" t="str">
            <v>2003/2004G</v>
          </cell>
          <cell r="D17">
            <v>10423.395699999999</v>
          </cell>
          <cell r="E17">
            <v>419.41570000000002</v>
          </cell>
          <cell r="F17">
            <v>1320.4973</v>
          </cell>
          <cell r="G17">
            <v>768.08130000000006</v>
          </cell>
          <cell r="H17">
            <v>6275.1553000000004</v>
          </cell>
          <cell r="I17">
            <v>504.9153</v>
          </cell>
          <cell r="J17">
            <v>1135.3308</v>
          </cell>
          <cell r="K17">
            <v>1516</v>
          </cell>
          <cell r="L17">
            <v>83.5</v>
          </cell>
          <cell r="M17">
            <v>255.83320000000001</v>
          </cell>
          <cell r="N17">
            <v>80.999899999999997</v>
          </cell>
          <cell r="O17">
            <v>695.49950000000001</v>
          </cell>
          <cell r="P17">
            <v>84.833399999999997</v>
          </cell>
          <cell r="Q17">
            <v>170.16669999999999</v>
          </cell>
          <cell r="R17">
            <v>11794.2284</v>
          </cell>
          <cell r="S17">
            <v>502.91570000000002</v>
          </cell>
          <cell r="T17">
            <v>1576.3305</v>
          </cell>
          <cell r="U17">
            <v>849.08119999999997</v>
          </cell>
          <cell r="V17">
            <v>6970.6548000000003</v>
          </cell>
          <cell r="W17">
            <v>589.74869999999999</v>
          </cell>
          <cell r="X17">
            <v>1305.4974999999999</v>
          </cell>
        </row>
        <row r="18">
          <cell r="C18" t="str">
            <v>2003/2004H</v>
          </cell>
          <cell r="D18">
            <v>21401.232400000001</v>
          </cell>
          <cell r="E18">
            <v>1078.0826</v>
          </cell>
          <cell r="F18">
            <v>2993.2482</v>
          </cell>
          <cell r="G18">
            <v>2173.4983000000002</v>
          </cell>
          <cell r="H18">
            <v>13288.487499999999</v>
          </cell>
          <cell r="I18">
            <v>559.74980000000005</v>
          </cell>
          <cell r="J18">
            <v>1308.1659999999999</v>
          </cell>
          <cell r="K18">
            <v>745</v>
          </cell>
          <cell r="L18">
            <v>44.583300000000001</v>
          </cell>
          <cell r="M18">
            <v>127.5</v>
          </cell>
          <cell r="N18">
            <v>77.5</v>
          </cell>
          <cell r="O18">
            <v>326.16640000000001</v>
          </cell>
          <cell r="P18">
            <v>21.666699999999999</v>
          </cell>
          <cell r="Q18">
            <v>36</v>
          </cell>
          <cell r="R18">
            <v>22034.648799999999</v>
          </cell>
          <cell r="S18">
            <v>1122.6659</v>
          </cell>
          <cell r="T18">
            <v>3120.7482</v>
          </cell>
          <cell r="U18">
            <v>2250.9983000000002</v>
          </cell>
          <cell r="V18">
            <v>13614.653899999999</v>
          </cell>
          <cell r="W18">
            <v>581.41650000000004</v>
          </cell>
          <cell r="X18">
            <v>1344.1659999999999</v>
          </cell>
        </row>
        <row r="19">
          <cell r="C19" t="str">
            <v>2003/2004I</v>
          </cell>
          <cell r="D19">
            <v>6080.5842000000002</v>
          </cell>
          <cell r="E19">
            <v>357.3338</v>
          </cell>
          <cell r="F19">
            <v>684.58389999999997</v>
          </cell>
          <cell r="G19">
            <v>245.49979999999999</v>
          </cell>
          <cell r="H19">
            <v>4111.0834999999997</v>
          </cell>
          <cell r="I19">
            <v>148.16669999999999</v>
          </cell>
          <cell r="J19">
            <v>533.91650000000004</v>
          </cell>
          <cell r="K19">
            <v>1157</v>
          </cell>
          <cell r="L19">
            <v>84.749899999999997</v>
          </cell>
          <cell r="M19">
            <v>109.83329999999999</v>
          </cell>
          <cell r="N19">
            <v>47.166699999999999</v>
          </cell>
          <cell r="O19">
            <v>653.99969999999996</v>
          </cell>
          <cell r="P19">
            <v>35.166600000000003</v>
          </cell>
          <cell r="Q19">
            <v>106.9999</v>
          </cell>
          <cell r="R19">
            <v>7118.5002999999997</v>
          </cell>
          <cell r="S19">
            <v>442.08370000000002</v>
          </cell>
          <cell r="T19">
            <v>794.41719999999998</v>
          </cell>
          <cell r="U19">
            <v>292.66649999999998</v>
          </cell>
          <cell r="V19">
            <v>4765.0832</v>
          </cell>
          <cell r="W19">
            <v>183.33330000000001</v>
          </cell>
          <cell r="X19">
            <v>640.91639999999995</v>
          </cell>
        </row>
        <row r="20">
          <cell r="C20" t="str">
            <v>2003/2004J</v>
          </cell>
          <cell r="D20">
            <v>1348.6655000000001</v>
          </cell>
          <cell r="E20">
            <v>66.999799999999993</v>
          </cell>
          <cell r="F20">
            <v>156.83320000000001</v>
          </cell>
          <cell r="G20">
            <v>73.999899999999997</v>
          </cell>
          <cell r="H20">
            <v>887.16610000000003</v>
          </cell>
          <cell r="I20">
            <v>43.5</v>
          </cell>
          <cell r="J20">
            <v>120.1665</v>
          </cell>
          <cell r="K20">
            <v>3720</v>
          </cell>
          <cell r="L20">
            <v>195.83320000000001</v>
          </cell>
          <cell r="M20">
            <v>640.49990000000003</v>
          </cell>
          <cell r="N20">
            <v>239.16669999999999</v>
          </cell>
          <cell r="O20">
            <v>1939.4994999999999</v>
          </cell>
          <cell r="P20">
            <v>187</v>
          </cell>
          <cell r="Q20">
            <v>470.99990000000003</v>
          </cell>
          <cell r="R20">
            <v>5021.6647000000003</v>
          </cell>
          <cell r="S20">
            <v>262.83300000000003</v>
          </cell>
          <cell r="T20">
            <v>797.33309999999994</v>
          </cell>
          <cell r="U20">
            <v>313.16660000000002</v>
          </cell>
          <cell r="V20">
            <v>2826.6655999999998</v>
          </cell>
          <cell r="W20">
            <v>230.5</v>
          </cell>
          <cell r="X20">
            <v>591.16639999999995</v>
          </cell>
        </row>
        <row r="21">
          <cell r="C21" t="str">
            <v>2004/20051</v>
          </cell>
          <cell r="D21">
            <v>5283.8328000000001</v>
          </cell>
          <cell r="E21">
            <v>222</v>
          </cell>
          <cell r="F21">
            <v>690.33330000000001</v>
          </cell>
          <cell r="G21">
            <v>471</v>
          </cell>
          <cell r="H21">
            <v>3088.8328999999999</v>
          </cell>
          <cell r="I21">
            <v>179</v>
          </cell>
          <cell r="J21">
            <v>632.66660000000002</v>
          </cell>
          <cell r="K21">
            <v>28</v>
          </cell>
          <cell r="L21">
            <v>4</v>
          </cell>
          <cell r="M21">
            <v>6</v>
          </cell>
          <cell r="N21">
            <v>0</v>
          </cell>
          <cell r="O21">
            <v>14</v>
          </cell>
          <cell r="P21">
            <v>3</v>
          </cell>
          <cell r="Q21">
            <v>1</v>
          </cell>
          <cell r="R21">
            <v>5311.8328000000001</v>
          </cell>
          <cell r="S21">
            <v>226</v>
          </cell>
          <cell r="T21">
            <v>696.33330000000001</v>
          </cell>
          <cell r="U21">
            <v>471</v>
          </cell>
          <cell r="V21">
            <v>3102.8328999999999</v>
          </cell>
          <cell r="W21">
            <v>182</v>
          </cell>
          <cell r="X21">
            <v>633.66660000000002</v>
          </cell>
        </row>
        <row r="22">
          <cell r="C22" t="str">
            <v>2004/20052</v>
          </cell>
          <cell r="D22">
            <v>14445.958199999999</v>
          </cell>
          <cell r="E22">
            <v>1009.8319</v>
          </cell>
          <cell r="F22">
            <v>1876.3284000000001</v>
          </cell>
          <cell r="G22">
            <v>762.99800000000005</v>
          </cell>
          <cell r="H22">
            <v>7462.1436999999996</v>
          </cell>
          <cell r="I22">
            <v>869.16319999999996</v>
          </cell>
          <cell r="J22">
            <v>2465.4929999999999</v>
          </cell>
          <cell r="K22">
            <v>4762</v>
          </cell>
          <cell r="L22">
            <v>546.16650000000004</v>
          </cell>
          <cell r="M22">
            <v>515.49969999999996</v>
          </cell>
          <cell r="N22">
            <v>153.66650000000001</v>
          </cell>
          <cell r="O22">
            <v>2448.4991</v>
          </cell>
          <cell r="P22">
            <v>242.5</v>
          </cell>
          <cell r="Q22">
            <v>814</v>
          </cell>
          <cell r="R22">
            <v>19166.29</v>
          </cell>
          <cell r="S22">
            <v>1555.9983999999999</v>
          </cell>
          <cell r="T22">
            <v>2391.8281000000002</v>
          </cell>
          <cell r="U22">
            <v>916.66449999999998</v>
          </cell>
          <cell r="V22">
            <v>9910.6427999999996</v>
          </cell>
          <cell r="W22">
            <v>1111.6632</v>
          </cell>
          <cell r="X22">
            <v>3279.4929999999999</v>
          </cell>
        </row>
        <row r="23">
          <cell r="C23" t="str">
            <v>2004/20053</v>
          </cell>
          <cell r="D23">
            <v>19009.611799999999</v>
          </cell>
          <cell r="E23">
            <v>692.49540000000002</v>
          </cell>
          <cell r="F23">
            <v>2034.3196</v>
          </cell>
          <cell r="G23">
            <v>1007.3256</v>
          </cell>
          <cell r="H23">
            <v>11195.1644</v>
          </cell>
          <cell r="I23">
            <v>1138.4927</v>
          </cell>
          <cell r="J23">
            <v>2941.8141000000001</v>
          </cell>
          <cell r="K23">
            <v>1840</v>
          </cell>
          <cell r="L23">
            <v>167.66640000000001</v>
          </cell>
          <cell r="M23">
            <v>241.6653</v>
          </cell>
          <cell r="N23">
            <v>121.99930000000001</v>
          </cell>
          <cell r="O23">
            <v>819.74590000000001</v>
          </cell>
          <cell r="P23">
            <v>88.5</v>
          </cell>
          <cell r="Q23">
            <v>257.33269999999999</v>
          </cell>
          <cell r="R23">
            <v>20706.521400000001</v>
          </cell>
          <cell r="S23">
            <v>860.16179999999997</v>
          </cell>
          <cell r="T23">
            <v>2275.9848999999999</v>
          </cell>
          <cell r="U23">
            <v>1129.3249000000001</v>
          </cell>
          <cell r="V23">
            <v>12014.9103</v>
          </cell>
          <cell r="W23">
            <v>1226.9927</v>
          </cell>
          <cell r="X23">
            <v>3199.1468</v>
          </cell>
        </row>
        <row r="24">
          <cell r="C24" t="str">
            <v>2004/20054</v>
          </cell>
          <cell r="D24">
            <v>459</v>
          </cell>
          <cell r="E24">
            <v>28</v>
          </cell>
          <cell r="F24">
            <v>52</v>
          </cell>
          <cell r="G24">
            <v>32</v>
          </cell>
          <cell r="H24">
            <v>285</v>
          </cell>
          <cell r="I24">
            <v>20</v>
          </cell>
          <cell r="J24">
            <v>42</v>
          </cell>
          <cell r="K24">
            <v>2</v>
          </cell>
          <cell r="L24">
            <v>0</v>
          </cell>
          <cell r="M24">
            <v>0</v>
          </cell>
          <cell r="N24">
            <v>0</v>
          </cell>
          <cell r="O24">
            <v>0</v>
          </cell>
          <cell r="P24">
            <v>1</v>
          </cell>
          <cell r="Q24">
            <v>1</v>
          </cell>
          <cell r="R24">
            <v>461</v>
          </cell>
          <cell r="S24">
            <v>28</v>
          </cell>
          <cell r="T24">
            <v>52</v>
          </cell>
          <cell r="U24">
            <v>32</v>
          </cell>
          <cell r="V24">
            <v>285</v>
          </cell>
          <cell r="W24">
            <v>21</v>
          </cell>
          <cell r="X24">
            <v>43</v>
          </cell>
        </row>
        <row r="25">
          <cell r="C25" t="str">
            <v>2004/20055</v>
          </cell>
          <cell r="D25">
            <v>1585.3322000000001</v>
          </cell>
          <cell r="E25">
            <v>87.999899999999997</v>
          </cell>
          <cell r="F25">
            <v>215.16650000000001</v>
          </cell>
          <cell r="G25">
            <v>87.666600000000003</v>
          </cell>
          <cell r="H25">
            <v>980.16600000000005</v>
          </cell>
          <cell r="I25">
            <v>62.5</v>
          </cell>
          <cell r="J25">
            <v>151.83320000000001</v>
          </cell>
          <cell r="K25">
            <v>89</v>
          </cell>
          <cell r="L25">
            <v>7</v>
          </cell>
          <cell r="M25">
            <v>11.666600000000001</v>
          </cell>
          <cell r="N25">
            <v>3</v>
          </cell>
          <cell r="O25">
            <v>57.666600000000003</v>
          </cell>
          <cell r="P25">
            <v>2</v>
          </cell>
          <cell r="Q25">
            <v>3.8332999999999999</v>
          </cell>
          <cell r="R25">
            <v>1670.4987000000001</v>
          </cell>
          <cell r="S25">
            <v>94.999899999999997</v>
          </cell>
          <cell r="T25">
            <v>226.8331</v>
          </cell>
          <cell r="U25">
            <v>90.666600000000003</v>
          </cell>
          <cell r="V25">
            <v>1037.8326</v>
          </cell>
          <cell r="W25">
            <v>64.5</v>
          </cell>
          <cell r="X25">
            <v>155.66650000000001</v>
          </cell>
        </row>
        <row r="26">
          <cell r="C26" t="str">
            <v>2004/20056</v>
          </cell>
          <cell r="D26">
            <v>8898.2227000000003</v>
          </cell>
          <cell r="E26">
            <v>273.3306</v>
          </cell>
          <cell r="F26">
            <v>1036.5707</v>
          </cell>
          <cell r="G26">
            <v>501.16140000000001</v>
          </cell>
          <cell r="H26">
            <v>5465.7656999999999</v>
          </cell>
          <cell r="I26">
            <v>481.9923</v>
          </cell>
          <cell r="J26">
            <v>1139.402</v>
          </cell>
          <cell r="K26">
            <v>712</v>
          </cell>
          <cell r="L26">
            <v>51.999600000000001</v>
          </cell>
          <cell r="M26">
            <v>76.999799999999993</v>
          </cell>
          <cell r="N26">
            <v>31.333300000000001</v>
          </cell>
          <cell r="O26">
            <v>375.41500000000002</v>
          </cell>
          <cell r="P26">
            <v>31.833200000000001</v>
          </cell>
          <cell r="Q26">
            <v>95.999899999999997</v>
          </cell>
          <cell r="R26">
            <v>9561.8035</v>
          </cell>
          <cell r="S26">
            <v>325.33019999999999</v>
          </cell>
          <cell r="T26">
            <v>1113.5705</v>
          </cell>
          <cell r="U26">
            <v>532.49469999999997</v>
          </cell>
          <cell r="V26">
            <v>5841.1806999999999</v>
          </cell>
          <cell r="W26">
            <v>513.82550000000003</v>
          </cell>
          <cell r="X26">
            <v>1235.4019000000001</v>
          </cell>
        </row>
        <row r="27">
          <cell r="C27" t="str">
            <v>2004/20057</v>
          </cell>
          <cell r="D27">
            <v>3476.1977000000002</v>
          </cell>
          <cell r="E27">
            <v>116.6647</v>
          </cell>
          <cell r="F27">
            <v>399.40989999999999</v>
          </cell>
          <cell r="G27">
            <v>182.3304</v>
          </cell>
          <cell r="H27">
            <v>2333.9652999999998</v>
          </cell>
          <cell r="I27">
            <v>136.6651</v>
          </cell>
          <cell r="J27">
            <v>307.16230000000002</v>
          </cell>
          <cell r="K27">
            <v>391</v>
          </cell>
          <cell r="L27">
            <v>21.666499999999999</v>
          </cell>
          <cell r="M27">
            <v>57.4998</v>
          </cell>
          <cell r="N27">
            <v>23</v>
          </cell>
          <cell r="O27">
            <v>159.41579999999999</v>
          </cell>
          <cell r="P27">
            <v>32.666499999999999</v>
          </cell>
          <cell r="Q27">
            <v>63.666600000000003</v>
          </cell>
          <cell r="R27">
            <v>3834.1129000000001</v>
          </cell>
          <cell r="S27">
            <v>138.3312</v>
          </cell>
          <cell r="T27">
            <v>456.90969999999999</v>
          </cell>
          <cell r="U27">
            <v>205.3304</v>
          </cell>
          <cell r="V27">
            <v>2493.3811000000001</v>
          </cell>
          <cell r="W27">
            <v>169.33160000000001</v>
          </cell>
          <cell r="X27">
            <v>370.82889999999998</v>
          </cell>
        </row>
        <row r="28">
          <cell r="C28" t="str">
            <v>2004/20058</v>
          </cell>
          <cell r="D28">
            <v>12377.747600000001</v>
          </cell>
          <cell r="E28">
            <v>444.49639999999999</v>
          </cell>
          <cell r="F28">
            <v>1636.4874</v>
          </cell>
          <cell r="G28">
            <v>908.32709999999997</v>
          </cell>
          <cell r="H28">
            <v>8609.2749000000003</v>
          </cell>
          <cell r="I28">
            <v>225.66499999999999</v>
          </cell>
          <cell r="J28">
            <v>553.49680000000001</v>
          </cell>
          <cell r="K28">
            <v>2244</v>
          </cell>
          <cell r="L28">
            <v>119.8323</v>
          </cell>
          <cell r="M28">
            <v>298.16520000000003</v>
          </cell>
          <cell r="N28">
            <v>154.4991</v>
          </cell>
          <cell r="O28">
            <v>1237.9919</v>
          </cell>
          <cell r="P28">
            <v>47.832999999999998</v>
          </cell>
          <cell r="Q28">
            <v>132.99940000000001</v>
          </cell>
          <cell r="R28">
            <v>14369.068499999999</v>
          </cell>
          <cell r="S28">
            <v>564.32870000000003</v>
          </cell>
          <cell r="T28">
            <v>1934.6525999999999</v>
          </cell>
          <cell r="U28">
            <v>1062.8262</v>
          </cell>
          <cell r="V28">
            <v>9847.2667999999994</v>
          </cell>
          <cell r="W28">
            <v>273.49799999999999</v>
          </cell>
          <cell r="X28">
            <v>686.49620000000004</v>
          </cell>
        </row>
        <row r="29">
          <cell r="C29" t="str">
            <v>2004/20059</v>
          </cell>
          <cell r="D29">
            <v>9650.9575000000004</v>
          </cell>
          <cell r="E29">
            <v>350.16489999999999</v>
          </cell>
          <cell r="F29">
            <v>1224.6603</v>
          </cell>
          <cell r="G29">
            <v>608.49739999999997</v>
          </cell>
          <cell r="H29">
            <v>6454.8051999999998</v>
          </cell>
          <cell r="I29">
            <v>284.83210000000003</v>
          </cell>
          <cell r="J29">
            <v>727.99760000000003</v>
          </cell>
          <cell r="K29">
            <v>1698</v>
          </cell>
          <cell r="L29">
            <v>118.83320000000001</v>
          </cell>
          <cell r="M29">
            <v>201.33330000000001</v>
          </cell>
          <cell r="N29">
            <v>70.5</v>
          </cell>
          <cell r="O29">
            <v>1119.1657</v>
          </cell>
          <cell r="P29">
            <v>36.666400000000003</v>
          </cell>
          <cell r="Q29">
            <v>101.33320000000001</v>
          </cell>
          <cell r="R29">
            <v>11298.7893</v>
          </cell>
          <cell r="S29">
            <v>468.99810000000002</v>
          </cell>
          <cell r="T29">
            <v>1425.9936</v>
          </cell>
          <cell r="U29">
            <v>678.99739999999997</v>
          </cell>
          <cell r="V29">
            <v>7573.9709000000003</v>
          </cell>
          <cell r="W29">
            <v>321.49849999999998</v>
          </cell>
          <cell r="X29">
            <v>829.33079999999995</v>
          </cell>
        </row>
        <row r="30">
          <cell r="C30" t="str">
            <v>2004/2005A</v>
          </cell>
          <cell r="D30">
            <v>2937.3272999999999</v>
          </cell>
          <cell r="E30">
            <v>101.833</v>
          </cell>
          <cell r="F30">
            <v>364.66590000000002</v>
          </cell>
          <cell r="G30">
            <v>202.49959999999999</v>
          </cell>
          <cell r="H30">
            <v>1709.6623999999999</v>
          </cell>
          <cell r="I30">
            <v>140.16650000000001</v>
          </cell>
          <cell r="J30">
            <v>418.49990000000003</v>
          </cell>
          <cell r="K30">
            <v>1030</v>
          </cell>
          <cell r="L30">
            <v>99.999799999999993</v>
          </cell>
          <cell r="M30">
            <v>121.49979999999999</v>
          </cell>
          <cell r="N30">
            <v>48.666600000000003</v>
          </cell>
          <cell r="O30">
            <v>662.66600000000005</v>
          </cell>
          <cell r="P30">
            <v>16</v>
          </cell>
          <cell r="Q30">
            <v>61.333300000000001</v>
          </cell>
          <cell r="R30">
            <v>3947.4928</v>
          </cell>
          <cell r="S30">
            <v>201.83279999999999</v>
          </cell>
          <cell r="T30">
            <v>486.16570000000002</v>
          </cell>
          <cell r="U30">
            <v>251.1662</v>
          </cell>
          <cell r="V30">
            <v>2372.3283999999999</v>
          </cell>
          <cell r="W30">
            <v>156.16650000000001</v>
          </cell>
          <cell r="X30">
            <v>479.83319999999998</v>
          </cell>
        </row>
        <row r="31">
          <cell r="C31" t="str">
            <v>2004/2005B</v>
          </cell>
          <cell r="D31">
            <v>19176.014500000001</v>
          </cell>
          <cell r="E31">
            <v>818.41070000000002</v>
          </cell>
          <cell r="F31">
            <v>2214.5625</v>
          </cell>
          <cell r="G31">
            <v>1252.4058</v>
          </cell>
          <cell r="H31">
            <v>12340.405500000001</v>
          </cell>
          <cell r="I31">
            <v>644.32809999999995</v>
          </cell>
          <cell r="J31">
            <v>1905.9019000000001</v>
          </cell>
          <cell r="K31">
            <v>2637</v>
          </cell>
          <cell r="L31">
            <v>169.9991</v>
          </cell>
          <cell r="M31">
            <v>321.99810000000002</v>
          </cell>
          <cell r="N31">
            <v>155.3321</v>
          </cell>
          <cell r="O31">
            <v>1310.3278</v>
          </cell>
          <cell r="P31">
            <v>99.666399999999996</v>
          </cell>
          <cell r="Q31">
            <v>291.33260000000001</v>
          </cell>
          <cell r="R31">
            <v>21524.670600000001</v>
          </cell>
          <cell r="S31">
            <v>988.40980000000002</v>
          </cell>
          <cell r="T31">
            <v>2536.5605999999998</v>
          </cell>
          <cell r="U31">
            <v>1407.7379000000001</v>
          </cell>
          <cell r="V31">
            <v>13650.7333</v>
          </cell>
          <cell r="W31">
            <v>743.99450000000002</v>
          </cell>
          <cell r="X31">
            <v>2197.2345</v>
          </cell>
        </row>
        <row r="32">
          <cell r="C32" t="str">
            <v>2004/2005C</v>
          </cell>
          <cell r="D32">
            <v>8639.9545999999991</v>
          </cell>
          <cell r="E32">
            <v>385.49720000000002</v>
          </cell>
          <cell r="F32">
            <v>1176.327</v>
          </cell>
          <cell r="G32">
            <v>660.32979999999998</v>
          </cell>
          <cell r="H32">
            <v>5722.4718999999996</v>
          </cell>
          <cell r="I32">
            <v>201.3322</v>
          </cell>
          <cell r="J32">
            <v>493.99650000000003</v>
          </cell>
          <cell r="K32">
            <v>1314</v>
          </cell>
          <cell r="L32">
            <v>126.9999</v>
          </cell>
          <cell r="M32">
            <v>198.99969999999999</v>
          </cell>
          <cell r="N32">
            <v>113.1665</v>
          </cell>
          <cell r="O32">
            <v>658.33219999999994</v>
          </cell>
          <cell r="P32">
            <v>49.5</v>
          </cell>
          <cell r="Q32">
            <v>102.83320000000001</v>
          </cell>
          <cell r="R32">
            <v>9889.7860999999994</v>
          </cell>
          <cell r="S32">
            <v>512.49710000000005</v>
          </cell>
          <cell r="T32">
            <v>1375.3267000000001</v>
          </cell>
          <cell r="U32">
            <v>773.49630000000002</v>
          </cell>
          <cell r="V32">
            <v>6380.8041000000003</v>
          </cell>
          <cell r="W32">
            <v>250.8322</v>
          </cell>
          <cell r="X32">
            <v>596.8297</v>
          </cell>
        </row>
        <row r="33">
          <cell r="C33" t="str">
            <v>2004/2005D</v>
          </cell>
          <cell r="D33">
            <v>23035.964599999999</v>
          </cell>
          <cell r="E33">
            <v>1237.4887000000001</v>
          </cell>
          <cell r="F33">
            <v>2844.4739</v>
          </cell>
          <cell r="G33">
            <v>1499.9857999999999</v>
          </cell>
          <cell r="H33">
            <v>16019.1967</v>
          </cell>
          <cell r="I33">
            <v>346.16329999999999</v>
          </cell>
          <cell r="J33">
            <v>1088.6561999999999</v>
          </cell>
          <cell r="K33">
            <v>2856</v>
          </cell>
          <cell r="L33">
            <v>311.33150000000001</v>
          </cell>
          <cell r="M33">
            <v>301.16340000000002</v>
          </cell>
          <cell r="N33">
            <v>168.83160000000001</v>
          </cell>
          <cell r="O33">
            <v>1404.1542999999999</v>
          </cell>
          <cell r="P33">
            <v>37.666499999999999</v>
          </cell>
          <cell r="Q33">
            <v>126.6658</v>
          </cell>
          <cell r="R33">
            <v>25385.777699999999</v>
          </cell>
          <cell r="S33">
            <v>1548.8202000000001</v>
          </cell>
          <cell r="T33">
            <v>3145.6372999999999</v>
          </cell>
          <cell r="U33">
            <v>1668.8173999999999</v>
          </cell>
          <cell r="V33">
            <v>17423.350999999999</v>
          </cell>
          <cell r="W33">
            <v>383.82979999999998</v>
          </cell>
          <cell r="X33">
            <v>1215.3219999999999</v>
          </cell>
        </row>
        <row r="34">
          <cell r="C34" t="str">
            <v>2004/2005E</v>
          </cell>
          <cell r="D34">
            <v>6676.9360999999999</v>
          </cell>
          <cell r="E34">
            <v>273.16410000000002</v>
          </cell>
          <cell r="F34">
            <v>765.32600000000002</v>
          </cell>
          <cell r="G34">
            <v>534.82770000000005</v>
          </cell>
          <cell r="H34">
            <v>4612.1238000000003</v>
          </cell>
          <cell r="I34">
            <v>127.3321</v>
          </cell>
          <cell r="J34">
            <v>364.16239999999999</v>
          </cell>
          <cell r="K34">
            <v>307</v>
          </cell>
          <cell r="L34">
            <v>16.5</v>
          </cell>
          <cell r="M34">
            <v>30.6663</v>
          </cell>
          <cell r="N34">
            <v>26.333100000000002</v>
          </cell>
          <cell r="O34">
            <v>133.16480000000001</v>
          </cell>
          <cell r="P34">
            <v>6.3331999999999997</v>
          </cell>
          <cell r="Q34">
            <v>12.3332</v>
          </cell>
          <cell r="R34">
            <v>6902.2667000000001</v>
          </cell>
          <cell r="S34">
            <v>289.66410000000002</v>
          </cell>
          <cell r="T34">
            <v>795.9923</v>
          </cell>
          <cell r="U34">
            <v>561.16079999999999</v>
          </cell>
          <cell r="V34">
            <v>4745.2885999999999</v>
          </cell>
          <cell r="W34">
            <v>133.6653</v>
          </cell>
          <cell r="X34">
            <v>376.49560000000002</v>
          </cell>
        </row>
        <row r="35">
          <cell r="C35" t="str">
            <v>2004/2005F</v>
          </cell>
          <cell r="D35">
            <v>14774.1926</v>
          </cell>
          <cell r="E35">
            <v>667.65940000000001</v>
          </cell>
          <cell r="F35">
            <v>1919.1492000000001</v>
          </cell>
          <cell r="G35">
            <v>984.99069999999995</v>
          </cell>
          <cell r="H35">
            <v>9075.7453000000005</v>
          </cell>
          <cell r="I35">
            <v>607.57770000000005</v>
          </cell>
          <cell r="J35">
            <v>1519.0703000000001</v>
          </cell>
          <cell r="K35">
            <v>1103</v>
          </cell>
          <cell r="L35">
            <v>65.999899999999997</v>
          </cell>
          <cell r="M35">
            <v>165.58189999999999</v>
          </cell>
          <cell r="N35">
            <v>74.915999999999997</v>
          </cell>
          <cell r="O35">
            <v>443.08019999999999</v>
          </cell>
          <cell r="P35">
            <v>42.832799999999999</v>
          </cell>
          <cell r="Q35">
            <v>92.833200000000005</v>
          </cell>
          <cell r="R35">
            <v>15659.436600000001</v>
          </cell>
          <cell r="S35">
            <v>733.65930000000003</v>
          </cell>
          <cell r="T35">
            <v>2084.7311</v>
          </cell>
          <cell r="U35">
            <v>1059.9067</v>
          </cell>
          <cell r="V35">
            <v>9518.8255000000008</v>
          </cell>
          <cell r="W35">
            <v>650.41049999999996</v>
          </cell>
          <cell r="X35">
            <v>1611.9034999999999</v>
          </cell>
        </row>
        <row r="36">
          <cell r="C36" t="str">
            <v>2004/2005G</v>
          </cell>
          <cell r="D36">
            <v>10604.774299999999</v>
          </cell>
          <cell r="E36">
            <v>332.24759999999998</v>
          </cell>
          <cell r="F36">
            <v>1285.3255999999999</v>
          </cell>
          <cell r="G36">
            <v>725.91210000000001</v>
          </cell>
          <cell r="H36">
            <v>6610.1313</v>
          </cell>
          <cell r="I36">
            <v>476.83089999999999</v>
          </cell>
          <cell r="J36">
            <v>1174.3268</v>
          </cell>
          <cell r="K36">
            <v>1743</v>
          </cell>
          <cell r="L36">
            <v>70.499799999999993</v>
          </cell>
          <cell r="M36">
            <v>340.33240000000001</v>
          </cell>
          <cell r="N36">
            <v>108.49939999999999</v>
          </cell>
          <cell r="O36">
            <v>780.66390000000001</v>
          </cell>
          <cell r="P36">
            <v>107.4997</v>
          </cell>
          <cell r="Q36">
            <v>166.833</v>
          </cell>
          <cell r="R36">
            <v>12179.102500000001</v>
          </cell>
          <cell r="S36">
            <v>402.74740000000003</v>
          </cell>
          <cell r="T36">
            <v>1625.6579999999999</v>
          </cell>
          <cell r="U36">
            <v>834.41150000000005</v>
          </cell>
          <cell r="V36">
            <v>7390.7951999999996</v>
          </cell>
          <cell r="W36">
            <v>584.3306</v>
          </cell>
          <cell r="X36">
            <v>1341.1597999999999</v>
          </cell>
        </row>
        <row r="37">
          <cell r="C37" t="str">
            <v>2004/2005H</v>
          </cell>
          <cell r="D37">
            <v>23282.495500000001</v>
          </cell>
          <cell r="E37">
            <v>1066.8297</v>
          </cell>
          <cell r="F37">
            <v>3340.5740000000001</v>
          </cell>
          <cell r="G37">
            <v>2299.9079999999999</v>
          </cell>
          <cell r="H37">
            <v>14545.7762</v>
          </cell>
          <cell r="I37">
            <v>600.66420000000005</v>
          </cell>
          <cell r="J37">
            <v>1428.7434000000001</v>
          </cell>
          <cell r="K37">
            <v>773</v>
          </cell>
          <cell r="L37">
            <v>45.499899999999997</v>
          </cell>
          <cell r="M37">
            <v>155.08269999999999</v>
          </cell>
          <cell r="N37">
            <v>82.082999999999998</v>
          </cell>
          <cell r="O37">
            <v>327.49860000000001</v>
          </cell>
          <cell r="P37">
            <v>21.666499999999999</v>
          </cell>
          <cell r="Q37">
            <v>47.499899999999997</v>
          </cell>
          <cell r="R37">
            <v>23961.826099999998</v>
          </cell>
          <cell r="S37">
            <v>1112.3296</v>
          </cell>
          <cell r="T37">
            <v>3495.6567</v>
          </cell>
          <cell r="U37">
            <v>2381.991</v>
          </cell>
          <cell r="V37">
            <v>14873.274799999999</v>
          </cell>
          <cell r="W37">
            <v>622.33069999999998</v>
          </cell>
          <cell r="X37">
            <v>1476.2433000000001</v>
          </cell>
        </row>
        <row r="38">
          <cell r="C38" t="str">
            <v>2004/2005I</v>
          </cell>
          <cell r="D38">
            <v>6750.8810999999996</v>
          </cell>
          <cell r="E38">
            <v>381.1653</v>
          </cell>
          <cell r="F38">
            <v>735.16250000000002</v>
          </cell>
          <cell r="G38">
            <v>313.41489999999999</v>
          </cell>
          <cell r="H38">
            <v>4570.7263999999996</v>
          </cell>
          <cell r="I38">
            <v>154.58240000000001</v>
          </cell>
          <cell r="J38">
            <v>595.82960000000003</v>
          </cell>
          <cell r="K38">
            <v>1338</v>
          </cell>
          <cell r="L38">
            <v>96.833200000000005</v>
          </cell>
          <cell r="M38">
            <v>138.99940000000001</v>
          </cell>
          <cell r="N38">
            <v>57.832999999999998</v>
          </cell>
          <cell r="O38">
            <v>763.66499999999996</v>
          </cell>
          <cell r="P38">
            <v>24.833300000000001</v>
          </cell>
          <cell r="Q38">
            <v>135.33279999999999</v>
          </cell>
          <cell r="R38">
            <v>7968.3778000000002</v>
          </cell>
          <cell r="S38">
            <v>477.99849999999998</v>
          </cell>
          <cell r="T38">
            <v>874.16189999999995</v>
          </cell>
          <cell r="U38">
            <v>371.24790000000002</v>
          </cell>
          <cell r="V38">
            <v>5334.3914000000004</v>
          </cell>
          <cell r="W38">
            <v>179.41569999999999</v>
          </cell>
          <cell r="X38">
            <v>731.16240000000005</v>
          </cell>
        </row>
        <row r="39">
          <cell r="C39" t="str">
            <v>2004/2005J</v>
          </cell>
          <cell r="D39">
            <v>953.32910000000004</v>
          </cell>
          <cell r="E39">
            <v>46.666400000000003</v>
          </cell>
          <cell r="F39">
            <v>96.999600000000001</v>
          </cell>
          <cell r="G39">
            <v>76.332800000000006</v>
          </cell>
          <cell r="H39">
            <v>604.8306</v>
          </cell>
          <cell r="I39">
            <v>36.666600000000003</v>
          </cell>
          <cell r="J39">
            <v>91.833100000000002</v>
          </cell>
          <cell r="K39">
            <v>4847</v>
          </cell>
          <cell r="L39">
            <v>266.16649999999998</v>
          </cell>
          <cell r="M39">
            <v>828.8329</v>
          </cell>
          <cell r="N39">
            <v>272.3331</v>
          </cell>
          <cell r="O39">
            <v>2509.4989999999998</v>
          </cell>
          <cell r="P39">
            <v>277.99990000000003</v>
          </cell>
          <cell r="Q39">
            <v>632.83320000000003</v>
          </cell>
          <cell r="R39">
            <v>5740.9937</v>
          </cell>
          <cell r="S39">
            <v>312.8329</v>
          </cell>
          <cell r="T39">
            <v>925.83249999999998</v>
          </cell>
          <cell r="U39">
            <v>348.66590000000002</v>
          </cell>
          <cell r="V39">
            <v>3114.3296</v>
          </cell>
          <cell r="W39">
            <v>314.66649999999998</v>
          </cell>
          <cell r="X39">
            <v>724.66629999999998</v>
          </cell>
        </row>
        <row r="40">
          <cell r="C40" t="str">
            <v>2005/20061</v>
          </cell>
          <cell r="D40">
            <v>5540.6662999999999</v>
          </cell>
          <cell r="E40">
            <v>221</v>
          </cell>
          <cell r="F40">
            <v>630</v>
          </cell>
          <cell r="G40">
            <v>624</v>
          </cell>
          <cell r="H40">
            <v>3137.3330000000001</v>
          </cell>
          <cell r="I40">
            <v>218.5</v>
          </cell>
          <cell r="J40">
            <v>709.83330000000001</v>
          </cell>
          <cell r="K40">
            <v>17</v>
          </cell>
          <cell r="L40">
            <v>0</v>
          </cell>
          <cell r="M40">
            <v>5</v>
          </cell>
          <cell r="N40">
            <v>2</v>
          </cell>
          <cell r="O40">
            <v>10</v>
          </cell>
          <cell r="P40">
            <v>0</v>
          </cell>
          <cell r="Q40">
            <v>0</v>
          </cell>
          <cell r="R40">
            <v>5557.6662999999999</v>
          </cell>
          <cell r="S40">
            <v>221</v>
          </cell>
          <cell r="T40">
            <v>635</v>
          </cell>
          <cell r="U40">
            <v>626</v>
          </cell>
          <cell r="V40">
            <v>3147.3330000000001</v>
          </cell>
          <cell r="W40">
            <v>218.5</v>
          </cell>
          <cell r="X40">
            <v>709.83330000000001</v>
          </cell>
        </row>
        <row r="41">
          <cell r="C41" t="str">
            <v>2005/20062</v>
          </cell>
          <cell r="D41">
            <v>15484.8076</v>
          </cell>
          <cell r="E41">
            <v>1014.8326</v>
          </cell>
          <cell r="F41">
            <v>1936.9970000000001</v>
          </cell>
          <cell r="G41">
            <v>915.33209999999997</v>
          </cell>
          <cell r="H41">
            <v>8271.9858000000004</v>
          </cell>
          <cell r="I41">
            <v>814.83090000000004</v>
          </cell>
          <cell r="J41">
            <v>2530.8292000000001</v>
          </cell>
          <cell r="K41">
            <v>5476</v>
          </cell>
          <cell r="L41">
            <v>625.16669999999999</v>
          </cell>
          <cell r="M41">
            <v>611</v>
          </cell>
          <cell r="N41">
            <v>202.5</v>
          </cell>
          <cell r="O41">
            <v>2918.6668</v>
          </cell>
          <cell r="P41">
            <v>213.0001</v>
          </cell>
          <cell r="Q41">
            <v>856.66669999999999</v>
          </cell>
          <cell r="R41">
            <v>20911.8079</v>
          </cell>
          <cell r="S41">
            <v>1639.9992999999999</v>
          </cell>
          <cell r="T41">
            <v>2547.9969999999998</v>
          </cell>
          <cell r="U41">
            <v>1117.8321000000001</v>
          </cell>
          <cell r="V41">
            <v>11190.652599999999</v>
          </cell>
          <cell r="W41">
            <v>1027.8309999999999</v>
          </cell>
          <cell r="X41">
            <v>3387.4958999999999</v>
          </cell>
        </row>
        <row r="42">
          <cell r="C42" t="str">
            <v>2005/20063</v>
          </cell>
          <cell r="D42">
            <v>19357.070899999999</v>
          </cell>
          <cell r="E42">
            <v>587.5</v>
          </cell>
          <cell r="F42">
            <v>1968.6648</v>
          </cell>
          <cell r="G42">
            <v>1116.0826</v>
          </cell>
          <cell r="H42">
            <v>11551.5779</v>
          </cell>
          <cell r="I42">
            <v>1137.9141999999999</v>
          </cell>
          <cell r="J42">
            <v>2995.3314</v>
          </cell>
          <cell r="K42">
            <v>1910</v>
          </cell>
          <cell r="L42">
            <v>145.33340000000001</v>
          </cell>
          <cell r="M42">
            <v>244.25030000000001</v>
          </cell>
          <cell r="N42">
            <v>126.16679999999999</v>
          </cell>
          <cell r="O42">
            <v>884.41759999999999</v>
          </cell>
          <cell r="P42">
            <v>111.8334</v>
          </cell>
          <cell r="Q42">
            <v>251.83349999999999</v>
          </cell>
          <cell r="R42">
            <v>21120.905900000002</v>
          </cell>
          <cell r="S42">
            <v>732.83339999999998</v>
          </cell>
          <cell r="T42">
            <v>2212.9151000000002</v>
          </cell>
          <cell r="U42">
            <v>1242.2493999999999</v>
          </cell>
          <cell r="V42">
            <v>12435.995500000001</v>
          </cell>
          <cell r="W42">
            <v>1249.7475999999999</v>
          </cell>
          <cell r="X42">
            <v>3247.1649000000002</v>
          </cell>
        </row>
        <row r="43">
          <cell r="C43" t="str">
            <v>2005/20064</v>
          </cell>
          <cell r="D43">
            <v>475</v>
          </cell>
          <cell r="E43">
            <v>27</v>
          </cell>
          <cell r="F43">
            <v>48</v>
          </cell>
          <cell r="G43">
            <v>24</v>
          </cell>
          <cell r="H43">
            <v>306</v>
          </cell>
          <cell r="I43">
            <v>21</v>
          </cell>
          <cell r="J43">
            <v>49</v>
          </cell>
          <cell r="K43">
            <v>1</v>
          </cell>
          <cell r="L43">
            <v>0</v>
          </cell>
          <cell r="M43">
            <v>0</v>
          </cell>
          <cell r="N43">
            <v>0</v>
          </cell>
          <cell r="O43">
            <v>1</v>
          </cell>
          <cell r="P43">
            <v>0</v>
          </cell>
          <cell r="Q43">
            <v>0</v>
          </cell>
          <cell r="R43">
            <v>476</v>
          </cell>
          <cell r="S43">
            <v>27</v>
          </cell>
          <cell r="T43">
            <v>48</v>
          </cell>
          <cell r="U43">
            <v>24</v>
          </cell>
          <cell r="V43">
            <v>307</v>
          </cell>
          <cell r="W43">
            <v>21</v>
          </cell>
          <cell r="X43">
            <v>49</v>
          </cell>
        </row>
        <row r="44">
          <cell r="C44" t="str">
            <v>2005/20065</v>
          </cell>
          <cell r="D44">
            <v>1526.1664000000001</v>
          </cell>
          <cell r="E44">
            <v>65.666700000000006</v>
          </cell>
          <cell r="F44">
            <v>212.16669999999999</v>
          </cell>
          <cell r="G44">
            <v>82.5</v>
          </cell>
          <cell r="H44">
            <v>962.83299999999997</v>
          </cell>
          <cell r="I44">
            <v>50</v>
          </cell>
          <cell r="J44">
            <v>153</v>
          </cell>
          <cell r="K44">
            <v>91</v>
          </cell>
          <cell r="L44">
            <v>10</v>
          </cell>
          <cell r="M44">
            <v>10.333299999999999</v>
          </cell>
          <cell r="N44">
            <v>6.6666999999999996</v>
          </cell>
          <cell r="O44">
            <v>51.333300000000001</v>
          </cell>
          <cell r="P44">
            <v>4</v>
          </cell>
          <cell r="Q44">
            <v>6</v>
          </cell>
          <cell r="R44">
            <v>1614.4997000000001</v>
          </cell>
          <cell r="S44">
            <v>75.666700000000006</v>
          </cell>
          <cell r="T44">
            <v>222.5</v>
          </cell>
          <cell r="U44">
            <v>89.166700000000006</v>
          </cell>
          <cell r="V44">
            <v>1014.1663</v>
          </cell>
          <cell r="W44">
            <v>54</v>
          </cell>
          <cell r="X44">
            <v>159</v>
          </cell>
        </row>
        <row r="45">
          <cell r="C45" t="str">
            <v>2005/20066</v>
          </cell>
          <cell r="D45">
            <v>9160.2322999999997</v>
          </cell>
          <cell r="E45">
            <v>250.5829</v>
          </cell>
          <cell r="F45">
            <v>1058.8323</v>
          </cell>
          <cell r="G45">
            <v>502.166</v>
          </cell>
          <cell r="H45">
            <v>5758.0736999999999</v>
          </cell>
          <cell r="I45">
            <v>514.16449999999998</v>
          </cell>
          <cell r="J45">
            <v>1076.4129</v>
          </cell>
          <cell r="K45">
            <v>717</v>
          </cell>
          <cell r="L45">
            <v>44.166600000000003</v>
          </cell>
          <cell r="M45">
            <v>83.083500000000001</v>
          </cell>
          <cell r="N45">
            <v>35.333300000000001</v>
          </cell>
          <cell r="O45">
            <v>370.33300000000003</v>
          </cell>
          <cell r="P45">
            <v>33</v>
          </cell>
          <cell r="Q45">
            <v>103.6666</v>
          </cell>
          <cell r="R45">
            <v>9829.8153000000002</v>
          </cell>
          <cell r="S45">
            <v>294.74950000000001</v>
          </cell>
          <cell r="T45">
            <v>1141.9158</v>
          </cell>
          <cell r="U45">
            <v>537.49929999999995</v>
          </cell>
          <cell r="V45">
            <v>6128.4066999999995</v>
          </cell>
          <cell r="W45">
            <v>547.16449999999998</v>
          </cell>
          <cell r="X45">
            <v>1180.0795000000001</v>
          </cell>
        </row>
        <row r="46">
          <cell r="C46" t="str">
            <v>2005/20067</v>
          </cell>
          <cell r="D46">
            <v>3591.4978000000001</v>
          </cell>
          <cell r="E46">
            <v>120.16670000000001</v>
          </cell>
          <cell r="F46">
            <v>416.33300000000003</v>
          </cell>
          <cell r="G46">
            <v>205.50020000000001</v>
          </cell>
          <cell r="H46">
            <v>2433.5826000000002</v>
          </cell>
          <cell r="I46">
            <v>122.9996</v>
          </cell>
          <cell r="J46">
            <v>292.91570000000002</v>
          </cell>
          <cell r="K46">
            <v>359</v>
          </cell>
          <cell r="L46">
            <v>16.5</v>
          </cell>
          <cell r="M46">
            <v>50</v>
          </cell>
          <cell r="N46">
            <v>15.5</v>
          </cell>
          <cell r="O46">
            <v>163.16659999999999</v>
          </cell>
          <cell r="P46">
            <v>21</v>
          </cell>
          <cell r="Q46">
            <v>59</v>
          </cell>
          <cell r="R46">
            <v>3916.6644000000001</v>
          </cell>
          <cell r="S46">
            <v>136.66669999999999</v>
          </cell>
          <cell r="T46">
            <v>466.33300000000003</v>
          </cell>
          <cell r="U46">
            <v>221.00020000000001</v>
          </cell>
          <cell r="V46">
            <v>2596.7492000000002</v>
          </cell>
          <cell r="W46">
            <v>143.99959999999999</v>
          </cell>
          <cell r="X46">
            <v>351.91570000000002</v>
          </cell>
        </row>
        <row r="47">
          <cell r="C47" t="str">
            <v>2005/20068</v>
          </cell>
          <cell r="D47">
            <v>11614.252899999999</v>
          </cell>
          <cell r="E47">
            <v>356.99959999999999</v>
          </cell>
          <cell r="F47">
            <v>1474.4172000000001</v>
          </cell>
          <cell r="G47">
            <v>804.41740000000004</v>
          </cell>
          <cell r="H47">
            <v>8310.9190999999992</v>
          </cell>
          <cell r="I47">
            <v>203.5001</v>
          </cell>
          <cell r="J47">
            <v>463.99950000000001</v>
          </cell>
          <cell r="K47">
            <v>2176</v>
          </cell>
          <cell r="L47">
            <v>102.6669</v>
          </cell>
          <cell r="M47">
            <v>256.66669999999999</v>
          </cell>
          <cell r="N47">
            <v>157.50020000000001</v>
          </cell>
          <cell r="O47">
            <v>1233.3338000000001</v>
          </cell>
          <cell r="P47">
            <v>52.166699999999999</v>
          </cell>
          <cell r="Q47">
            <v>112.00020000000001</v>
          </cell>
          <cell r="R47">
            <v>13528.5874</v>
          </cell>
          <cell r="S47">
            <v>459.66649999999998</v>
          </cell>
          <cell r="T47">
            <v>1731.0839000000001</v>
          </cell>
          <cell r="U47">
            <v>961.91759999999999</v>
          </cell>
          <cell r="V47">
            <v>9544.2528999999995</v>
          </cell>
          <cell r="W47">
            <v>255.66679999999999</v>
          </cell>
          <cell r="X47">
            <v>575.99969999999996</v>
          </cell>
        </row>
        <row r="48">
          <cell r="C48" t="str">
            <v>2005/20069</v>
          </cell>
          <cell r="D48">
            <v>9413.5061999999998</v>
          </cell>
          <cell r="E48">
            <v>353.6669</v>
          </cell>
          <cell r="F48">
            <v>1308.3344999999999</v>
          </cell>
          <cell r="G48">
            <v>607.50030000000004</v>
          </cell>
          <cell r="H48">
            <v>6204.3374999999996</v>
          </cell>
          <cell r="I48">
            <v>246.5001</v>
          </cell>
          <cell r="J48">
            <v>693.16690000000006</v>
          </cell>
          <cell r="K48">
            <v>1618</v>
          </cell>
          <cell r="L48">
            <v>108.83329999999999</v>
          </cell>
          <cell r="M48">
            <v>182.33330000000001</v>
          </cell>
          <cell r="N48">
            <v>67.166700000000006</v>
          </cell>
          <cell r="O48">
            <v>1028.3335999999999</v>
          </cell>
          <cell r="P48">
            <v>33.166699999999999</v>
          </cell>
          <cell r="Q48">
            <v>126.33329999999999</v>
          </cell>
          <cell r="R48">
            <v>10959.6731</v>
          </cell>
          <cell r="S48">
            <v>462.50020000000001</v>
          </cell>
          <cell r="T48">
            <v>1490.6677999999999</v>
          </cell>
          <cell r="U48">
            <v>674.66700000000003</v>
          </cell>
          <cell r="V48">
            <v>7232.6710999999996</v>
          </cell>
          <cell r="W48">
            <v>279.66680000000002</v>
          </cell>
          <cell r="X48">
            <v>819.50019999999995</v>
          </cell>
        </row>
        <row r="49">
          <cell r="C49" t="str">
            <v>2005/2006A</v>
          </cell>
          <cell r="D49">
            <v>3515.8335000000002</v>
          </cell>
          <cell r="E49">
            <v>102.0001</v>
          </cell>
          <cell r="F49">
            <v>422.83339999999998</v>
          </cell>
          <cell r="G49">
            <v>247.66669999999999</v>
          </cell>
          <cell r="H49">
            <v>2124.1667000000002</v>
          </cell>
          <cell r="I49">
            <v>151</v>
          </cell>
          <cell r="J49">
            <v>468.16660000000002</v>
          </cell>
          <cell r="K49">
            <v>1285</v>
          </cell>
          <cell r="L49">
            <v>99.833399999999997</v>
          </cell>
          <cell r="M49">
            <v>178.83330000000001</v>
          </cell>
          <cell r="N49">
            <v>81.5</v>
          </cell>
          <cell r="O49">
            <v>832.5</v>
          </cell>
          <cell r="P49">
            <v>21.333300000000001</v>
          </cell>
          <cell r="Q49">
            <v>58</v>
          </cell>
          <cell r="R49">
            <v>4787.8334999999997</v>
          </cell>
          <cell r="S49">
            <v>201.83349999999999</v>
          </cell>
          <cell r="T49">
            <v>601.66669999999999</v>
          </cell>
          <cell r="U49">
            <v>329.16669999999999</v>
          </cell>
          <cell r="V49">
            <v>2956.6667000000002</v>
          </cell>
          <cell r="W49">
            <v>172.33330000000001</v>
          </cell>
          <cell r="X49">
            <v>526.16660000000002</v>
          </cell>
        </row>
        <row r="50">
          <cell r="C50" t="str">
            <v>2005/2006B</v>
          </cell>
          <cell r="D50">
            <v>19795.120999999999</v>
          </cell>
          <cell r="E50">
            <v>702.74829999999997</v>
          </cell>
          <cell r="F50">
            <v>2252.4938999999999</v>
          </cell>
          <cell r="G50">
            <v>1228.9143999999999</v>
          </cell>
          <cell r="H50">
            <v>13035.637500000001</v>
          </cell>
          <cell r="I50">
            <v>665.83119999999997</v>
          </cell>
          <cell r="J50">
            <v>1909.4956999999999</v>
          </cell>
          <cell r="K50">
            <v>3117</v>
          </cell>
          <cell r="L50">
            <v>237.49979999999999</v>
          </cell>
          <cell r="M50">
            <v>340.16649999999998</v>
          </cell>
          <cell r="N50">
            <v>159.8329</v>
          </cell>
          <cell r="O50">
            <v>1695.6656</v>
          </cell>
          <cell r="P50">
            <v>93.999899999999997</v>
          </cell>
          <cell r="Q50">
            <v>320.99979999999999</v>
          </cell>
          <cell r="R50">
            <v>22643.285500000002</v>
          </cell>
          <cell r="S50">
            <v>940.24810000000002</v>
          </cell>
          <cell r="T50">
            <v>2592.6604000000002</v>
          </cell>
          <cell r="U50">
            <v>1388.7473</v>
          </cell>
          <cell r="V50">
            <v>14731.303099999999</v>
          </cell>
          <cell r="W50">
            <v>759.83109999999999</v>
          </cell>
          <cell r="X50">
            <v>2230.4955</v>
          </cell>
        </row>
        <row r="51">
          <cell r="C51" t="str">
            <v>2005/2006C</v>
          </cell>
          <cell r="D51">
            <v>9025.0036</v>
          </cell>
          <cell r="E51">
            <v>406.50020000000001</v>
          </cell>
          <cell r="F51">
            <v>1049.5003999999999</v>
          </cell>
          <cell r="G51">
            <v>625.8338</v>
          </cell>
          <cell r="H51">
            <v>6265.6695</v>
          </cell>
          <cell r="I51">
            <v>190.66669999999999</v>
          </cell>
          <cell r="J51">
            <v>486.83300000000003</v>
          </cell>
          <cell r="K51">
            <v>1331</v>
          </cell>
          <cell r="L51">
            <v>120.9999</v>
          </cell>
          <cell r="M51">
            <v>223</v>
          </cell>
          <cell r="N51">
            <v>122.3334</v>
          </cell>
          <cell r="O51">
            <v>667.83320000000003</v>
          </cell>
          <cell r="P51">
            <v>41.5</v>
          </cell>
          <cell r="Q51">
            <v>81.833399999999997</v>
          </cell>
          <cell r="R51">
            <v>10282.503500000001</v>
          </cell>
          <cell r="S51">
            <v>527.50009999999997</v>
          </cell>
          <cell r="T51">
            <v>1272.5003999999999</v>
          </cell>
          <cell r="U51">
            <v>748.16719999999998</v>
          </cell>
          <cell r="V51">
            <v>6933.5027</v>
          </cell>
          <cell r="W51">
            <v>232.16669999999999</v>
          </cell>
          <cell r="X51">
            <v>568.66639999999995</v>
          </cell>
        </row>
        <row r="52">
          <cell r="C52" t="str">
            <v>2005/2006D</v>
          </cell>
          <cell r="D52">
            <v>22158.286700000001</v>
          </cell>
          <cell r="E52">
            <v>1044.1655000000001</v>
          </cell>
          <cell r="F52">
            <v>2749.4937</v>
          </cell>
          <cell r="G52">
            <v>1423.3291999999999</v>
          </cell>
          <cell r="H52">
            <v>15747.467000000001</v>
          </cell>
          <cell r="I52">
            <v>274.66609999999997</v>
          </cell>
          <cell r="J52">
            <v>919.16520000000003</v>
          </cell>
          <cell r="K52">
            <v>2931</v>
          </cell>
          <cell r="L52">
            <v>275.33319999999998</v>
          </cell>
          <cell r="M52">
            <v>300.6662</v>
          </cell>
          <cell r="N52">
            <v>194.16630000000001</v>
          </cell>
          <cell r="O52">
            <v>1507.8316</v>
          </cell>
          <cell r="P52">
            <v>53.5</v>
          </cell>
          <cell r="Q52">
            <v>131.8331</v>
          </cell>
          <cell r="R52">
            <v>24621.617099999999</v>
          </cell>
          <cell r="S52">
            <v>1319.4987000000001</v>
          </cell>
          <cell r="T52">
            <v>3050.1599000000001</v>
          </cell>
          <cell r="U52">
            <v>1617.4955</v>
          </cell>
          <cell r="V52">
            <v>17255.298599999998</v>
          </cell>
          <cell r="W52">
            <v>328.16609999999997</v>
          </cell>
          <cell r="X52">
            <v>1050.9983</v>
          </cell>
        </row>
        <row r="53">
          <cell r="C53" t="str">
            <v>2005/2006E</v>
          </cell>
          <cell r="D53">
            <v>6855.8212999999996</v>
          </cell>
          <cell r="E53">
            <v>246.33269999999999</v>
          </cell>
          <cell r="F53">
            <v>803.33259999999996</v>
          </cell>
          <cell r="G53">
            <v>508.4991</v>
          </cell>
          <cell r="H53">
            <v>4779.8247000000001</v>
          </cell>
          <cell r="I53">
            <v>125.6662</v>
          </cell>
          <cell r="J53">
            <v>392.166</v>
          </cell>
          <cell r="K53">
            <v>348</v>
          </cell>
          <cell r="L53">
            <v>13.333299999999999</v>
          </cell>
          <cell r="M53">
            <v>40.666600000000003</v>
          </cell>
          <cell r="N53">
            <v>35.000100000000003</v>
          </cell>
          <cell r="O53">
            <v>162.99959999999999</v>
          </cell>
          <cell r="P53">
            <v>6.5</v>
          </cell>
          <cell r="Q53">
            <v>12.666700000000001</v>
          </cell>
          <cell r="R53">
            <v>7126.9876000000004</v>
          </cell>
          <cell r="S53">
            <v>259.666</v>
          </cell>
          <cell r="T53">
            <v>843.99919999999997</v>
          </cell>
          <cell r="U53">
            <v>543.49919999999997</v>
          </cell>
          <cell r="V53">
            <v>4942.8243000000002</v>
          </cell>
          <cell r="W53">
            <v>132.1662</v>
          </cell>
          <cell r="X53">
            <v>404.83269999999999</v>
          </cell>
        </row>
        <row r="54">
          <cell r="C54" t="str">
            <v>2005/2006F</v>
          </cell>
          <cell r="D54">
            <v>14602.563399999999</v>
          </cell>
          <cell r="E54">
            <v>571.24860000000001</v>
          </cell>
          <cell r="F54">
            <v>1996.33</v>
          </cell>
          <cell r="G54">
            <v>945.9982</v>
          </cell>
          <cell r="H54">
            <v>9075.3222999999998</v>
          </cell>
          <cell r="I54">
            <v>571.66639999999995</v>
          </cell>
          <cell r="J54">
            <v>1441.9979000000001</v>
          </cell>
          <cell r="K54">
            <v>1134</v>
          </cell>
          <cell r="L54">
            <v>64.999899999999997</v>
          </cell>
          <cell r="M54">
            <v>166.66659999999999</v>
          </cell>
          <cell r="N54">
            <v>73.666700000000006</v>
          </cell>
          <cell r="O54">
            <v>447.99950000000001</v>
          </cell>
          <cell r="P54">
            <v>52</v>
          </cell>
          <cell r="Q54">
            <v>96.333299999999994</v>
          </cell>
          <cell r="R54">
            <v>15504.2294</v>
          </cell>
          <cell r="S54">
            <v>636.24850000000004</v>
          </cell>
          <cell r="T54">
            <v>2162.9965999999999</v>
          </cell>
          <cell r="U54">
            <v>1019.6649</v>
          </cell>
          <cell r="V54">
            <v>9523.3217999999997</v>
          </cell>
          <cell r="W54">
            <v>623.66639999999995</v>
          </cell>
          <cell r="X54">
            <v>1538.3312000000001</v>
          </cell>
        </row>
        <row r="55">
          <cell r="C55" t="str">
            <v>2005/2006G</v>
          </cell>
          <cell r="D55">
            <v>11231.557000000001</v>
          </cell>
          <cell r="E55">
            <v>336.58240000000001</v>
          </cell>
          <cell r="F55">
            <v>1245.4963</v>
          </cell>
          <cell r="G55">
            <v>754.33150000000001</v>
          </cell>
          <cell r="H55">
            <v>7196.4849000000004</v>
          </cell>
          <cell r="I55">
            <v>502.3322</v>
          </cell>
          <cell r="J55">
            <v>1196.3297</v>
          </cell>
          <cell r="K55">
            <v>1617</v>
          </cell>
          <cell r="L55">
            <v>69.999899999999997</v>
          </cell>
          <cell r="M55">
            <v>309.1662</v>
          </cell>
          <cell r="N55">
            <v>102.66630000000001</v>
          </cell>
          <cell r="O55">
            <v>719.16579999999999</v>
          </cell>
          <cell r="P55">
            <v>87.333299999999994</v>
          </cell>
          <cell r="Q55">
            <v>151.66650000000001</v>
          </cell>
          <cell r="R55">
            <v>12671.555</v>
          </cell>
          <cell r="S55">
            <v>406.58229999999998</v>
          </cell>
          <cell r="T55">
            <v>1554.6624999999999</v>
          </cell>
          <cell r="U55">
            <v>856.99779999999998</v>
          </cell>
          <cell r="V55">
            <v>7915.6507000000001</v>
          </cell>
          <cell r="W55">
            <v>589.66549999999995</v>
          </cell>
          <cell r="X55">
            <v>1347.9962</v>
          </cell>
        </row>
        <row r="56">
          <cell r="C56" t="str">
            <v>2005/2006H</v>
          </cell>
          <cell r="D56">
            <v>23766.741699999999</v>
          </cell>
          <cell r="E56">
            <v>991.74950000000001</v>
          </cell>
          <cell r="F56">
            <v>3328.5821999999998</v>
          </cell>
          <cell r="G56">
            <v>2268.9994000000002</v>
          </cell>
          <cell r="H56">
            <v>15217.9951</v>
          </cell>
          <cell r="I56">
            <v>579.4162</v>
          </cell>
          <cell r="J56">
            <v>1379.9992999999999</v>
          </cell>
          <cell r="K56">
            <v>865</v>
          </cell>
          <cell r="L56">
            <v>42</v>
          </cell>
          <cell r="M56">
            <v>174.9999</v>
          </cell>
          <cell r="N56">
            <v>97.333399999999997</v>
          </cell>
          <cell r="O56">
            <v>391.08319999999998</v>
          </cell>
          <cell r="P56">
            <v>27.333200000000001</v>
          </cell>
          <cell r="Q56">
            <v>42.833399999999997</v>
          </cell>
          <cell r="R56">
            <v>24542.324799999999</v>
          </cell>
          <cell r="S56">
            <v>1033.7494999999999</v>
          </cell>
          <cell r="T56">
            <v>3503.5821000000001</v>
          </cell>
          <cell r="U56">
            <v>2366.3328000000001</v>
          </cell>
          <cell r="V56">
            <v>15609.078299999999</v>
          </cell>
          <cell r="W56">
            <v>606.74940000000004</v>
          </cell>
          <cell r="X56">
            <v>1422.8326999999999</v>
          </cell>
        </row>
        <row r="57">
          <cell r="C57" t="str">
            <v>2005/2006I</v>
          </cell>
          <cell r="D57">
            <v>7816.8334000000004</v>
          </cell>
          <cell r="E57">
            <v>369.91699999999997</v>
          </cell>
          <cell r="F57">
            <v>799.5</v>
          </cell>
          <cell r="G57">
            <v>391.91660000000002</v>
          </cell>
          <cell r="H57">
            <v>5408.4997999999996</v>
          </cell>
          <cell r="I57">
            <v>167.5</v>
          </cell>
          <cell r="J57">
            <v>679.5</v>
          </cell>
          <cell r="K57">
            <v>1844</v>
          </cell>
          <cell r="L57">
            <v>109</v>
          </cell>
          <cell r="M57">
            <v>164.66659999999999</v>
          </cell>
          <cell r="N57">
            <v>77.166799999999995</v>
          </cell>
          <cell r="O57">
            <v>1036.6665</v>
          </cell>
          <cell r="P57">
            <v>42.5</v>
          </cell>
          <cell r="Q57">
            <v>141.83330000000001</v>
          </cell>
          <cell r="R57">
            <v>9388.6666000000005</v>
          </cell>
          <cell r="S57">
            <v>478.91699999999997</v>
          </cell>
          <cell r="T57">
            <v>964.16660000000002</v>
          </cell>
          <cell r="U57">
            <v>469.08339999999998</v>
          </cell>
          <cell r="V57">
            <v>6445.1662999999999</v>
          </cell>
          <cell r="W57">
            <v>210</v>
          </cell>
          <cell r="X57">
            <v>821.33330000000001</v>
          </cell>
        </row>
        <row r="58">
          <cell r="C58" t="str">
            <v>2005/2006J</v>
          </cell>
          <cell r="D58">
            <v>970.82989999999995</v>
          </cell>
          <cell r="E58">
            <v>47.333100000000002</v>
          </cell>
          <cell r="F58">
            <v>97.6661</v>
          </cell>
          <cell r="G58">
            <v>72.999700000000004</v>
          </cell>
          <cell r="H58">
            <v>622.16459999999995</v>
          </cell>
          <cell r="I58">
            <v>28.833200000000001</v>
          </cell>
          <cell r="J58">
            <v>101.83320000000001</v>
          </cell>
          <cell r="K58">
            <v>5607</v>
          </cell>
          <cell r="L58">
            <v>321.33319999999998</v>
          </cell>
          <cell r="M58">
            <v>930.49990000000003</v>
          </cell>
          <cell r="N58">
            <v>344.49970000000002</v>
          </cell>
          <cell r="O58">
            <v>2882.6660000000002</v>
          </cell>
          <cell r="P58">
            <v>323.83330000000001</v>
          </cell>
          <cell r="Q58">
            <v>753.49990000000003</v>
          </cell>
          <cell r="R58">
            <v>6527.1619000000001</v>
          </cell>
          <cell r="S58">
            <v>368.66629999999998</v>
          </cell>
          <cell r="T58">
            <v>1028.1659999999999</v>
          </cell>
          <cell r="U58">
            <v>417.49939999999998</v>
          </cell>
          <cell r="V58">
            <v>3504.8305999999998</v>
          </cell>
          <cell r="W58">
            <v>352.66649999999998</v>
          </cell>
          <cell r="X58">
            <v>855.33309999999994</v>
          </cell>
        </row>
        <row r="59">
          <cell r="C59" t="str">
            <v>2006/20071</v>
          </cell>
          <cell r="D59">
            <v>5963.6665999999996</v>
          </cell>
          <cell r="E59">
            <v>213</v>
          </cell>
          <cell r="F59">
            <v>658</v>
          </cell>
          <cell r="G59">
            <v>662</v>
          </cell>
          <cell r="H59">
            <v>3483.6666</v>
          </cell>
          <cell r="I59">
            <v>211</v>
          </cell>
          <cell r="J59">
            <v>736</v>
          </cell>
          <cell r="K59">
            <v>19</v>
          </cell>
          <cell r="L59">
            <v>0</v>
          </cell>
          <cell r="M59">
            <v>6</v>
          </cell>
          <cell r="N59">
            <v>2</v>
          </cell>
          <cell r="O59">
            <v>11</v>
          </cell>
          <cell r="P59">
            <v>0</v>
          </cell>
          <cell r="Q59">
            <v>0</v>
          </cell>
          <cell r="R59">
            <v>5982.6665999999996</v>
          </cell>
          <cell r="S59">
            <v>213</v>
          </cell>
          <cell r="T59">
            <v>664</v>
          </cell>
          <cell r="U59">
            <v>664</v>
          </cell>
          <cell r="V59">
            <v>3494.6666</v>
          </cell>
          <cell r="W59">
            <v>211</v>
          </cell>
          <cell r="X59">
            <v>736</v>
          </cell>
        </row>
        <row r="60">
          <cell r="C60" t="str">
            <v>2006/20072</v>
          </cell>
          <cell r="D60">
            <v>15780.4684</v>
          </cell>
          <cell r="E60">
            <v>865.16610000000003</v>
          </cell>
          <cell r="F60">
            <v>1912.6635000000001</v>
          </cell>
          <cell r="G60">
            <v>819.66449999999998</v>
          </cell>
          <cell r="H60">
            <v>8842.8158000000003</v>
          </cell>
          <cell r="I60">
            <v>770.83010000000002</v>
          </cell>
          <cell r="J60">
            <v>2569.3283999999999</v>
          </cell>
          <cell r="K60">
            <v>5657</v>
          </cell>
          <cell r="L60">
            <v>603</v>
          </cell>
          <cell r="M60">
            <v>660.16650000000004</v>
          </cell>
          <cell r="N60">
            <v>166.8331</v>
          </cell>
          <cell r="O60">
            <v>3025.9996000000001</v>
          </cell>
          <cell r="P60">
            <v>230.33330000000001</v>
          </cell>
          <cell r="Q60">
            <v>873.16650000000004</v>
          </cell>
          <cell r="R60">
            <v>21339.967400000001</v>
          </cell>
          <cell r="S60">
            <v>1468.1660999999999</v>
          </cell>
          <cell r="T60">
            <v>2572.83</v>
          </cell>
          <cell r="U60">
            <v>986.49760000000003</v>
          </cell>
          <cell r="V60">
            <v>11868.815399999999</v>
          </cell>
          <cell r="W60">
            <v>1001.1634</v>
          </cell>
          <cell r="X60">
            <v>3442.4949000000001</v>
          </cell>
        </row>
        <row r="61">
          <cell r="C61" t="str">
            <v>2006/20073</v>
          </cell>
          <cell r="D61">
            <v>19918.5674</v>
          </cell>
          <cell r="E61">
            <v>496.08300000000003</v>
          </cell>
          <cell r="F61">
            <v>2062.2482</v>
          </cell>
          <cell r="G61">
            <v>1226.4987000000001</v>
          </cell>
          <cell r="H61">
            <v>11939.7428</v>
          </cell>
          <cell r="I61">
            <v>1111.8308999999999</v>
          </cell>
          <cell r="J61">
            <v>3082.1637999999998</v>
          </cell>
          <cell r="K61">
            <v>2376</v>
          </cell>
          <cell r="L61">
            <v>160.41650000000001</v>
          </cell>
          <cell r="M61">
            <v>288.00029999999998</v>
          </cell>
          <cell r="N61">
            <v>146.83359999999999</v>
          </cell>
          <cell r="O61">
            <v>1099.9177</v>
          </cell>
          <cell r="P61">
            <v>105.16679999999999</v>
          </cell>
          <cell r="Q61">
            <v>256.50009999999997</v>
          </cell>
          <cell r="R61">
            <v>21975.402399999999</v>
          </cell>
          <cell r="S61">
            <v>656.49950000000001</v>
          </cell>
          <cell r="T61">
            <v>2350.2485000000001</v>
          </cell>
          <cell r="U61">
            <v>1373.3323</v>
          </cell>
          <cell r="V61">
            <v>13039.6605</v>
          </cell>
          <cell r="W61">
            <v>1216.9976999999999</v>
          </cell>
          <cell r="X61">
            <v>3338.6639</v>
          </cell>
        </row>
        <row r="62">
          <cell r="C62" t="str">
            <v>2006/20074</v>
          </cell>
          <cell r="D62">
            <v>434</v>
          </cell>
          <cell r="E62">
            <v>19</v>
          </cell>
          <cell r="F62">
            <v>49</v>
          </cell>
          <cell r="G62">
            <v>33</v>
          </cell>
          <cell r="H62">
            <v>266</v>
          </cell>
          <cell r="I62">
            <v>21</v>
          </cell>
          <cell r="J62">
            <v>46</v>
          </cell>
          <cell r="K62">
            <v>1</v>
          </cell>
          <cell r="L62">
            <v>0</v>
          </cell>
          <cell r="M62">
            <v>0</v>
          </cell>
          <cell r="N62">
            <v>0</v>
          </cell>
          <cell r="O62">
            <v>1</v>
          </cell>
          <cell r="P62">
            <v>0</v>
          </cell>
          <cell r="Q62">
            <v>0</v>
          </cell>
          <cell r="R62">
            <v>435</v>
          </cell>
          <cell r="S62">
            <v>19</v>
          </cell>
          <cell r="T62">
            <v>49</v>
          </cell>
          <cell r="U62">
            <v>33</v>
          </cell>
          <cell r="V62">
            <v>267</v>
          </cell>
          <cell r="W62">
            <v>21</v>
          </cell>
          <cell r="X62">
            <v>46</v>
          </cell>
        </row>
        <row r="63">
          <cell r="C63" t="str">
            <v>2006/20075</v>
          </cell>
          <cell r="D63">
            <v>1512.1665</v>
          </cell>
          <cell r="E63">
            <v>73.333399999999997</v>
          </cell>
          <cell r="F63">
            <v>206.33320000000001</v>
          </cell>
          <cell r="G63">
            <v>102.5</v>
          </cell>
          <cell r="H63">
            <v>953.83320000000003</v>
          </cell>
          <cell r="I63">
            <v>44.666699999999999</v>
          </cell>
          <cell r="J63">
            <v>131.5</v>
          </cell>
          <cell r="K63">
            <v>131</v>
          </cell>
          <cell r="L63">
            <v>11.666700000000001</v>
          </cell>
          <cell r="M63">
            <v>15.833299999999999</v>
          </cell>
          <cell r="N63">
            <v>11.333299999999999</v>
          </cell>
          <cell r="O63">
            <v>71.333399999999997</v>
          </cell>
          <cell r="P63">
            <v>3</v>
          </cell>
          <cell r="Q63">
            <v>11</v>
          </cell>
          <cell r="R63">
            <v>1636.3332</v>
          </cell>
          <cell r="S63">
            <v>85.000100000000003</v>
          </cell>
          <cell r="T63">
            <v>222.16650000000001</v>
          </cell>
          <cell r="U63">
            <v>113.83329999999999</v>
          </cell>
          <cell r="V63">
            <v>1025.1666</v>
          </cell>
          <cell r="W63">
            <v>47.666699999999999</v>
          </cell>
          <cell r="X63">
            <v>142.5</v>
          </cell>
        </row>
        <row r="64">
          <cell r="C64" t="str">
            <v>2006/20076</v>
          </cell>
          <cell r="D64">
            <v>8844.5625999999993</v>
          </cell>
          <cell r="E64">
            <v>191.16650000000001</v>
          </cell>
          <cell r="F64">
            <v>1009.9153</v>
          </cell>
          <cell r="G64">
            <v>547.66539999999998</v>
          </cell>
          <cell r="H64">
            <v>5632.8226999999997</v>
          </cell>
          <cell r="I64">
            <v>437.66379999999998</v>
          </cell>
          <cell r="J64">
            <v>1025.3289</v>
          </cell>
          <cell r="K64">
            <v>736</v>
          </cell>
          <cell r="L64">
            <v>44.9998</v>
          </cell>
          <cell r="M64">
            <v>71.833399999999997</v>
          </cell>
          <cell r="N64">
            <v>32.833399999999997</v>
          </cell>
          <cell r="O64">
            <v>282.33280000000002</v>
          </cell>
          <cell r="P64">
            <v>30.5</v>
          </cell>
          <cell r="Q64">
            <v>58.666600000000003</v>
          </cell>
          <cell r="R64">
            <v>9365.7286000000004</v>
          </cell>
          <cell r="S64">
            <v>236.16630000000001</v>
          </cell>
          <cell r="T64">
            <v>1081.7487000000001</v>
          </cell>
          <cell r="U64">
            <v>580.49879999999996</v>
          </cell>
          <cell r="V64">
            <v>5915.1554999999998</v>
          </cell>
          <cell r="W64">
            <v>468.16379999999998</v>
          </cell>
          <cell r="X64">
            <v>1083.9955</v>
          </cell>
        </row>
        <row r="65">
          <cell r="C65" t="str">
            <v>2006/20077</v>
          </cell>
          <cell r="D65">
            <v>3723.9113000000002</v>
          </cell>
          <cell r="E65">
            <v>88.666499999999999</v>
          </cell>
          <cell r="F65">
            <v>449.66590000000002</v>
          </cell>
          <cell r="G65">
            <v>224.49930000000001</v>
          </cell>
          <cell r="H65">
            <v>2561.9140000000002</v>
          </cell>
          <cell r="I65">
            <v>123.4995</v>
          </cell>
          <cell r="J65">
            <v>275.66609999999997</v>
          </cell>
          <cell r="K65">
            <v>373</v>
          </cell>
          <cell r="L65">
            <v>15.666700000000001</v>
          </cell>
          <cell r="M65">
            <v>40.5</v>
          </cell>
          <cell r="N65">
            <v>24</v>
          </cell>
          <cell r="O65">
            <v>171.3331</v>
          </cell>
          <cell r="P65">
            <v>19.833300000000001</v>
          </cell>
          <cell r="Q65">
            <v>51</v>
          </cell>
          <cell r="R65">
            <v>4046.2444</v>
          </cell>
          <cell r="S65">
            <v>104.33320000000001</v>
          </cell>
          <cell r="T65">
            <v>490.16590000000002</v>
          </cell>
          <cell r="U65">
            <v>248.49930000000001</v>
          </cell>
          <cell r="V65">
            <v>2733.2471</v>
          </cell>
          <cell r="W65">
            <v>143.33279999999999</v>
          </cell>
          <cell r="X65">
            <v>326.66609999999997</v>
          </cell>
        </row>
        <row r="66">
          <cell r="C66" t="str">
            <v>2006/20078</v>
          </cell>
          <cell r="D66">
            <v>9708.9969000000001</v>
          </cell>
          <cell r="E66">
            <v>281.99979999999999</v>
          </cell>
          <cell r="F66">
            <v>1260.5001</v>
          </cell>
          <cell r="G66">
            <v>759.33330000000001</v>
          </cell>
          <cell r="H66">
            <v>6945.1638999999996</v>
          </cell>
          <cell r="I66">
            <v>128.49979999999999</v>
          </cell>
          <cell r="J66">
            <v>333.5</v>
          </cell>
          <cell r="K66">
            <v>2113</v>
          </cell>
          <cell r="L66">
            <v>106.5</v>
          </cell>
          <cell r="M66">
            <v>250.83340000000001</v>
          </cell>
          <cell r="N66">
            <v>173.83359999999999</v>
          </cell>
          <cell r="O66">
            <v>1062.1668999999999</v>
          </cell>
          <cell r="P66">
            <v>35</v>
          </cell>
          <cell r="Q66">
            <v>80.999899999999997</v>
          </cell>
          <cell r="R66">
            <v>11418.3307</v>
          </cell>
          <cell r="S66">
            <v>388.49979999999999</v>
          </cell>
          <cell r="T66">
            <v>1511.3335</v>
          </cell>
          <cell r="U66">
            <v>933.16690000000006</v>
          </cell>
          <cell r="V66">
            <v>8007.3307999999997</v>
          </cell>
          <cell r="W66">
            <v>163.49979999999999</v>
          </cell>
          <cell r="X66">
            <v>414.49990000000003</v>
          </cell>
        </row>
        <row r="67">
          <cell r="C67" t="str">
            <v>2006/20079</v>
          </cell>
          <cell r="D67">
            <v>9533.0026999999991</v>
          </cell>
          <cell r="E67">
            <v>280.16680000000002</v>
          </cell>
          <cell r="F67">
            <v>1321.0007000000001</v>
          </cell>
          <cell r="G67">
            <v>622.16679999999997</v>
          </cell>
          <cell r="H67">
            <v>6396.3343999999997</v>
          </cell>
          <cell r="I67">
            <v>242.83349999999999</v>
          </cell>
          <cell r="J67">
            <v>670.50049999999999</v>
          </cell>
          <cell r="K67">
            <v>1786</v>
          </cell>
          <cell r="L67">
            <v>79.500100000000003</v>
          </cell>
          <cell r="M67">
            <v>188.00020000000001</v>
          </cell>
          <cell r="N67">
            <v>90</v>
          </cell>
          <cell r="O67">
            <v>1073.5003999999999</v>
          </cell>
          <cell r="P67">
            <v>31.5</v>
          </cell>
          <cell r="Q67">
            <v>118.8334</v>
          </cell>
          <cell r="R67">
            <v>11114.336799999999</v>
          </cell>
          <cell r="S67">
            <v>359.6669</v>
          </cell>
          <cell r="T67">
            <v>1509.0009</v>
          </cell>
          <cell r="U67">
            <v>712.16679999999997</v>
          </cell>
          <cell r="V67">
            <v>7469.8347999999996</v>
          </cell>
          <cell r="W67">
            <v>274.33350000000002</v>
          </cell>
          <cell r="X67">
            <v>789.33389999999997</v>
          </cell>
        </row>
        <row r="68">
          <cell r="C68" t="str">
            <v>2006/2007A</v>
          </cell>
          <cell r="D68">
            <v>3723.3321000000001</v>
          </cell>
          <cell r="E68">
            <v>93.333299999999994</v>
          </cell>
          <cell r="F68">
            <v>497.8331</v>
          </cell>
          <cell r="G68">
            <v>292.5</v>
          </cell>
          <cell r="H68">
            <v>2298.4991</v>
          </cell>
          <cell r="I68">
            <v>121.83329999999999</v>
          </cell>
          <cell r="J68">
            <v>419.33330000000001</v>
          </cell>
          <cell r="K68">
            <v>1272</v>
          </cell>
          <cell r="L68">
            <v>81.166700000000006</v>
          </cell>
          <cell r="M68">
            <v>148.16669999999999</v>
          </cell>
          <cell r="N68">
            <v>88.5</v>
          </cell>
          <cell r="O68">
            <v>847.66669999999999</v>
          </cell>
          <cell r="P68">
            <v>32.333300000000001</v>
          </cell>
          <cell r="Q68">
            <v>49</v>
          </cell>
          <cell r="R68">
            <v>4970.1655000000001</v>
          </cell>
          <cell r="S68">
            <v>174.5</v>
          </cell>
          <cell r="T68">
            <v>645.99980000000005</v>
          </cell>
          <cell r="U68">
            <v>381</v>
          </cell>
          <cell r="V68">
            <v>3146.1658000000002</v>
          </cell>
          <cell r="W68">
            <v>154.16659999999999</v>
          </cell>
          <cell r="X68">
            <v>468.33330000000001</v>
          </cell>
        </row>
        <row r="69">
          <cell r="C69" t="str">
            <v>2006/2007B</v>
          </cell>
          <cell r="D69">
            <v>20185.4499</v>
          </cell>
          <cell r="E69">
            <v>622.74860000000001</v>
          </cell>
          <cell r="F69">
            <v>2395.076</v>
          </cell>
          <cell r="G69">
            <v>1409.2465</v>
          </cell>
          <cell r="H69">
            <v>13128.5515</v>
          </cell>
          <cell r="I69">
            <v>599.49779999999998</v>
          </cell>
          <cell r="J69">
            <v>2030.3295000000001</v>
          </cell>
          <cell r="K69">
            <v>3259</v>
          </cell>
          <cell r="L69">
            <v>215.4999</v>
          </cell>
          <cell r="M69">
            <v>363.49970000000002</v>
          </cell>
          <cell r="N69">
            <v>182.83330000000001</v>
          </cell>
          <cell r="O69">
            <v>1811.8317999999999</v>
          </cell>
          <cell r="P69">
            <v>84.166399999999996</v>
          </cell>
          <cell r="Q69">
            <v>276.3331</v>
          </cell>
          <cell r="R69">
            <v>23119.614099999999</v>
          </cell>
          <cell r="S69">
            <v>838.24850000000004</v>
          </cell>
          <cell r="T69">
            <v>2758.5756999999999</v>
          </cell>
          <cell r="U69">
            <v>1592.0798</v>
          </cell>
          <cell r="V69">
            <v>14940.3833</v>
          </cell>
          <cell r="W69">
            <v>683.66420000000005</v>
          </cell>
          <cell r="X69">
            <v>2306.6626000000001</v>
          </cell>
        </row>
        <row r="70">
          <cell r="C70" t="str">
            <v>2006/2007C</v>
          </cell>
          <cell r="D70">
            <v>9612.5112000000008</v>
          </cell>
          <cell r="E70">
            <v>322.00029999999998</v>
          </cell>
          <cell r="F70">
            <v>1149.8344999999999</v>
          </cell>
          <cell r="G70">
            <v>797.33429999999998</v>
          </cell>
          <cell r="H70">
            <v>6647.0075999999999</v>
          </cell>
          <cell r="I70">
            <v>178.8339</v>
          </cell>
          <cell r="J70">
            <v>517.50059999999996</v>
          </cell>
          <cell r="K70">
            <v>1433</v>
          </cell>
          <cell r="L70">
            <v>117.66670000000001</v>
          </cell>
          <cell r="M70">
            <v>212.16669999999999</v>
          </cell>
          <cell r="N70">
            <v>139.83330000000001</v>
          </cell>
          <cell r="O70">
            <v>752.16660000000002</v>
          </cell>
          <cell r="P70">
            <v>38</v>
          </cell>
          <cell r="Q70">
            <v>92.166600000000003</v>
          </cell>
          <cell r="R70">
            <v>10964.5111</v>
          </cell>
          <cell r="S70">
            <v>439.66699999999997</v>
          </cell>
          <cell r="T70">
            <v>1362.0011999999999</v>
          </cell>
          <cell r="U70">
            <v>937.16759999999999</v>
          </cell>
          <cell r="V70">
            <v>7399.1742000000004</v>
          </cell>
          <cell r="W70">
            <v>216.8339</v>
          </cell>
          <cell r="X70">
            <v>609.66719999999998</v>
          </cell>
        </row>
        <row r="71">
          <cell r="C71" t="str">
            <v>2006/2007D</v>
          </cell>
          <cell r="D71">
            <v>22394.455900000001</v>
          </cell>
          <cell r="E71">
            <v>880.99860000000001</v>
          </cell>
          <cell r="F71">
            <v>2868.8281999999999</v>
          </cell>
          <cell r="G71">
            <v>1714.9965999999999</v>
          </cell>
          <cell r="H71">
            <v>15903.968699999999</v>
          </cell>
          <cell r="I71">
            <v>274.66609999999997</v>
          </cell>
          <cell r="J71">
            <v>750.99770000000001</v>
          </cell>
          <cell r="K71">
            <v>3233</v>
          </cell>
          <cell r="L71">
            <v>246.66650000000001</v>
          </cell>
          <cell r="M71">
            <v>374.33330000000001</v>
          </cell>
          <cell r="N71">
            <v>211.3329</v>
          </cell>
          <cell r="O71">
            <v>1648.8315</v>
          </cell>
          <cell r="P71">
            <v>49.166800000000002</v>
          </cell>
          <cell r="Q71">
            <v>125.49979999999999</v>
          </cell>
          <cell r="R71">
            <v>25050.286700000001</v>
          </cell>
          <cell r="S71">
            <v>1127.6650999999999</v>
          </cell>
          <cell r="T71">
            <v>3243.1615000000002</v>
          </cell>
          <cell r="U71">
            <v>1926.3295000000001</v>
          </cell>
          <cell r="V71">
            <v>17552.800200000001</v>
          </cell>
          <cell r="W71">
            <v>323.8329</v>
          </cell>
          <cell r="X71">
            <v>876.49749999999995</v>
          </cell>
        </row>
        <row r="72">
          <cell r="C72" t="str">
            <v>2006/2007E</v>
          </cell>
          <cell r="D72">
            <v>6762.6522999999997</v>
          </cell>
          <cell r="E72">
            <v>170.16659999999999</v>
          </cell>
          <cell r="F72">
            <v>783.49829999999997</v>
          </cell>
          <cell r="G72">
            <v>621.16560000000004</v>
          </cell>
          <cell r="H72">
            <v>4779.6566999999995</v>
          </cell>
          <cell r="I72">
            <v>110.9997</v>
          </cell>
          <cell r="J72">
            <v>297.16539999999998</v>
          </cell>
          <cell r="K72">
            <v>375</v>
          </cell>
          <cell r="L72">
            <v>22.5</v>
          </cell>
          <cell r="M72">
            <v>35.333199999999998</v>
          </cell>
          <cell r="N72">
            <v>27.666699999999999</v>
          </cell>
          <cell r="O72">
            <v>181.33349999999999</v>
          </cell>
          <cell r="P72">
            <v>4.5</v>
          </cell>
          <cell r="Q72">
            <v>16.333300000000001</v>
          </cell>
          <cell r="R72">
            <v>7050.3190000000004</v>
          </cell>
          <cell r="S72">
            <v>192.66659999999999</v>
          </cell>
          <cell r="T72">
            <v>818.83150000000001</v>
          </cell>
          <cell r="U72">
            <v>648.83230000000003</v>
          </cell>
          <cell r="V72">
            <v>4960.9902000000002</v>
          </cell>
          <cell r="W72">
            <v>115.4997</v>
          </cell>
          <cell r="X72">
            <v>313.49869999999999</v>
          </cell>
        </row>
        <row r="73">
          <cell r="C73" t="str">
            <v>2006/2007F</v>
          </cell>
          <cell r="D73">
            <v>14450.7315</v>
          </cell>
          <cell r="E73">
            <v>441.8322</v>
          </cell>
          <cell r="F73">
            <v>2050.3303000000001</v>
          </cell>
          <cell r="G73">
            <v>1151.7488000000001</v>
          </cell>
          <cell r="H73">
            <v>8990.0707999999995</v>
          </cell>
          <cell r="I73">
            <v>509.16649999999998</v>
          </cell>
          <cell r="J73">
            <v>1307.5829000000001</v>
          </cell>
          <cell r="K73">
            <v>1196</v>
          </cell>
          <cell r="L73">
            <v>52.833300000000001</v>
          </cell>
          <cell r="M73">
            <v>166.9999</v>
          </cell>
          <cell r="N73">
            <v>79.999899999999997</v>
          </cell>
          <cell r="O73">
            <v>525.99990000000003</v>
          </cell>
          <cell r="P73">
            <v>43.666600000000003</v>
          </cell>
          <cell r="Q73">
            <v>110.66670000000001</v>
          </cell>
          <cell r="R73">
            <v>15430.897800000001</v>
          </cell>
          <cell r="S73">
            <v>494.66550000000001</v>
          </cell>
          <cell r="T73">
            <v>2217.3301999999999</v>
          </cell>
          <cell r="U73">
            <v>1231.7487000000001</v>
          </cell>
          <cell r="V73">
            <v>9516.0707000000002</v>
          </cell>
          <cell r="W73">
            <v>552.83309999999994</v>
          </cell>
          <cell r="X73">
            <v>1418.2496000000001</v>
          </cell>
        </row>
        <row r="74">
          <cell r="C74" t="str">
            <v>2006/2007G</v>
          </cell>
          <cell r="D74">
            <v>11170.726199999999</v>
          </cell>
          <cell r="E74">
            <v>273.74959999999999</v>
          </cell>
          <cell r="F74">
            <v>1292.1629</v>
          </cell>
          <cell r="G74">
            <v>858.08150000000001</v>
          </cell>
          <cell r="H74">
            <v>7159.57</v>
          </cell>
          <cell r="I74">
            <v>461.1651</v>
          </cell>
          <cell r="J74">
            <v>1125.9971</v>
          </cell>
          <cell r="K74">
            <v>1557</v>
          </cell>
          <cell r="L74">
            <v>78.499799999999993</v>
          </cell>
          <cell r="M74">
            <v>280.6662</v>
          </cell>
          <cell r="N74">
            <v>110.8331</v>
          </cell>
          <cell r="O74">
            <v>731.16589999999997</v>
          </cell>
          <cell r="P74">
            <v>75.833200000000005</v>
          </cell>
          <cell r="Q74">
            <v>123.833</v>
          </cell>
          <cell r="R74">
            <v>12571.5574</v>
          </cell>
          <cell r="S74">
            <v>352.24939999999998</v>
          </cell>
          <cell r="T74">
            <v>1572.8290999999999</v>
          </cell>
          <cell r="U74">
            <v>968.91459999999995</v>
          </cell>
          <cell r="V74">
            <v>7890.7358999999997</v>
          </cell>
          <cell r="W74">
            <v>536.99829999999997</v>
          </cell>
          <cell r="X74">
            <v>1249.8300999999999</v>
          </cell>
        </row>
        <row r="75">
          <cell r="C75" t="str">
            <v>2006/2007H</v>
          </cell>
          <cell r="D75">
            <v>24471.0681</v>
          </cell>
          <cell r="E75">
            <v>818.33309999999994</v>
          </cell>
          <cell r="F75">
            <v>3649.8312000000001</v>
          </cell>
          <cell r="G75">
            <v>2746.6651000000002</v>
          </cell>
          <cell r="H75">
            <v>15518.656499999999</v>
          </cell>
          <cell r="I75">
            <v>490.16629999999998</v>
          </cell>
          <cell r="J75">
            <v>1247.4159</v>
          </cell>
          <cell r="K75">
            <v>849</v>
          </cell>
          <cell r="L75">
            <v>54.583300000000001</v>
          </cell>
          <cell r="M75">
            <v>159.4999</v>
          </cell>
          <cell r="N75">
            <v>102.0001</v>
          </cell>
          <cell r="O75">
            <v>384.9162</v>
          </cell>
          <cell r="P75">
            <v>19.833400000000001</v>
          </cell>
          <cell r="Q75">
            <v>26.666699999999999</v>
          </cell>
          <cell r="R75">
            <v>25218.5677</v>
          </cell>
          <cell r="S75">
            <v>872.91639999999995</v>
          </cell>
          <cell r="T75">
            <v>3809.3310999999999</v>
          </cell>
          <cell r="U75">
            <v>2848.6651999999999</v>
          </cell>
          <cell r="V75">
            <v>15903.572700000001</v>
          </cell>
          <cell r="W75">
            <v>509.99970000000002</v>
          </cell>
          <cell r="X75">
            <v>1274.0826</v>
          </cell>
        </row>
        <row r="76">
          <cell r="C76" t="str">
            <v>2006/2007I</v>
          </cell>
          <cell r="D76">
            <v>8490.9953999999998</v>
          </cell>
          <cell r="E76">
            <v>343.24970000000002</v>
          </cell>
          <cell r="F76">
            <v>950.74959999999999</v>
          </cell>
          <cell r="G76">
            <v>478.08280000000002</v>
          </cell>
          <cell r="H76">
            <v>5955.5803999999998</v>
          </cell>
          <cell r="I76">
            <v>146.66630000000001</v>
          </cell>
          <cell r="J76">
            <v>616.66660000000002</v>
          </cell>
          <cell r="K76">
            <v>2152</v>
          </cell>
          <cell r="L76">
            <v>120</v>
          </cell>
          <cell r="M76">
            <v>198.66659999999999</v>
          </cell>
          <cell r="N76">
            <v>91.833299999999994</v>
          </cell>
          <cell r="O76">
            <v>1302.3331000000001</v>
          </cell>
          <cell r="P76">
            <v>41.166699999999999</v>
          </cell>
          <cell r="Q76">
            <v>146.33330000000001</v>
          </cell>
          <cell r="R76">
            <v>10391.3284</v>
          </cell>
          <cell r="S76">
            <v>463.24970000000002</v>
          </cell>
          <cell r="T76">
            <v>1149.4161999999999</v>
          </cell>
          <cell r="U76">
            <v>569.91610000000003</v>
          </cell>
          <cell r="V76">
            <v>7257.9134999999997</v>
          </cell>
          <cell r="W76">
            <v>187.833</v>
          </cell>
          <cell r="X76">
            <v>762.99990000000003</v>
          </cell>
        </row>
        <row r="77">
          <cell r="C77" t="str">
            <v>2006/2007J</v>
          </cell>
          <cell r="D77">
            <v>988.49800000000005</v>
          </cell>
          <cell r="E77">
            <v>36.999899999999997</v>
          </cell>
          <cell r="F77">
            <v>119.4997</v>
          </cell>
          <cell r="G77">
            <v>84.833200000000005</v>
          </cell>
          <cell r="H77">
            <v>623.99869999999999</v>
          </cell>
          <cell r="I77">
            <v>29.166599999999999</v>
          </cell>
          <cell r="J77">
            <v>93.999899999999997</v>
          </cell>
          <cell r="K77">
            <v>4000</v>
          </cell>
          <cell r="L77">
            <v>242.8331</v>
          </cell>
          <cell r="M77">
            <v>697.49980000000005</v>
          </cell>
          <cell r="N77">
            <v>268.49979999999999</v>
          </cell>
          <cell r="O77">
            <v>2162.1657</v>
          </cell>
          <cell r="P77">
            <v>158</v>
          </cell>
          <cell r="Q77">
            <v>417</v>
          </cell>
          <cell r="R77">
            <v>4934.4964</v>
          </cell>
          <cell r="S77">
            <v>279.83300000000003</v>
          </cell>
          <cell r="T77">
            <v>816.99950000000001</v>
          </cell>
          <cell r="U77">
            <v>353.33300000000003</v>
          </cell>
          <cell r="V77">
            <v>2786.1644000000001</v>
          </cell>
          <cell r="W77">
            <v>187.16659999999999</v>
          </cell>
          <cell r="X77">
            <v>510.99990000000003</v>
          </cell>
        </row>
        <row r="78">
          <cell r="C78" t="str">
            <v>2007/20081</v>
          </cell>
          <cell r="D78">
            <v>6176</v>
          </cell>
          <cell r="E78">
            <v>154</v>
          </cell>
          <cell r="F78">
            <v>735</v>
          </cell>
          <cell r="G78">
            <v>617</v>
          </cell>
          <cell r="H78">
            <v>3736</v>
          </cell>
          <cell r="I78">
            <v>213</v>
          </cell>
          <cell r="J78">
            <v>721</v>
          </cell>
          <cell r="K78">
            <v>22</v>
          </cell>
          <cell r="L78">
            <v>0</v>
          </cell>
          <cell r="M78">
            <v>6</v>
          </cell>
          <cell r="N78">
            <v>1</v>
          </cell>
          <cell r="O78">
            <v>13</v>
          </cell>
          <cell r="P78">
            <v>2</v>
          </cell>
          <cell r="Q78">
            <v>0</v>
          </cell>
          <cell r="R78">
            <v>6198</v>
          </cell>
          <cell r="S78">
            <v>154</v>
          </cell>
          <cell r="T78">
            <v>741</v>
          </cell>
          <cell r="U78">
            <v>618</v>
          </cell>
          <cell r="V78">
            <v>3749</v>
          </cell>
          <cell r="W78">
            <v>215</v>
          </cell>
          <cell r="X78">
            <v>721</v>
          </cell>
        </row>
        <row r="79">
          <cell r="C79" t="str">
            <v>2007/20082</v>
          </cell>
          <cell r="D79">
            <v>17864.25</v>
          </cell>
          <cell r="E79">
            <v>887.61</v>
          </cell>
          <cell r="F79">
            <v>2190.59</v>
          </cell>
          <cell r="G79">
            <v>872.66</v>
          </cell>
          <cell r="H79">
            <v>10202.56</v>
          </cell>
          <cell r="I79">
            <v>834.57</v>
          </cell>
          <cell r="J79">
            <v>2876.26</v>
          </cell>
          <cell r="K79">
            <v>5764</v>
          </cell>
          <cell r="L79">
            <v>531.49</v>
          </cell>
          <cell r="M79">
            <v>689.8</v>
          </cell>
          <cell r="N79">
            <v>168.29</v>
          </cell>
          <cell r="O79">
            <v>3245.05</v>
          </cell>
          <cell r="P79">
            <v>182.33</v>
          </cell>
          <cell r="Q79">
            <v>826.65</v>
          </cell>
          <cell r="R79">
            <v>23507.86</v>
          </cell>
          <cell r="S79">
            <v>1419.1</v>
          </cell>
          <cell r="T79">
            <v>2880.39</v>
          </cell>
          <cell r="U79">
            <v>1040.95</v>
          </cell>
          <cell r="V79">
            <v>13447.61</v>
          </cell>
          <cell r="W79">
            <v>1016.9</v>
          </cell>
          <cell r="X79">
            <v>3702.91</v>
          </cell>
        </row>
        <row r="80">
          <cell r="C80" t="str">
            <v>2007/20083</v>
          </cell>
          <cell r="D80">
            <v>21591.195</v>
          </cell>
          <cell r="E80">
            <v>447.08</v>
          </cell>
          <cell r="F80">
            <v>2327.7350000000001</v>
          </cell>
          <cell r="G80">
            <v>1319.155</v>
          </cell>
          <cell r="H80">
            <v>13322.715</v>
          </cell>
          <cell r="I80">
            <v>1116.05</v>
          </cell>
          <cell r="J80">
            <v>3058.46</v>
          </cell>
          <cell r="K80">
            <v>2287</v>
          </cell>
          <cell r="L80">
            <v>129.51</v>
          </cell>
          <cell r="M80">
            <v>321.04000000000002</v>
          </cell>
          <cell r="N80">
            <v>156.91</v>
          </cell>
          <cell r="O80">
            <v>1135.82</v>
          </cell>
          <cell r="P80">
            <v>86.2</v>
          </cell>
          <cell r="Q80">
            <v>240.33</v>
          </cell>
          <cell r="R80">
            <v>23661.005000000001</v>
          </cell>
          <cell r="S80">
            <v>576.59</v>
          </cell>
          <cell r="T80">
            <v>2648.7750000000001</v>
          </cell>
          <cell r="U80">
            <v>1476.0650000000001</v>
          </cell>
          <cell r="V80">
            <v>14458.535</v>
          </cell>
          <cell r="W80">
            <v>1202.25</v>
          </cell>
          <cell r="X80">
            <v>3298.79</v>
          </cell>
        </row>
        <row r="81">
          <cell r="C81" t="str">
            <v>2007/20084</v>
          </cell>
          <cell r="D81">
            <v>480</v>
          </cell>
          <cell r="E81">
            <v>19</v>
          </cell>
          <cell r="F81">
            <v>64</v>
          </cell>
          <cell r="G81">
            <v>29</v>
          </cell>
          <cell r="H81">
            <v>288</v>
          </cell>
          <cell r="I81">
            <v>14</v>
          </cell>
          <cell r="J81">
            <v>66</v>
          </cell>
          <cell r="K81">
            <v>2</v>
          </cell>
          <cell r="L81">
            <v>0</v>
          </cell>
          <cell r="M81">
            <v>0</v>
          </cell>
          <cell r="N81">
            <v>0</v>
          </cell>
          <cell r="O81">
            <v>2</v>
          </cell>
          <cell r="P81">
            <v>0</v>
          </cell>
          <cell r="Q81">
            <v>0</v>
          </cell>
          <cell r="R81">
            <v>482</v>
          </cell>
          <cell r="S81">
            <v>19</v>
          </cell>
          <cell r="T81">
            <v>64</v>
          </cell>
          <cell r="U81">
            <v>29</v>
          </cell>
          <cell r="V81">
            <v>290</v>
          </cell>
          <cell r="W81">
            <v>14</v>
          </cell>
          <cell r="X81">
            <v>66</v>
          </cell>
        </row>
        <row r="82">
          <cell r="C82" t="str">
            <v>2007/20085</v>
          </cell>
          <cell r="D82">
            <v>1624.12</v>
          </cell>
          <cell r="E82">
            <v>50.17</v>
          </cell>
          <cell r="F82">
            <v>235.76</v>
          </cell>
          <cell r="G82">
            <v>88.76</v>
          </cell>
          <cell r="H82">
            <v>1066.22</v>
          </cell>
          <cell r="I82">
            <v>39.49</v>
          </cell>
          <cell r="J82">
            <v>143.72</v>
          </cell>
          <cell r="K82">
            <v>103</v>
          </cell>
          <cell r="L82">
            <v>3.5</v>
          </cell>
          <cell r="M82">
            <v>20.079999999999998</v>
          </cell>
          <cell r="N82">
            <v>8</v>
          </cell>
          <cell r="O82">
            <v>61.25</v>
          </cell>
          <cell r="P82">
            <v>2</v>
          </cell>
          <cell r="Q82">
            <v>3</v>
          </cell>
          <cell r="R82">
            <v>1721.95</v>
          </cell>
          <cell r="S82">
            <v>53.67</v>
          </cell>
          <cell r="T82">
            <v>255.84</v>
          </cell>
          <cell r="U82">
            <v>96.76</v>
          </cell>
          <cell r="V82">
            <v>1127.47</v>
          </cell>
          <cell r="W82">
            <v>41.49</v>
          </cell>
          <cell r="X82">
            <v>146.72</v>
          </cell>
        </row>
        <row r="83">
          <cell r="C83" t="str">
            <v>2007/20086</v>
          </cell>
          <cell r="D83">
            <v>9207.7649999999994</v>
          </cell>
          <cell r="E83">
            <v>184.75</v>
          </cell>
          <cell r="F83">
            <v>1084.9749999999999</v>
          </cell>
          <cell r="G83">
            <v>540.42499999999995</v>
          </cell>
          <cell r="H83">
            <v>5915.2849999999999</v>
          </cell>
          <cell r="I83">
            <v>453</v>
          </cell>
          <cell r="J83">
            <v>1029.33</v>
          </cell>
          <cell r="K83">
            <v>556</v>
          </cell>
          <cell r="L83">
            <v>30</v>
          </cell>
          <cell r="M83">
            <v>58.5</v>
          </cell>
          <cell r="N83">
            <v>32.18</v>
          </cell>
          <cell r="O83">
            <v>273.88</v>
          </cell>
          <cell r="P83">
            <v>24.5</v>
          </cell>
          <cell r="Q83">
            <v>40</v>
          </cell>
          <cell r="R83">
            <v>9666.8250000000007</v>
          </cell>
          <cell r="S83">
            <v>214.75</v>
          </cell>
          <cell r="T83">
            <v>1143.4749999999999</v>
          </cell>
          <cell r="U83">
            <v>572.60500000000002</v>
          </cell>
          <cell r="V83">
            <v>6189.165</v>
          </cell>
          <cell r="W83">
            <v>477.5</v>
          </cell>
          <cell r="X83">
            <v>1069.33</v>
          </cell>
        </row>
        <row r="84">
          <cell r="C84" t="str">
            <v>2007/20087</v>
          </cell>
          <cell r="D84">
            <v>3751.2649999999999</v>
          </cell>
          <cell r="E84">
            <v>77.349999999999994</v>
          </cell>
          <cell r="F84">
            <v>453.17</v>
          </cell>
          <cell r="G84">
            <v>211.48500000000001</v>
          </cell>
          <cell r="H84">
            <v>2567.6149999999998</v>
          </cell>
          <cell r="I84">
            <v>115.495</v>
          </cell>
          <cell r="J84">
            <v>326.14999999999998</v>
          </cell>
          <cell r="K84">
            <v>394</v>
          </cell>
          <cell r="L84">
            <v>19</v>
          </cell>
          <cell r="M84">
            <v>53.17</v>
          </cell>
          <cell r="N84">
            <v>13.5</v>
          </cell>
          <cell r="O84">
            <v>183.83</v>
          </cell>
          <cell r="P84">
            <v>14</v>
          </cell>
          <cell r="Q84">
            <v>46</v>
          </cell>
          <cell r="R84">
            <v>4080.7649999999999</v>
          </cell>
          <cell r="S84">
            <v>96.35</v>
          </cell>
          <cell r="T84">
            <v>506.34</v>
          </cell>
          <cell r="U84">
            <v>224.98500000000001</v>
          </cell>
          <cell r="V84">
            <v>2751.4450000000002</v>
          </cell>
          <cell r="W84">
            <v>129.495</v>
          </cell>
          <cell r="X84">
            <v>372.15</v>
          </cell>
        </row>
        <row r="85">
          <cell r="C85" t="str">
            <v>2007/20088</v>
          </cell>
          <cell r="D85">
            <v>8882.5300000000007</v>
          </cell>
          <cell r="E85">
            <v>187.4</v>
          </cell>
          <cell r="F85">
            <v>1204.82</v>
          </cell>
          <cell r="G85">
            <v>680.59</v>
          </cell>
          <cell r="H85">
            <v>6384.27</v>
          </cell>
          <cell r="I85">
            <v>105.01</v>
          </cell>
          <cell r="J85">
            <v>320.44</v>
          </cell>
          <cell r="K85">
            <v>1956</v>
          </cell>
          <cell r="L85">
            <v>86</v>
          </cell>
          <cell r="M85">
            <v>233.07</v>
          </cell>
          <cell r="N85">
            <v>140.44</v>
          </cell>
          <cell r="O85">
            <v>1045.0999999999999</v>
          </cell>
          <cell r="P85">
            <v>29</v>
          </cell>
          <cell r="Q85">
            <v>57.2</v>
          </cell>
          <cell r="R85">
            <v>10473.34</v>
          </cell>
          <cell r="S85">
            <v>273.39999999999998</v>
          </cell>
          <cell r="T85">
            <v>1437.89</v>
          </cell>
          <cell r="U85">
            <v>821.03</v>
          </cell>
          <cell r="V85">
            <v>7429.37</v>
          </cell>
          <cell r="W85">
            <v>134.01</v>
          </cell>
          <cell r="X85">
            <v>377.64</v>
          </cell>
        </row>
        <row r="86">
          <cell r="C86" t="str">
            <v>2007/20089</v>
          </cell>
          <cell r="D86">
            <v>9719.51</v>
          </cell>
          <cell r="E86">
            <v>232.34</v>
          </cell>
          <cell r="F86">
            <v>1380.37</v>
          </cell>
          <cell r="G86">
            <v>644.88</v>
          </cell>
          <cell r="H86">
            <v>6548.92</v>
          </cell>
          <cell r="I86">
            <v>246.74</v>
          </cell>
          <cell r="J86">
            <v>666.26</v>
          </cell>
          <cell r="K86">
            <v>1698</v>
          </cell>
          <cell r="L86">
            <v>61.25</v>
          </cell>
          <cell r="M86">
            <v>145.25</v>
          </cell>
          <cell r="N86">
            <v>62</v>
          </cell>
          <cell r="O86">
            <v>1071.06</v>
          </cell>
          <cell r="P86">
            <v>18</v>
          </cell>
          <cell r="Q86">
            <v>106.67</v>
          </cell>
          <cell r="R86">
            <v>11183.74</v>
          </cell>
          <cell r="S86">
            <v>293.58999999999997</v>
          </cell>
          <cell r="T86">
            <v>1525.62</v>
          </cell>
          <cell r="U86">
            <v>706.88</v>
          </cell>
          <cell r="V86">
            <v>7619.98</v>
          </cell>
          <cell r="W86">
            <v>264.74</v>
          </cell>
          <cell r="X86">
            <v>772.93</v>
          </cell>
        </row>
        <row r="87">
          <cell r="C87" t="str">
            <v>2007/2008A</v>
          </cell>
          <cell r="D87">
            <v>4320.8599999999997</v>
          </cell>
          <cell r="E87">
            <v>93.3</v>
          </cell>
          <cell r="F87">
            <v>592.78</v>
          </cell>
          <cell r="G87">
            <v>278.49</v>
          </cell>
          <cell r="H87">
            <v>2776.78</v>
          </cell>
          <cell r="I87">
            <v>122</v>
          </cell>
          <cell r="J87">
            <v>457.51</v>
          </cell>
          <cell r="K87">
            <v>1562</v>
          </cell>
          <cell r="L87">
            <v>93.3</v>
          </cell>
          <cell r="M87">
            <v>201.17</v>
          </cell>
          <cell r="N87">
            <v>81.5</v>
          </cell>
          <cell r="O87">
            <v>1062.04</v>
          </cell>
          <cell r="P87">
            <v>24.5</v>
          </cell>
          <cell r="Q87">
            <v>56.5</v>
          </cell>
          <cell r="R87">
            <v>5839.87</v>
          </cell>
          <cell r="S87">
            <v>186.6</v>
          </cell>
          <cell r="T87">
            <v>793.95</v>
          </cell>
          <cell r="U87">
            <v>359.99</v>
          </cell>
          <cell r="V87">
            <v>3838.82</v>
          </cell>
          <cell r="W87">
            <v>146.5</v>
          </cell>
          <cell r="X87">
            <v>514.01</v>
          </cell>
        </row>
        <row r="88">
          <cell r="C88" t="str">
            <v>2007/2008B</v>
          </cell>
          <cell r="D88">
            <v>21687.06</v>
          </cell>
          <cell r="E88">
            <v>572.51</v>
          </cell>
          <cell r="F88">
            <v>2577.27</v>
          </cell>
          <cell r="G88">
            <v>1489.69</v>
          </cell>
          <cell r="H88">
            <v>14403.06</v>
          </cell>
          <cell r="I88">
            <v>590.30999999999995</v>
          </cell>
          <cell r="J88">
            <v>2054.2199999999998</v>
          </cell>
          <cell r="K88">
            <v>3520</v>
          </cell>
          <cell r="L88">
            <v>190.52</v>
          </cell>
          <cell r="M88">
            <v>427.42</v>
          </cell>
          <cell r="N88">
            <v>196.01</v>
          </cell>
          <cell r="O88">
            <v>1993.95</v>
          </cell>
          <cell r="P88">
            <v>82.47</v>
          </cell>
          <cell r="Q88">
            <v>286.43</v>
          </cell>
          <cell r="R88">
            <v>24863.86</v>
          </cell>
          <cell r="S88">
            <v>763.03</v>
          </cell>
          <cell r="T88">
            <v>3004.69</v>
          </cell>
          <cell r="U88">
            <v>1685.7</v>
          </cell>
          <cell r="V88">
            <v>16397.009999999998</v>
          </cell>
          <cell r="W88">
            <v>672.78</v>
          </cell>
          <cell r="X88">
            <v>2340.65</v>
          </cell>
        </row>
        <row r="89">
          <cell r="C89" t="str">
            <v>2007/2008C</v>
          </cell>
          <cell r="D89">
            <v>9698.65</v>
          </cell>
          <cell r="E89">
            <v>249.75</v>
          </cell>
          <cell r="F89">
            <v>1240.69</v>
          </cell>
          <cell r="G89">
            <v>713.11</v>
          </cell>
          <cell r="H89">
            <v>6844.05</v>
          </cell>
          <cell r="I89">
            <v>164.12</v>
          </cell>
          <cell r="J89">
            <v>486.93</v>
          </cell>
          <cell r="K89">
            <v>1331</v>
          </cell>
          <cell r="L89">
            <v>112.7</v>
          </cell>
          <cell r="M89">
            <v>191.43</v>
          </cell>
          <cell r="N89">
            <v>116.42</v>
          </cell>
          <cell r="O89">
            <v>710.2</v>
          </cell>
          <cell r="P89">
            <v>39.9</v>
          </cell>
          <cell r="Q89">
            <v>75.8</v>
          </cell>
          <cell r="R89">
            <v>10945.1</v>
          </cell>
          <cell r="S89">
            <v>362.45</v>
          </cell>
          <cell r="T89">
            <v>1432.12</v>
          </cell>
          <cell r="U89">
            <v>829.53</v>
          </cell>
          <cell r="V89">
            <v>7554.25</v>
          </cell>
          <cell r="W89">
            <v>204.02</v>
          </cell>
          <cell r="X89">
            <v>562.73</v>
          </cell>
        </row>
        <row r="90">
          <cell r="C90" t="str">
            <v>2007/2008D</v>
          </cell>
          <cell r="D90">
            <v>23096.35</v>
          </cell>
          <cell r="E90">
            <v>745.46</v>
          </cell>
          <cell r="F90">
            <v>3139.04</v>
          </cell>
          <cell r="G90">
            <v>1639.88</v>
          </cell>
          <cell r="H90">
            <v>16616.240000000002</v>
          </cell>
          <cell r="I90">
            <v>228.33</v>
          </cell>
          <cell r="J90">
            <v>727.4</v>
          </cell>
          <cell r="K90">
            <v>3342</v>
          </cell>
          <cell r="L90">
            <v>216.34</v>
          </cell>
          <cell r="M90">
            <v>413.47</v>
          </cell>
          <cell r="N90">
            <v>230.34</v>
          </cell>
          <cell r="O90">
            <v>1707.03</v>
          </cell>
          <cell r="P90">
            <v>34.67</v>
          </cell>
          <cell r="Q90">
            <v>111.53</v>
          </cell>
          <cell r="R90">
            <v>25809.73</v>
          </cell>
          <cell r="S90">
            <v>961.8</v>
          </cell>
          <cell r="T90">
            <v>3552.51</v>
          </cell>
          <cell r="U90">
            <v>1870.22</v>
          </cell>
          <cell r="V90">
            <v>18323.27</v>
          </cell>
          <cell r="W90">
            <v>263</v>
          </cell>
          <cell r="X90">
            <v>838.93</v>
          </cell>
        </row>
        <row r="91">
          <cell r="C91" t="str">
            <v>2007/2008E</v>
          </cell>
          <cell r="D91">
            <v>7455.39</v>
          </cell>
          <cell r="E91">
            <v>144.1</v>
          </cell>
          <cell r="F91">
            <v>900.74</v>
          </cell>
          <cell r="G91">
            <v>657.6</v>
          </cell>
          <cell r="H91">
            <v>5346.22</v>
          </cell>
          <cell r="I91">
            <v>98.31</v>
          </cell>
          <cell r="J91">
            <v>308.42</v>
          </cell>
          <cell r="K91">
            <v>394</v>
          </cell>
          <cell r="L91">
            <v>17.5</v>
          </cell>
          <cell r="M91">
            <v>50.83</v>
          </cell>
          <cell r="N91">
            <v>34.51</v>
          </cell>
          <cell r="O91">
            <v>166.26</v>
          </cell>
          <cell r="P91">
            <v>4.5</v>
          </cell>
          <cell r="Q91">
            <v>12.75</v>
          </cell>
          <cell r="R91">
            <v>7741.74</v>
          </cell>
          <cell r="S91">
            <v>161.6</v>
          </cell>
          <cell r="T91">
            <v>951.57</v>
          </cell>
          <cell r="U91">
            <v>692.11</v>
          </cell>
          <cell r="V91">
            <v>5512.48</v>
          </cell>
          <cell r="W91">
            <v>102.81</v>
          </cell>
          <cell r="X91">
            <v>321.17</v>
          </cell>
        </row>
        <row r="92">
          <cell r="C92" t="str">
            <v>2007/2008F</v>
          </cell>
          <cell r="D92">
            <v>15331.4</v>
          </cell>
          <cell r="E92">
            <v>348.495</v>
          </cell>
          <cell r="F92">
            <v>2185.9299999999998</v>
          </cell>
          <cell r="G92">
            <v>1125.93</v>
          </cell>
          <cell r="H92">
            <v>9879.31</v>
          </cell>
          <cell r="I92">
            <v>482.94499999999999</v>
          </cell>
          <cell r="J92">
            <v>1308.79</v>
          </cell>
          <cell r="K92">
            <v>1434</v>
          </cell>
          <cell r="L92">
            <v>75.16</v>
          </cell>
          <cell r="M92">
            <v>228.92</v>
          </cell>
          <cell r="N92">
            <v>101.97</v>
          </cell>
          <cell r="O92">
            <v>655.24</v>
          </cell>
          <cell r="P92">
            <v>39.67</v>
          </cell>
          <cell r="Q92">
            <v>91.96</v>
          </cell>
          <cell r="R92">
            <v>16524.32</v>
          </cell>
          <cell r="S92">
            <v>423.65499999999997</v>
          </cell>
          <cell r="T92">
            <v>2414.85</v>
          </cell>
          <cell r="U92">
            <v>1227.9000000000001</v>
          </cell>
          <cell r="V92">
            <v>10534.55</v>
          </cell>
          <cell r="W92">
            <v>522.61500000000001</v>
          </cell>
          <cell r="X92">
            <v>1400.75</v>
          </cell>
        </row>
        <row r="93">
          <cell r="C93" t="str">
            <v>2007/2008G</v>
          </cell>
          <cell r="D93">
            <v>12257.53</v>
          </cell>
          <cell r="E93">
            <v>264.32</v>
          </cell>
          <cell r="F93">
            <v>1451.16</v>
          </cell>
          <cell r="G93">
            <v>868.62</v>
          </cell>
          <cell r="H93">
            <v>8078.3</v>
          </cell>
          <cell r="I93">
            <v>445.15</v>
          </cell>
          <cell r="J93">
            <v>1149.98</v>
          </cell>
          <cell r="K93">
            <v>1631</v>
          </cell>
          <cell r="L93">
            <v>71.98</v>
          </cell>
          <cell r="M93">
            <v>304.77999999999997</v>
          </cell>
          <cell r="N93">
            <v>96.6</v>
          </cell>
          <cell r="O93">
            <v>806.5</v>
          </cell>
          <cell r="P93">
            <v>64.16</v>
          </cell>
          <cell r="Q93">
            <v>123.91</v>
          </cell>
          <cell r="R93">
            <v>13725.46</v>
          </cell>
          <cell r="S93">
            <v>336.3</v>
          </cell>
          <cell r="T93">
            <v>1755.94</v>
          </cell>
          <cell r="U93">
            <v>965.22</v>
          </cell>
          <cell r="V93">
            <v>8884.7999999999993</v>
          </cell>
          <cell r="W93">
            <v>509.31</v>
          </cell>
          <cell r="X93">
            <v>1273.8900000000001</v>
          </cell>
        </row>
        <row r="94">
          <cell r="C94" t="str">
            <v>2007/2008H</v>
          </cell>
          <cell r="D94">
            <v>26790.945</v>
          </cell>
          <cell r="E94">
            <v>755.96500000000003</v>
          </cell>
          <cell r="F94">
            <v>4254.38</v>
          </cell>
          <cell r="G94">
            <v>2506.0450000000001</v>
          </cell>
          <cell r="H94">
            <v>17579.375</v>
          </cell>
          <cell r="I94">
            <v>476.15</v>
          </cell>
          <cell r="J94">
            <v>1219.03</v>
          </cell>
          <cell r="K94">
            <v>972</v>
          </cell>
          <cell r="L94">
            <v>35.28</v>
          </cell>
          <cell r="M94">
            <v>217.71</v>
          </cell>
          <cell r="N94">
            <v>107.07</v>
          </cell>
          <cell r="O94">
            <v>460.87</v>
          </cell>
          <cell r="P94">
            <v>12</v>
          </cell>
          <cell r="Q94">
            <v>33.17</v>
          </cell>
          <cell r="R94">
            <v>27657.044999999998</v>
          </cell>
          <cell r="S94">
            <v>791.245</v>
          </cell>
          <cell r="T94">
            <v>4472.09</v>
          </cell>
          <cell r="U94">
            <v>2613.1149999999998</v>
          </cell>
          <cell r="V94">
            <v>18040.244999999999</v>
          </cell>
          <cell r="W94">
            <v>488.15</v>
          </cell>
          <cell r="X94">
            <v>1252.2</v>
          </cell>
        </row>
        <row r="95">
          <cell r="C95" t="str">
            <v>2007/2008I</v>
          </cell>
          <cell r="D95">
            <v>9118.73</v>
          </cell>
          <cell r="E95">
            <v>273.39999999999998</v>
          </cell>
          <cell r="F95">
            <v>1109.8699999999999</v>
          </cell>
          <cell r="G95">
            <v>451.38</v>
          </cell>
          <cell r="H95">
            <v>6610.15</v>
          </cell>
          <cell r="I95">
            <v>129.33000000000001</v>
          </cell>
          <cell r="J95">
            <v>544.6</v>
          </cell>
          <cell r="K95">
            <v>2386</v>
          </cell>
          <cell r="L95">
            <v>139.66999999999999</v>
          </cell>
          <cell r="M95">
            <v>252.7</v>
          </cell>
          <cell r="N95">
            <v>96.4</v>
          </cell>
          <cell r="O95">
            <v>1491.53</v>
          </cell>
          <cell r="P95">
            <v>34</v>
          </cell>
          <cell r="Q95">
            <v>127.5</v>
          </cell>
          <cell r="R95">
            <v>11260.53</v>
          </cell>
          <cell r="S95">
            <v>413.07</v>
          </cell>
          <cell r="T95">
            <v>1362.57</v>
          </cell>
          <cell r="U95">
            <v>547.78</v>
          </cell>
          <cell r="V95">
            <v>8101.68</v>
          </cell>
          <cell r="W95">
            <v>163.33000000000001</v>
          </cell>
          <cell r="X95">
            <v>672.1</v>
          </cell>
        </row>
        <row r="96">
          <cell r="C96" t="str">
            <v>2007/2008J</v>
          </cell>
          <cell r="D96">
            <v>806.45</v>
          </cell>
          <cell r="E96">
            <v>14</v>
          </cell>
          <cell r="F96">
            <v>105.72</v>
          </cell>
          <cell r="G96">
            <v>56.3</v>
          </cell>
          <cell r="H96">
            <v>534.92999999999995</v>
          </cell>
          <cell r="I96">
            <v>26</v>
          </cell>
          <cell r="J96">
            <v>69.5</v>
          </cell>
          <cell r="K96">
            <v>4167</v>
          </cell>
          <cell r="L96">
            <v>178.8</v>
          </cell>
          <cell r="M96">
            <v>695.66</v>
          </cell>
          <cell r="N96">
            <v>261.86</v>
          </cell>
          <cell r="O96">
            <v>2451.39</v>
          </cell>
          <cell r="P96">
            <v>149.1</v>
          </cell>
          <cell r="Q96">
            <v>381.6</v>
          </cell>
          <cell r="R96">
            <v>4924.8599999999997</v>
          </cell>
          <cell r="S96">
            <v>192.8</v>
          </cell>
          <cell r="T96">
            <v>801.38</v>
          </cell>
          <cell r="U96">
            <v>318.16000000000003</v>
          </cell>
          <cell r="V96">
            <v>2986.32</v>
          </cell>
          <cell r="W96">
            <v>175.1</v>
          </cell>
          <cell r="X96">
            <v>451.1</v>
          </cell>
        </row>
        <row r="97">
          <cell r="C97" t="str">
            <v>2008/20091</v>
          </cell>
          <cell r="D97">
            <v>6662</v>
          </cell>
          <cell r="E97">
            <v>188</v>
          </cell>
          <cell r="F97">
            <v>777</v>
          </cell>
          <cell r="G97">
            <v>830</v>
          </cell>
          <cell r="H97">
            <v>3877</v>
          </cell>
          <cell r="I97">
            <v>256</v>
          </cell>
          <cell r="J97">
            <v>734</v>
          </cell>
          <cell r="K97">
            <v>23</v>
          </cell>
          <cell r="L97">
            <v>0</v>
          </cell>
          <cell r="M97">
            <v>0</v>
          </cell>
          <cell r="N97">
            <v>4</v>
          </cell>
          <cell r="O97">
            <v>13</v>
          </cell>
          <cell r="P97">
            <v>2</v>
          </cell>
          <cell r="Q97">
            <v>3</v>
          </cell>
          <cell r="R97">
            <v>6684</v>
          </cell>
          <cell r="S97">
            <v>188</v>
          </cell>
          <cell r="T97">
            <v>777</v>
          </cell>
          <cell r="U97">
            <v>834</v>
          </cell>
          <cell r="V97">
            <v>3890</v>
          </cell>
          <cell r="W97">
            <v>258</v>
          </cell>
          <cell r="X97">
            <v>737</v>
          </cell>
        </row>
        <row r="98">
          <cell r="C98" t="str">
            <v>2008/20092</v>
          </cell>
          <cell r="D98">
            <v>16574.419999999998</v>
          </cell>
          <cell r="E98">
            <v>631.16999999999996</v>
          </cell>
          <cell r="F98">
            <v>2078.4699999999998</v>
          </cell>
          <cell r="G98">
            <v>1130.94</v>
          </cell>
          <cell r="H98">
            <v>9378.26</v>
          </cell>
          <cell r="I98">
            <v>759.06</v>
          </cell>
          <cell r="J98">
            <v>2596.52</v>
          </cell>
          <cell r="K98">
            <v>5438</v>
          </cell>
          <cell r="L98">
            <v>465.67</v>
          </cell>
          <cell r="M98">
            <v>694.82</v>
          </cell>
          <cell r="N98">
            <v>242.5</v>
          </cell>
          <cell r="O98">
            <v>2965.52</v>
          </cell>
          <cell r="P98">
            <v>176.33</v>
          </cell>
          <cell r="Q98">
            <v>780.98</v>
          </cell>
          <cell r="R98">
            <v>21900.240000000002</v>
          </cell>
          <cell r="S98">
            <v>1096.8399999999999</v>
          </cell>
          <cell r="T98">
            <v>2773.29</v>
          </cell>
          <cell r="U98">
            <v>1373.44</v>
          </cell>
          <cell r="V98">
            <v>12343.78</v>
          </cell>
          <cell r="W98">
            <v>935.39</v>
          </cell>
          <cell r="X98">
            <v>3377.5</v>
          </cell>
        </row>
        <row r="99">
          <cell r="C99" t="str">
            <v>2008/20093</v>
          </cell>
          <cell r="D99">
            <v>21346.935000000001</v>
          </cell>
          <cell r="E99">
            <v>402.64499999999998</v>
          </cell>
          <cell r="F99">
            <v>2424.585</v>
          </cell>
          <cell r="G99">
            <v>1438.3150000000001</v>
          </cell>
          <cell r="H99">
            <v>12988.895</v>
          </cell>
          <cell r="I99">
            <v>1108.7850000000001</v>
          </cell>
          <cell r="J99">
            <v>2983.71</v>
          </cell>
          <cell r="K99">
            <v>1991</v>
          </cell>
          <cell r="L99">
            <v>123.49</v>
          </cell>
          <cell r="M99">
            <v>256.18</v>
          </cell>
          <cell r="N99">
            <v>141.44</v>
          </cell>
          <cell r="O99">
            <v>1023.915</v>
          </cell>
          <cell r="P99">
            <v>61.67</v>
          </cell>
          <cell r="Q99">
            <v>177.38</v>
          </cell>
          <cell r="R99">
            <v>23131.01</v>
          </cell>
          <cell r="S99">
            <v>526.13499999999999</v>
          </cell>
          <cell r="T99">
            <v>2680.7649999999999</v>
          </cell>
          <cell r="U99">
            <v>1579.7550000000001</v>
          </cell>
          <cell r="V99">
            <v>14012.81</v>
          </cell>
          <cell r="W99">
            <v>1170.4549999999999</v>
          </cell>
          <cell r="X99">
            <v>3161.09</v>
          </cell>
        </row>
        <row r="100">
          <cell r="C100" t="str">
            <v>2008/20094</v>
          </cell>
          <cell r="D100">
            <v>567</v>
          </cell>
          <cell r="E100">
            <v>18</v>
          </cell>
          <cell r="F100">
            <v>75</v>
          </cell>
          <cell r="G100">
            <v>35</v>
          </cell>
          <cell r="H100">
            <v>357</v>
          </cell>
          <cell r="I100">
            <v>16</v>
          </cell>
          <cell r="J100">
            <v>66</v>
          </cell>
          <cell r="K100">
            <v>0</v>
          </cell>
          <cell r="L100">
            <v>0</v>
          </cell>
          <cell r="M100">
            <v>0</v>
          </cell>
          <cell r="N100">
            <v>0</v>
          </cell>
          <cell r="O100">
            <v>0</v>
          </cell>
          <cell r="P100">
            <v>0</v>
          </cell>
          <cell r="Q100">
            <v>0</v>
          </cell>
          <cell r="R100">
            <v>567</v>
          </cell>
          <cell r="S100">
            <v>18</v>
          </cell>
          <cell r="T100">
            <v>75</v>
          </cell>
          <cell r="U100">
            <v>35</v>
          </cell>
          <cell r="V100">
            <v>357</v>
          </cell>
          <cell r="W100">
            <v>16</v>
          </cell>
          <cell r="X100">
            <v>66</v>
          </cell>
        </row>
        <row r="101">
          <cell r="C101" t="str">
            <v>2008/20095</v>
          </cell>
          <cell r="D101">
            <v>1511.86</v>
          </cell>
          <cell r="E101">
            <v>39.93</v>
          </cell>
          <cell r="F101">
            <v>202.42</v>
          </cell>
          <cell r="G101">
            <v>112.46</v>
          </cell>
          <cell r="H101">
            <v>999.02</v>
          </cell>
          <cell r="I101">
            <v>35.840000000000003</v>
          </cell>
          <cell r="J101">
            <v>122.19</v>
          </cell>
          <cell r="K101">
            <v>107</v>
          </cell>
          <cell r="L101">
            <v>6</v>
          </cell>
          <cell r="M101">
            <v>22.1</v>
          </cell>
          <cell r="N101">
            <v>7</v>
          </cell>
          <cell r="O101">
            <v>61.63</v>
          </cell>
          <cell r="P101">
            <v>0</v>
          </cell>
          <cell r="Q101">
            <v>4.5</v>
          </cell>
          <cell r="R101">
            <v>1613.09</v>
          </cell>
          <cell r="S101">
            <v>45.93</v>
          </cell>
          <cell r="T101">
            <v>224.52</v>
          </cell>
          <cell r="U101">
            <v>119.46</v>
          </cell>
          <cell r="V101">
            <v>1060.6500000000001</v>
          </cell>
          <cell r="W101">
            <v>35.840000000000003</v>
          </cell>
          <cell r="X101">
            <v>126.69</v>
          </cell>
        </row>
        <row r="102">
          <cell r="C102" t="str">
            <v>2008/20096</v>
          </cell>
          <cell r="D102">
            <v>9483.8449999999993</v>
          </cell>
          <cell r="E102">
            <v>136.63499999999999</v>
          </cell>
          <cell r="F102">
            <v>1147.2950000000001</v>
          </cell>
          <cell r="G102">
            <v>652.61500000000001</v>
          </cell>
          <cell r="H102">
            <v>6026.875</v>
          </cell>
          <cell r="I102">
            <v>474.69499999999999</v>
          </cell>
          <cell r="J102">
            <v>1045.73</v>
          </cell>
          <cell r="K102">
            <v>727</v>
          </cell>
          <cell r="L102">
            <v>29.16</v>
          </cell>
          <cell r="M102">
            <v>99.42</v>
          </cell>
          <cell r="N102">
            <v>37.17</v>
          </cell>
          <cell r="O102">
            <v>375.02499999999998</v>
          </cell>
          <cell r="P102">
            <v>16</v>
          </cell>
          <cell r="Q102">
            <v>55.34</v>
          </cell>
          <cell r="R102">
            <v>10095.959999999999</v>
          </cell>
          <cell r="S102">
            <v>165.79499999999999</v>
          </cell>
          <cell r="T102">
            <v>1246.7149999999999</v>
          </cell>
          <cell r="U102">
            <v>689.78499999999997</v>
          </cell>
          <cell r="V102">
            <v>6401.9</v>
          </cell>
          <cell r="W102">
            <v>490.69499999999999</v>
          </cell>
          <cell r="X102">
            <v>1101.07</v>
          </cell>
        </row>
        <row r="103">
          <cell r="C103" t="str">
            <v>2008/20097</v>
          </cell>
          <cell r="D103">
            <v>4002.18</v>
          </cell>
          <cell r="E103">
            <v>70.474999999999994</v>
          </cell>
          <cell r="F103">
            <v>456.21499999999997</v>
          </cell>
          <cell r="G103">
            <v>290.98</v>
          </cell>
          <cell r="H103">
            <v>2763.625</v>
          </cell>
          <cell r="I103">
            <v>123.91500000000001</v>
          </cell>
          <cell r="J103">
            <v>296.97000000000003</v>
          </cell>
          <cell r="K103">
            <v>301</v>
          </cell>
          <cell r="L103">
            <v>10.83</v>
          </cell>
          <cell r="M103">
            <v>30.75</v>
          </cell>
          <cell r="N103">
            <v>26.39</v>
          </cell>
          <cell r="O103">
            <v>132.04</v>
          </cell>
          <cell r="P103">
            <v>8</v>
          </cell>
          <cell r="Q103">
            <v>26</v>
          </cell>
          <cell r="R103">
            <v>4236.1899999999996</v>
          </cell>
          <cell r="S103">
            <v>81.305000000000007</v>
          </cell>
          <cell r="T103">
            <v>486.96499999999997</v>
          </cell>
          <cell r="U103">
            <v>317.37</v>
          </cell>
          <cell r="V103">
            <v>2895.665</v>
          </cell>
          <cell r="W103">
            <v>131.91499999999999</v>
          </cell>
          <cell r="X103">
            <v>322.97000000000003</v>
          </cell>
        </row>
        <row r="104">
          <cell r="C104" t="str">
            <v>2008/20098</v>
          </cell>
          <cell r="D104">
            <v>8339.6200000000008</v>
          </cell>
          <cell r="E104">
            <v>210.27</v>
          </cell>
          <cell r="F104">
            <v>1247.44</v>
          </cell>
          <cell r="G104">
            <v>705.42</v>
          </cell>
          <cell r="H104">
            <v>5864</v>
          </cell>
          <cell r="I104">
            <v>94.51</v>
          </cell>
          <cell r="J104">
            <v>217.98</v>
          </cell>
          <cell r="K104">
            <v>1633</v>
          </cell>
          <cell r="L104">
            <v>60.42</v>
          </cell>
          <cell r="M104">
            <v>199.86</v>
          </cell>
          <cell r="N104">
            <v>141.93</v>
          </cell>
          <cell r="O104">
            <v>881.21</v>
          </cell>
          <cell r="P104">
            <v>23.83</v>
          </cell>
          <cell r="Q104">
            <v>47</v>
          </cell>
          <cell r="R104">
            <v>9693.8700000000008</v>
          </cell>
          <cell r="S104">
            <v>270.69</v>
          </cell>
          <cell r="T104">
            <v>1447.3</v>
          </cell>
          <cell r="U104">
            <v>847.35</v>
          </cell>
          <cell r="V104">
            <v>6745.21</v>
          </cell>
          <cell r="W104">
            <v>118.34</v>
          </cell>
          <cell r="X104">
            <v>264.98</v>
          </cell>
        </row>
        <row r="105">
          <cell r="C105" t="str">
            <v>2008/20099</v>
          </cell>
          <cell r="D105">
            <v>9918.9699999999993</v>
          </cell>
          <cell r="E105">
            <v>238.18</v>
          </cell>
          <cell r="F105">
            <v>1456.82</v>
          </cell>
          <cell r="G105">
            <v>691.16</v>
          </cell>
          <cell r="H105">
            <v>6658.06</v>
          </cell>
          <cell r="I105">
            <v>245.34</v>
          </cell>
          <cell r="J105">
            <v>629.41</v>
          </cell>
          <cell r="K105">
            <v>1724</v>
          </cell>
          <cell r="L105">
            <v>71.92</v>
          </cell>
          <cell r="M105">
            <v>206.27</v>
          </cell>
          <cell r="N105">
            <v>80</v>
          </cell>
          <cell r="O105">
            <v>1058.0999999999999</v>
          </cell>
          <cell r="P105">
            <v>23.5</v>
          </cell>
          <cell r="Q105">
            <v>88</v>
          </cell>
          <cell r="R105">
            <v>11446.76</v>
          </cell>
          <cell r="S105">
            <v>310.10000000000002</v>
          </cell>
          <cell r="T105">
            <v>1663.09</v>
          </cell>
          <cell r="U105">
            <v>771.16</v>
          </cell>
          <cell r="V105">
            <v>7716.16</v>
          </cell>
          <cell r="W105">
            <v>268.83999999999997</v>
          </cell>
          <cell r="X105">
            <v>717.41</v>
          </cell>
        </row>
        <row r="106">
          <cell r="C106" t="str">
            <v>2008/2009A</v>
          </cell>
          <cell r="D106">
            <v>4492.59</v>
          </cell>
          <cell r="E106">
            <v>73.63</v>
          </cell>
          <cell r="F106">
            <v>677.28</v>
          </cell>
          <cell r="G106">
            <v>287.63</v>
          </cell>
          <cell r="H106">
            <v>2886.18</v>
          </cell>
          <cell r="I106">
            <v>122.25</v>
          </cell>
          <cell r="J106">
            <v>445.62</v>
          </cell>
          <cell r="K106">
            <v>1571</v>
          </cell>
          <cell r="L106">
            <v>94.5</v>
          </cell>
          <cell r="M106">
            <v>221</v>
          </cell>
          <cell r="N106">
            <v>63</v>
          </cell>
          <cell r="O106">
            <v>1079.47</v>
          </cell>
          <cell r="P106">
            <v>17</v>
          </cell>
          <cell r="Q106">
            <v>45</v>
          </cell>
          <cell r="R106">
            <v>6012.56</v>
          </cell>
          <cell r="S106">
            <v>168.13</v>
          </cell>
          <cell r="T106">
            <v>898.28</v>
          </cell>
          <cell r="U106">
            <v>350.63</v>
          </cell>
          <cell r="V106">
            <v>3965.65</v>
          </cell>
          <cell r="W106">
            <v>139.25</v>
          </cell>
          <cell r="X106">
            <v>490.62</v>
          </cell>
        </row>
        <row r="107">
          <cell r="C107" t="str">
            <v>2008/2009B</v>
          </cell>
          <cell r="D107">
            <v>21179.1</v>
          </cell>
          <cell r="E107">
            <v>462.85</v>
          </cell>
          <cell r="F107">
            <v>2557.89</v>
          </cell>
          <cell r="G107">
            <v>1568.14</v>
          </cell>
          <cell r="H107">
            <v>14243.98</v>
          </cell>
          <cell r="I107">
            <v>575.55999999999995</v>
          </cell>
          <cell r="J107">
            <v>1770.68</v>
          </cell>
          <cell r="K107">
            <v>3371</v>
          </cell>
          <cell r="L107">
            <v>153.5</v>
          </cell>
          <cell r="M107">
            <v>403.08</v>
          </cell>
          <cell r="N107">
            <v>221.72</v>
          </cell>
          <cell r="O107">
            <v>1833.28</v>
          </cell>
          <cell r="P107">
            <v>84.42</v>
          </cell>
          <cell r="Q107">
            <v>296.75</v>
          </cell>
          <cell r="R107">
            <v>24171.85</v>
          </cell>
          <cell r="S107">
            <v>616.35</v>
          </cell>
          <cell r="T107">
            <v>2960.97</v>
          </cell>
          <cell r="U107">
            <v>1789.86</v>
          </cell>
          <cell r="V107">
            <v>16077.26</v>
          </cell>
          <cell r="W107">
            <v>659.98</v>
          </cell>
          <cell r="X107">
            <v>2067.4299999999998</v>
          </cell>
        </row>
        <row r="108">
          <cell r="C108" t="str">
            <v>2008/2009C</v>
          </cell>
          <cell r="D108">
            <v>9255.82</v>
          </cell>
          <cell r="E108">
            <v>207.72</v>
          </cell>
          <cell r="F108">
            <v>1209.0999999999999</v>
          </cell>
          <cell r="G108">
            <v>740.69</v>
          </cell>
          <cell r="H108">
            <v>6495.54</v>
          </cell>
          <cell r="I108">
            <v>189.2</v>
          </cell>
          <cell r="J108">
            <v>413.57</v>
          </cell>
          <cell r="K108">
            <v>1269</v>
          </cell>
          <cell r="L108">
            <v>83.84</v>
          </cell>
          <cell r="M108">
            <v>190.76</v>
          </cell>
          <cell r="N108">
            <v>117.37</v>
          </cell>
          <cell r="O108">
            <v>686.98</v>
          </cell>
          <cell r="P108">
            <v>28.17</v>
          </cell>
          <cell r="Q108">
            <v>68.64</v>
          </cell>
          <cell r="R108">
            <v>10431.58</v>
          </cell>
          <cell r="S108">
            <v>291.56</v>
          </cell>
          <cell r="T108">
            <v>1399.86</v>
          </cell>
          <cell r="U108">
            <v>858.06</v>
          </cell>
          <cell r="V108">
            <v>7182.52</v>
          </cell>
          <cell r="W108">
            <v>217.37</v>
          </cell>
          <cell r="X108">
            <v>482.21</v>
          </cell>
        </row>
        <row r="109">
          <cell r="C109" t="str">
            <v>2008/2009D</v>
          </cell>
          <cell r="D109">
            <v>23636.02</v>
          </cell>
          <cell r="E109">
            <v>798.45</v>
          </cell>
          <cell r="F109">
            <v>3268.63</v>
          </cell>
          <cell r="G109">
            <v>1886.23</v>
          </cell>
          <cell r="H109">
            <v>16830.810000000001</v>
          </cell>
          <cell r="I109">
            <v>201.1</v>
          </cell>
          <cell r="J109">
            <v>650.79999999999995</v>
          </cell>
          <cell r="K109">
            <v>3506</v>
          </cell>
          <cell r="L109">
            <v>217.82</v>
          </cell>
          <cell r="M109">
            <v>455.1</v>
          </cell>
          <cell r="N109">
            <v>254.19</v>
          </cell>
          <cell r="O109">
            <v>1838.72</v>
          </cell>
          <cell r="P109">
            <v>34.25</v>
          </cell>
          <cell r="Q109">
            <v>107.57</v>
          </cell>
          <cell r="R109">
            <v>26543.67</v>
          </cell>
          <cell r="S109">
            <v>1016.27</v>
          </cell>
          <cell r="T109">
            <v>3723.73</v>
          </cell>
          <cell r="U109">
            <v>2140.42</v>
          </cell>
          <cell r="V109">
            <v>18669.53</v>
          </cell>
          <cell r="W109">
            <v>235.35</v>
          </cell>
          <cell r="X109">
            <v>758.37</v>
          </cell>
        </row>
        <row r="110">
          <cell r="C110" t="str">
            <v>2008/2009E</v>
          </cell>
          <cell r="D110">
            <v>7131.65</v>
          </cell>
          <cell r="E110">
            <v>133.69999999999999</v>
          </cell>
          <cell r="F110">
            <v>892.38</v>
          </cell>
          <cell r="G110">
            <v>677.82</v>
          </cell>
          <cell r="H110">
            <v>5101.49</v>
          </cell>
          <cell r="I110">
            <v>97.96</v>
          </cell>
          <cell r="J110">
            <v>228.3</v>
          </cell>
          <cell r="K110">
            <v>443</v>
          </cell>
          <cell r="L110">
            <v>16</v>
          </cell>
          <cell r="M110">
            <v>33.869999999999997</v>
          </cell>
          <cell r="N110">
            <v>43.53</v>
          </cell>
          <cell r="O110">
            <v>215.89</v>
          </cell>
          <cell r="P110">
            <v>5.5</v>
          </cell>
          <cell r="Q110">
            <v>11.33</v>
          </cell>
          <cell r="R110">
            <v>7457.77</v>
          </cell>
          <cell r="S110">
            <v>149.69999999999999</v>
          </cell>
          <cell r="T110">
            <v>926.25</v>
          </cell>
          <cell r="U110">
            <v>721.35</v>
          </cell>
          <cell r="V110">
            <v>5317.38</v>
          </cell>
          <cell r="W110">
            <v>103.46</v>
          </cell>
          <cell r="X110">
            <v>239.63</v>
          </cell>
        </row>
        <row r="111">
          <cell r="C111" t="str">
            <v>2008/2009F</v>
          </cell>
          <cell r="D111">
            <v>14837.584999999999</v>
          </cell>
          <cell r="E111">
            <v>330.40499999999997</v>
          </cell>
          <cell r="F111">
            <v>2145.625</v>
          </cell>
          <cell r="G111">
            <v>1170.19</v>
          </cell>
          <cell r="H111">
            <v>9642.2800000000007</v>
          </cell>
          <cell r="I111">
            <v>417.13499999999999</v>
          </cell>
          <cell r="J111">
            <v>1131.95</v>
          </cell>
          <cell r="K111">
            <v>1386</v>
          </cell>
          <cell r="L111">
            <v>70.13</v>
          </cell>
          <cell r="M111">
            <v>215.93</v>
          </cell>
          <cell r="N111">
            <v>98.91</v>
          </cell>
          <cell r="O111">
            <v>643.24</v>
          </cell>
          <cell r="P111">
            <v>44.42</v>
          </cell>
          <cell r="Q111">
            <v>82.32</v>
          </cell>
          <cell r="R111">
            <v>15992.535</v>
          </cell>
          <cell r="S111">
            <v>400.53500000000003</v>
          </cell>
          <cell r="T111">
            <v>2361.5549999999998</v>
          </cell>
          <cell r="U111">
            <v>1269.0999999999999</v>
          </cell>
          <cell r="V111">
            <v>10285.52</v>
          </cell>
          <cell r="W111">
            <v>461.55500000000001</v>
          </cell>
          <cell r="X111">
            <v>1214.27</v>
          </cell>
        </row>
        <row r="112">
          <cell r="C112" t="str">
            <v>2008/2009G</v>
          </cell>
          <cell r="D112">
            <v>11424.32</v>
          </cell>
          <cell r="E112">
            <v>195.87</v>
          </cell>
          <cell r="F112">
            <v>1448.59</v>
          </cell>
          <cell r="G112">
            <v>956.3</v>
          </cell>
          <cell r="H112">
            <v>7462.69</v>
          </cell>
          <cell r="I112">
            <v>410.81</v>
          </cell>
          <cell r="J112">
            <v>950.06</v>
          </cell>
          <cell r="K112">
            <v>1698</v>
          </cell>
          <cell r="L112">
            <v>70.3</v>
          </cell>
          <cell r="M112">
            <v>320.57</v>
          </cell>
          <cell r="N112">
            <v>101.17</v>
          </cell>
          <cell r="O112">
            <v>842.84</v>
          </cell>
          <cell r="P112">
            <v>76.83</v>
          </cell>
          <cell r="Q112">
            <v>123.52</v>
          </cell>
          <cell r="R112">
            <v>12959.55</v>
          </cell>
          <cell r="S112">
            <v>266.17</v>
          </cell>
          <cell r="T112">
            <v>1769.16</v>
          </cell>
          <cell r="U112">
            <v>1057.47</v>
          </cell>
          <cell r="V112">
            <v>8305.5300000000007</v>
          </cell>
          <cell r="W112">
            <v>487.64</v>
          </cell>
          <cell r="X112">
            <v>1073.58</v>
          </cell>
        </row>
        <row r="113">
          <cell r="C113" t="str">
            <v>2008/2009H</v>
          </cell>
          <cell r="D113">
            <v>26322.365000000002</v>
          </cell>
          <cell r="E113">
            <v>649.4</v>
          </cell>
          <cell r="F113">
            <v>4323.1899999999996</v>
          </cell>
          <cell r="G113">
            <v>2914.65</v>
          </cell>
          <cell r="H113">
            <v>17005.654999999999</v>
          </cell>
          <cell r="I113">
            <v>423.35</v>
          </cell>
          <cell r="J113">
            <v>1006.12</v>
          </cell>
          <cell r="K113">
            <v>1192</v>
          </cell>
          <cell r="L113">
            <v>39.42</v>
          </cell>
          <cell r="M113">
            <v>237.47</v>
          </cell>
          <cell r="N113">
            <v>122.47</v>
          </cell>
          <cell r="O113">
            <v>587.53</v>
          </cell>
          <cell r="P113">
            <v>30.83</v>
          </cell>
          <cell r="Q113">
            <v>48.67</v>
          </cell>
          <cell r="R113">
            <v>27388.755000000001</v>
          </cell>
          <cell r="S113">
            <v>688.82</v>
          </cell>
          <cell r="T113">
            <v>4560.66</v>
          </cell>
          <cell r="U113">
            <v>3037.12</v>
          </cell>
          <cell r="V113">
            <v>17593.185000000001</v>
          </cell>
          <cell r="W113">
            <v>454.18</v>
          </cell>
          <cell r="X113">
            <v>1054.79</v>
          </cell>
        </row>
        <row r="114">
          <cell r="C114" t="str">
            <v>2008/2009I</v>
          </cell>
          <cell r="D114">
            <v>9674.08</v>
          </cell>
          <cell r="E114">
            <v>308.8</v>
          </cell>
          <cell r="F114">
            <v>1163.8</v>
          </cell>
          <cell r="G114">
            <v>601.01</v>
          </cell>
          <cell r="H114">
            <v>6987.05</v>
          </cell>
          <cell r="I114">
            <v>130.16</v>
          </cell>
          <cell r="J114">
            <v>483.26</v>
          </cell>
          <cell r="K114">
            <v>2546</v>
          </cell>
          <cell r="L114">
            <v>149.88</v>
          </cell>
          <cell r="M114">
            <v>305.14</v>
          </cell>
          <cell r="N114">
            <v>134.61000000000001</v>
          </cell>
          <cell r="O114">
            <v>1578.28</v>
          </cell>
          <cell r="P114">
            <v>45.59</v>
          </cell>
          <cell r="Q114">
            <v>133.38</v>
          </cell>
          <cell r="R114">
            <v>12020.96</v>
          </cell>
          <cell r="S114">
            <v>458.68</v>
          </cell>
          <cell r="T114">
            <v>1468.94</v>
          </cell>
          <cell r="U114">
            <v>735.62</v>
          </cell>
          <cell r="V114">
            <v>8565.33</v>
          </cell>
          <cell r="W114">
            <v>175.75</v>
          </cell>
          <cell r="X114">
            <v>616.64</v>
          </cell>
        </row>
        <row r="115">
          <cell r="C115" t="str">
            <v>2008/2009J</v>
          </cell>
          <cell r="D115">
            <v>660.64</v>
          </cell>
          <cell r="E115">
            <v>14.87</v>
          </cell>
          <cell r="F115">
            <v>74.27</v>
          </cell>
          <cell r="G115">
            <v>57.45</v>
          </cell>
          <cell r="H115">
            <v>447.59</v>
          </cell>
          <cell r="I115">
            <v>18.329999999999998</v>
          </cell>
          <cell r="J115">
            <v>48.13</v>
          </cell>
          <cell r="K115">
            <v>3774</v>
          </cell>
          <cell r="L115">
            <v>211.12</v>
          </cell>
          <cell r="M115">
            <v>671.68</v>
          </cell>
          <cell r="N115">
            <v>268.60000000000002</v>
          </cell>
          <cell r="O115">
            <v>2126.33</v>
          </cell>
          <cell r="P115">
            <v>125.66</v>
          </cell>
          <cell r="Q115">
            <v>323.62</v>
          </cell>
          <cell r="R115">
            <v>4387.6499999999996</v>
          </cell>
          <cell r="S115">
            <v>225.99</v>
          </cell>
          <cell r="T115">
            <v>745.95</v>
          </cell>
          <cell r="U115">
            <v>326.05</v>
          </cell>
          <cell r="V115">
            <v>2573.92</v>
          </cell>
          <cell r="W115">
            <v>143.99</v>
          </cell>
          <cell r="X115">
            <v>371.75</v>
          </cell>
        </row>
      </sheetData>
      <sheetData sheetId="4">
        <row r="2">
          <cell r="C2" t="str">
            <v>2003/20041</v>
          </cell>
          <cell r="D2">
            <v>5035.3329000000003</v>
          </cell>
          <cell r="E2">
            <v>310</v>
          </cell>
          <cell r="F2">
            <v>998.83330000000001</v>
          </cell>
          <cell r="G2">
            <v>338.33330000000001</v>
          </cell>
          <cell r="H2">
            <v>2279.1664000000001</v>
          </cell>
          <cell r="I2">
            <v>256</v>
          </cell>
          <cell r="J2">
            <v>852.99990000000003</v>
          </cell>
          <cell r="K2">
            <v>29</v>
          </cell>
          <cell r="L2">
            <v>5</v>
          </cell>
          <cell r="M2">
            <v>7</v>
          </cell>
          <cell r="N2">
            <v>5</v>
          </cell>
          <cell r="O2">
            <v>7</v>
          </cell>
          <cell r="P2">
            <v>1</v>
          </cell>
          <cell r="Q2">
            <v>4</v>
          </cell>
          <cell r="R2">
            <v>5064.3329000000003</v>
          </cell>
          <cell r="S2">
            <v>315</v>
          </cell>
          <cell r="T2">
            <v>1005.8333</v>
          </cell>
          <cell r="U2">
            <v>343.33330000000001</v>
          </cell>
          <cell r="V2">
            <v>2286.1664000000001</v>
          </cell>
          <cell r="W2">
            <v>257</v>
          </cell>
          <cell r="X2">
            <v>856.99990000000003</v>
          </cell>
        </row>
        <row r="3">
          <cell r="C3" t="str">
            <v>2003/20042</v>
          </cell>
          <cell r="D3">
            <v>13451.808800000001</v>
          </cell>
          <cell r="E3">
            <v>1129.6657</v>
          </cell>
          <cell r="F3">
            <v>2160.3287</v>
          </cell>
          <cell r="G3">
            <v>738.83219999999994</v>
          </cell>
          <cell r="H3">
            <v>7875.3175000000001</v>
          </cell>
          <cell r="I3">
            <v>308.83249999999998</v>
          </cell>
          <cell r="J3">
            <v>1238.8322000000001</v>
          </cell>
          <cell r="K3">
            <v>4761</v>
          </cell>
          <cell r="L3">
            <v>617.66669999999999</v>
          </cell>
          <cell r="M3">
            <v>701.66669999999999</v>
          </cell>
          <cell r="N3">
            <v>193.33340000000001</v>
          </cell>
          <cell r="O3">
            <v>2611.3334</v>
          </cell>
          <cell r="P3">
            <v>118.5</v>
          </cell>
          <cell r="Q3">
            <v>480.66669999999999</v>
          </cell>
          <cell r="R3">
            <v>18174.975699999999</v>
          </cell>
          <cell r="S3">
            <v>1747.3324</v>
          </cell>
          <cell r="T3">
            <v>2861.9953999999998</v>
          </cell>
          <cell r="U3">
            <v>932.16560000000004</v>
          </cell>
          <cell r="V3">
            <v>10486.650900000001</v>
          </cell>
          <cell r="W3">
            <v>427.33249999999998</v>
          </cell>
          <cell r="X3">
            <v>1719.4989</v>
          </cell>
        </row>
        <row r="4">
          <cell r="C4" t="str">
            <v>2003/20043</v>
          </cell>
          <cell r="D4">
            <v>17783.155299999999</v>
          </cell>
          <cell r="E4">
            <v>832.41579999999999</v>
          </cell>
          <cell r="F4">
            <v>2904.5807</v>
          </cell>
          <cell r="G4">
            <v>1024.4159999999999</v>
          </cell>
          <cell r="H4">
            <v>11676.0769</v>
          </cell>
          <cell r="I4">
            <v>311.99939999999998</v>
          </cell>
          <cell r="J4">
            <v>1033.6665</v>
          </cell>
          <cell r="K4">
            <v>1999</v>
          </cell>
          <cell r="L4">
            <v>165.9999</v>
          </cell>
          <cell r="M4">
            <v>364.66660000000002</v>
          </cell>
          <cell r="N4">
            <v>132.99979999999999</v>
          </cell>
          <cell r="O4">
            <v>1042.5838000000001</v>
          </cell>
          <cell r="P4">
            <v>46.666699999999999</v>
          </cell>
          <cell r="Q4">
            <v>106</v>
          </cell>
          <cell r="R4">
            <v>19642.072100000001</v>
          </cell>
          <cell r="S4">
            <v>998.41570000000002</v>
          </cell>
          <cell r="T4">
            <v>3269.2473</v>
          </cell>
          <cell r="U4">
            <v>1157.4158</v>
          </cell>
          <cell r="V4">
            <v>12718.6607</v>
          </cell>
          <cell r="W4">
            <v>358.66609999999997</v>
          </cell>
          <cell r="X4">
            <v>1139.6665</v>
          </cell>
        </row>
        <row r="5">
          <cell r="C5" t="str">
            <v>2003/20044</v>
          </cell>
          <cell r="D5">
            <v>419</v>
          </cell>
          <cell r="E5">
            <v>45</v>
          </cell>
          <cell r="F5">
            <v>77</v>
          </cell>
          <cell r="G5">
            <v>21</v>
          </cell>
          <cell r="H5">
            <v>228</v>
          </cell>
          <cell r="I5">
            <v>11</v>
          </cell>
          <cell r="J5">
            <v>37</v>
          </cell>
          <cell r="K5">
            <v>0</v>
          </cell>
          <cell r="L5">
            <v>0</v>
          </cell>
          <cell r="M5">
            <v>0</v>
          </cell>
          <cell r="N5">
            <v>0</v>
          </cell>
          <cell r="O5">
            <v>0</v>
          </cell>
          <cell r="P5">
            <v>0</v>
          </cell>
          <cell r="Q5">
            <v>0</v>
          </cell>
          <cell r="R5">
            <v>419</v>
          </cell>
          <cell r="S5">
            <v>45</v>
          </cell>
          <cell r="T5">
            <v>77</v>
          </cell>
          <cell r="U5">
            <v>21</v>
          </cell>
          <cell r="V5">
            <v>228</v>
          </cell>
          <cell r="W5">
            <v>11</v>
          </cell>
          <cell r="X5">
            <v>37</v>
          </cell>
        </row>
        <row r="6">
          <cell r="C6" t="str">
            <v>2003/20045</v>
          </cell>
          <cell r="D6">
            <v>1696</v>
          </cell>
          <cell r="E6">
            <v>119.66670000000001</v>
          </cell>
          <cell r="F6">
            <v>324.83330000000001</v>
          </cell>
          <cell r="G6">
            <v>87.5</v>
          </cell>
          <cell r="H6">
            <v>1075</v>
          </cell>
          <cell r="I6">
            <v>23</v>
          </cell>
          <cell r="J6">
            <v>66</v>
          </cell>
          <cell r="K6">
            <v>113</v>
          </cell>
          <cell r="L6">
            <v>10.5</v>
          </cell>
          <cell r="M6">
            <v>26.166699999999999</v>
          </cell>
          <cell r="N6">
            <v>5</v>
          </cell>
          <cell r="O6">
            <v>65</v>
          </cell>
          <cell r="P6">
            <v>1</v>
          </cell>
          <cell r="Q6">
            <v>1</v>
          </cell>
          <cell r="R6">
            <v>1804.6667</v>
          </cell>
          <cell r="S6">
            <v>130.16669999999999</v>
          </cell>
          <cell r="T6">
            <v>351</v>
          </cell>
          <cell r="U6">
            <v>92.5</v>
          </cell>
          <cell r="V6">
            <v>1140</v>
          </cell>
          <cell r="W6">
            <v>24</v>
          </cell>
          <cell r="X6">
            <v>67</v>
          </cell>
        </row>
        <row r="7">
          <cell r="C7" t="str">
            <v>2003/20046</v>
          </cell>
          <cell r="D7">
            <v>8889.7428</v>
          </cell>
          <cell r="E7">
            <v>332.08359999999999</v>
          </cell>
          <cell r="F7">
            <v>1589.4971</v>
          </cell>
          <cell r="G7">
            <v>469.16609999999997</v>
          </cell>
          <cell r="H7">
            <v>6031.6633000000002</v>
          </cell>
          <cell r="I7">
            <v>117.4996</v>
          </cell>
          <cell r="J7">
            <v>349.8331</v>
          </cell>
          <cell r="K7">
            <v>352</v>
          </cell>
          <cell r="L7">
            <v>28.666699999999999</v>
          </cell>
          <cell r="M7">
            <v>41.166600000000003</v>
          </cell>
          <cell r="N7">
            <v>24.333300000000001</v>
          </cell>
          <cell r="O7">
            <v>190.41659999999999</v>
          </cell>
          <cell r="P7">
            <v>3</v>
          </cell>
          <cell r="Q7">
            <v>15.833299999999999</v>
          </cell>
          <cell r="R7">
            <v>9193.1592999999993</v>
          </cell>
          <cell r="S7">
            <v>360.75029999999998</v>
          </cell>
          <cell r="T7">
            <v>1630.6637000000001</v>
          </cell>
          <cell r="U7">
            <v>493.49939999999998</v>
          </cell>
          <cell r="V7">
            <v>6222.0798999999997</v>
          </cell>
          <cell r="W7">
            <v>120.4996</v>
          </cell>
          <cell r="X7">
            <v>365.66640000000001</v>
          </cell>
        </row>
        <row r="8">
          <cell r="C8" t="str">
            <v>2003/20047</v>
          </cell>
          <cell r="D8">
            <v>3833.3337000000001</v>
          </cell>
          <cell r="E8">
            <v>139.41669999999999</v>
          </cell>
          <cell r="F8">
            <v>641.3329</v>
          </cell>
          <cell r="G8">
            <v>198.7499</v>
          </cell>
          <cell r="H8">
            <v>2711.0844999999999</v>
          </cell>
          <cell r="I8">
            <v>39.9998</v>
          </cell>
          <cell r="J8">
            <v>102.7499</v>
          </cell>
          <cell r="K8">
            <v>333</v>
          </cell>
          <cell r="L8">
            <v>20.833300000000001</v>
          </cell>
          <cell r="M8">
            <v>48.666600000000003</v>
          </cell>
          <cell r="N8">
            <v>20.166699999999999</v>
          </cell>
          <cell r="O8">
            <v>166.25020000000001</v>
          </cell>
          <cell r="P8">
            <v>16</v>
          </cell>
          <cell r="Q8">
            <v>28.666699999999999</v>
          </cell>
          <cell r="R8">
            <v>4133.9171999999999</v>
          </cell>
          <cell r="S8">
            <v>160.25</v>
          </cell>
          <cell r="T8">
            <v>689.99950000000001</v>
          </cell>
          <cell r="U8">
            <v>218.91659999999999</v>
          </cell>
          <cell r="V8">
            <v>2877.3346999999999</v>
          </cell>
          <cell r="W8">
            <v>55.9998</v>
          </cell>
          <cell r="X8">
            <v>131.41659999999999</v>
          </cell>
        </row>
        <row r="9">
          <cell r="C9" t="str">
            <v>2003/20048</v>
          </cell>
          <cell r="D9">
            <v>12962.999900000001</v>
          </cell>
          <cell r="E9">
            <v>515.49940000000004</v>
          </cell>
          <cell r="F9">
            <v>2382.9996999999998</v>
          </cell>
          <cell r="G9">
            <v>867.83349999999996</v>
          </cell>
          <cell r="H9">
            <v>8876.6672999999992</v>
          </cell>
          <cell r="I9">
            <v>78.333399999999997</v>
          </cell>
          <cell r="J9">
            <v>241.66659999999999</v>
          </cell>
          <cell r="K9">
            <v>1805</v>
          </cell>
          <cell r="L9">
            <v>112.33329999999999</v>
          </cell>
          <cell r="M9">
            <v>282.83319999999998</v>
          </cell>
          <cell r="N9">
            <v>120.33320000000001</v>
          </cell>
          <cell r="O9">
            <v>1006.6663</v>
          </cell>
          <cell r="P9">
            <v>11</v>
          </cell>
          <cell r="Q9">
            <v>42.5</v>
          </cell>
          <cell r="R9">
            <v>14538.6659</v>
          </cell>
          <cell r="S9">
            <v>627.83270000000005</v>
          </cell>
          <cell r="T9">
            <v>2665.8328999999999</v>
          </cell>
          <cell r="U9">
            <v>988.16669999999999</v>
          </cell>
          <cell r="V9">
            <v>9883.3335999999999</v>
          </cell>
          <cell r="W9">
            <v>89.333399999999997</v>
          </cell>
          <cell r="X9">
            <v>284.16660000000002</v>
          </cell>
        </row>
        <row r="10">
          <cell r="C10" t="str">
            <v>2003/20049</v>
          </cell>
          <cell r="D10">
            <v>10151.003500000001</v>
          </cell>
          <cell r="E10">
            <v>393.00009999999997</v>
          </cell>
          <cell r="F10">
            <v>1878.335</v>
          </cell>
          <cell r="G10">
            <v>527.00009999999997</v>
          </cell>
          <cell r="H10">
            <v>6940.3352999999997</v>
          </cell>
          <cell r="I10">
            <v>107.0001</v>
          </cell>
          <cell r="J10">
            <v>305.3329</v>
          </cell>
          <cell r="K10">
            <v>1645</v>
          </cell>
          <cell r="L10">
            <v>132.83349999999999</v>
          </cell>
          <cell r="M10">
            <v>235.66669999999999</v>
          </cell>
          <cell r="N10">
            <v>65.000100000000003</v>
          </cell>
          <cell r="O10">
            <v>1106.6670999999999</v>
          </cell>
          <cell r="P10">
            <v>15</v>
          </cell>
          <cell r="Q10">
            <v>45.166699999999999</v>
          </cell>
          <cell r="R10">
            <v>11751.337600000001</v>
          </cell>
          <cell r="S10">
            <v>525.83360000000005</v>
          </cell>
          <cell r="T10">
            <v>2114.0016999999998</v>
          </cell>
          <cell r="U10">
            <v>592.00019999999995</v>
          </cell>
          <cell r="V10">
            <v>8047.0024000000003</v>
          </cell>
          <cell r="W10">
            <v>122.0001</v>
          </cell>
          <cell r="X10">
            <v>350.49959999999999</v>
          </cell>
        </row>
        <row r="11">
          <cell r="C11" t="str">
            <v>2003/2004A</v>
          </cell>
          <cell r="D11">
            <v>3093.9992000000002</v>
          </cell>
          <cell r="E11">
            <v>114.83329999999999</v>
          </cell>
          <cell r="F11">
            <v>552.16639999999995</v>
          </cell>
          <cell r="G11">
            <v>209.66659999999999</v>
          </cell>
          <cell r="H11">
            <v>2109.4996000000001</v>
          </cell>
          <cell r="I11">
            <v>29</v>
          </cell>
          <cell r="J11">
            <v>78.833299999999994</v>
          </cell>
          <cell r="K11">
            <v>1187</v>
          </cell>
          <cell r="L11">
            <v>118</v>
          </cell>
          <cell r="M11">
            <v>181.667</v>
          </cell>
          <cell r="N11">
            <v>61.000100000000003</v>
          </cell>
          <cell r="O11">
            <v>759.1671</v>
          </cell>
          <cell r="P11">
            <v>3</v>
          </cell>
          <cell r="Q11">
            <v>31</v>
          </cell>
          <cell r="R11">
            <v>4247.8334000000004</v>
          </cell>
          <cell r="S11">
            <v>232.83330000000001</v>
          </cell>
          <cell r="T11">
            <v>733.83339999999998</v>
          </cell>
          <cell r="U11">
            <v>270.66669999999999</v>
          </cell>
          <cell r="V11">
            <v>2868.6667000000002</v>
          </cell>
          <cell r="W11">
            <v>32</v>
          </cell>
          <cell r="X11">
            <v>109.83329999999999</v>
          </cell>
        </row>
        <row r="12">
          <cell r="C12" t="str">
            <v>2003/2004B</v>
          </cell>
          <cell r="D12">
            <v>18232.130700000002</v>
          </cell>
          <cell r="E12">
            <v>1009.9147</v>
          </cell>
          <cell r="F12">
            <v>2979.7429000000002</v>
          </cell>
          <cell r="G12">
            <v>1187.4146000000001</v>
          </cell>
          <cell r="H12">
            <v>12100.9769</v>
          </cell>
          <cell r="I12">
            <v>219.99950000000001</v>
          </cell>
          <cell r="J12">
            <v>734.08209999999997</v>
          </cell>
          <cell r="K12">
            <v>2164</v>
          </cell>
          <cell r="L12">
            <v>162.99950000000001</v>
          </cell>
          <cell r="M12">
            <v>325.8331</v>
          </cell>
          <cell r="N12">
            <v>146.66640000000001</v>
          </cell>
          <cell r="O12">
            <v>1150.6659999999999</v>
          </cell>
          <cell r="P12">
            <v>33</v>
          </cell>
          <cell r="Q12">
            <v>102.4999</v>
          </cell>
          <cell r="R12">
            <v>20153.795600000001</v>
          </cell>
          <cell r="S12">
            <v>1172.9141999999999</v>
          </cell>
          <cell r="T12">
            <v>3305.576</v>
          </cell>
          <cell r="U12">
            <v>1334.0809999999999</v>
          </cell>
          <cell r="V12">
            <v>13251.642900000001</v>
          </cell>
          <cell r="W12">
            <v>252.99950000000001</v>
          </cell>
          <cell r="X12">
            <v>836.58199999999999</v>
          </cell>
        </row>
        <row r="13">
          <cell r="C13" t="str">
            <v>2003/2004C</v>
          </cell>
          <cell r="D13">
            <v>8053.4996000000001</v>
          </cell>
          <cell r="E13">
            <v>442.50009999999997</v>
          </cell>
          <cell r="F13">
            <v>1395.8335999999999</v>
          </cell>
          <cell r="G13">
            <v>547.16660000000002</v>
          </cell>
          <cell r="H13">
            <v>5421.4992000000002</v>
          </cell>
          <cell r="I13">
            <v>67.333399999999997</v>
          </cell>
          <cell r="J13">
            <v>179.16669999999999</v>
          </cell>
          <cell r="K13">
            <v>1102</v>
          </cell>
          <cell r="L13">
            <v>121.33329999999999</v>
          </cell>
          <cell r="M13">
            <v>194.66669999999999</v>
          </cell>
          <cell r="N13">
            <v>84.666700000000006</v>
          </cell>
          <cell r="O13">
            <v>606.00009999999997</v>
          </cell>
          <cell r="P13">
            <v>17.833300000000001</v>
          </cell>
          <cell r="Q13">
            <v>37</v>
          </cell>
          <cell r="R13">
            <v>9114.9997000000003</v>
          </cell>
          <cell r="S13">
            <v>563.83339999999998</v>
          </cell>
          <cell r="T13">
            <v>1590.5002999999999</v>
          </cell>
          <cell r="U13">
            <v>631.83330000000001</v>
          </cell>
          <cell r="V13">
            <v>6027.4993000000004</v>
          </cell>
          <cell r="W13">
            <v>85.166700000000006</v>
          </cell>
          <cell r="X13">
            <v>216.16669999999999</v>
          </cell>
        </row>
        <row r="14">
          <cell r="C14" t="str">
            <v>2003/2004D</v>
          </cell>
          <cell r="D14">
            <v>23480.801100000001</v>
          </cell>
          <cell r="E14">
            <v>1347.6654000000001</v>
          </cell>
          <cell r="F14">
            <v>3928.3272999999999</v>
          </cell>
          <cell r="G14">
            <v>1402.6649</v>
          </cell>
          <cell r="H14">
            <v>16288.477699999999</v>
          </cell>
          <cell r="I14">
            <v>134.33320000000001</v>
          </cell>
          <cell r="J14">
            <v>379.33260000000001</v>
          </cell>
          <cell r="K14">
            <v>2827</v>
          </cell>
          <cell r="L14">
            <v>332.99959999999999</v>
          </cell>
          <cell r="M14">
            <v>363.49919999999997</v>
          </cell>
          <cell r="N14">
            <v>151.1662</v>
          </cell>
          <cell r="O14">
            <v>1475.4975999999999</v>
          </cell>
          <cell r="P14">
            <v>17.5</v>
          </cell>
          <cell r="Q14">
            <v>56.666600000000003</v>
          </cell>
          <cell r="R14">
            <v>25878.130300000001</v>
          </cell>
          <cell r="S14">
            <v>1680.665</v>
          </cell>
          <cell r="T14">
            <v>4291.8265000000001</v>
          </cell>
          <cell r="U14">
            <v>1553.8311000000001</v>
          </cell>
          <cell r="V14">
            <v>17763.975299999998</v>
          </cell>
          <cell r="W14">
            <v>151.83320000000001</v>
          </cell>
          <cell r="X14">
            <v>435.99919999999997</v>
          </cell>
        </row>
        <row r="15">
          <cell r="C15" t="str">
            <v>2003/2004E</v>
          </cell>
          <cell r="D15">
            <v>6008.4938000000002</v>
          </cell>
          <cell r="E15">
            <v>254.16650000000001</v>
          </cell>
          <cell r="F15">
            <v>1032.6648</v>
          </cell>
          <cell r="G15">
            <v>450.166</v>
          </cell>
          <cell r="H15">
            <v>4086.8303000000001</v>
          </cell>
          <cell r="I15">
            <v>45.666600000000003</v>
          </cell>
          <cell r="J15">
            <v>138.99959999999999</v>
          </cell>
          <cell r="K15">
            <v>282</v>
          </cell>
          <cell r="L15">
            <v>18.833400000000001</v>
          </cell>
          <cell r="M15">
            <v>45.833300000000001</v>
          </cell>
          <cell r="N15">
            <v>19.833500000000001</v>
          </cell>
          <cell r="O15">
            <v>112.0001</v>
          </cell>
          <cell r="P15">
            <v>1</v>
          </cell>
          <cell r="Q15">
            <v>8.3333999999999993</v>
          </cell>
          <cell r="R15">
            <v>6214.3275000000003</v>
          </cell>
          <cell r="S15">
            <v>272.99990000000003</v>
          </cell>
          <cell r="T15">
            <v>1078.4981</v>
          </cell>
          <cell r="U15">
            <v>469.99950000000001</v>
          </cell>
          <cell r="V15">
            <v>4198.8303999999998</v>
          </cell>
          <cell r="W15">
            <v>46.666600000000003</v>
          </cell>
          <cell r="X15">
            <v>147.333</v>
          </cell>
        </row>
        <row r="16">
          <cell r="C16" t="str">
            <v>2003/2004F</v>
          </cell>
          <cell r="D16">
            <v>14579.6186</v>
          </cell>
          <cell r="E16">
            <v>796.91279999999995</v>
          </cell>
          <cell r="F16">
            <v>2824.0726</v>
          </cell>
          <cell r="G16">
            <v>960.99749999999995</v>
          </cell>
          <cell r="H16">
            <v>9289.2203000000009</v>
          </cell>
          <cell r="I16">
            <v>177.49979999999999</v>
          </cell>
          <cell r="J16">
            <v>530.91560000000004</v>
          </cell>
          <cell r="K16">
            <v>978</v>
          </cell>
          <cell r="L16">
            <v>71.333399999999997</v>
          </cell>
          <cell r="M16">
            <v>172.08340000000001</v>
          </cell>
          <cell r="N16">
            <v>66.166499999999999</v>
          </cell>
          <cell r="O16">
            <v>412.49990000000003</v>
          </cell>
          <cell r="P16">
            <v>13.666600000000001</v>
          </cell>
          <cell r="Q16">
            <v>41.166600000000003</v>
          </cell>
          <cell r="R16">
            <v>15356.535</v>
          </cell>
          <cell r="S16">
            <v>868.24620000000004</v>
          </cell>
          <cell r="T16">
            <v>2996.1559999999999</v>
          </cell>
          <cell r="U16">
            <v>1027.164</v>
          </cell>
          <cell r="V16">
            <v>9701.7201999999997</v>
          </cell>
          <cell r="W16">
            <v>191.16640000000001</v>
          </cell>
          <cell r="X16">
            <v>572.08219999999994</v>
          </cell>
        </row>
        <row r="17">
          <cell r="C17" t="str">
            <v>2003/2004G</v>
          </cell>
          <cell r="D17">
            <v>10423.395699999999</v>
          </cell>
          <cell r="E17">
            <v>457.49880000000002</v>
          </cell>
          <cell r="F17">
            <v>1799.9958999999999</v>
          </cell>
          <cell r="G17">
            <v>681.99900000000002</v>
          </cell>
          <cell r="H17">
            <v>6830.9866000000002</v>
          </cell>
          <cell r="I17">
            <v>157.333</v>
          </cell>
          <cell r="J17">
            <v>495.58240000000001</v>
          </cell>
          <cell r="K17">
            <v>1516</v>
          </cell>
          <cell r="L17">
            <v>90.5</v>
          </cell>
          <cell r="M17">
            <v>340.99990000000003</v>
          </cell>
          <cell r="N17">
            <v>87.666600000000003</v>
          </cell>
          <cell r="O17">
            <v>775.99950000000001</v>
          </cell>
          <cell r="P17">
            <v>26.166699999999999</v>
          </cell>
          <cell r="Q17">
            <v>49.5</v>
          </cell>
          <cell r="R17">
            <v>11794.2284</v>
          </cell>
          <cell r="S17">
            <v>547.99879999999996</v>
          </cell>
          <cell r="T17">
            <v>2140.9958000000001</v>
          </cell>
          <cell r="U17">
            <v>769.66560000000004</v>
          </cell>
          <cell r="V17">
            <v>7606.9861000000001</v>
          </cell>
          <cell r="W17">
            <v>183.49969999999999</v>
          </cell>
          <cell r="X17">
            <v>545.08240000000001</v>
          </cell>
        </row>
        <row r="18">
          <cell r="C18" t="str">
            <v>2003/2004H</v>
          </cell>
          <cell r="D18">
            <v>21401.232400000001</v>
          </cell>
          <cell r="E18">
            <v>1124.5825</v>
          </cell>
          <cell r="F18">
            <v>4454.3298000000004</v>
          </cell>
          <cell r="G18">
            <v>1767.4987000000001</v>
          </cell>
          <cell r="H18">
            <v>13313.3215</v>
          </cell>
          <cell r="I18">
            <v>202.83349999999999</v>
          </cell>
          <cell r="J18">
            <v>538.66639999999995</v>
          </cell>
          <cell r="K18">
            <v>745</v>
          </cell>
          <cell r="L18">
            <v>46.583300000000001</v>
          </cell>
          <cell r="M18">
            <v>179.66650000000001</v>
          </cell>
          <cell r="N18">
            <v>71.333200000000005</v>
          </cell>
          <cell r="O18">
            <v>321.83339999999998</v>
          </cell>
          <cell r="P18">
            <v>3.1667000000000001</v>
          </cell>
          <cell r="Q18">
            <v>10.833299999999999</v>
          </cell>
          <cell r="R18">
            <v>22034.648799999999</v>
          </cell>
          <cell r="S18">
            <v>1171.1658</v>
          </cell>
          <cell r="T18">
            <v>4633.9962999999998</v>
          </cell>
          <cell r="U18">
            <v>1838.8318999999999</v>
          </cell>
          <cell r="V18">
            <v>13635.1549</v>
          </cell>
          <cell r="W18">
            <v>206.00020000000001</v>
          </cell>
          <cell r="X18">
            <v>549.49969999999996</v>
          </cell>
        </row>
        <row r="19">
          <cell r="C19" t="str">
            <v>2003/2004I</v>
          </cell>
          <cell r="D19">
            <v>6080.5842000000002</v>
          </cell>
          <cell r="E19">
            <v>375.66719999999998</v>
          </cell>
          <cell r="F19">
            <v>971.4171</v>
          </cell>
          <cell r="G19">
            <v>327.4169</v>
          </cell>
          <cell r="H19">
            <v>4184.7497000000003</v>
          </cell>
          <cell r="I19">
            <v>51.333300000000001</v>
          </cell>
          <cell r="J19">
            <v>170</v>
          </cell>
          <cell r="K19">
            <v>1157</v>
          </cell>
          <cell r="L19">
            <v>86.749899999999997</v>
          </cell>
          <cell r="M19">
            <v>155.91659999999999</v>
          </cell>
          <cell r="N19">
            <v>71.666700000000006</v>
          </cell>
          <cell r="O19">
            <v>676.74959999999999</v>
          </cell>
          <cell r="P19">
            <v>7.5</v>
          </cell>
          <cell r="Q19">
            <v>39.333300000000001</v>
          </cell>
          <cell r="R19">
            <v>7118.5002999999997</v>
          </cell>
          <cell r="S19">
            <v>462.4171</v>
          </cell>
          <cell r="T19">
            <v>1127.3336999999999</v>
          </cell>
          <cell r="U19">
            <v>399.08359999999999</v>
          </cell>
          <cell r="V19">
            <v>4861.4993000000004</v>
          </cell>
          <cell r="W19">
            <v>58.833300000000001</v>
          </cell>
          <cell r="X19">
            <v>209.33330000000001</v>
          </cell>
        </row>
        <row r="20">
          <cell r="C20" t="str">
            <v>2003/2004J</v>
          </cell>
          <cell r="D20">
            <v>1348.6655000000001</v>
          </cell>
          <cell r="E20">
            <v>72.499799999999993</v>
          </cell>
          <cell r="F20">
            <v>206.66650000000001</v>
          </cell>
          <cell r="G20">
            <v>84.166600000000003</v>
          </cell>
          <cell r="H20">
            <v>923.99929999999995</v>
          </cell>
          <cell r="I20">
            <v>13</v>
          </cell>
          <cell r="J20">
            <v>48.333300000000001</v>
          </cell>
          <cell r="K20">
            <v>3720</v>
          </cell>
          <cell r="L20">
            <v>208.83320000000001</v>
          </cell>
          <cell r="M20">
            <v>877.99990000000003</v>
          </cell>
          <cell r="N20">
            <v>229.66659999999999</v>
          </cell>
          <cell r="O20">
            <v>2104.6662000000001</v>
          </cell>
          <cell r="P20">
            <v>73</v>
          </cell>
          <cell r="Q20">
            <v>178.83330000000001</v>
          </cell>
          <cell r="R20">
            <v>5021.6647000000003</v>
          </cell>
          <cell r="S20">
            <v>281.33300000000003</v>
          </cell>
          <cell r="T20">
            <v>1084.6664000000001</v>
          </cell>
          <cell r="U20">
            <v>313.83319999999998</v>
          </cell>
          <cell r="V20">
            <v>3028.6655000000001</v>
          </cell>
          <cell r="W20">
            <v>86</v>
          </cell>
          <cell r="X20">
            <v>227.16659999999999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tthew.bridge@education.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workbookViewId="0"/>
  </sheetViews>
  <sheetFormatPr defaultColWidth="9.1328125" defaultRowHeight="14.25" x14ac:dyDescent="0.45"/>
  <cols>
    <col min="1" max="1" width="11.3984375" style="27" customWidth="1"/>
    <col min="2" max="2" width="124.3984375" style="27" customWidth="1"/>
    <col min="3" max="3" width="106" style="27" bestFit="1" customWidth="1"/>
    <col min="4" max="4" width="26.1328125" style="27" bestFit="1" customWidth="1"/>
    <col min="5" max="16384" width="9.1328125" style="27"/>
  </cols>
  <sheetData>
    <row r="1" spans="1:4" x14ac:dyDescent="0.45">
      <c r="A1"/>
    </row>
    <row r="9" spans="1:4" ht="17.649999999999999" x14ac:dyDescent="0.5">
      <c r="A9" s="108" t="s">
        <v>0</v>
      </c>
    </row>
    <row r="10" spans="1:4" ht="17.25" x14ac:dyDescent="0.45">
      <c r="A10" s="28" t="s">
        <v>1</v>
      </c>
    </row>
    <row r="11" spans="1:4" ht="17.25" x14ac:dyDescent="0.45">
      <c r="A11" s="28" t="s">
        <v>2</v>
      </c>
    </row>
    <row r="13" spans="1:4" x14ac:dyDescent="0.45">
      <c r="A13" s="45" t="s">
        <v>3</v>
      </c>
      <c r="B13" s="45" t="s">
        <v>4</v>
      </c>
      <c r="C13" s="45" t="s">
        <v>5</v>
      </c>
      <c r="D13" s="46" t="s">
        <v>6</v>
      </c>
    </row>
    <row r="14" spans="1:4" x14ac:dyDescent="0.45">
      <c r="A14" s="29" t="s">
        <v>7</v>
      </c>
      <c r="B14" s="30" t="s">
        <v>8</v>
      </c>
      <c r="C14" s="30" t="s">
        <v>9</v>
      </c>
      <c r="D14" s="30" t="s">
        <v>10</v>
      </c>
    </row>
    <row r="15" spans="1:4" x14ac:dyDescent="0.45">
      <c r="A15" s="29" t="s">
        <v>11</v>
      </c>
      <c r="B15" s="30" t="s">
        <v>12</v>
      </c>
      <c r="C15" s="30" t="s">
        <v>9</v>
      </c>
      <c r="D15" s="30" t="s">
        <v>10</v>
      </c>
    </row>
    <row r="16" spans="1:4" x14ac:dyDescent="0.45">
      <c r="A16" s="29" t="s">
        <v>13</v>
      </c>
      <c r="B16" s="30" t="s">
        <v>14</v>
      </c>
      <c r="C16" s="30" t="s">
        <v>15</v>
      </c>
      <c r="D16" s="30" t="s">
        <v>10</v>
      </c>
    </row>
    <row r="17" spans="1:8" x14ac:dyDescent="0.45">
      <c r="A17" s="2"/>
      <c r="B17" s="2"/>
    </row>
    <row r="18" spans="1:8" x14ac:dyDescent="0.45">
      <c r="A18" s="31"/>
      <c r="B18" s="2"/>
    </row>
    <row r="20" spans="1:8" x14ac:dyDescent="0.45">
      <c r="A20" s="32" t="s">
        <v>16</v>
      </c>
      <c r="B20" s="33"/>
    </row>
    <row r="21" spans="1:8" ht="27" x14ac:dyDescent="0.45">
      <c r="A21" s="34" t="s">
        <v>17</v>
      </c>
      <c r="B21" s="35" t="s">
        <v>18</v>
      </c>
      <c r="C21" s="27" t="s">
        <v>19</v>
      </c>
      <c r="D21" s="27" t="s">
        <v>19</v>
      </c>
    </row>
    <row r="22" spans="1:8" ht="41.25" x14ac:dyDescent="0.45">
      <c r="A22" s="36" t="s">
        <v>20</v>
      </c>
      <c r="B22" s="109" t="s">
        <v>21</v>
      </c>
      <c r="D22" s="27" t="s">
        <v>19</v>
      </c>
    </row>
    <row r="23" spans="1:8" x14ac:dyDescent="0.45">
      <c r="A23" s="37"/>
      <c r="B23" s="110" t="s">
        <v>22</v>
      </c>
    </row>
    <row r="25" spans="1:8" x14ac:dyDescent="0.45">
      <c r="A25" s="31"/>
    </row>
    <row r="26" spans="1:8" x14ac:dyDescent="0.45">
      <c r="H26" s="27" t="s">
        <v>19</v>
      </c>
    </row>
  </sheetData>
  <hyperlinks>
    <hyperlink ref="A14" location="'Table 15'!A1" display="Table 15"/>
    <hyperlink ref="A15" location="'Table 16'!A1" display="Table 16"/>
    <hyperlink ref="A16" location="'Table 17'!A1" display="Table 17"/>
    <hyperlink ref="B23" r:id="rId1"/>
  </hyperlinks>
  <pageMargins left="0.7" right="0.7" top="0.75" bottom="0.75" header="0.3" footer="0.3"/>
  <pageSetup paperSize="9" orientation="portrait" verticalDpi="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workbookViewId="0">
      <selection sqref="A1:XFD1"/>
    </sheetView>
  </sheetViews>
  <sheetFormatPr defaultColWidth="9.1328125" defaultRowHeight="13.5" x14ac:dyDescent="0.35"/>
  <cols>
    <col min="1" max="16384" width="9.1328125" style="92"/>
  </cols>
  <sheetData>
    <row r="1" spans="1:14" ht="33" customHeight="1" x14ac:dyDescent="0.4">
      <c r="A1" s="118" t="s">
        <v>23</v>
      </c>
      <c r="B1" s="118"/>
      <c r="C1" s="118"/>
      <c r="D1" s="118"/>
      <c r="E1" s="118"/>
      <c r="F1" s="118"/>
      <c r="G1" s="118"/>
      <c r="H1" s="118"/>
      <c r="I1" s="118"/>
      <c r="J1" s="118"/>
      <c r="K1" s="118"/>
      <c r="L1" s="118"/>
      <c r="M1" s="118"/>
      <c r="N1" s="118"/>
    </row>
    <row r="2" spans="1:14" ht="13.9" x14ac:dyDescent="0.4">
      <c r="A2" s="111"/>
      <c r="B2" s="111"/>
      <c r="C2" s="111"/>
      <c r="D2" s="111"/>
      <c r="E2" s="111"/>
      <c r="F2" s="111"/>
      <c r="G2" s="111"/>
      <c r="H2" s="111"/>
      <c r="I2" s="111"/>
      <c r="J2" s="111"/>
      <c r="K2" s="111"/>
      <c r="L2" s="111"/>
      <c r="M2" s="111"/>
      <c r="N2" s="111"/>
    </row>
    <row r="3" spans="1:14" ht="18.75" x14ac:dyDescent="0.35">
      <c r="A3" s="116" t="s">
        <v>24</v>
      </c>
      <c r="B3" s="116"/>
      <c r="C3" s="116"/>
      <c r="D3" s="116"/>
      <c r="E3" s="116"/>
      <c r="F3" s="116"/>
      <c r="G3" s="116"/>
      <c r="H3" s="116"/>
      <c r="I3" s="116"/>
      <c r="J3" s="116"/>
      <c r="K3" s="116"/>
      <c r="L3" s="116"/>
      <c r="M3" s="116"/>
      <c r="N3" s="116"/>
    </row>
    <row r="4" spans="1:14" ht="129.75" customHeight="1" x14ac:dyDescent="0.35">
      <c r="A4" s="119" t="s">
        <v>25</v>
      </c>
      <c r="B4" s="119"/>
      <c r="C4" s="119"/>
      <c r="D4" s="119"/>
      <c r="E4" s="119"/>
      <c r="F4" s="119"/>
      <c r="G4" s="119"/>
      <c r="H4" s="119"/>
      <c r="I4" s="119"/>
      <c r="J4" s="119"/>
      <c r="K4" s="119"/>
      <c r="L4" s="119"/>
      <c r="M4" s="119"/>
      <c r="N4" s="119"/>
    </row>
    <row r="5" spans="1:14" x14ac:dyDescent="0.35">
      <c r="A5" s="119"/>
      <c r="B5" s="119"/>
      <c r="C5" s="119"/>
      <c r="D5" s="119"/>
      <c r="E5" s="119"/>
      <c r="F5" s="119"/>
      <c r="G5" s="119"/>
      <c r="H5" s="119"/>
      <c r="I5" s="119"/>
      <c r="J5" s="119"/>
      <c r="K5" s="119"/>
      <c r="L5" s="119"/>
      <c r="M5" s="119"/>
      <c r="N5" s="119"/>
    </row>
    <row r="6" spans="1:14" ht="18.75" x14ac:dyDescent="0.35">
      <c r="A6" s="116" t="s">
        <v>26</v>
      </c>
      <c r="B6" s="116"/>
      <c r="C6" s="116"/>
      <c r="D6" s="116"/>
      <c r="E6" s="116"/>
      <c r="F6" s="116"/>
      <c r="G6" s="116"/>
      <c r="H6" s="116"/>
      <c r="I6" s="116"/>
      <c r="J6" s="116"/>
      <c r="K6" s="116"/>
      <c r="L6" s="116"/>
      <c r="M6" s="116"/>
      <c r="N6" s="116"/>
    </row>
    <row r="7" spans="1:14" ht="47.25" customHeight="1" x14ac:dyDescent="0.35">
      <c r="A7" s="115" t="s">
        <v>27</v>
      </c>
      <c r="B7" s="115"/>
      <c r="C7" s="115"/>
      <c r="D7" s="115"/>
      <c r="E7" s="115"/>
      <c r="F7" s="115"/>
      <c r="G7" s="115"/>
      <c r="H7" s="115"/>
      <c r="I7" s="115"/>
      <c r="J7" s="115"/>
      <c r="K7" s="115"/>
      <c r="L7" s="115"/>
      <c r="M7" s="115"/>
      <c r="N7" s="115"/>
    </row>
    <row r="8" spans="1:14" x14ac:dyDescent="0.35">
      <c r="A8" s="115" t="s">
        <v>28</v>
      </c>
      <c r="B8" s="115"/>
      <c r="C8" s="115"/>
      <c r="D8" s="115"/>
      <c r="E8" s="115"/>
      <c r="F8" s="115"/>
      <c r="G8" s="115"/>
      <c r="H8" s="115"/>
      <c r="I8" s="115"/>
      <c r="J8" s="115"/>
      <c r="K8" s="115"/>
      <c r="L8" s="115"/>
      <c r="M8" s="115"/>
      <c r="N8" s="115"/>
    </row>
    <row r="9" spans="1:14" ht="66.75" customHeight="1" x14ac:dyDescent="0.35">
      <c r="A9" s="117" t="s">
        <v>29</v>
      </c>
      <c r="B9" s="117"/>
      <c r="C9" s="117"/>
      <c r="D9" s="117"/>
      <c r="E9" s="117"/>
      <c r="F9" s="117"/>
      <c r="G9" s="117"/>
      <c r="H9" s="117"/>
      <c r="I9" s="117"/>
      <c r="J9" s="117"/>
      <c r="K9" s="117"/>
      <c r="L9" s="117"/>
      <c r="M9" s="117"/>
      <c r="N9" s="117"/>
    </row>
    <row r="10" spans="1:14" ht="43.5" customHeight="1" x14ac:dyDescent="0.35">
      <c r="A10" s="117" t="s">
        <v>30</v>
      </c>
      <c r="B10" s="117"/>
      <c r="C10" s="117"/>
      <c r="D10" s="117"/>
      <c r="E10" s="117"/>
      <c r="F10" s="117"/>
      <c r="G10" s="117"/>
      <c r="H10" s="117"/>
      <c r="I10" s="117"/>
      <c r="J10" s="117"/>
      <c r="K10" s="117"/>
      <c r="L10" s="117"/>
      <c r="M10" s="117"/>
      <c r="N10" s="117"/>
    </row>
    <row r="11" spans="1:14" ht="64.5" customHeight="1" x14ac:dyDescent="0.35">
      <c r="A11" s="117" t="s">
        <v>31</v>
      </c>
      <c r="B11" s="117"/>
      <c r="C11" s="117"/>
      <c r="D11" s="117"/>
      <c r="E11" s="117"/>
      <c r="F11" s="117"/>
      <c r="G11" s="117"/>
      <c r="H11" s="117"/>
      <c r="I11" s="117"/>
      <c r="J11" s="117"/>
      <c r="K11" s="117"/>
      <c r="L11" s="117"/>
      <c r="M11" s="117"/>
      <c r="N11" s="117"/>
    </row>
    <row r="12" spans="1:14" ht="60.75" customHeight="1" x14ac:dyDescent="0.35">
      <c r="A12" s="117" t="s">
        <v>32</v>
      </c>
      <c r="B12" s="117"/>
      <c r="C12" s="117"/>
      <c r="D12" s="117"/>
      <c r="E12" s="117"/>
      <c r="F12" s="117"/>
      <c r="G12" s="117"/>
      <c r="H12" s="117"/>
      <c r="I12" s="117"/>
      <c r="J12" s="117"/>
      <c r="K12" s="117"/>
      <c r="L12" s="117"/>
      <c r="M12" s="117"/>
      <c r="N12" s="117"/>
    </row>
    <row r="13" spans="1:14" ht="53.25" customHeight="1" x14ac:dyDescent="0.35">
      <c r="A13" s="117" t="s">
        <v>33</v>
      </c>
      <c r="B13" s="117"/>
      <c r="C13" s="117"/>
      <c r="D13" s="117"/>
      <c r="E13" s="117"/>
      <c r="F13" s="117"/>
      <c r="G13" s="117"/>
      <c r="H13" s="117"/>
      <c r="I13" s="117"/>
      <c r="J13" s="117"/>
      <c r="K13" s="117"/>
      <c r="L13" s="117"/>
      <c r="M13" s="117"/>
      <c r="N13" s="117"/>
    </row>
    <row r="14" spans="1:14" ht="66" customHeight="1" x14ac:dyDescent="0.35">
      <c r="A14" s="115" t="s">
        <v>34</v>
      </c>
      <c r="B14" s="115"/>
      <c r="C14" s="115"/>
      <c r="D14" s="115"/>
      <c r="E14" s="115"/>
      <c r="F14" s="115"/>
      <c r="G14" s="115"/>
      <c r="H14" s="115"/>
      <c r="I14" s="115"/>
      <c r="J14" s="115"/>
      <c r="K14" s="115"/>
      <c r="L14" s="115"/>
      <c r="M14" s="115"/>
      <c r="N14" s="115"/>
    </row>
    <row r="15" spans="1:14" x14ac:dyDescent="0.35">
      <c r="A15" s="115"/>
      <c r="B15" s="115"/>
      <c r="C15" s="115"/>
      <c r="D15" s="115"/>
      <c r="E15" s="115"/>
      <c r="F15" s="115"/>
      <c r="G15" s="115"/>
      <c r="H15" s="115"/>
      <c r="I15" s="115"/>
      <c r="J15" s="115"/>
      <c r="K15" s="115"/>
      <c r="L15" s="115"/>
      <c r="M15" s="115"/>
      <c r="N15" s="115"/>
    </row>
    <row r="16" spans="1:14" ht="18.75" x14ac:dyDescent="0.35">
      <c r="A16" s="116" t="s">
        <v>35</v>
      </c>
      <c r="B16" s="116"/>
      <c r="C16" s="116"/>
      <c r="D16" s="116"/>
      <c r="E16" s="116"/>
      <c r="F16" s="116"/>
      <c r="G16" s="116"/>
      <c r="H16" s="116"/>
      <c r="I16" s="116"/>
      <c r="J16" s="116"/>
      <c r="K16" s="116"/>
      <c r="L16" s="116"/>
      <c r="M16" s="116"/>
      <c r="N16" s="116"/>
    </row>
    <row r="17" spans="1:14" x14ac:dyDescent="0.35">
      <c r="A17" s="115" t="s">
        <v>36</v>
      </c>
      <c r="B17" s="115"/>
      <c r="C17" s="115"/>
      <c r="D17" s="115"/>
      <c r="E17" s="115"/>
      <c r="F17" s="115"/>
      <c r="G17" s="115"/>
      <c r="H17" s="115"/>
      <c r="I17" s="115"/>
      <c r="J17" s="115"/>
      <c r="K17" s="115"/>
      <c r="L17" s="115"/>
      <c r="M17" s="115"/>
      <c r="N17" s="115"/>
    </row>
    <row r="18" spans="1:14" x14ac:dyDescent="0.35">
      <c r="A18" s="112"/>
      <c r="B18" s="112"/>
      <c r="C18" s="112"/>
      <c r="D18" s="112"/>
      <c r="E18" s="112"/>
      <c r="F18" s="112"/>
      <c r="G18" s="112"/>
      <c r="H18" s="112"/>
      <c r="I18" s="112"/>
      <c r="J18" s="112"/>
      <c r="K18" s="112"/>
      <c r="L18" s="112"/>
      <c r="M18" s="112"/>
      <c r="N18" s="112"/>
    </row>
    <row r="19" spans="1:14" ht="18.75" customHeight="1" x14ac:dyDescent="0.35">
      <c r="A19" s="115" t="s">
        <v>37</v>
      </c>
      <c r="B19" s="115"/>
      <c r="C19" s="115"/>
      <c r="D19" s="115"/>
      <c r="E19" s="115"/>
      <c r="F19" s="115"/>
      <c r="G19" s="115"/>
      <c r="H19" s="115"/>
      <c r="I19" s="115"/>
      <c r="J19" s="115"/>
      <c r="K19" s="115"/>
      <c r="L19" s="115"/>
      <c r="M19" s="115"/>
      <c r="N19" s="115"/>
    </row>
    <row r="20" spans="1:14" x14ac:dyDescent="0.35">
      <c r="A20" s="115" t="s">
        <v>38</v>
      </c>
      <c r="B20" s="115"/>
      <c r="C20" s="115"/>
      <c r="D20" s="115"/>
      <c r="E20" s="115"/>
      <c r="F20" s="115"/>
      <c r="G20" s="115"/>
      <c r="H20" s="115"/>
      <c r="I20" s="115"/>
      <c r="J20" s="115"/>
      <c r="K20" s="115"/>
      <c r="L20" s="115"/>
      <c r="M20" s="115"/>
      <c r="N20" s="115"/>
    </row>
  </sheetData>
  <mergeCells count="18">
    <mergeCell ref="A1:N1"/>
    <mergeCell ref="A3:N3"/>
    <mergeCell ref="A4:N4"/>
    <mergeCell ref="A5:N5"/>
    <mergeCell ref="A6:N6"/>
    <mergeCell ref="A19:N19"/>
    <mergeCell ref="A20:N20"/>
    <mergeCell ref="A8:N8"/>
    <mergeCell ref="A9:N9"/>
    <mergeCell ref="A10:N10"/>
    <mergeCell ref="A11:N11"/>
    <mergeCell ref="A12:N12"/>
    <mergeCell ref="A13:N13"/>
    <mergeCell ref="A7:N7"/>
    <mergeCell ref="A14:N14"/>
    <mergeCell ref="A15:N15"/>
    <mergeCell ref="A16:N16"/>
    <mergeCell ref="A17:N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338"/>
  <sheetViews>
    <sheetView zoomScaleNormal="100" workbookViewId="0">
      <pane ySplit="14" topLeftCell="A15" activePane="bottomLeft" state="frozen"/>
      <selection activeCell="B27" sqref="B27"/>
      <selection pane="bottomLeft"/>
    </sheetView>
  </sheetViews>
  <sheetFormatPr defaultColWidth="9.1328125" defaultRowHeight="13.5" x14ac:dyDescent="0.35"/>
  <cols>
    <col min="1" max="1" width="10.1328125" style="2" customWidth="1"/>
    <col min="2" max="2" width="38.3984375" style="2" customWidth="1"/>
    <col min="3" max="3" width="11.73046875" style="2" customWidth="1"/>
    <col min="4" max="4" width="15.1328125" style="2" customWidth="1"/>
    <col min="5" max="5" width="12.1328125" style="2" customWidth="1"/>
    <col min="6" max="6" width="13.73046875" style="2" customWidth="1"/>
    <col min="7" max="8" width="12.3984375" style="2" customWidth="1"/>
    <col min="9" max="9" width="14.265625" style="2" customWidth="1"/>
    <col min="10" max="10" width="12.73046875" style="2" customWidth="1"/>
    <col min="11" max="11" width="11.1328125" style="2" customWidth="1"/>
    <col min="12" max="15" width="9.1328125" style="3"/>
    <col min="16" max="16" width="9.1328125" style="3" customWidth="1"/>
    <col min="17" max="17" width="14.73046875" style="3" hidden="1" customWidth="1"/>
    <col min="18" max="21" width="9.1328125" style="3" hidden="1" customWidth="1"/>
    <col min="22" max="23" width="9.1328125" style="3" customWidth="1"/>
    <col min="24" max="73" width="9.1328125" style="3"/>
    <col min="74" max="16384" width="9.1328125" style="2"/>
  </cols>
  <sheetData>
    <row r="1" spans="1:73" ht="14.25" customHeight="1" x14ac:dyDescent="0.4">
      <c r="A1" s="50" t="s">
        <v>39</v>
      </c>
      <c r="C1" s="1"/>
      <c r="D1" s="1"/>
      <c r="E1" s="1"/>
      <c r="F1" s="1"/>
      <c r="G1" s="1"/>
      <c r="H1" s="1"/>
      <c r="I1" s="1"/>
      <c r="J1" s="1"/>
    </row>
    <row r="2" spans="1:73" ht="14.25" customHeight="1" x14ac:dyDescent="0.35">
      <c r="A2" s="48" t="s">
        <v>40</v>
      </c>
      <c r="C2" s="1"/>
      <c r="D2" s="1"/>
      <c r="E2" s="1"/>
      <c r="F2" s="1"/>
      <c r="G2" s="1"/>
      <c r="H2" s="1"/>
      <c r="I2" s="1"/>
      <c r="J2" s="1"/>
    </row>
    <row r="3" spans="1:73" x14ac:dyDescent="0.35">
      <c r="A3" s="49" t="s">
        <v>41</v>
      </c>
      <c r="C3" s="1"/>
      <c r="D3" s="1"/>
      <c r="E3" s="1"/>
      <c r="F3" s="1"/>
      <c r="G3" s="1"/>
      <c r="H3" s="1"/>
      <c r="I3" s="1"/>
      <c r="J3" s="1"/>
      <c r="R3" s="3" t="s">
        <v>42</v>
      </c>
      <c r="S3" s="3">
        <v>1</v>
      </c>
    </row>
    <row r="4" spans="1:73" ht="14.25" x14ac:dyDescent="0.35">
      <c r="A4" s="49" t="s">
        <v>43</v>
      </c>
      <c r="C4" s="1"/>
      <c r="D4" s="1"/>
      <c r="E4" s="1" t="s">
        <v>19</v>
      </c>
      <c r="F4" s="1"/>
      <c r="G4" s="1"/>
      <c r="H4" s="1"/>
      <c r="I4" s="1"/>
      <c r="J4" s="1"/>
      <c r="R4" s="3" t="s">
        <v>44</v>
      </c>
      <c r="S4" s="3">
        <v>2</v>
      </c>
      <c r="U4" s="23"/>
    </row>
    <row r="5" spans="1:73" ht="9.75" customHeight="1" x14ac:dyDescent="0.35">
      <c r="R5" s="3" t="s">
        <v>45</v>
      </c>
      <c r="S5" s="3">
        <v>3</v>
      </c>
      <c r="U5" s="23"/>
    </row>
    <row r="6" spans="1:73" ht="37.5" customHeight="1" x14ac:dyDescent="0.4">
      <c r="A6" s="120" t="s">
        <v>46</v>
      </c>
      <c r="B6" s="120"/>
      <c r="C6" s="120"/>
      <c r="D6" s="120"/>
      <c r="E6" s="120"/>
      <c r="F6" s="120"/>
      <c r="G6" s="120"/>
      <c r="H6" s="120"/>
      <c r="I6" s="120"/>
      <c r="J6" s="120"/>
      <c r="S6" s="58">
        <f>VLOOKUP(B11,R2:S5,2,FALSE)</f>
        <v>1</v>
      </c>
      <c r="U6" s="23"/>
    </row>
    <row r="7" spans="1:73" ht="12.75" customHeight="1" thickBot="1" x14ac:dyDescent="0.45">
      <c r="D7" s="1"/>
      <c r="E7" s="1"/>
      <c r="F7" s="1"/>
      <c r="G7" s="1"/>
      <c r="H7" s="1"/>
      <c r="I7" s="1"/>
      <c r="J7" s="1"/>
      <c r="K7" s="3"/>
      <c r="S7" s="23"/>
      <c r="T7" s="58"/>
      <c r="U7" s="23"/>
      <c r="V7" s="58"/>
    </row>
    <row r="8" spans="1:73" ht="30" customHeight="1" thickBot="1" x14ac:dyDescent="0.4">
      <c r="A8" s="121" t="s">
        <v>47</v>
      </c>
      <c r="B8" s="122"/>
      <c r="D8" s="1"/>
      <c r="E8" s="1"/>
      <c r="F8" s="1"/>
      <c r="G8" s="1"/>
      <c r="H8" s="1"/>
      <c r="I8" s="1"/>
      <c r="J8" s="1"/>
      <c r="K8" s="3"/>
      <c r="T8" s="3" t="s">
        <v>48</v>
      </c>
      <c r="U8" s="23"/>
    </row>
    <row r="9" spans="1:73" ht="13.9" thickBot="1" x14ac:dyDescent="0.4">
      <c r="A9" s="24" t="s">
        <v>49</v>
      </c>
      <c r="B9" s="47" t="s">
        <v>50</v>
      </c>
      <c r="D9" s="1"/>
      <c r="E9" s="1"/>
      <c r="F9" s="1"/>
      <c r="G9" s="1"/>
      <c r="H9" s="1"/>
      <c r="I9" s="1"/>
      <c r="J9" s="1"/>
      <c r="K9" s="3"/>
      <c r="T9" s="3" t="s">
        <v>51</v>
      </c>
      <c r="U9" s="23"/>
    </row>
    <row r="10" spans="1:73" ht="23.65" thickBot="1" x14ac:dyDescent="0.4">
      <c r="A10" s="62" t="s">
        <v>52</v>
      </c>
      <c r="B10" s="63" t="s">
        <v>53</v>
      </c>
      <c r="D10" s="1"/>
      <c r="E10" s="1"/>
      <c r="F10" s="5"/>
      <c r="G10" s="5"/>
      <c r="H10" s="1"/>
      <c r="I10" s="1"/>
      <c r="J10" s="1"/>
      <c r="K10" s="4">
        <v>14</v>
      </c>
      <c r="T10" s="3" t="s">
        <v>53</v>
      </c>
    </row>
    <row r="11" spans="1:73" ht="13.9" thickBot="1" x14ac:dyDescent="0.4">
      <c r="A11" s="62" t="s">
        <v>54</v>
      </c>
      <c r="B11" s="63" t="s">
        <v>42</v>
      </c>
      <c r="D11" s="1"/>
      <c r="E11" s="1"/>
      <c r="F11" s="5"/>
      <c r="G11" s="5"/>
      <c r="H11" s="1"/>
      <c r="I11" s="1"/>
      <c r="J11" s="1"/>
      <c r="K11" s="4"/>
      <c r="T11" s="3" t="s">
        <v>55</v>
      </c>
    </row>
    <row r="12" spans="1:73" x14ac:dyDescent="0.35">
      <c r="A12" s="9"/>
      <c r="B12" s="6"/>
      <c r="C12" s="6"/>
      <c r="D12" s="6"/>
      <c r="E12" s="7"/>
      <c r="F12" s="7"/>
      <c r="G12" s="7"/>
      <c r="H12" s="7"/>
      <c r="I12" s="7"/>
      <c r="J12" s="7"/>
      <c r="K12" s="4"/>
    </row>
    <row r="13" spans="1:73" x14ac:dyDescent="0.35">
      <c r="A13" s="61"/>
      <c r="B13" s="5"/>
      <c r="C13" s="5"/>
      <c r="D13" s="124" t="str">
        <f>B9</f>
        <v>2016/2017</v>
      </c>
      <c r="E13" s="124"/>
      <c r="F13" s="124"/>
      <c r="G13" s="124"/>
      <c r="H13" s="124"/>
      <c r="I13" s="124"/>
      <c r="J13" s="125"/>
      <c r="K13" s="4"/>
    </row>
    <row r="14" spans="1:73" x14ac:dyDescent="0.35">
      <c r="A14" s="3"/>
      <c r="B14" s="5"/>
      <c r="C14" s="5"/>
      <c r="D14" s="126" t="str">
        <f>B10</f>
        <v>Five years after graduation</v>
      </c>
      <c r="E14" s="124"/>
      <c r="F14" s="124"/>
      <c r="G14" s="124"/>
      <c r="H14" s="124"/>
      <c r="I14" s="124"/>
      <c r="J14" s="125"/>
      <c r="K14" s="3"/>
      <c r="BU14" s="2"/>
    </row>
    <row r="15" spans="1:73" s="9" customFormat="1" ht="51" customHeight="1" x14ac:dyDescent="0.35">
      <c r="A15" s="41" t="s">
        <v>56</v>
      </c>
      <c r="B15" s="41" t="s">
        <v>57</v>
      </c>
      <c r="C15" s="41" t="s">
        <v>58</v>
      </c>
      <c r="D15" s="11" t="s">
        <v>59</v>
      </c>
      <c r="E15" s="12" t="s">
        <v>60</v>
      </c>
      <c r="F15" s="12" t="s">
        <v>61</v>
      </c>
      <c r="G15" s="12" t="s">
        <v>62</v>
      </c>
      <c r="H15" s="12" t="s">
        <v>63</v>
      </c>
      <c r="I15" s="38" t="s">
        <v>64</v>
      </c>
      <c r="J15" s="13" t="s">
        <v>65</v>
      </c>
      <c r="K15" s="8"/>
      <c r="N15" s="8"/>
      <c r="O15" s="8"/>
      <c r="P15" s="8"/>
      <c r="Q15" s="8"/>
      <c r="R15" s="8"/>
      <c r="S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3" x14ac:dyDescent="0.35">
      <c r="A16" s="44"/>
      <c r="B16" s="43"/>
      <c r="C16" s="43"/>
      <c r="D16" s="14"/>
      <c r="E16" s="14"/>
      <c r="F16" s="15"/>
      <c r="G16" s="15"/>
      <c r="H16" s="15"/>
      <c r="I16" s="15"/>
      <c r="J16" s="16"/>
      <c r="K16" s="3"/>
      <c r="BU16" s="2"/>
    </row>
    <row r="17" spans="1:73" ht="14.25" x14ac:dyDescent="0.45">
      <c r="A17" s="70" t="s">
        <v>42</v>
      </c>
      <c r="B17" s="26" t="s">
        <v>66</v>
      </c>
      <c r="C17" s="26" t="s">
        <v>67</v>
      </c>
      <c r="D17" s="65">
        <f>IFERROR(VLOOKUP($A17&amp;"_"&amp;$C17,'Table 15 + 16 feed'!$E$5:$RQ$110,38+$R$20+$R$21+$R$22,FALSE),".")</f>
        <v>15485</v>
      </c>
      <c r="E17" s="85">
        <f>IFERROR(VLOOKUP($A17&amp;"_"&amp;$C17,'Table 15 + 16 feed'!$E$5:$RQ$110,39+$R$20+$R$21+$R$22,FALSE),".")</f>
        <v>39.6</v>
      </c>
      <c r="F17" s="85">
        <f>IFERROR(VLOOKUP($A17&amp;"_"&amp;$C17,'Table 15 + 16 feed'!$E$5:$RQ$110,41+$R$20+$R$21+$R$22,FALSE),".")</f>
        <v>24.6</v>
      </c>
      <c r="G17" s="85">
        <f>IFERROR(VLOOKUP($A17&amp;"_"&amp;$C17,'Table 15 + 16 feed'!$E$5:$RQ$110,42+$R$20+$R$21+$R$22,FALSE),".")</f>
        <v>3.5</v>
      </c>
      <c r="H17" s="85">
        <f>IFERROR(VLOOKUP($A17&amp;"_"&amp;$C17,'Table 15 + 16 feed'!$E$5:$RQ$110,43+$R$20+$R$21+$R$22,FALSE),".")</f>
        <v>26</v>
      </c>
      <c r="I17" s="85">
        <f>IFERROR(VLOOKUP($A17&amp;"_"&amp;$C17,'Table 15 + 16 feed'!$E$5:$RQ$110,44+$R$20+$R$21+$R$22,FALSE),".")</f>
        <v>29.9</v>
      </c>
      <c r="J17" s="87">
        <f>IFERROR(VLOOKUP($A17&amp;"_"&amp;$C17,'Table 15 + 16 feed'!$E$5:$RQ$110,45+$R$20+$R$21+$R$22,FALSE),".")</f>
        <v>32.299999999999997</v>
      </c>
      <c r="K17" s="3"/>
      <c r="N17" s="98"/>
      <c r="BU17" s="2"/>
    </row>
    <row r="18" spans="1:73" ht="14.25" x14ac:dyDescent="0.45">
      <c r="A18" s="60" t="s">
        <v>42</v>
      </c>
      <c r="B18" s="41"/>
      <c r="C18" s="26" t="s">
        <v>68</v>
      </c>
      <c r="D18" s="65">
        <f>IFERROR(VLOOKUP($A18&amp;"_"&amp;$C18,'Table 15 + 16 feed'!$E$5:$RQ$110,38+$R$20+$R$21+$R$22,FALSE),".")</f>
        <v>264540</v>
      </c>
      <c r="E18" s="85">
        <f>IFERROR(VLOOKUP($A18&amp;"_"&amp;$C18,'Table 15 + 16 feed'!$E$5:$RQ$110,39+$R$20+$R$21+$R$22,FALSE),".")</f>
        <v>2.2000000000000002</v>
      </c>
      <c r="F18" s="85">
        <f>IFERROR(VLOOKUP($A18&amp;"_"&amp;$C18,'Table 15 + 16 feed'!$E$5:$RQ$110,41+$R$20+$R$21+$R$22,FALSE),".")</f>
        <v>8.6999999999999993</v>
      </c>
      <c r="G18" s="85">
        <f>IFERROR(VLOOKUP($A18&amp;"_"&amp;$C18,'Table 15 + 16 feed'!$E$5:$RQ$110,42+$R$20+$R$21+$R$22,FALSE),".")</f>
        <v>5.8</v>
      </c>
      <c r="H18" s="85">
        <f>IFERROR(VLOOKUP($A18&amp;"_"&amp;$C18,'Table 15 + 16 feed'!$E$5:$RQ$110,43+$R$20+$R$21+$R$22,FALSE),".")</f>
        <v>73.099999999999994</v>
      </c>
      <c r="I18" s="85">
        <f>IFERROR(VLOOKUP($A18&amp;"_"&amp;$C18,'Table 15 + 16 feed'!$E$5:$RQ$110,44+$R$20+$R$21+$R$22,FALSE),".")</f>
        <v>81.400000000000006</v>
      </c>
      <c r="J18" s="87">
        <f>IFERROR(VLOOKUP($A18&amp;"_"&amp;$C18,'Table 15 + 16 feed'!$E$5:$RQ$110,45+$R$20+$R$21+$R$22,FALSE),".")</f>
        <v>83.3</v>
      </c>
      <c r="K18" s="3"/>
      <c r="N18" s="98"/>
      <c r="Q18" s="3" t="s">
        <v>69</v>
      </c>
      <c r="R18" s="3">
        <v>12</v>
      </c>
      <c r="T18" s="3" t="s">
        <v>70</v>
      </c>
      <c r="BU18" s="2"/>
    </row>
    <row r="19" spans="1:73" ht="14.65" thickBot="1" x14ac:dyDescent="0.5">
      <c r="A19" s="60" t="s">
        <v>42</v>
      </c>
      <c r="B19" s="41"/>
      <c r="C19" s="26" t="s">
        <v>71</v>
      </c>
      <c r="D19" s="65">
        <f>IFERROR(VLOOKUP($A19&amp;"_"&amp;$C19,'Table 15 + 16 feed'!$E$5:$RQ$110,38+$R$20+$R$21+$R$22,FALSE),".")</f>
        <v>33690</v>
      </c>
      <c r="E19" s="85">
        <f>IFERROR(VLOOKUP($A19&amp;"_"&amp;$C19,'Table 15 + 16 feed'!$E$5:$RQ$110,39+$R$20+$R$21+$R$22,FALSE),".")</f>
        <v>55.2</v>
      </c>
      <c r="F19" s="85">
        <f>IFERROR(VLOOKUP($A19&amp;"_"&amp;$C19,'Table 15 + 16 feed'!$E$5:$RQ$110,41+$R$20+$R$21+$R$22,FALSE),".")</f>
        <v>26</v>
      </c>
      <c r="G19" s="85">
        <f>IFERROR(VLOOKUP($A19&amp;"_"&amp;$C19,'Table 15 + 16 feed'!$E$5:$RQ$110,42+$R$20+$R$21+$R$22,FALSE),".")</f>
        <v>1.8</v>
      </c>
      <c r="H19" s="85">
        <f>IFERROR(VLOOKUP($A19&amp;"_"&amp;$C19,'Table 15 + 16 feed'!$E$5:$RQ$110,43+$R$20+$R$21+$R$22,FALSE),".")</f>
        <v>12.5</v>
      </c>
      <c r="I19" s="85">
        <f>IFERROR(VLOOKUP($A19&amp;"_"&amp;$C19,'Table 15 + 16 feed'!$E$5:$RQ$110,44+$R$20+$R$21+$R$22,FALSE),".")</f>
        <v>14.7</v>
      </c>
      <c r="J19" s="87">
        <f>IFERROR(VLOOKUP($A19&amp;"_"&amp;$C19,'Table 15 + 16 feed'!$E$5:$RQ$110,45+$R$20+$R$21+$R$22,FALSE),".")</f>
        <v>17</v>
      </c>
      <c r="K19" s="3"/>
      <c r="N19" s="98"/>
      <c r="T19" s="3" t="s">
        <v>72</v>
      </c>
      <c r="BU19" s="2"/>
    </row>
    <row r="20" spans="1:73" ht="14.65" thickBot="1" x14ac:dyDescent="0.5">
      <c r="A20" s="26"/>
      <c r="B20" s="26"/>
      <c r="C20" s="41"/>
      <c r="D20" s="103" t="str">
        <f>IFERROR(VLOOKUP($A20&amp;"_"&amp;$C20,'Table 15 + 16 feed'!$E$5:$RQ$110,38+$R$20+$R$21+$R$22,FALSE),".")</f>
        <v>.</v>
      </c>
      <c r="E20" s="105" t="str">
        <f>IFERROR(VLOOKUP($A20&amp;"_"&amp;$C20,'Table 15 + 16 feed'!$E$5:$RQ$110,39+$R$20+$R$21+$R$22,FALSE),".")</f>
        <v>.</v>
      </c>
      <c r="F20" s="105" t="str">
        <f>IFERROR(VLOOKUP($A20&amp;"_"&amp;$C20,'Table 15 + 16 feed'!$E$5:$RQ$110,41+$R$20+$R$21+$R$22,FALSE),".")</f>
        <v>.</v>
      </c>
      <c r="G20" s="105" t="str">
        <f>IFERROR(VLOOKUP($A20&amp;"_"&amp;$C20,'Table 15 + 16 feed'!$E$5:$RQ$110,42+$R$20+$R$21+$R$22,FALSE),".")</f>
        <v>.</v>
      </c>
      <c r="H20" s="105" t="str">
        <f>IFERROR(VLOOKUP($A20&amp;"_"&amp;$C20,'Table 15 + 16 feed'!$E$5:$RQ$110,43+$R$20+$R$21+$R$22,FALSE),".")</f>
        <v>.</v>
      </c>
      <c r="I20" s="105" t="str">
        <f>IFERROR(VLOOKUP($A20&amp;"_"&amp;$C20,'Table 15 + 16 feed'!$E$5:$RQ$110,44+$R$20+$R$21+$R$22,FALSE),".")</f>
        <v>.</v>
      </c>
      <c r="J20" s="106" t="str">
        <f>IFERROR(VLOOKUP($A20&amp;"_"&amp;$C20,'Table 15 + 16 feed'!$E$5:$RQ$110,45+$R$20+$R$21+$R$22,FALSE),".")</f>
        <v>.</v>
      </c>
      <c r="K20" s="3"/>
      <c r="N20" s="98"/>
      <c r="Q20" s="56" t="s">
        <v>73</v>
      </c>
      <c r="R20" s="57">
        <f>IF(B10=T8,0,IF(B10=T9,R18,IF(B10=T10,2*R18, IF(B10 =T11,3*R18))))</f>
        <v>24</v>
      </c>
      <c r="T20" s="3" t="s">
        <v>50</v>
      </c>
      <c r="BU20" s="2"/>
    </row>
    <row r="21" spans="1:73" ht="14.65" thickBot="1" x14ac:dyDescent="0.5">
      <c r="A21" s="26" t="s">
        <v>74</v>
      </c>
      <c r="B21" s="26" t="s">
        <v>75</v>
      </c>
      <c r="C21" s="26" t="s">
        <v>67</v>
      </c>
      <c r="D21" s="65">
        <f>IFERROR(VLOOKUP($A21&amp;"_"&amp;$C21,'Table 15 + 16 feed'!$E$5:$RQ$110,38+$R$20+$R$21+$R$22,FALSE),".")</f>
        <v>165</v>
      </c>
      <c r="E21" s="85">
        <f>IFERROR(VLOOKUP($A21&amp;"_"&amp;$C21,'Table 15 + 16 feed'!$E$5:$RQ$110,39+$R$20+$R$21+$R$22,FALSE),".")</f>
        <v>10.4</v>
      </c>
      <c r="F21" s="85">
        <f>IFERROR(VLOOKUP($A21&amp;"_"&amp;$C21,'Table 15 + 16 feed'!$E$5:$RQ$110,41+$R$20+$R$21+$R$22,FALSE),".")</f>
        <v>14.7</v>
      </c>
      <c r="G21" s="85">
        <f>IFERROR(VLOOKUP($A21&amp;"_"&amp;$C21,'Table 15 + 16 feed'!$E$5:$RQ$110,42+$R$20+$R$21+$R$22,FALSE),".")</f>
        <v>5.5</v>
      </c>
      <c r="H21" s="85">
        <f>IFERROR(VLOOKUP($A21&amp;"_"&amp;$C21,'Table 15 + 16 feed'!$E$5:$RQ$110,43+$R$20+$R$21+$R$22,FALSE),".")</f>
        <v>53.9</v>
      </c>
      <c r="I21" s="85">
        <f>IFERROR(VLOOKUP($A21&amp;"_"&amp;$C21,'Table 15 + 16 feed'!$E$5:$RQ$110,44+$R$20+$R$21+$R$22,FALSE),".")</f>
        <v>65.2</v>
      </c>
      <c r="J21" s="87">
        <f>IFERROR(VLOOKUP($A21&amp;"_"&amp;$C21,'Table 15 + 16 feed'!$E$5:$RQ$110,45+$R$20+$R$21+$R$22,FALSE),".")</f>
        <v>69.400000000000006</v>
      </c>
      <c r="K21" s="3"/>
      <c r="N21" s="98"/>
      <c r="Q21" s="56" t="s">
        <v>76</v>
      </c>
      <c r="R21" s="57">
        <f>IF(B9=T18,24*R18,IF(B9=T19,12*R18,IF(B9=T20,0)))</f>
        <v>0</v>
      </c>
      <c r="BU21" s="2"/>
    </row>
    <row r="22" spans="1:73" ht="14.65" thickBot="1" x14ac:dyDescent="0.5">
      <c r="A22" s="96" t="s">
        <v>74</v>
      </c>
      <c r="B22" s="26"/>
      <c r="C22" s="26" t="s">
        <v>71</v>
      </c>
      <c r="D22" s="65">
        <f>IFERROR(VLOOKUP($A22&amp;"_"&amp;$C22,'Table 15 + 16 feed'!$E$5:$RQ$110,38+$R$20+$R$21+$R$22,FALSE),".")</f>
        <v>555</v>
      </c>
      <c r="E22" s="85">
        <f>IFERROR(VLOOKUP($A22&amp;"_"&amp;$C22,'Table 15 + 16 feed'!$E$5:$RQ$110,39+$R$20+$R$21+$R$22,FALSE),".")</f>
        <v>24.1</v>
      </c>
      <c r="F22" s="85">
        <f>IFERROR(VLOOKUP($A22&amp;"_"&amp;$C22,'Table 15 + 16 feed'!$E$5:$RQ$110,41+$R$20+$R$21+$R$22,FALSE),".")</f>
        <v>22.3</v>
      </c>
      <c r="G22" s="85">
        <f>IFERROR(VLOOKUP($A22&amp;"_"&amp;$C22,'Table 15 + 16 feed'!$E$5:$RQ$110,42+$R$20+$R$21+$R$22,FALSE),".")</f>
        <v>4.7</v>
      </c>
      <c r="H22" s="85">
        <f>IFERROR(VLOOKUP($A22&amp;"_"&amp;$C22,'Table 15 + 16 feed'!$E$5:$RQ$110,43+$R$20+$R$21+$R$22,FALSE),".")</f>
        <v>37.6</v>
      </c>
      <c r="I22" s="85">
        <f>IFERROR(VLOOKUP($A22&amp;"_"&amp;$C22,'Table 15 + 16 feed'!$E$5:$RQ$110,44+$R$20+$R$21+$R$22,FALSE),".")</f>
        <v>45.2</v>
      </c>
      <c r="J22" s="87">
        <f>IFERROR(VLOOKUP($A22&amp;"_"&amp;$C22,'Table 15 + 16 feed'!$E$5:$RQ$110,45+$R$20+$R$21+$R$22,FALSE),".")</f>
        <v>49</v>
      </c>
      <c r="K22" s="14"/>
      <c r="N22" s="98"/>
      <c r="Q22" s="56" t="s">
        <v>77</v>
      </c>
      <c r="R22" s="57">
        <f>IF(B11="All", 0, IF(B11= "Female", 4*R18, IF(B11="Male", 8*R18)))</f>
        <v>0</v>
      </c>
      <c r="BU22" s="2"/>
    </row>
    <row r="23" spans="1:73" ht="14.25" x14ac:dyDescent="0.45">
      <c r="A23" s="26"/>
      <c r="B23" s="26"/>
      <c r="C23" s="23"/>
      <c r="D23" s="103" t="str">
        <f>IFERROR(VLOOKUP($A23&amp;"_"&amp;$C23,'Table 15 + 16 feed'!$E$5:$RQ$110,38+$R$20+$R$21+$R$22,FALSE),".")</f>
        <v>.</v>
      </c>
      <c r="E23" s="105" t="str">
        <f>IFERROR(VLOOKUP($A23&amp;"_"&amp;$C23,'Table 15 + 16 feed'!$E$5:$RQ$110,39+$R$20+$R$21+$R$22,FALSE),".")</f>
        <v>.</v>
      </c>
      <c r="F23" s="105" t="str">
        <f>IFERROR(VLOOKUP($A23&amp;"_"&amp;$C23,'Table 15 + 16 feed'!$E$5:$RQ$110,41+$R$20+$R$21+$R$22,FALSE),".")</f>
        <v>.</v>
      </c>
      <c r="G23" s="105" t="str">
        <f>IFERROR(VLOOKUP($A23&amp;"_"&amp;$C23,'Table 15 + 16 feed'!$E$5:$RQ$110,42+$R$20+$R$21+$R$22,FALSE),".")</f>
        <v>.</v>
      </c>
      <c r="H23" s="105" t="str">
        <f>IFERROR(VLOOKUP($A23&amp;"_"&amp;$C23,'Table 15 + 16 feed'!$E$5:$RQ$110,43+$R$20+$R$21+$R$22,FALSE),".")</f>
        <v>.</v>
      </c>
      <c r="I23" s="105" t="str">
        <f>IFERROR(VLOOKUP($A23&amp;"_"&amp;$C23,'Table 15 + 16 feed'!$E$5:$RQ$110,44+$R$20+$R$21+$R$22,FALSE),".")</f>
        <v>.</v>
      </c>
      <c r="J23" s="106" t="str">
        <f>IFERROR(VLOOKUP($A23&amp;"_"&amp;$C23,'Table 15 + 16 feed'!$E$5:$RQ$110,45+$R$20+$R$21+$R$22,FALSE),".")</f>
        <v>.</v>
      </c>
      <c r="K23" s="3"/>
      <c r="N23" s="98"/>
      <c r="BU23" s="2"/>
    </row>
    <row r="24" spans="1:73" ht="14.25" x14ac:dyDescent="0.45">
      <c r="A24" s="26" t="s">
        <v>78</v>
      </c>
      <c r="B24" s="26" t="s">
        <v>79</v>
      </c>
      <c r="C24" s="26" t="s">
        <v>67</v>
      </c>
      <c r="D24" s="65">
        <f>IFERROR(VLOOKUP($A24&amp;"_"&amp;$C24,'Table 15 + 16 feed'!$E$5:$RQ$110,38+$R$20+$R$21+$R$22,FALSE),".")</f>
        <v>80</v>
      </c>
      <c r="E24" s="85">
        <f>IFERROR(VLOOKUP($A24&amp;"_"&amp;$C24,'Table 15 + 16 feed'!$E$5:$RQ$110,39+$R$20+$R$21+$R$22,FALSE),".")</f>
        <v>7.5</v>
      </c>
      <c r="F24" s="85">
        <f>IFERROR(VLOOKUP($A24&amp;"_"&amp;$C24,'Table 15 + 16 feed'!$E$5:$RQ$110,41+$R$20+$R$21+$R$22,FALSE),".")</f>
        <v>26.4</v>
      </c>
      <c r="G24" s="85">
        <f>IFERROR(VLOOKUP($A24&amp;"_"&amp;$C24,'Table 15 + 16 feed'!$E$5:$RQ$110,42+$R$20+$R$21+$R$22,FALSE),".")</f>
        <v>2.5</v>
      </c>
      <c r="H24" s="85">
        <f>IFERROR(VLOOKUP($A24&amp;"_"&amp;$C24,'Table 15 + 16 feed'!$E$5:$RQ$110,43+$R$20+$R$21+$R$22,FALSE),".")</f>
        <v>48.4</v>
      </c>
      <c r="I24" s="85">
        <f>IFERROR(VLOOKUP($A24&amp;"_"&amp;$C24,'Table 15 + 16 feed'!$E$5:$RQ$110,44+$R$20+$R$21+$R$22,FALSE),".")</f>
        <v>59.7</v>
      </c>
      <c r="J24" s="87">
        <f>IFERROR(VLOOKUP($A24&amp;"_"&amp;$C24,'Table 15 + 16 feed'!$E$5:$RQ$110,45+$R$20+$R$21+$R$22,FALSE),".")</f>
        <v>63.5</v>
      </c>
      <c r="K24" s="3"/>
      <c r="N24" s="98"/>
      <c r="BU24" s="2"/>
    </row>
    <row r="25" spans="1:73" ht="14.25" x14ac:dyDescent="0.45">
      <c r="A25" s="96" t="s">
        <v>78</v>
      </c>
      <c r="B25" s="26"/>
      <c r="C25" s="26" t="s">
        <v>71</v>
      </c>
      <c r="D25" s="65">
        <f>IFERROR(VLOOKUP($A25&amp;"_"&amp;$C25,'Table 15 + 16 feed'!$E$5:$RQ$110,38+$R$20+$R$21+$R$22,FALSE),".")</f>
        <v>685</v>
      </c>
      <c r="E25" s="85">
        <f>IFERROR(VLOOKUP($A25&amp;"_"&amp;$C25,'Table 15 + 16 feed'!$E$5:$RQ$110,39+$R$20+$R$21+$R$22,FALSE),".")</f>
        <v>18.100000000000001</v>
      </c>
      <c r="F25" s="85">
        <f>IFERROR(VLOOKUP($A25&amp;"_"&amp;$C25,'Table 15 + 16 feed'!$E$5:$RQ$110,41+$R$20+$R$21+$R$22,FALSE),".")</f>
        <v>35.5</v>
      </c>
      <c r="G25" s="85">
        <f>IFERROR(VLOOKUP($A25&amp;"_"&amp;$C25,'Table 15 + 16 feed'!$E$5:$RQ$110,42+$R$20+$R$21+$R$22,FALSE),".")</f>
        <v>4.2</v>
      </c>
      <c r="H25" s="85">
        <f>IFERROR(VLOOKUP($A25&amp;"_"&amp;$C25,'Table 15 + 16 feed'!$E$5:$RQ$110,43+$R$20+$R$21+$R$22,FALSE),".")</f>
        <v>33.299999999999997</v>
      </c>
      <c r="I25" s="85">
        <f>IFERROR(VLOOKUP($A25&amp;"_"&amp;$C25,'Table 15 + 16 feed'!$E$5:$RQ$110,44+$R$20+$R$21+$R$22,FALSE),".")</f>
        <v>41.2</v>
      </c>
      <c r="J25" s="87">
        <f>IFERROR(VLOOKUP($A25&amp;"_"&amp;$C25,'Table 15 + 16 feed'!$E$5:$RQ$110,45+$R$20+$R$21+$R$22,FALSE),".")</f>
        <v>42.1</v>
      </c>
      <c r="K25" s="3"/>
      <c r="N25" s="98"/>
      <c r="BU25" s="2"/>
    </row>
    <row r="26" spans="1:73" ht="14.25" x14ac:dyDescent="0.45">
      <c r="A26" s="26"/>
      <c r="B26" s="26"/>
      <c r="C26" s="23"/>
      <c r="D26" s="103" t="str">
        <f>IFERROR(VLOOKUP($A26&amp;"_"&amp;$C26,'Table 15 + 16 feed'!$E$5:$RQ$110,38+$R$20+$R$21+$R$22,FALSE),".")</f>
        <v>.</v>
      </c>
      <c r="E26" s="105" t="str">
        <f>IFERROR(VLOOKUP($A26&amp;"_"&amp;$C26,'Table 15 + 16 feed'!$E$5:$RQ$110,39+$R$20+$R$21+$R$22,FALSE),".")</f>
        <v>.</v>
      </c>
      <c r="F26" s="105" t="str">
        <f>IFERROR(VLOOKUP($A26&amp;"_"&amp;$C26,'Table 15 + 16 feed'!$E$5:$RQ$110,41+$R$20+$R$21+$R$22,FALSE),".")</f>
        <v>.</v>
      </c>
      <c r="G26" s="105" t="str">
        <f>IFERROR(VLOOKUP($A26&amp;"_"&amp;$C26,'Table 15 + 16 feed'!$E$5:$RQ$110,42+$R$20+$R$21+$R$22,FALSE),".")</f>
        <v>.</v>
      </c>
      <c r="H26" s="105" t="str">
        <f>IFERROR(VLOOKUP($A26&amp;"_"&amp;$C26,'Table 15 + 16 feed'!$E$5:$RQ$110,43+$R$20+$R$21+$R$22,FALSE),".")</f>
        <v>.</v>
      </c>
      <c r="I26" s="105" t="str">
        <f>IFERROR(VLOOKUP($A26&amp;"_"&amp;$C26,'Table 15 + 16 feed'!$E$5:$RQ$110,44+$R$20+$R$21+$R$22,FALSE),".")</f>
        <v>.</v>
      </c>
      <c r="J26" s="106" t="str">
        <f>IFERROR(VLOOKUP($A26&amp;"_"&amp;$C26,'Table 15 + 16 feed'!$E$5:$RQ$110,45+$R$20+$R$21+$R$22,FALSE),".")</f>
        <v>.</v>
      </c>
      <c r="K26" s="3"/>
      <c r="N26" s="98"/>
      <c r="BU26" s="2"/>
    </row>
    <row r="27" spans="1:73" ht="14.25" x14ac:dyDescent="0.45">
      <c r="A27" s="26" t="s">
        <v>80</v>
      </c>
      <c r="B27" s="26" t="s">
        <v>81</v>
      </c>
      <c r="C27" s="26" t="s">
        <v>67</v>
      </c>
      <c r="D27" s="65">
        <f>IFERROR(VLOOKUP($A27&amp;"_"&amp;$C27,'Table 15 + 16 feed'!$E$5:$RQ$110,38+$R$20+$R$21+$R$22,FALSE),".")</f>
        <v>180</v>
      </c>
      <c r="E27" s="85">
        <f>IFERROR(VLOOKUP($A27&amp;"_"&amp;$C27,'Table 15 + 16 feed'!$E$5:$RQ$110,39+$R$20+$R$21+$R$22,FALSE),".")</f>
        <v>28.6</v>
      </c>
      <c r="F27" s="85">
        <f>IFERROR(VLOOKUP($A27&amp;"_"&amp;$C27,'Table 15 + 16 feed'!$E$5:$RQ$110,41+$R$20+$R$21+$R$22,FALSE),".")</f>
        <v>36.700000000000003</v>
      </c>
      <c r="G27" s="85">
        <f>IFERROR(VLOOKUP($A27&amp;"_"&amp;$C27,'Table 15 + 16 feed'!$E$5:$RQ$110,42+$R$20+$R$21+$R$22,FALSE),".")</f>
        <v>2.8</v>
      </c>
      <c r="H27" s="85">
        <f>IFERROR(VLOOKUP($A27&amp;"_"&amp;$C27,'Table 15 + 16 feed'!$E$5:$RQ$110,43+$R$20+$R$21+$R$22,FALSE),".")</f>
        <v>21.9</v>
      </c>
      <c r="I27" s="85">
        <f>IFERROR(VLOOKUP($A27&amp;"_"&amp;$C27,'Table 15 + 16 feed'!$E$5:$RQ$110,44+$R$20+$R$21+$R$22,FALSE),".")</f>
        <v>28.9</v>
      </c>
      <c r="J27" s="87">
        <f>IFERROR(VLOOKUP($A27&amp;"_"&amp;$C27,'Table 15 + 16 feed'!$E$5:$RQ$110,45+$R$20+$R$21+$R$22,FALSE),".")</f>
        <v>31.9</v>
      </c>
      <c r="K27" s="3"/>
      <c r="N27" s="98"/>
      <c r="BU27" s="2"/>
    </row>
    <row r="28" spans="1:73" ht="14.25" x14ac:dyDescent="0.45">
      <c r="A28" s="96" t="s">
        <v>80</v>
      </c>
      <c r="B28" s="26"/>
      <c r="C28" s="26" t="s">
        <v>71</v>
      </c>
      <c r="D28" s="65">
        <f>IFERROR(VLOOKUP($A28&amp;"_"&amp;$C28,'Table 15 + 16 feed'!$E$5:$RQ$110,38+$R$20+$R$21+$R$22,FALSE),".")</f>
        <v>440</v>
      </c>
      <c r="E28" s="85">
        <f>IFERROR(VLOOKUP($A28&amp;"_"&amp;$C28,'Table 15 + 16 feed'!$E$5:$RQ$110,39+$R$20+$R$21+$R$22,FALSE),".")</f>
        <v>24.9</v>
      </c>
      <c r="F28" s="85">
        <f>IFERROR(VLOOKUP($A28&amp;"_"&amp;$C28,'Table 15 + 16 feed'!$E$5:$RQ$110,41+$R$20+$R$21+$R$22,FALSE),".")</f>
        <v>41.5</v>
      </c>
      <c r="G28" s="85">
        <f>IFERROR(VLOOKUP($A28&amp;"_"&amp;$C28,'Table 15 + 16 feed'!$E$5:$RQ$110,42+$R$20+$R$21+$R$22,FALSE),".")</f>
        <v>2.7</v>
      </c>
      <c r="H28" s="85">
        <f>IFERROR(VLOOKUP($A28&amp;"_"&amp;$C28,'Table 15 + 16 feed'!$E$5:$RQ$110,43+$R$20+$R$21+$R$22,FALSE),".")</f>
        <v>20.8</v>
      </c>
      <c r="I28" s="85">
        <f>IFERROR(VLOOKUP($A28&amp;"_"&amp;$C28,'Table 15 + 16 feed'!$E$5:$RQ$110,44+$R$20+$R$21+$R$22,FALSE),".")</f>
        <v>27.2</v>
      </c>
      <c r="J28" s="87">
        <f>IFERROR(VLOOKUP($A28&amp;"_"&amp;$C28,'Table 15 + 16 feed'!$E$5:$RQ$110,45+$R$20+$R$21+$R$22,FALSE),".")</f>
        <v>30.9</v>
      </c>
      <c r="K28" s="3"/>
      <c r="N28" s="98"/>
      <c r="BU28" s="2"/>
    </row>
    <row r="29" spans="1:73" ht="14.25" x14ac:dyDescent="0.45">
      <c r="A29" s="26"/>
      <c r="B29" s="26"/>
      <c r="C29" s="23"/>
      <c r="D29" s="103" t="str">
        <f>IFERROR(VLOOKUP($A29&amp;"_"&amp;$C29,'Table 15 + 16 feed'!$E$5:$RQ$110,38+$R$20+$R$21+$R$22,FALSE),".")</f>
        <v>.</v>
      </c>
      <c r="E29" s="105" t="str">
        <f>IFERROR(VLOOKUP($A29&amp;"_"&amp;$C29,'Table 15 + 16 feed'!$E$5:$RQ$110,39+$R$20+$R$21+$R$22,FALSE),".")</f>
        <v>.</v>
      </c>
      <c r="F29" s="105" t="str">
        <f>IFERROR(VLOOKUP($A29&amp;"_"&amp;$C29,'Table 15 + 16 feed'!$E$5:$RQ$110,41+$R$20+$R$21+$R$22,FALSE),".")</f>
        <v>.</v>
      </c>
      <c r="G29" s="105" t="str">
        <f>IFERROR(VLOOKUP($A29&amp;"_"&amp;$C29,'Table 15 + 16 feed'!$E$5:$RQ$110,42+$R$20+$R$21+$R$22,FALSE),".")</f>
        <v>.</v>
      </c>
      <c r="H29" s="105" t="str">
        <f>IFERROR(VLOOKUP($A29&amp;"_"&amp;$C29,'Table 15 + 16 feed'!$E$5:$RQ$110,43+$R$20+$R$21+$R$22,FALSE),".")</f>
        <v>.</v>
      </c>
      <c r="I29" s="105" t="str">
        <f>IFERROR(VLOOKUP($A29&amp;"_"&amp;$C29,'Table 15 + 16 feed'!$E$5:$RQ$110,44+$R$20+$R$21+$R$22,FALSE),".")</f>
        <v>.</v>
      </c>
      <c r="J29" s="106" t="str">
        <f>IFERROR(VLOOKUP($A29&amp;"_"&amp;$C29,'Table 15 + 16 feed'!$E$5:$RQ$110,45+$R$20+$R$21+$R$22,FALSE),".")</f>
        <v>.</v>
      </c>
      <c r="K29" s="3"/>
      <c r="N29" s="98"/>
      <c r="BU29" s="2"/>
    </row>
    <row r="30" spans="1:73" ht="14.25" x14ac:dyDescent="0.45">
      <c r="A30" s="26" t="s">
        <v>82</v>
      </c>
      <c r="B30" s="26" t="s">
        <v>83</v>
      </c>
      <c r="C30" s="26" t="s">
        <v>67</v>
      </c>
      <c r="D30" s="65">
        <f>IFERROR(VLOOKUP($A30&amp;"_"&amp;$C30,'Table 15 + 16 feed'!$E$5:$RQ$110,38+$R$20+$R$21+$R$22,FALSE),".")</f>
        <v>480</v>
      </c>
      <c r="E30" s="85">
        <f>IFERROR(VLOOKUP($A30&amp;"_"&amp;$C30,'Table 15 + 16 feed'!$E$5:$RQ$110,39+$R$20+$R$21+$R$22,FALSE),".")</f>
        <v>27.9</v>
      </c>
      <c r="F30" s="85">
        <f>IFERROR(VLOOKUP($A30&amp;"_"&amp;$C30,'Table 15 + 16 feed'!$E$5:$RQ$110,41+$R$20+$R$21+$R$22,FALSE),".")</f>
        <v>24.6</v>
      </c>
      <c r="G30" s="85">
        <f>IFERROR(VLOOKUP($A30&amp;"_"&amp;$C30,'Table 15 + 16 feed'!$E$5:$RQ$110,42+$R$20+$R$21+$R$22,FALSE),".")</f>
        <v>5.9</v>
      </c>
      <c r="H30" s="85">
        <f>IFERROR(VLOOKUP($A30&amp;"_"&amp;$C30,'Table 15 + 16 feed'!$E$5:$RQ$110,43+$R$20+$R$21+$R$22,FALSE),".")</f>
        <v>28.4</v>
      </c>
      <c r="I30" s="85">
        <f>IFERROR(VLOOKUP($A30&amp;"_"&amp;$C30,'Table 15 + 16 feed'!$E$5:$RQ$110,44+$R$20+$R$21+$R$22,FALSE),".")</f>
        <v>36.799999999999997</v>
      </c>
      <c r="J30" s="87">
        <f>IFERROR(VLOOKUP($A30&amp;"_"&amp;$C30,'Table 15 + 16 feed'!$E$5:$RQ$110,45+$R$20+$R$21+$R$22,FALSE),".")</f>
        <v>41.6</v>
      </c>
      <c r="K30" s="3"/>
      <c r="N30" s="98"/>
      <c r="BU30" s="2"/>
    </row>
    <row r="31" spans="1:73" ht="14.25" x14ac:dyDescent="0.45">
      <c r="A31" s="96" t="s">
        <v>82</v>
      </c>
      <c r="B31" s="26"/>
      <c r="C31" s="26" t="s">
        <v>71</v>
      </c>
      <c r="D31" s="65">
        <f>IFERROR(VLOOKUP($A31&amp;"_"&amp;$C31,'Table 15 + 16 feed'!$E$5:$RQ$110,38+$R$20+$R$21+$R$22,FALSE),".")</f>
        <v>530</v>
      </c>
      <c r="E31" s="85">
        <f>IFERROR(VLOOKUP($A31&amp;"_"&amp;$C31,'Table 15 + 16 feed'!$E$5:$RQ$110,39+$R$20+$R$21+$R$22,FALSE),".")</f>
        <v>43.6</v>
      </c>
      <c r="F31" s="85">
        <f>IFERROR(VLOOKUP($A31&amp;"_"&amp;$C31,'Table 15 + 16 feed'!$E$5:$RQ$110,41+$R$20+$R$21+$R$22,FALSE),".")</f>
        <v>23</v>
      </c>
      <c r="G31" s="85">
        <f>IFERROR(VLOOKUP($A31&amp;"_"&amp;$C31,'Table 15 + 16 feed'!$E$5:$RQ$110,42+$R$20+$R$21+$R$22,FALSE),".")</f>
        <v>2.2000000000000002</v>
      </c>
      <c r="H31" s="85">
        <f>IFERROR(VLOOKUP($A31&amp;"_"&amp;$C31,'Table 15 + 16 feed'!$E$5:$RQ$110,43+$R$20+$R$21+$R$22,FALSE),".")</f>
        <v>18.5</v>
      </c>
      <c r="I31" s="85">
        <f>IFERROR(VLOOKUP($A31&amp;"_"&amp;$C31,'Table 15 + 16 feed'!$E$5:$RQ$110,44+$R$20+$R$21+$R$22,FALSE),".")</f>
        <v>24.8</v>
      </c>
      <c r="J31" s="87">
        <f>IFERROR(VLOOKUP($A31&amp;"_"&amp;$C31,'Table 15 + 16 feed'!$E$5:$RQ$110,45+$R$20+$R$21+$R$22,FALSE),".")</f>
        <v>31.2</v>
      </c>
      <c r="K31" s="3"/>
      <c r="N31" s="98"/>
      <c r="BU31" s="2"/>
    </row>
    <row r="32" spans="1:73" ht="14.25" x14ac:dyDescent="0.45">
      <c r="A32" s="26"/>
      <c r="B32" s="26"/>
      <c r="C32" s="23"/>
      <c r="D32" s="103" t="str">
        <f>IFERROR(VLOOKUP($A32&amp;"_"&amp;$C32,'Table 15 + 16 feed'!$E$5:$RQ$110,38+$R$20+$R$21+$R$22,FALSE),".")</f>
        <v>.</v>
      </c>
      <c r="E32" s="105" t="str">
        <f>IFERROR(VLOOKUP($A32&amp;"_"&amp;$C32,'Table 15 + 16 feed'!$E$5:$RQ$110,39+$R$20+$R$21+$R$22,FALSE),".")</f>
        <v>.</v>
      </c>
      <c r="F32" s="105" t="str">
        <f>IFERROR(VLOOKUP($A32&amp;"_"&amp;$C32,'Table 15 + 16 feed'!$E$5:$RQ$110,41+$R$20+$R$21+$R$22,FALSE),".")</f>
        <v>.</v>
      </c>
      <c r="G32" s="105" t="str">
        <f>IFERROR(VLOOKUP($A32&amp;"_"&amp;$C32,'Table 15 + 16 feed'!$E$5:$RQ$110,42+$R$20+$R$21+$R$22,FALSE),".")</f>
        <v>.</v>
      </c>
      <c r="H32" s="105" t="str">
        <f>IFERROR(VLOOKUP($A32&amp;"_"&amp;$C32,'Table 15 + 16 feed'!$E$5:$RQ$110,43+$R$20+$R$21+$R$22,FALSE),".")</f>
        <v>.</v>
      </c>
      <c r="I32" s="105" t="str">
        <f>IFERROR(VLOOKUP($A32&amp;"_"&amp;$C32,'Table 15 + 16 feed'!$E$5:$RQ$110,44+$R$20+$R$21+$R$22,FALSE),".")</f>
        <v>.</v>
      </c>
      <c r="J32" s="106" t="str">
        <f>IFERROR(VLOOKUP($A32&amp;"_"&amp;$C32,'Table 15 + 16 feed'!$E$5:$RQ$110,45+$R$20+$R$21+$R$22,FALSE),".")</f>
        <v>.</v>
      </c>
      <c r="K32" s="3"/>
      <c r="N32" s="98"/>
      <c r="BU32" s="2"/>
    </row>
    <row r="33" spans="1:14" s="3" customFormat="1" ht="14.25" customHeight="1" x14ac:dyDescent="0.45">
      <c r="A33" s="26" t="s">
        <v>84</v>
      </c>
      <c r="B33" s="26" t="s">
        <v>85</v>
      </c>
      <c r="C33" s="26" t="s">
        <v>67</v>
      </c>
      <c r="D33" s="65">
        <f>IFERROR(VLOOKUP($A33&amp;"_"&amp;$C33,'Table 15 + 16 feed'!$E$5:$RQ$110,38+$R$20+$R$21+$R$22,FALSE),".")</f>
        <v>375</v>
      </c>
      <c r="E33" s="85">
        <f>IFERROR(VLOOKUP($A33&amp;"_"&amp;$C33,'Table 15 + 16 feed'!$E$5:$RQ$110,39+$R$20+$R$21+$R$22,FALSE),".")</f>
        <v>28.9</v>
      </c>
      <c r="F33" s="85">
        <f>IFERROR(VLOOKUP($A33&amp;"_"&amp;$C33,'Table 15 + 16 feed'!$E$5:$RQ$110,41+$R$20+$R$21+$R$22,FALSE),".")</f>
        <v>24.2</v>
      </c>
      <c r="G33" s="85">
        <f>IFERROR(VLOOKUP($A33&amp;"_"&amp;$C33,'Table 15 + 16 feed'!$E$5:$RQ$110,42+$R$20+$R$21+$R$22,FALSE),".")</f>
        <v>3.9</v>
      </c>
      <c r="H33" s="85">
        <f>IFERROR(VLOOKUP($A33&amp;"_"&amp;$C33,'Table 15 + 16 feed'!$E$5:$RQ$110,43+$R$20+$R$21+$R$22,FALSE),".")</f>
        <v>20.399999999999999</v>
      </c>
      <c r="I33" s="85">
        <f>IFERROR(VLOOKUP($A33&amp;"_"&amp;$C33,'Table 15 + 16 feed'!$E$5:$RQ$110,44+$R$20+$R$21+$R$22,FALSE),".")</f>
        <v>30.6</v>
      </c>
      <c r="J33" s="87">
        <f>IFERROR(VLOOKUP($A33&amp;"_"&amp;$C33,'Table 15 + 16 feed'!$E$5:$RQ$110,45+$R$20+$R$21+$R$22,FALSE),".")</f>
        <v>43</v>
      </c>
      <c r="K33" s="17"/>
      <c r="N33" s="98"/>
    </row>
    <row r="34" spans="1:14" s="3" customFormat="1" ht="14.25" customHeight="1" x14ac:dyDescent="0.45">
      <c r="A34" s="96" t="s">
        <v>84</v>
      </c>
      <c r="B34" s="26"/>
      <c r="C34" s="26" t="s">
        <v>71</v>
      </c>
      <c r="D34" s="65">
        <f>IFERROR(VLOOKUP($A34&amp;"_"&amp;$C34,'Table 15 + 16 feed'!$E$5:$RQ$110,38+$R$20+$R$21+$R$22,FALSE),".")</f>
        <v>535</v>
      </c>
      <c r="E34" s="85">
        <f>IFERROR(VLOOKUP($A34&amp;"_"&amp;$C34,'Table 15 + 16 feed'!$E$5:$RQ$110,39+$R$20+$R$21+$R$22,FALSE),".")</f>
        <v>37.4</v>
      </c>
      <c r="F34" s="85">
        <f>IFERROR(VLOOKUP($A34&amp;"_"&amp;$C34,'Table 15 + 16 feed'!$E$5:$RQ$110,41+$R$20+$R$21+$R$22,FALSE),".")</f>
        <v>28.4</v>
      </c>
      <c r="G34" s="85">
        <f>IFERROR(VLOOKUP($A34&amp;"_"&amp;$C34,'Table 15 + 16 feed'!$E$5:$RQ$110,42+$R$20+$R$21+$R$22,FALSE),".")</f>
        <v>2.4</v>
      </c>
      <c r="H34" s="85">
        <f>IFERROR(VLOOKUP($A34&amp;"_"&amp;$C34,'Table 15 + 16 feed'!$E$5:$RQ$110,43+$R$20+$R$21+$R$22,FALSE),".")</f>
        <v>15.6</v>
      </c>
      <c r="I34" s="85">
        <f>IFERROR(VLOOKUP($A34&amp;"_"&amp;$C34,'Table 15 + 16 feed'!$E$5:$RQ$110,44+$R$20+$R$21+$R$22,FALSE),".")</f>
        <v>23.2</v>
      </c>
      <c r="J34" s="87">
        <f>IFERROR(VLOOKUP($A34&amp;"_"&amp;$C34,'Table 15 + 16 feed'!$E$5:$RQ$110,45+$R$20+$R$21+$R$22,FALSE),".")</f>
        <v>31.8</v>
      </c>
      <c r="K34" s="17"/>
      <c r="N34" s="98"/>
    </row>
    <row r="35" spans="1:14" s="3" customFormat="1" ht="14.25" customHeight="1" x14ac:dyDescent="0.45">
      <c r="A35" s="26"/>
      <c r="B35" s="26"/>
      <c r="C35" s="23"/>
      <c r="D35" s="103" t="str">
        <f>IFERROR(VLOOKUP($A35&amp;"_"&amp;$C35,'Table 15 + 16 feed'!$E$5:$RQ$110,38+$R$20+$R$21+$R$22,FALSE),".")</f>
        <v>.</v>
      </c>
      <c r="E35" s="105" t="str">
        <f>IFERROR(VLOOKUP($A35&amp;"_"&amp;$C35,'Table 15 + 16 feed'!$E$5:$RQ$110,39+$R$20+$R$21+$R$22,FALSE),".")</f>
        <v>.</v>
      </c>
      <c r="F35" s="105" t="str">
        <f>IFERROR(VLOOKUP($A35&amp;"_"&amp;$C35,'Table 15 + 16 feed'!$E$5:$RQ$110,41+$R$20+$R$21+$R$22,FALSE),".")</f>
        <v>.</v>
      </c>
      <c r="G35" s="105" t="str">
        <f>IFERROR(VLOOKUP($A35&amp;"_"&amp;$C35,'Table 15 + 16 feed'!$E$5:$RQ$110,42+$R$20+$R$21+$R$22,FALSE),".")</f>
        <v>.</v>
      </c>
      <c r="H35" s="105" t="str">
        <f>IFERROR(VLOOKUP($A35&amp;"_"&amp;$C35,'Table 15 + 16 feed'!$E$5:$RQ$110,43+$R$20+$R$21+$R$22,FALSE),".")</f>
        <v>.</v>
      </c>
      <c r="I35" s="105" t="str">
        <f>IFERROR(VLOOKUP($A35&amp;"_"&amp;$C35,'Table 15 + 16 feed'!$E$5:$RQ$110,44+$R$20+$R$21+$R$22,FALSE),".")</f>
        <v>.</v>
      </c>
      <c r="J35" s="106" t="str">
        <f>IFERROR(VLOOKUP($A35&amp;"_"&amp;$C35,'Table 15 + 16 feed'!$E$5:$RQ$110,45+$R$20+$R$21+$R$22,FALSE),".")</f>
        <v>.</v>
      </c>
      <c r="K35" s="17"/>
      <c r="N35" s="98"/>
    </row>
    <row r="36" spans="1:14" s="3" customFormat="1" ht="14.25" customHeight="1" x14ac:dyDescent="0.45">
      <c r="A36" s="26" t="s">
        <v>86</v>
      </c>
      <c r="B36" s="26" t="s">
        <v>87</v>
      </c>
      <c r="C36" s="26" t="s">
        <v>67</v>
      </c>
      <c r="D36" s="65">
        <f>IFERROR(VLOOKUP($A36&amp;"_"&amp;$C36,'Table 15 + 16 feed'!$E$5:$RQ$110,38+$R$20+$R$21+$R$22,FALSE),".")</f>
        <v>130</v>
      </c>
      <c r="E36" s="85">
        <f>IFERROR(VLOOKUP($A36&amp;"_"&amp;$C36,'Table 15 + 16 feed'!$E$5:$RQ$110,39+$R$20+$R$21+$R$22,FALSE),".")</f>
        <v>32</v>
      </c>
      <c r="F36" s="85">
        <f>IFERROR(VLOOKUP($A36&amp;"_"&amp;$C36,'Table 15 + 16 feed'!$E$5:$RQ$110,41+$R$20+$R$21+$R$22,FALSE),".")</f>
        <v>23.5</v>
      </c>
      <c r="G36" s="85">
        <f>IFERROR(VLOOKUP($A36&amp;"_"&amp;$C36,'Table 15 + 16 feed'!$E$5:$RQ$110,42+$R$20+$R$21+$R$22,FALSE),".")</f>
        <v>4</v>
      </c>
      <c r="H36" s="85">
        <f>IFERROR(VLOOKUP($A36&amp;"_"&amp;$C36,'Table 15 + 16 feed'!$E$5:$RQ$110,43+$R$20+$R$21+$R$22,FALSE),".")</f>
        <v>34.299999999999997</v>
      </c>
      <c r="I36" s="85">
        <f>IFERROR(VLOOKUP($A36&amp;"_"&amp;$C36,'Table 15 + 16 feed'!$E$5:$RQ$110,44+$R$20+$R$21+$R$22,FALSE),".")</f>
        <v>37</v>
      </c>
      <c r="J36" s="87">
        <f>IFERROR(VLOOKUP($A36&amp;"_"&amp;$C36,'Table 15 + 16 feed'!$E$5:$RQ$110,45+$R$20+$R$21+$R$22,FALSE),".")</f>
        <v>40.6</v>
      </c>
      <c r="K36" s="17" t="s">
        <v>19</v>
      </c>
      <c r="N36" s="98"/>
    </row>
    <row r="37" spans="1:14" s="3" customFormat="1" ht="14.25" customHeight="1" x14ac:dyDescent="0.45">
      <c r="A37" s="96" t="s">
        <v>86</v>
      </c>
      <c r="B37" s="26"/>
      <c r="C37" s="26" t="s">
        <v>71</v>
      </c>
      <c r="D37" s="65">
        <f>IFERROR(VLOOKUP($A37&amp;"_"&amp;$C37,'Table 15 + 16 feed'!$E$5:$RQ$110,38+$R$20+$R$21+$R$22,FALSE),".")</f>
        <v>120</v>
      </c>
      <c r="E37" s="85">
        <f>IFERROR(VLOOKUP($A37&amp;"_"&amp;$C37,'Table 15 + 16 feed'!$E$5:$RQ$110,39+$R$20+$R$21+$R$22,FALSE),".")</f>
        <v>39.4</v>
      </c>
      <c r="F37" s="85">
        <f>IFERROR(VLOOKUP($A37&amp;"_"&amp;$C37,'Table 15 + 16 feed'!$E$5:$RQ$110,41+$R$20+$R$21+$R$22,FALSE),".")</f>
        <v>34.4</v>
      </c>
      <c r="G37" s="85">
        <f>IFERROR(VLOOKUP($A37&amp;"_"&amp;$C37,'Table 15 + 16 feed'!$E$5:$RQ$110,42+$R$20+$R$21+$R$22,FALSE),".")</f>
        <v>4.0999999999999996</v>
      </c>
      <c r="H37" s="85">
        <f>IFERROR(VLOOKUP($A37&amp;"_"&amp;$C37,'Table 15 + 16 feed'!$E$5:$RQ$110,43+$R$20+$R$21+$R$22,FALSE),".")</f>
        <v>17.3</v>
      </c>
      <c r="I37" s="85">
        <f>IFERROR(VLOOKUP($A37&amp;"_"&amp;$C37,'Table 15 + 16 feed'!$E$5:$RQ$110,44+$R$20+$R$21+$R$22,FALSE),".")</f>
        <v>21.2</v>
      </c>
      <c r="J37" s="87">
        <f>IFERROR(VLOOKUP($A37&amp;"_"&amp;$C37,'Table 15 + 16 feed'!$E$5:$RQ$110,45+$R$20+$R$21+$R$22,FALSE),".")</f>
        <v>22</v>
      </c>
      <c r="K37" s="20"/>
      <c r="N37" s="98"/>
    </row>
    <row r="38" spans="1:14" s="3" customFormat="1" ht="14.25" customHeight="1" x14ac:dyDescent="0.45">
      <c r="A38" s="26"/>
      <c r="B38" s="26"/>
      <c r="C38" s="23"/>
      <c r="D38" s="103" t="str">
        <f>IFERROR(VLOOKUP($A38&amp;"_"&amp;$C38,'Table 15 + 16 feed'!$E$5:$RQ$110,38+$R$20+$R$21+$R$22,FALSE),".")</f>
        <v>.</v>
      </c>
      <c r="E38" s="105" t="str">
        <f>IFERROR(VLOOKUP($A38&amp;"_"&amp;$C38,'Table 15 + 16 feed'!$E$5:$RQ$110,39+$R$20+$R$21+$R$22,FALSE),".")</f>
        <v>.</v>
      </c>
      <c r="F38" s="105" t="str">
        <f>IFERROR(VLOOKUP($A38&amp;"_"&amp;$C38,'Table 15 + 16 feed'!$E$5:$RQ$110,41+$R$20+$R$21+$R$22,FALSE),".")</f>
        <v>.</v>
      </c>
      <c r="G38" s="105" t="str">
        <f>IFERROR(VLOOKUP($A38&amp;"_"&amp;$C38,'Table 15 + 16 feed'!$E$5:$RQ$110,42+$R$20+$R$21+$R$22,FALSE),".")</f>
        <v>.</v>
      </c>
      <c r="H38" s="105" t="str">
        <f>IFERROR(VLOOKUP($A38&amp;"_"&amp;$C38,'Table 15 + 16 feed'!$E$5:$RQ$110,43+$R$20+$R$21+$R$22,FALSE),".")</f>
        <v>.</v>
      </c>
      <c r="I38" s="105" t="str">
        <f>IFERROR(VLOOKUP($A38&amp;"_"&amp;$C38,'Table 15 + 16 feed'!$E$5:$RQ$110,44+$R$20+$R$21+$R$22,FALSE),".")</f>
        <v>.</v>
      </c>
      <c r="J38" s="106" t="str">
        <f>IFERROR(VLOOKUP($A38&amp;"_"&amp;$C38,'Table 15 + 16 feed'!$E$5:$RQ$110,45+$R$20+$R$21+$R$22,FALSE),".")</f>
        <v>.</v>
      </c>
      <c r="K38" s="19"/>
      <c r="N38" s="98"/>
    </row>
    <row r="39" spans="1:14" s="3" customFormat="1" ht="14.25" customHeight="1" x14ac:dyDescent="0.45">
      <c r="A39" s="26" t="s">
        <v>88</v>
      </c>
      <c r="B39" s="26" t="s">
        <v>89</v>
      </c>
      <c r="C39" s="26" t="s">
        <v>67</v>
      </c>
      <c r="D39" s="65">
        <f>IFERROR(VLOOKUP($A39&amp;"_"&amp;$C39,'Table 15 + 16 feed'!$E$5:$RQ$110,38+$R$20+$R$21+$R$22,FALSE),".")</f>
        <v>410</v>
      </c>
      <c r="E39" s="85">
        <f>IFERROR(VLOOKUP($A39&amp;"_"&amp;$C39,'Table 15 + 16 feed'!$E$5:$RQ$110,39+$R$20+$R$21+$R$22,FALSE),".")</f>
        <v>26.9</v>
      </c>
      <c r="F39" s="85">
        <f>IFERROR(VLOOKUP($A39&amp;"_"&amp;$C39,'Table 15 + 16 feed'!$E$5:$RQ$110,41+$R$20+$R$21+$R$22,FALSE),".")</f>
        <v>26.7</v>
      </c>
      <c r="G39" s="85">
        <f>IFERROR(VLOOKUP($A39&amp;"_"&amp;$C39,'Table 15 + 16 feed'!$E$5:$RQ$110,42+$R$20+$R$21+$R$22,FALSE),".")</f>
        <v>4.0999999999999996</v>
      </c>
      <c r="H39" s="85">
        <f>IFERROR(VLOOKUP($A39&amp;"_"&amp;$C39,'Table 15 + 16 feed'!$E$5:$RQ$110,43+$R$20+$R$21+$R$22,FALSE),".")</f>
        <v>24.4</v>
      </c>
      <c r="I39" s="85">
        <f>IFERROR(VLOOKUP($A39&amp;"_"&amp;$C39,'Table 15 + 16 feed'!$E$5:$RQ$110,44+$R$20+$R$21+$R$22,FALSE),".")</f>
        <v>38.299999999999997</v>
      </c>
      <c r="J39" s="87">
        <f>IFERROR(VLOOKUP($A39&amp;"_"&amp;$C39,'Table 15 + 16 feed'!$E$5:$RQ$110,45+$R$20+$R$21+$R$22,FALSE),".")</f>
        <v>42.4</v>
      </c>
      <c r="K39" s="113"/>
      <c r="N39" s="98"/>
    </row>
    <row r="40" spans="1:14" s="3" customFormat="1" ht="14.25" customHeight="1" x14ac:dyDescent="0.45">
      <c r="A40" s="96" t="s">
        <v>88</v>
      </c>
      <c r="B40" s="26"/>
      <c r="C40" s="26" t="s">
        <v>71</v>
      </c>
      <c r="D40" s="65">
        <f>IFERROR(VLOOKUP($A40&amp;"_"&amp;$C40,'Table 15 + 16 feed'!$E$5:$RQ$110,38+$R$20+$R$21+$R$22,FALSE),".")</f>
        <v>395</v>
      </c>
      <c r="E40" s="85">
        <f>IFERROR(VLOOKUP($A40&amp;"_"&amp;$C40,'Table 15 + 16 feed'!$E$5:$RQ$110,39+$R$20+$R$21+$R$22,FALSE),".")</f>
        <v>52.3</v>
      </c>
      <c r="F40" s="85">
        <f>IFERROR(VLOOKUP($A40&amp;"_"&amp;$C40,'Table 15 + 16 feed'!$E$5:$RQ$110,41+$R$20+$R$21+$R$22,FALSE),".")</f>
        <v>23</v>
      </c>
      <c r="G40" s="85">
        <f>IFERROR(VLOOKUP($A40&amp;"_"&amp;$C40,'Table 15 + 16 feed'!$E$5:$RQ$110,42+$R$20+$R$21+$R$22,FALSE),".")</f>
        <v>2.5</v>
      </c>
      <c r="H40" s="85">
        <f>IFERROR(VLOOKUP($A40&amp;"_"&amp;$C40,'Table 15 + 16 feed'!$E$5:$RQ$110,43+$R$20+$R$21+$R$22,FALSE),".")</f>
        <v>15</v>
      </c>
      <c r="I40" s="85">
        <f>IFERROR(VLOOKUP($A40&amp;"_"&amp;$C40,'Table 15 + 16 feed'!$E$5:$RQ$110,44+$R$20+$R$21+$R$22,FALSE),".")</f>
        <v>19.100000000000001</v>
      </c>
      <c r="J40" s="87">
        <f>IFERROR(VLOOKUP($A40&amp;"_"&amp;$C40,'Table 15 + 16 feed'!$E$5:$RQ$110,45+$R$20+$R$21+$R$22,FALSE),".")</f>
        <v>22.2</v>
      </c>
      <c r="K40" s="113"/>
      <c r="N40" s="98"/>
    </row>
    <row r="41" spans="1:14" s="3" customFormat="1" ht="14.25" customHeight="1" x14ac:dyDescent="0.45">
      <c r="A41" s="26"/>
      <c r="B41" s="26"/>
      <c r="C41" s="23"/>
      <c r="D41" s="103" t="str">
        <f>IFERROR(VLOOKUP($A41&amp;"_"&amp;$C41,'Table 15 + 16 feed'!$E$5:$RQ$110,38+$R$20+$R$21+$R$22,FALSE),".")</f>
        <v>.</v>
      </c>
      <c r="E41" s="105" t="str">
        <f>IFERROR(VLOOKUP($A41&amp;"_"&amp;$C41,'Table 15 + 16 feed'!$E$5:$RQ$110,39+$R$20+$R$21+$R$22,FALSE),".")</f>
        <v>.</v>
      </c>
      <c r="F41" s="105" t="str">
        <f>IFERROR(VLOOKUP($A41&amp;"_"&amp;$C41,'Table 15 + 16 feed'!$E$5:$RQ$110,41+$R$20+$R$21+$R$22,FALSE),".")</f>
        <v>.</v>
      </c>
      <c r="G41" s="105" t="str">
        <f>IFERROR(VLOOKUP($A41&amp;"_"&amp;$C41,'Table 15 + 16 feed'!$E$5:$RQ$110,42+$R$20+$R$21+$R$22,FALSE),".")</f>
        <v>.</v>
      </c>
      <c r="H41" s="105" t="str">
        <f>IFERROR(VLOOKUP($A41&amp;"_"&amp;$C41,'Table 15 + 16 feed'!$E$5:$RQ$110,43+$R$20+$R$21+$R$22,FALSE),".")</f>
        <v>.</v>
      </c>
      <c r="I41" s="105" t="str">
        <f>IFERROR(VLOOKUP($A41&amp;"_"&amp;$C41,'Table 15 + 16 feed'!$E$5:$RQ$110,44+$R$20+$R$21+$R$22,FALSE),".")</f>
        <v>.</v>
      </c>
      <c r="J41" s="106" t="str">
        <f>IFERROR(VLOOKUP($A41&amp;"_"&amp;$C41,'Table 15 + 16 feed'!$E$5:$RQ$110,45+$R$20+$R$21+$R$22,FALSE),".")</f>
        <v>.</v>
      </c>
      <c r="K41" s="113"/>
      <c r="N41" s="98"/>
    </row>
    <row r="42" spans="1:14" s="3" customFormat="1" ht="14.25" customHeight="1" x14ac:dyDescent="0.45">
      <c r="A42" s="26" t="s">
        <v>90</v>
      </c>
      <c r="B42" s="26" t="s">
        <v>91</v>
      </c>
      <c r="C42" s="26" t="s">
        <v>67</v>
      </c>
      <c r="D42" s="65">
        <f>IFERROR(VLOOKUP($A42&amp;"_"&amp;$C42,'Table 15 + 16 feed'!$E$5:$RQ$110,38+$R$20+$R$21+$R$22,FALSE),".")</f>
        <v>15</v>
      </c>
      <c r="E42" s="85">
        <f>IFERROR(VLOOKUP($A42&amp;"_"&amp;$C42,'Table 15 + 16 feed'!$E$5:$RQ$110,39+$R$20+$R$21+$R$22,FALSE),".")</f>
        <v>6.7</v>
      </c>
      <c r="F42" s="85">
        <f>IFERROR(VLOOKUP($A42&amp;"_"&amp;$C42,'Table 15 + 16 feed'!$E$5:$RQ$110,41+$R$20+$R$21+$R$22,FALSE),".")</f>
        <v>40</v>
      </c>
      <c r="G42" s="85">
        <f>IFERROR(VLOOKUP($A42&amp;"_"&amp;$C42,'Table 15 + 16 feed'!$E$5:$RQ$110,42+$R$20+$R$21+$R$22,FALSE),".")</f>
        <v>6.7</v>
      </c>
      <c r="H42" s="85">
        <f>IFERROR(VLOOKUP($A42&amp;"_"&amp;$C42,'Table 15 + 16 feed'!$E$5:$RQ$110,43+$R$20+$R$21+$R$22,FALSE),".")</f>
        <v>33.299999999999997</v>
      </c>
      <c r="I42" s="85">
        <f>IFERROR(VLOOKUP($A42&amp;"_"&amp;$C42,'Table 15 + 16 feed'!$E$5:$RQ$110,44+$R$20+$R$21+$R$22,FALSE),".")</f>
        <v>40</v>
      </c>
      <c r="J42" s="87">
        <f>IFERROR(VLOOKUP($A42&amp;"_"&amp;$C42,'Table 15 + 16 feed'!$E$5:$RQ$110,45+$R$20+$R$21+$R$22,FALSE),".")</f>
        <v>46.7</v>
      </c>
      <c r="K42" s="113"/>
      <c r="N42" s="98"/>
    </row>
    <row r="43" spans="1:14" s="3" customFormat="1" ht="14.25" customHeight="1" x14ac:dyDescent="0.45">
      <c r="A43" s="96" t="s">
        <v>90</v>
      </c>
      <c r="B43" s="26"/>
      <c r="C43" s="26" t="s">
        <v>71</v>
      </c>
      <c r="D43" s="65">
        <f>IFERROR(VLOOKUP($A43&amp;"_"&amp;$C43,'Table 15 + 16 feed'!$E$5:$RQ$110,38+$R$20+$R$21+$R$22,FALSE),".")</f>
        <v>25</v>
      </c>
      <c r="E43" s="85">
        <f>IFERROR(VLOOKUP($A43&amp;"_"&amp;$C43,'Table 15 + 16 feed'!$E$5:$RQ$110,39+$R$20+$R$21+$R$22,FALSE),".")</f>
        <v>54.2</v>
      </c>
      <c r="F43" s="85">
        <f>IFERROR(VLOOKUP($A43&amp;"_"&amp;$C43,'Table 15 + 16 feed'!$E$5:$RQ$110,41+$R$20+$R$21+$R$22,FALSE),".")</f>
        <v>12.5</v>
      </c>
      <c r="G43" s="85">
        <f>IFERROR(VLOOKUP($A43&amp;"_"&amp;$C43,'Table 15 + 16 feed'!$E$5:$RQ$110,42+$R$20+$R$21+$R$22,FALSE),".")</f>
        <v>4.2</v>
      </c>
      <c r="H43" s="85">
        <f>IFERROR(VLOOKUP($A43&amp;"_"&amp;$C43,'Table 15 + 16 feed'!$E$5:$RQ$110,43+$R$20+$R$21+$R$22,FALSE),".")</f>
        <v>16.7</v>
      </c>
      <c r="I43" s="85">
        <f>IFERROR(VLOOKUP($A43&amp;"_"&amp;$C43,'Table 15 + 16 feed'!$E$5:$RQ$110,44+$R$20+$R$21+$R$22,FALSE),".")</f>
        <v>25</v>
      </c>
      <c r="J43" s="87">
        <f>IFERROR(VLOOKUP($A43&amp;"_"&amp;$C43,'Table 15 + 16 feed'!$E$5:$RQ$110,45+$R$20+$R$21+$R$22,FALSE),".")</f>
        <v>29.2</v>
      </c>
      <c r="K43" s="113"/>
      <c r="N43" s="98"/>
    </row>
    <row r="44" spans="1:14" s="3" customFormat="1" ht="14.25" customHeight="1" x14ac:dyDescent="0.45">
      <c r="A44" s="26"/>
      <c r="B44" s="26"/>
      <c r="C44" s="23"/>
      <c r="D44" s="103" t="str">
        <f>IFERROR(VLOOKUP($A44&amp;"_"&amp;$C44,'Table 15 + 16 feed'!$E$5:$RQ$110,38+$R$20+$R$21+$R$22,FALSE),".")</f>
        <v>.</v>
      </c>
      <c r="E44" s="105" t="str">
        <f>IFERROR(VLOOKUP($A44&amp;"_"&amp;$C44,'Table 15 + 16 feed'!$E$5:$RQ$110,39+$R$20+$R$21+$R$22,FALSE),".")</f>
        <v>.</v>
      </c>
      <c r="F44" s="105" t="str">
        <f>IFERROR(VLOOKUP($A44&amp;"_"&amp;$C44,'Table 15 + 16 feed'!$E$5:$RQ$110,41+$R$20+$R$21+$R$22,FALSE),".")</f>
        <v>.</v>
      </c>
      <c r="G44" s="105" t="str">
        <f>IFERROR(VLOOKUP($A44&amp;"_"&amp;$C44,'Table 15 + 16 feed'!$E$5:$RQ$110,42+$R$20+$R$21+$R$22,FALSE),".")</f>
        <v>.</v>
      </c>
      <c r="H44" s="105" t="str">
        <f>IFERROR(VLOOKUP($A44&amp;"_"&amp;$C44,'Table 15 + 16 feed'!$E$5:$RQ$110,43+$R$20+$R$21+$R$22,FALSE),".")</f>
        <v>.</v>
      </c>
      <c r="I44" s="105" t="str">
        <f>IFERROR(VLOOKUP($A44&amp;"_"&amp;$C44,'Table 15 + 16 feed'!$E$5:$RQ$110,44+$R$20+$R$21+$R$22,FALSE),".")</f>
        <v>.</v>
      </c>
      <c r="J44" s="106" t="str">
        <f>IFERROR(VLOOKUP($A44&amp;"_"&amp;$C44,'Table 15 + 16 feed'!$E$5:$RQ$110,45+$R$20+$R$21+$R$22,FALSE),".")</f>
        <v>.</v>
      </c>
      <c r="K44" s="113"/>
      <c r="N44" s="98"/>
    </row>
    <row r="45" spans="1:14" s="3" customFormat="1" ht="14.25" customHeight="1" x14ac:dyDescent="0.45">
      <c r="A45" s="26" t="s">
        <v>92</v>
      </c>
      <c r="B45" s="26" t="s">
        <v>93</v>
      </c>
      <c r="C45" s="26" t="s">
        <v>67</v>
      </c>
      <c r="D45" s="65">
        <f>IFERROR(VLOOKUP($A45&amp;"_"&amp;$C45,'Table 15 + 16 feed'!$E$5:$RQ$110,38+$R$20+$R$21+$R$22,FALSE),".")</f>
        <v>75</v>
      </c>
      <c r="E45" s="85">
        <f>IFERROR(VLOOKUP($A45&amp;"_"&amp;$C45,'Table 15 + 16 feed'!$E$5:$RQ$110,39+$R$20+$R$21+$R$22,FALSE),".")</f>
        <v>43.7</v>
      </c>
      <c r="F45" s="85">
        <f>IFERROR(VLOOKUP($A45&amp;"_"&amp;$C45,'Table 15 + 16 feed'!$E$5:$RQ$110,41+$R$20+$R$21+$R$22,FALSE),".")</f>
        <v>28.5</v>
      </c>
      <c r="G45" s="85">
        <f>IFERROR(VLOOKUP($A45&amp;"_"&amp;$C45,'Table 15 + 16 feed'!$E$5:$RQ$110,42+$R$20+$R$21+$R$22,FALSE),".")</f>
        <v>4</v>
      </c>
      <c r="H45" s="85">
        <f>IFERROR(VLOOKUP($A45&amp;"_"&amp;$C45,'Table 15 + 16 feed'!$E$5:$RQ$110,43+$R$20+$R$21+$R$22,FALSE),".")</f>
        <v>15.2</v>
      </c>
      <c r="I45" s="85">
        <f>IFERROR(VLOOKUP($A45&amp;"_"&amp;$C45,'Table 15 + 16 feed'!$E$5:$RQ$110,44+$R$20+$R$21+$R$22,FALSE),".")</f>
        <v>20.8</v>
      </c>
      <c r="J45" s="87">
        <f>IFERROR(VLOOKUP($A45&amp;"_"&amp;$C45,'Table 15 + 16 feed'!$E$5:$RQ$110,45+$R$20+$R$21+$R$22,FALSE),".")</f>
        <v>23.8</v>
      </c>
      <c r="K45" s="113"/>
      <c r="N45" s="98"/>
    </row>
    <row r="46" spans="1:14" s="3" customFormat="1" ht="14.25" x14ac:dyDescent="0.45">
      <c r="A46" s="96" t="s">
        <v>92</v>
      </c>
      <c r="B46" s="26"/>
      <c r="C46" s="26" t="s">
        <v>71</v>
      </c>
      <c r="D46" s="65">
        <f>IFERROR(VLOOKUP($A46&amp;"_"&amp;$C46,'Table 15 + 16 feed'!$E$5:$RQ$110,38+$R$20+$R$21+$R$22,FALSE),".")</f>
        <v>135</v>
      </c>
      <c r="E46" s="85">
        <f>IFERROR(VLOOKUP($A46&amp;"_"&amp;$C46,'Table 15 + 16 feed'!$E$5:$RQ$110,39+$R$20+$R$21+$R$22,FALSE),".")</f>
        <v>58.7</v>
      </c>
      <c r="F46" s="85">
        <f>IFERROR(VLOOKUP($A46&amp;"_"&amp;$C46,'Table 15 + 16 feed'!$E$5:$RQ$110,41+$R$20+$R$21+$R$22,FALSE),".")</f>
        <v>22.9</v>
      </c>
      <c r="G46" s="85">
        <f>IFERROR(VLOOKUP($A46&amp;"_"&amp;$C46,'Table 15 + 16 feed'!$E$5:$RQ$110,42+$R$20+$R$21+$R$22,FALSE),".")</f>
        <v>2.2999999999999998</v>
      </c>
      <c r="H46" s="85">
        <f>IFERROR(VLOOKUP($A46&amp;"_"&amp;$C46,'Table 15 + 16 feed'!$E$5:$RQ$110,43+$R$20+$R$21+$R$22,FALSE),".")</f>
        <v>10.5</v>
      </c>
      <c r="I46" s="85">
        <f>IFERROR(VLOOKUP($A46&amp;"_"&amp;$C46,'Table 15 + 16 feed'!$E$5:$RQ$110,44+$R$20+$R$21+$R$22,FALSE),".")</f>
        <v>12.8</v>
      </c>
      <c r="J46" s="87">
        <f>IFERROR(VLOOKUP($A46&amp;"_"&amp;$C46,'Table 15 + 16 feed'!$E$5:$RQ$110,45+$R$20+$R$21+$R$22,FALSE),".")</f>
        <v>16.100000000000001</v>
      </c>
      <c r="K46" s="40"/>
      <c r="N46" s="98"/>
    </row>
    <row r="47" spans="1:14" s="3" customFormat="1" ht="14.25" x14ac:dyDescent="0.45">
      <c r="A47" s="26"/>
      <c r="B47" s="26"/>
      <c r="C47" s="23"/>
      <c r="D47" s="103" t="str">
        <f>IFERROR(VLOOKUP($A47&amp;"_"&amp;$C47,'Table 15 + 16 feed'!$E$5:$RQ$110,38+$R$20+$R$21+$R$22,FALSE),".")</f>
        <v>.</v>
      </c>
      <c r="E47" s="105" t="str">
        <f>IFERROR(VLOOKUP($A47&amp;"_"&amp;$C47,'Table 15 + 16 feed'!$E$5:$RQ$110,39+$R$20+$R$21+$R$22,FALSE),".")</f>
        <v>.</v>
      </c>
      <c r="F47" s="105" t="str">
        <f>IFERROR(VLOOKUP($A47&amp;"_"&amp;$C47,'Table 15 + 16 feed'!$E$5:$RQ$110,41+$R$20+$R$21+$R$22,FALSE),".")</f>
        <v>.</v>
      </c>
      <c r="G47" s="105" t="str">
        <f>IFERROR(VLOOKUP($A47&amp;"_"&amp;$C47,'Table 15 + 16 feed'!$E$5:$RQ$110,42+$R$20+$R$21+$R$22,FALSE),".")</f>
        <v>.</v>
      </c>
      <c r="H47" s="105" t="str">
        <f>IFERROR(VLOOKUP($A47&amp;"_"&amp;$C47,'Table 15 + 16 feed'!$E$5:$RQ$110,43+$R$20+$R$21+$R$22,FALSE),".")</f>
        <v>.</v>
      </c>
      <c r="I47" s="105" t="str">
        <f>IFERROR(VLOOKUP($A47&amp;"_"&amp;$C47,'Table 15 + 16 feed'!$E$5:$RQ$110,44+$R$20+$R$21+$R$22,FALSE),".")</f>
        <v>.</v>
      </c>
      <c r="J47" s="106" t="str">
        <f>IFERROR(VLOOKUP($A47&amp;"_"&amp;$C47,'Table 15 + 16 feed'!$E$5:$RQ$110,45+$R$20+$R$21+$R$22,FALSE),".")</f>
        <v>.</v>
      </c>
      <c r="K47" s="40"/>
      <c r="N47" s="98"/>
    </row>
    <row r="48" spans="1:14" s="3" customFormat="1" ht="14.25" x14ac:dyDescent="0.45">
      <c r="A48" s="26" t="s">
        <v>94</v>
      </c>
      <c r="B48" s="26" t="s">
        <v>95</v>
      </c>
      <c r="C48" s="26" t="s">
        <v>67</v>
      </c>
      <c r="D48" s="65">
        <f>IFERROR(VLOOKUP($A48&amp;"_"&amp;$C48,'Table 15 + 16 feed'!$E$5:$RQ$110,38+$R$20+$R$21+$R$22,FALSE),".")</f>
        <v>105</v>
      </c>
      <c r="E48" s="85">
        <f>IFERROR(VLOOKUP($A48&amp;"_"&amp;$C48,'Table 15 + 16 feed'!$E$5:$RQ$110,39+$R$20+$R$21+$R$22,FALSE),".")</f>
        <v>23.4</v>
      </c>
      <c r="F48" s="85">
        <f>IFERROR(VLOOKUP($A48&amp;"_"&amp;$C48,'Table 15 + 16 feed'!$E$5:$RQ$110,41+$R$20+$R$21+$R$22,FALSE),".")</f>
        <v>16.899999999999999</v>
      </c>
      <c r="G48" s="85">
        <f>IFERROR(VLOOKUP($A48&amp;"_"&amp;$C48,'Table 15 + 16 feed'!$E$5:$RQ$110,42+$R$20+$R$21+$R$22,FALSE),".")</f>
        <v>3.3</v>
      </c>
      <c r="H48" s="85">
        <f>IFERROR(VLOOKUP($A48&amp;"_"&amp;$C48,'Table 15 + 16 feed'!$E$5:$RQ$110,43+$R$20+$R$21+$R$22,FALSE),".")</f>
        <v>32.1</v>
      </c>
      <c r="I48" s="85">
        <f>IFERROR(VLOOKUP($A48&amp;"_"&amp;$C48,'Table 15 + 16 feed'!$E$5:$RQ$110,44+$R$20+$R$21+$R$22,FALSE),".")</f>
        <v>48.8</v>
      </c>
      <c r="J48" s="87">
        <f>IFERROR(VLOOKUP($A48&amp;"_"&amp;$C48,'Table 15 + 16 feed'!$E$5:$RQ$110,45+$R$20+$R$21+$R$22,FALSE),".")</f>
        <v>56.4</v>
      </c>
      <c r="K48" s="40"/>
      <c r="N48" s="98"/>
    </row>
    <row r="49" spans="1:14" s="3" customFormat="1" ht="14.25" x14ac:dyDescent="0.45">
      <c r="A49" s="96" t="s">
        <v>94</v>
      </c>
      <c r="B49" s="26"/>
      <c r="C49" s="26" t="s">
        <v>71</v>
      </c>
      <c r="D49" s="65">
        <f>IFERROR(VLOOKUP($A49&amp;"_"&amp;$C49,'Table 15 + 16 feed'!$E$5:$RQ$110,38+$R$20+$R$21+$R$22,FALSE),".")</f>
        <v>160</v>
      </c>
      <c r="E49" s="85">
        <f>IFERROR(VLOOKUP($A49&amp;"_"&amp;$C49,'Table 15 + 16 feed'!$E$5:$RQ$110,39+$R$20+$R$21+$R$22,FALSE),".")</f>
        <v>55.7</v>
      </c>
      <c r="F49" s="85">
        <f>IFERROR(VLOOKUP($A49&amp;"_"&amp;$C49,'Table 15 + 16 feed'!$E$5:$RQ$110,41+$R$20+$R$21+$R$22,FALSE),".")</f>
        <v>18</v>
      </c>
      <c r="G49" s="85">
        <f>IFERROR(VLOOKUP($A49&amp;"_"&amp;$C49,'Table 15 + 16 feed'!$E$5:$RQ$110,42+$R$20+$R$21+$R$22,FALSE),".")</f>
        <v>1.3</v>
      </c>
      <c r="H49" s="85">
        <f>IFERROR(VLOOKUP($A49&amp;"_"&amp;$C49,'Table 15 + 16 feed'!$E$5:$RQ$110,43+$R$20+$R$21+$R$22,FALSE),".")</f>
        <v>10.3</v>
      </c>
      <c r="I49" s="85">
        <f>IFERROR(VLOOKUP($A49&amp;"_"&amp;$C49,'Table 15 + 16 feed'!$E$5:$RQ$110,44+$R$20+$R$21+$R$22,FALSE),".")</f>
        <v>13.9</v>
      </c>
      <c r="J49" s="87">
        <f>IFERROR(VLOOKUP($A49&amp;"_"&amp;$C49,'Table 15 + 16 feed'!$E$5:$RQ$110,45+$R$20+$R$21+$R$22,FALSE),".")</f>
        <v>25</v>
      </c>
      <c r="K49" s="40"/>
      <c r="N49" s="98"/>
    </row>
    <row r="50" spans="1:14" s="3" customFormat="1" ht="14.25" x14ac:dyDescent="0.45">
      <c r="A50" s="96"/>
      <c r="B50" s="26"/>
      <c r="C50" s="23"/>
      <c r="D50" s="103" t="str">
        <f>IFERROR(VLOOKUP($A50&amp;"_"&amp;$C50,'Table 15 + 16 feed'!$E$5:$RQ$110,38+$R$20+$R$21+$R$22,FALSE),".")</f>
        <v>.</v>
      </c>
      <c r="E50" s="105" t="str">
        <f>IFERROR(VLOOKUP($A50&amp;"_"&amp;$C50,'Table 15 + 16 feed'!$E$5:$RQ$110,39+$R$20+$R$21+$R$22,FALSE),".")</f>
        <v>.</v>
      </c>
      <c r="F50" s="105" t="str">
        <f>IFERROR(VLOOKUP($A50&amp;"_"&amp;$C50,'Table 15 + 16 feed'!$E$5:$RQ$110,41+$R$20+$R$21+$R$22,FALSE),".")</f>
        <v>.</v>
      </c>
      <c r="G50" s="105" t="str">
        <f>IFERROR(VLOOKUP($A50&amp;"_"&amp;$C50,'Table 15 + 16 feed'!$E$5:$RQ$110,42+$R$20+$R$21+$R$22,FALSE),".")</f>
        <v>.</v>
      </c>
      <c r="H50" s="105" t="str">
        <f>IFERROR(VLOOKUP($A50&amp;"_"&amp;$C50,'Table 15 + 16 feed'!$E$5:$RQ$110,43+$R$20+$R$21+$R$22,FALSE),".")</f>
        <v>.</v>
      </c>
      <c r="I50" s="105" t="str">
        <f>IFERROR(VLOOKUP($A50&amp;"_"&amp;$C50,'Table 15 + 16 feed'!$E$5:$RQ$110,44+$R$20+$R$21+$R$22,FALSE),".")</f>
        <v>.</v>
      </c>
      <c r="J50" s="106" t="str">
        <f>IFERROR(VLOOKUP($A50&amp;"_"&amp;$C50,'Table 15 + 16 feed'!$E$5:$RQ$110,45+$R$20+$R$21+$R$22,FALSE),".")</f>
        <v>.</v>
      </c>
      <c r="K50" s="40"/>
      <c r="N50" s="98"/>
    </row>
    <row r="51" spans="1:14" s="3" customFormat="1" x14ac:dyDescent="0.35">
      <c r="A51" s="26" t="s">
        <v>96</v>
      </c>
      <c r="B51" s="26" t="s">
        <v>97</v>
      </c>
      <c r="C51" s="26" t="s">
        <v>67</v>
      </c>
      <c r="D51" s="65">
        <f>IFERROR(VLOOKUP($A51&amp;"_"&amp;$C51,'Table 15 + 16 feed'!$E$5:$RQ$110,38+$R$20+$R$21+$R$22,FALSE),".")</f>
        <v>60</v>
      </c>
      <c r="E51" s="85">
        <f>IFERROR(VLOOKUP($A51&amp;"_"&amp;$C51,'Table 15 + 16 feed'!$E$5:$RQ$110,39+$R$20+$R$21+$R$22,FALSE),".")</f>
        <v>32.1</v>
      </c>
      <c r="F51" s="85">
        <f>IFERROR(VLOOKUP($A51&amp;"_"&amp;$C51,'Table 15 + 16 feed'!$E$5:$RQ$110,41+$R$20+$R$21+$R$22,FALSE),".")</f>
        <v>16.100000000000001</v>
      </c>
      <c r="G51" s="85">
        <f>IFERROR(VLOOKUP($A51&amp;"_"&amp;$C51,'Table 15 + 16 feed'!$E$5:$RQ$110,42+$R$20+$R$21+$R$22,FALSE),".")</f>
        <v>7.3</v>
      </c>
      <c r="H51" s="85">
        <f>IFERROR(VLOOKUP($A51&amp;"_"&amp;$C51,'Table 15 + 16 feed'!$E$5:$RQ$110,43+$R$20+$R$21+$R$22,FALSE),".")</f>
        <v>23.6</v>
      </c>
      <c r="I51" s="85">
        <f>IFERROR(VLOOKUP($A51&amp;"_"&amp;$C51,'Table 15 + 16 feed'!$E$5:$RQ$110,44+$R$20+$R$21+$R$22,FALSE),".")</f>
        <v>34</v>
      </c>
      <c r="J51" s="87">
        <f>IFERROR(VLOOKUP($A51&amp;"_"&amp;$C51,'Table 15 + 16 feed'!$E$5:$RQ$110,45+$R$20+$R$21+$R$22,FALSE),".")</f>
        <v>44.5</v>
      </c>
      <c r="K51" s="40"/>
    </row>
    <row r="52" spans="1:14" s="3" customFormat="1" x14ac:dyDescent="0.35">
      <c r="A52" s="96" t="s">
        <v>96</v>
      </c>
      <c r="B52" s="26"/>
      <c r="C52" s="26" t="s">
        <v>71</v>
      </c>
      <c r="D52" s="65">
        <f>IFERROR(VLOOKUP($A52&amp;"_"&amp;$C52,'Table 15 + 16 feed'!$E$5:$RQ$110,38+$R$20+$R$21+$R$22,FALSE),".")</f>
        <v>205</v>
      </c>
      <c r="E52" s="85">
        <f>IFERROR(VLOOKUP($A52&amp;"_"&amp;$C52,'Table 15 + 16 feed'!$E$5:$RQ$110,39+$R$20+$R$21+$R$22,FALSE),".")</f>
        <v>52.3</v>
      </c>
      <c r="F52" s="85">
        <f>IFERROR(VLOOKUP($A52&amp;"_"&amp;$C52,'Table 15 + 16 feed'!$E$5:$RQ$110,41+$R$20+$R$21+$R$22,FALSE),".")</f>
        <v>19</v>
      </c>
      <c r="G52" s="85">
        <f>IFERROR(VLOOKUP($A52&amp;"_"&amp;$C52,'Table 15 + 16 feed'!$E$5:$RQ$110,42+$R$20+$R$21+$R$22,FALSE),".")</f>
        <v>2.2999999999999998</v>
      </c>
      <c r="H52" s="85">
        <f>IFERROR(VLOOKUP($A52&amp;"_"&amp;$C52,'Table 15 + 16 feed'!$E$5:$RQ$110,43+$R$20+$R$21+$R$22,FALSE),".")</f>
        <v>13.7</v>
      </c>
      <c r="I52" s="85">
        <f>IFERROR(VLOOKUP($A52&amp;"_"&amp;$C52,'Table 15 + 16 feed'!$E$5:$RQ$110,44+$R$20+$R$21+$R$22,FALSE),".")</f>
        <v>18.399999999999999</v>
      </c>
      <c r="J52" s="87">
        <f>IFERROR(VLOOKUP($A52&amp;"_"&amp;$C52,'Table 15 + 16 feed'!$E$5:$RQ$110,45+$R$20+$R$21+$R$22,FALSE),".")</f>
        <v>26.4</v>
      </c>
      <c r="K52" s="40"/>
    </row>
    <row r="53" spans="1:14" s="3" customFormat="1" x14ac:dyDescent="0.35">
      <c r="A53" s="26"/>
      <c r="B53" s="26"/>
      <c r="C53" s="23"/>
      <c r="D53" s="103" t="str">
        <f>IFERROR(VLOOKUP($A53&amp;"_"&amp;$C53,'Table 15 + 16 feed'!$E$5:$RQ$110,38+$R$20+$R$21+$R$22,FALSE),".")</f>
        <v>.</v>
      </c>
      <c r="E53" s="105" t="str">
        <f>IFERROR(VLOOKUP($A53&amp;"_"&amp;$C53,'Table 15 + 16 feed'!$E$5:$RQ$110,39+$R$20+$R$21+$R$22,FALSE),".")</f>
        <v>.</v>
      </c>
      <c r="F53" s="105" t="str">
        <f>IFERROR(VLOOKUP($A53&amp;"_"&amp;$C53,'Table 15 + 16 feed'!$E$5:$RQ$110,41+$R$20+$R$21+$R$22,FALSE),".")</f>
        <v>.</v>
      </c>
      <c r="G53" s="105" t="str">
        <f>IFERROR(VLOOKUP($A53&amp;"_"&amp;$C53,'Table 15 + 16 feed'!$E$5:$RQ$110,42+$R$20+$R$21+$R$22,FALSE),".")</f>
        <v>.</v>
      </c>
      <c r="H53" s="105" t="str">
        <f>IFERROR(VLOOKUP($A53&amp;"_"&amp;$C53,'Table 15 + 16 feed'!$E$5:$RQ$110,43+$R$20+$R$21+$R$22,FALSE),".")</f>
        <v>.</v>
      </c>
      <c r="I53" s="105" t="str">
        <f>IFERROR(VLOOKUP($A53&amp;"_"&amp;$C53,'Table 15 + 16 feed'!$E$5:$RQ$110,44+$R$20+$R$21+$R$22,FALSE),".")</f>
        <v>.</v>
      </c>
      <c r="J53" s="106" t="str">
        <f>IFERROR(VLOOKUP($A53&amp;"_"&amp;$C53,'Table 15 + 16 feed'!$E$5:$RQ$110,45+$R$20+$R$21+$R$22,FALSE),".")</f>
        <v>.</v>
      </c>
      <c r="K53" s="40"/>
    </row>
    <row r="54" spans="1:14" s="3" customFormat="1" x14ac:dyDescent="0.35">
      <c r="A54" s="26" t="s">
        <v>98</v>
      </c>
      <c r="B54" s="26" t="s">
        <v>99</v>
      </c>
      <c r="C54" s="26" t="s">
        <v>67</v>
      </c>
      <c r="D54" s="65">
        <f>IFERROR(VLOOKUP($A54&amp;"_"&amp;$C54,'Table 15 + 16 feed'!$E$5:$RQ$110,38+$R$20+$R$21+$R$22,FALSE),".")</f>
        <v>90</v>
      </c>
      <c r="E54" s="85">
        <f>IFERROR(VLOOKUP($A54&amp;"_"&amp;$C54,'Table 15 + 16 feed'!$E$5:$RQ$110,39+$R$20+$R$21+$R$22,FALSE),".")</f>
        <v>38.700000000000003</v>
      </c>
      <c r="F54" s="85">
        <f>IFERROR(VLOOKUP($A54&amp;"_"&amp;$C54,'Table 15 + 16 feed'!$E$5:$RQ$110,41+$R$20+$R$21+$R$22,FALSE),".")</f>
        <v>17.7</v>
      </c>
      <c r="G54" s="85">
        <f>IFERROR(VLOOKUP($A54&amp;"_"&amp;$C54,'Table 15 + 16 feed'!$E$5:$RQ$110,42+$R$20+$R$21+$R$22,FALSE),".")</f>
        <v>1.8</v>
      </c>
      <c r="H54" s="85">
        <f>IFERROR(VLOOKUP($A54&amp;"_"&amp;$C54,'Table 15 + 16 feed'!$E$5:$RQ$110,43+$R$20+$R$21+$R$22,FALSE),".")</f>
        <v>24.5</v>
      </c>
      <c r="I54" s="85">
        <f>IFERROR(VLOOKUP($A54&amp;"_"&amp;$C54,'Table 15 + 16 feed'!$E$5:$RQ$110,44+$R$20+$R$21+$R$22,FALSE),".")</f>
        <v>34.200000000000003</v>
      </c>
      <c r="J54" s="87">
        <f>IFERROR(VLOOKUP($A54&amp;"_"&amp;$C54,'Table 15 + 16 feed'!$E$5:$RQ$110,45+$R$20+$R$21+$R$22,FALSE),".")</f>
        <v>41.8</v>
      </c>
      <c r="K54" s="40"/>
    </row>
    <row r="55" spans="1:14" s="3" customFormat="1" x14ac:dyDescent="0.35">
      <c r="A55" s="96" t="s">
        <v>98</v>
      </c>
      <c r="B55" s="26"/>
      <c r="C55" s="26" t="s">
        <v>71</v>
      </c>
      <c r="D55" s="65">
        <f>IFERROR(VLOOKUP($A55&amp;"_"&amp;$C55,'Table 15 + 16 feed'!$E$5:$RQ$110,38+$R$20+$R$21+$R$22,FALSE),".")</f>
        <v>185</v>
      </c>
      <c r="E55" s="85">
        <f>IFERROR(VLOOKUP($A55&amp;"_"&amp;$C55,'Table 15 + 16 feed'!$E$5:$RQ$110,39+$R$20+$R$21+$R$22,FALSE),".")</f>
        <v>64.5</v>
      </c>
      <c r="F55" s="85">
        <f>IFERROR(VLOOKUP($A55&amp;"_"&amp;$C55,'Table 15 + 16 feed'!$E$5:$RQ$110,41+$R$20+$R$21+$R$22,FALSE),".")</f>
        <v>13.3</v>
      </c>
      <c r="G55" s="85">
        <f>IFERROR(VLOOKUP($A55&amp;"_"&amp;$C55,'Table 15 + 16 feed'!$E$5:$RQ$110,42+$R$20+$R$21+$R$22,FALSE),".")</f>
        <v>1.8</v>
      </c>
      <c r="H55" s="85">
        <f>IFERROR(VLOOKUP($A55&amp;"_"&amp;$C55,'Table 15 + 16 feed'!$E$5:$RQ$110,43+$R$20+$R$21+$R$22,FALSE),".")</f>
        <v>13</v>
      </c>
      <c r="I55" s="85">
        <f>IFERROR(VLOOKUP($A55&amp;"_"&amp;$C55,'Table 15 + 16 feed'!$E$5:$RQ$110,44+$R$20+$R$21+$R$22,FALSE),".")</f>
        <v>16.3</v>
      </c>
      <c r="J55" s="87">
        <f>IFERROR(VLOOKUP($A55&amp;"_"&amp;$C55,'Table 15 + 16 feed'!$E$5:$RQ$110,45+$R$20+$R$21+$R$22,FALSE),".")</f>
        <v>20.399999999999999</v>
      </c>
      <c r="K55" s="40"/>
    </row>
    <row r="56" spans="1:14" s="3" customFormat="1" ht="14.25" customHeight="1" x14ac:dyDescent="0.35">
      <c r="A56" s="26"/>
      <c r="B56" s="26"/>
      <c r="C56" s="23"/>
      <c r="D56" s="103" t="str">
        <f>IFERROR(VLOOKUP($A56&amp;"_"&amp;$C56,'Table 15 + 16 feed'!$E$5:$RQ$110,38+$R$20+$R$21+$R$22,FALSE),".")</f>
        <v>.</v>
      </c>
      <c r="E56" s="105" t="str">
        <f>IFERROR(VLOOKUP($A56&amp;"_"&amp;$C56,'Table 15 + 16 feed'!$E$5:$RQ$110,39+$R$20+$R$21+$R$22,FALSE),".")</f>
        <v>.</v>
      </c>
      <c r="F56" s="105" t="str">
        <f>IFERROR(VLOOKUP($A56&amp;"_"&amp;$C56,'Table 15 + 16 feed'!$E$5:$RQ$110,41+$R$20+$R$21+$R$22,FALSE),".")</f>
        <v>.</v>
      </c>
      <c r="G56" s="105" t="str">
        <f>IFERROR(VLOOKUP($A56&amp;"_"&amp;$C56,'Table 15 + 16 feed'!$E$5:$RQ$110,42+$R$20+$R$21+$R$22,FALSE),".")</f>
        <v>.</v>
      </c>
      <c r="H56" s="105" t="str">
        <f>IFERROR(VLOOKUP($A56&amp;"_"&amp;$C56,'Table 15 + 16 feed'!$E$5:$RQ$110,43+$R$20+$R$21+$R$22,FALSE),".")</f>
        <v>.</v>
      </c>
      <c r="I56" s="105" t="str">
        <f>IFERROR(VLOOKUP($A56&amp;"_"&amp;$C56,'Table 15 + 16 feed'!$E$5:$RQ$110,44+$R$20+$R$21+$R$22,FALSE),".")</f>
        <v>.</v>
      </c>
      <c r="J56" s="106" t="str">
        <f>IFERROR(VLOOKUP($A56&amp;"_"&amp;$C56,'Table 15 + 16 feed'!$E$5:$RQ$110,45+$R$20+$R$21+$R$22,FALSE),".")</f>
        <v>.</v>
      </c>
      <c r="K56" s="40"/>
    </row>
    <row r="57" spans="1:14" s="3" customFormat="1" ht="14.25" customHeight="1" x14ac:dyDescent="0.35">
      <c r="A57" s="26" t="s">
        <v>100</v>
      </c>
      <c r="B57" s="26" t="s">
        <v>101</v>
      </c>
      <c r="C57" s="26" t="s">
        <v>67</v>
      </c>
      <c r="D57" s="65">
        <f>IFERROR(VLOOKUP($A57&amp;"_"&amp;$C57,'Table 15 + 16 feed'!$E$5:$RQ$110,38+$R$20+$R$21+$R$22,FALSE),".")</f>
        <v>255</v>
      </c>
      <c r="E57" s="85">
        <f>IFERROR(VLOOKUP($A57&amp;"_"&amp;$C57,'Table 15 + 16 feed'!$E$5:$RQ$110,39+$R$20+$R$21+$R$22,FALSE),".")</f>
        <v>49.5</v>
      </c>
      <c r="F57" s="85">
        <f>IFERROR(VLOOKUP($A57&amp;"_"&amp;$C57,'Table 15 + 16 feed'!$E$5:$RQ$110,41+$R$20+$R$21+$R$22,FALSE),".")</f>
        <v>15.4</v>
      </c>
      <c r="G57" s="85">
        <f>IFERROR(VLOOKUP($A57&amp;"_"&amp;$C57,'Table 15 + 16 feed'!$E$5:$RQ$110,42+$R$20+$R$21+$R$22,FALSE),".")</f>
        <v>3.3</v>
      </c>
      <c r="H57" s="85">
        <f>IFERROR(VLOOKUP($A57&amp;"_"&amp;$C57,'Table 15 + 16 feed'!$E$5:$RQ$110,43+$R$20+$R$21+$R$22,FALSE),".")</f>
        <v>19.7</v>
      </c>
      <c r="I57" s="85">
        <f>IFERROR(VLOOKUP($A57&amp;"_"&amp;$C57,'Table 15 + 16 feed'!$E$5:$RQ$110,44+$R$20+$R$21+$R$22,FALSE),".")</f>
        <v>26.2</v>
      </c>
      <c r="J57" s="87">
        <f>IFERROR(VLOOKUP($A57&amp;"_"&amp;$C57,'Table 15 + 16 feed'!$E$5:$RQ$110,45+$R$20+$R$21+$R$22,FALSE),".")</f>
        <v>31.8</v>
      </c>
      <c r="K57" s="40"/>
    </row>
    <row r="58" spans="1:14" s="3" customFormat="1" ht="14.25" customHeight="1" x14ac:dyDescent="0.35">
      <c r="A58" s="96" t="s">
        <v>100</v>
      </c>
      <c r="B58" s="26"/>
      <c r="C58" s="26" t="s">
        <v>71</v>
      </c>
      <c r="D58" s="65">
        <f>IFERROR(VLOOKUP($A58&amp;"_"&amp;$C58,'Table 15 + 16 feed'!$E$5:$RQ$110,38+$R$20+$R$21+$R$22,FALSE),".")</f>
        <v>915</v>
      </c>
      <c r="E58" s="85">
        <f>IFERROR(VLOOKUP($A58&amp;"_"&amp;$C58,'Table 15 + 16 feed'!$E$5:$RQ$110,39+$R$20+$R$21+$R$22,FALSE),".")</f>
        <v>59.5</v>
      </c>
      <c r="F58" s="85">
        <f>IFERROR(VLOOKUP($A58&amp;"_"&amp;$C58,'Table 15 + 16 feed'!$E$5:$RQ$110,41+$R$20+$R$21+$R$22,FALSE),".")</f>
        <v>22.7</v>
      </c>
      <c r="G58" s="85">
        <f>IFERROR(VLOOKUP($A58&amp;"_"&amp;$C58,'Table 15 + 16 feed'!$E$5:$RQ$110,42+$R$20+$R$21+$R$22,FALSE),".")</f>
        <v>1.7</v>
      </c>
      <c r="H58" s="85">
        <f>IFERROR(VLOOKUP($A58&amp;"_"&amp;$C58,'Table 15 + 16 feed'!$E$5:$RQ$110,43+$R$20+$R$21+$R$22,FALSE),".")</f>
        <v>12.5</v>
      </c>
      <c r="I58" s="85">
        <f>IFERROR(VLOOKUP($A58&amp;"_"&amp;$C58,'Table 15 + 16 feed'!$E$5:$RQ$110,44+$R$20+$R$21+$R$22,FALSE),".")</f>
        <v>14.1</v>
      </c>
      <c r="J58" s="87">
        <f>IFERROR(VLOOKUP($A58&amp;"_"&amp;$C58,'Table 15 + 16 feed'!$E$5:$RQ$110,45+$R$20+$R$21+$R$22,FALSE),".")</f>
        <v>16.2</v>
      </c>
      <c r="K58" s="40"/>
    </row>
    <row r="59" spans="1:14" s="3" customFormat="1" ht="14.25" customHeight="1" x14ac:dyDescent="0.35">
      <c r="A59" s="26"/>
      <c r="B59" s="26"/>
      <c r="C59" s="23"/>
      <c r="D59" s="103" t="str">
        <f>IFERROR(VLOOKUP($A59&amp;"_"&amp;$C59,'Table 15 + 16 feed'!$E$5:$RQ$110,38+$R$20+$R$21+$R$22,FALSE),".")</f>
        <v>.</v>
      </c>
      <c r="E59" s="105" t="str">
        <f>IFERROR(VLOOKUP($A59&amp;"_"&amp;$C59,'Table 15 + 16 feed'!$E$5:$RQ$110,39+$R$20+$R$21+$R$22,FALSE),".")</f>
        <v>.</v>
      </c>
      <c r="F59" s="105" t="str">
        <f>IFERROR(VLOOKUP($A59&amp;"_"&amp;$C59,'Table 15 + 16 feed'!$E$5:$RQ$110,41+$R$20+$R$21+$R$22,FALSE),".")</f>
        <v>.</v>
      </c>
      <c r="G59" s="105" t="str">
        <f>IFERROR(VLOOKUP($A59&amp;"_"&amp;$C59,'Table 15 + 16 feed'!$E$5:$RQ$110,42+$R$20+$R$21+$R$22,FALSE),".")</f>
        <v>.</v>
      </c>
      <c r="H59" s="105" t="str">
        <f>IFERROR(VLOOKUP($A59&amp;"_"&amp;$C59,'Table 15 + 16 feed'!$E$5:$RQ$110,43+$R$20+$R$21+$R$22,FALSE),".")</f>
        <v>.</v>
      </c>
      <c r="I59" s="105" t="str">
        <f>IFERROR(VLOOKUP($A59&amp;"_"&amp;$C59,'Table 15 + 16 feed'!$E$5:$RQ$110,44+$R$20+$R$21+$R$22,FALSE),".")</f>
        <v>.</v>
      </c>
      <c r="J59" s="106" t="str">
        <f>IFERROR(VLOOKUP($A59&amp;"_"&amp;$C59,'Table 15 + 16 feed'!$E$5:$RQ$110,45+$R$20+$R$21+$R$22,FALSE),".")</f>
        <v>.</v>
      </c>
      <c r="K59" s="40"/>
    </row>
    <row r="60" spans="1:14" s="3" customFormat="1" ht="14.25" customHeight="1" x14ac:dyDescent="0.35">
      <c r="A60" s="26" t="s">
        <v>102</v>
      </c>
      <c r="B60" s="26" t="s">
        <v>103</v>
      </c>
      <c r="C60" s="26" t="s">
        <v>67</v>
      </c>
      <c r="D60" s="65">
        <f>IFERROR(VLOOKUP($A60&amp;"_"&amp;$C60,'Table 15 + 16 feed'!$E$5:$RQ$110,38+$R$20+$R$21+$R$22,FALSE),".")</f>
        <v>1165</v>
      </c>
      <c r="E60" s="85">
        <f>IFERROR(VLOOKUP($A60&amp;"_"&amp;$C60,'Table 15 + 16 feed'!$E$5:$RQ$110,39+$R$20+$R$21+$R$22,FALSE),".")</f>
        <v>48.1</v>
      </c>
      <c r="F60" s="85">
        <f>IFERROR(VLOOKUP($A60&amp;"_"&amp;$C60,'Table 15 + 16 feed'!$E$5:$RQ$110,41+$R$20+$R$21+$R$22,FALSE),".")</f>
        <v>17.899999999999999</v>
      </c>
      <c r="G60" s="85">
        <f>IFERROR(VLOOKUP($A60&amp;"_"&amp;$C60,'Table 15 + 16 feed'!$E$5:$RQ$110,42+$R$20+$R$21+$R$22,FALSE),".")</f>
        <v>3.4</v>
      </c>
      <c r="H60" s="85">
        <f>IFERROR(VLOOKUP($A60&amp;"_"&amp;$C60,'Table 15 + 16 feed'!$E$5:$RQ$110,43+$R$20+$R$21+$R$22,FALSE),".")</f>
        <v>23.1</v>
      </c>
      <c r="I60" s="85">
        <f>IFERROR(VLOOKUP($A60&amp;"_"&amp;$C60,'Table 15 + 16 feed'!$E$5:$RQ$110,44+$R$20+$R$21+$R$22,FALSE),".")</f>
        <v>27.9</v>
      </c>
      <c r="J60" s="87">
        <f>IFERROR(VLOOKUP($A60&amp;"_"&amp;$C60,'Table 15 + 16 feed'!$E$5:$RQ$110,45+$R$20+$R$21+$R$22,FALSE),".")</f>
        <v>30.6</v>
      </c>
      <c r="K60" s="40"/>
    </row>
    <row r="61" spans="1:14" s="3" customFormat="1" ht="14.25" customHeight="1" x14ac:dyDescent="0.35">
      <c r="A61" s="96" t="s">
        <v>102</v>
      </c>
      <c r="B61" s="26"/>
      <c r="C61" s="26" t="s">
        <v>71</v>
      </c>
      <c r="D61" s="65">
        <f>IFERROR(VLOOKUP($A61&amp;"_"&amp;$C61,'Table 15 + 16 feed'!$E$5:$RQ$110,38+$R$20+$R$21+$R$22,FALSE),".")</f>
        <v>4595</v>
      </c>
      <c r="E61" s="85">
        <f>IFERROR(VLOOKUP($A61&amp;"_"&amp;$C61,'Table 15 + 16 feed'!$E$5:$RQ$110,39+$R$20+$R$21+$R$22,FALSE),".")</f>
        <v>55</v>
      </c>
      <c r="F61" s="85">
        <f>IFERROR(VLOOKUP($A61&amp;"_"&amp;$C61,'Table 15 + 16 feed'!$E$5:$RQ$110,41+$R$20+$R$21+$R$22,FALSE),".")</f>
        <v>23.9</v>
      </c>
      <c r="G61" s="85">
        <f>IFERROR(VLOOKUP($A61&amp;"_"&amp;$C61,'Table 15 + 16 feed'!$E$5:$RQ$110,42+$R$20+$R$21+$R$22,FALSE),".")</f>
        <v>1.7</v>
      </c>
      <c r="H61" s="85">
        <f>IFERROR(VLOOKUP($A61&amp;"_"&amp;$C61,'Table 15 + 16 feed'!$E$5:$RQ$110,43+$R$20+$R$21+$R$22,FALSE),".")</f>
        <v>12.3</v>
      </c>
      <c r="I61" s="85">
        <f>IFERROR(VLOOKUP($A61&amp;"_"&amp;$C61,'Table 15 + 16 feed'!$E$5:$RQ$110,44+$R$20+$R$21+$R$22,FALSE),".")</f>
        <v>15.3</v>
      </c>
      <c r="J61" s="87">
        <f>IFERROR(VLOOKUP($A61&amp;"_"&amp;$C61,'Table 15 + 16 feed'!$E$5:$RQ$110,45+$R$20+$R$21+$R$22,FALSE),".")</f>
        <v>19.3</v>
      </c>
      <c r="K61" s="40"/>
    </row>
    <row r="62" spans="1:14" s="3" customFormat="1" ht="14.25" customHeight="1" x14ac:dyDescent="0.35">
      <c r="A62" s="26"/>
      <c r="B62" s="26"/>
      <c r="C62" s="23"/>
      <c r="D62" s="103" t="str">
        <f>IFERROR(VLOOKUP($A62&amp;"_"&amp;$C62,'Table 15 + 16 feed'!$E$5:$RQ$110,38+$R$20+$R$21+$R$22,FALSE),".")</f>
        <v>.</v>
      </c>
      <c r="E62" s="105" t="str">
        <f>IFERROR(VLOOKUP($A62&amp;"_"&amp;$C62,'Table 15 + 16 feed'!$E$5:$RQ$110,39+$R$20+$R$21+$R$22,FALSE),".")</f>
        <v>.</v>
      </c>
      <c r="F62" s="105" t="str">
        <f>IFERROR(VLOOKUP($A62&amp;"_"&amp;$C62,'Table 15 + 16 feed'!$E$5:$RQ$110,41+$R$20+$R$21+$R$22,FALSE),".")</f>
        <v>.</v>
      </c>
      <c r="G62" s="105" t="str">
        <f>IFERROR(VLOOKUP($A62&amp;"_"&amp;$C62,'Table 15 + 16 feed'!$E$5:$RQ$110,42+$R$20+$R$21+$R$22,FALSE),".")</f>
        <v>.</v>
      </c>
      <c r="H62" s="105" t="str">
        <f>IFERROR(VLOOKUP($A62&amp;"_"&amp;$C62,'Table 15 + 16 feed'!$E$5:$RQ$110,43+$R$20+$R$21+$R$22,FALSE),".")</f>
        <v>.</v>
      </c>
      <c r="I62" s="105" t="str">
        <f>IFERROR(VLOOKUP($A62&amp;"_"&amp;$C62,'Table 15 + 16 feed'!$E$5:$RQ$110,44+$R$20+$R$21+$R$22,FALSE),".")</f>
        <v>.</v>
      </c>
      <c r="J62" s="106" t="str">
        <f>IFERROR(VLOOKUP($A62&amp;"_"&amp;$C62,'Table 15 + 16 feed'!$E$5:$RQ$110,45+$R$20+$R$21+$R$22,FALSE),".")</f>
        <v>.</v>
      </c>
      <c r="K62" s="40"/>
    </row>
    <row r="63" spans="1:14" s="3" customFormat="1" ht="14.25" customHeight="1" x14ac:dyDescent="0.35">
      <c r="A63" s="26" t="s">
        <v>104</v>
      </c>
      <c r="B63" s="26" t="s">
        <v>105</v>
      </c>
      <c r="C63" s="26" t="s">
        <v>67</v>
      </c>
      <c r="D63" s="65">
        <f>IFERROR(VLOOKUP($A63&amp;"_"&amp;$C63,'Table 15 + 16 feed'!$E$5:$RQ$110,38+$R$20+$R$21+$R$22,FALSE),".")</f>
        <v>135</v>
      </c>
      <c r="E63" s="85">
        <f>IFERROR(VLOOKUP($A63&amp;"_"&amp;$C63,'Table 15 + 16 feed'!$E$5:$RQ$110,39+$R$20+$R$21+$R$22,FALSE),".")</f>
        <v>39.799999999999997</v>
      </c>
      <c r="F63" s="85">
        <f>IFERROR(VLOOKUP($A63&amp;"_"&amp;$C63,'Table 15 + 16 feed'!$E$5:$RQ$110,41+$R$20+$R$21+$R$22,FALSE),".")</f>
        <v>28.9</v>
      </c>
      <c r="G63" s="85">
        <f>IFERROR(VLOOKUP($A63&amp;"_"&amp;$C63,'Table 15 + 16 feed'!$E$5:$RQ$110,42+$R$20+$R$21+$R$22,FALSE),".")</f>
        <v>2.2000000000000002</v>
      </c>
      <c r="H63" s="85">
        <f>IFERROR(VLOOKUP($A63&amp;"_"&amp;$C63,'Table 15 + 16 feed'!$E$5:$RQ$110,43+$R$20+$R$21+$R$22,FALSE),".")</f>
        <v>25.5</v>
      </c>
      <c r="I63" s="85">
        <f>IFERROR(VLOOKUP($A63&amp;"_"&amp;$C63,'Table 15 + 16 feed'!$E$5:$RQ$110,44+$R$20+$R$21+$R$22,FALSE),".")</f>
        <v>25.9</v>
      </c>
      <c r="J63" s="87">
        <f>IFERROR(VLOOKUP($A63&amp;"_"&amp;$C63,'Table 15 + 16 feed'!$E$5:$RQ$110,45+$R$20+$R$21+$R$22,FALSE),".")</f>
        <v>29.1</v>
      </c>
      <c r="K63" s="40"/>
    </row>
    <row r="64" spans="1:14" s="3" customFormat="1" ht="14.25" customHeight="1" x14ac:dyDescent="0.35">
      <c r="A64" s="96" t="s">
        <v>104</v>
      </c>
      <c r="B64" s="26"/>
      <c r="C64" s="26" t="s">
        <v>71</v>
      </c>
      <c r="D64" s="65">
        <f>IFERROR(VLOOKUP($A64&amp;"_"&amp;$C64,'Table 15 + 16 feed'!$E$5:$RQ$110,38+$R$20+$R$21+$R$22,FALSE),".")</f>
        <v>290</v>
      </c>
      <c r="E64" s="85">
        <f>IFERROR(VLOOKUP($A64&amp;"_"&amp;$C64,'Table 15 + 16 feed'!$E$5:$RQ$110,39+$R$20+$R$21+$R$22,FALSE),".")</f>
        <v>55.2</v>
      </c>
      <c r="F64" s="85">
        <f>IFERROR(VLOOKUP($A64&amp;"_"&amp;$C64,'Table 15 + 16 feed'!$E$5:$RQ$110,41+$R$20+$R$21+$R$22,FALSE),".")</f>
        <v>28.5</v>
      </c>
      <c r="G64" s="85">
        <f>IFERROR(VLOOKUP($A64&amp;"_"&amp;$C64,'Table 15 + 16 feed'!$E$5:$RQ$110,42+$R$20+$R$21+$R$22,FALSE),".")</f>
        <v>0.5</v>
      </c>
      <c r="H64" s="85">
        <f>IFERROR(VLOOKUP($A64&amp;"_"&amp;$C64,'Table 15 + 16 feed'!$E$5:$RQ$110,43+$R$20+$R$21+$R$22,FALSE),".")</f>
        <v>6.4</v>
      </c>
      <c r="I64" s="85">
        <f>IFERROR(VLOOKUP($A64&amp;"_"&amp;$C64,'Table 15 + 16 feed'!$E$5:$RQ$110,44+$R$20+$R$21+$R$22,FALSE),".")</f>
        <v>10.6</v>
      </c>
      <c r="J64" s="87">
        <f>IFERROR(VLOOKUP($A64&amp;"_"&amp;$C64,'Table 15 + 16 feed'!$E$5:$RQ$110,45+$R$20+$R$21+$R$22,FALSE),".")</f>
        <v>15.8</v>
      </c>
      <c r="K64" s="40"/>
    </row>
    <row r="65" spans="1:11" s="3" customFormat="1" ht="14.25" customHeight="1" x14ac:dyDescent="0.35">
      <c r="A65" s="26"/>
      <c r="B65" s="26"/>
      <c r="C65" s="23"/>
      <c r="D65" s="103" t="str">
        <f>IFERROR(VLOOKUP($A65&amp;"_"&amp;$C65,'Table 15 + 16 feed'!$E$5:$RQ$110,38+$R$20+$R$21+$R$22,FALSE),".")</f>
        <v>.</v>
      </c>
      <c r="E65" s="105" t="str">
        <f>IFERROR(VLOOKUP($A65&amp;"_"&amp;$C65,'Table 15 + 16 feed'!$E$5:$RQ$110,39+$R$20+$R$21+$R$22,FALSE),".")</f>
        <v>.</v>
      </c>
      <c r="F65" s="105" t="str">
        <f>IFERROR(VLOOKUP($A65&amp;"_"&amp;$C65,'Table 15 + 16 feed'!$E$5:$RQ$110,41+$R$20+$R$21+$R$22,FALSE),".")</f>
        <v>.</v>
      </c>
      <c r="G65" s="105" t="str">
        <f>IFERROR(VLOOKUP($A65&amp;"_"&amp;$C65,'Table 15 + 16 feed'!$E$5:$RQ$110,42+$R$20+$R$21+$R$22,FALSE),".")</f>
        <v>.</v>
      </c>
      <c r="H65" s="105" t="str">
        <f>IFERROR(VLOOKUP($A65&amp;"_"&amp;$C65,'Table 15 + 16 feed'!$E$5:$RQ$110,43+$R$20+$R$21+$R$22,FALSE),".")</f>
        <v>.</v>
      </c>
      <c r="I65" s="105" t="str">
        <f>IFERROR(VLOOKUP($A65&amp;"_"&amp;$C65,'Table 15 + 16 feed'!$E$5:$RQ$110,44+$R$20+$R$21+$R$22,FALSE),".")</f>
        <v>.</v>
      </c>
      <c r="J65" s="106" t="str">
        <f>IFERROR(VLOOKUP($A65&amp;"_"&amp;$C65,'Table 15 + 16 feed'!$E$5:$RQ$110,45+$R$20+$R$21+$R$22,FALSE),".")</f>
        <v>.</v>
      </c>
      <c r="K65" s="40"/>
    </row>
    <row r="66" spans="1:11" s="3" customFormat="1" ht="14.25" customHeight="1" x14ac:dyDescent="0.35">
      <c r="A66" s="26" t="s">
        <v>106</v>
      </c>
      <c r="B66" s="26" t="s">
        <v>107</v>
      </c>
      <c r="C66" s="26" t="s">
        <v>67</v>
      </c>
      <c r="D66" s="65">
        <f>IFERROR(VLOOKUP($A66&amp;"_"&amp;$C66,'Table 15 + 16 feed'!$E$5:$RQ$110,38+$R$20+$R$21+$R$22,FALSE),".")</f>
        <v>695</v>
      </c>
      <c r="E66" s="85">
        <f>IFERROR(VLOOKUP($A66&amp;"_"&amp;$C66,'Table 15 + 16 feed'!$E$5:$RQ$110,39+$R$20+$R$21+$R$22,FALSE),".")</f>
        <v>44.3</v>
      </c>
      <c r="F66" s="85">
        <f>IFERROR(VLOOKUP($A66&amp;"_"&amp;$C66,'Table 15 + 16 feed'!$E$5:$RQ$110,41+$R$20+$R$21+$R$22,FALSE),".")</f>
        <v>20.399999999999999</v>
      </c>
      <c r="G66" s="85">
        <f>IFERROR(VLOOKUP($A66&amp;"_"&amp;$C66,'Table 15 + 16 feed'!$E$5:$RQ$110,42+$R$20+$R$21+$R$22,FALSE),".")</f>
        <v>3.3</v>
      </c>
      <c r="H66" s="85">
        <f>IFERROR(VLOOKUP($A66&amp;"_"&amp;$C66,'Table 15 + 16 feed'!$E$5:$RQ$110,43+$R$20+$R$21+$R$22,FALSE),".")</f>
        <v>27.5</v>
      </c>
      <c r="I66" s="85">
        <f>IFERROR(VLOOKUP($A66&amp;"_"&amp;$C66,'Table 15 + 16 feed'!$E$5:$RQ$110,44+$R$20+$R$21+$R$22,FALSE),".")</f>
        <v>30.3</v>
      </c>
      <c r="J66" s="87">
        <f>IFERROR(VLOOKUP($A66&amp;"_"&amp;$C66,'Table 15 + 16 feed'!$E$5:$RQ$110,45+$R$20+$R$21+$R$22,FALSE),".")</f>
        <v>32.1</v>
      </c>
      <c r="K66" s="40"/>
    </row>
    <row r="67" spans="1:11" s="3" customFormat="1" ht="14.25" customHeight="1" x14ac:dyDescent="0.35">
      <c r="A67" s="96" t="s">
        <v>106</v>
      </c>
      <c r="B67" s="26"/>
      <c r="C67" s="26" t="s">
        <v>71</v>
      </c>
      <c r="D67" s="65">
        <f>IFERROR(VLOOKUP($A67&amp;"_"&amp;$C67,'Table 15 + 16 feed'!$E$5:$RQ$110,38+$R$20+$R$21+$R$22,FALSE),".")</f>
        <v>1935</v>
      </c>
      <c r="E67" s="85">
        <f>IFERROR(VLOOKUP($A67&amp;"_"&amp;$C67,'Table 15 + 16 feed'!$E$5:$RQ$110,39+$R$20+$R$21+$R$22,FALSE),".")</f>
        <v>40.200000000000003</v>
      </c>
      <c r="F67" s="85">
        <f>IFERROR(VLOOKUP($A67&amp;"_"&amp;$C67,'Table 15 + 16 feed'!$E$5:$RQ$110,41+$R$20+$R$21+$R$22,FALSE),".")</f>
        <v>32.6</v>
      </c>
      <c r="G67" s="85">
        <f>IFERROR(VLOOKUP($A67&amp;"_"&amp;$C67,'Table 15 + 16 feed'!$E$5:$RQ$110,42+$R$20+$R$21+$R$22,FALSE),".")</f>
        <v>2</v>
      </c>
      <c r="H67" s="85">
        <f>IFERROR(VLOOKUP($A67&amp;"_"&amp;$C67,'Table 15 + 16 feed'!$E$5:$RQ$110,43+$R$20+$R$21+$R$22,FALSE),".")</f>
        <v>20.6</v>
      </c>
      <c r="I67" s="85">
        <f>IFERROR(VLOOKUP($A67&amp;"_"&amp;$C67,'Table 15 + 16 feed'!$E$5:$RQ$110,44+$R$20+$R$21+$R$22,FALSE),".")</f>
        <v>23.2</v>
      </c>
      <c r="J67" s="87">
        <f>IFERROR(VLOOKUP($A67&amp;"_"&amp;$C67,'Table 15 + 16 feed'!$E$5:$RQ$110,45+$R$20+$R$21+$R$22,FALSE),".")</f>
        <v>25.1</v>
      </c>
      <c r="K67" s="40"/>
    </row>
    <row r="68" spans="1:11" s="3" customFormat="1" ht="14.25" customHeight="1" x14ac:dyDescent="0.35">
      <c r="A68" s="26"/>
      <c r="B68" s="26"/>
      <c r="C68" s="23"/>
      <c r="D68" s="103" t="str">
        <f>IFERROR(VLOOKUP($A68&amp;"_"&amp;$C68,'Table 15 + 16 feed'!$E$5:$RQ$110,38+$R$20+$R$21+$R$22,FALSE),".")</f>
        <v>.</v>
      </c>
      <c r="E68" s="105" t="str">
        <f>IFERROR(VLOOKUP($A68&amp;"_"&amp;$C68,'Table 15 + 16 feed'!$E$5:$RQ$110,39+$R$20+$R$21+$R$22,FALSE),".")</f>
        <v>.</v>
      </c>
      <c r="F68" s="105" t="str">
        <f>IFERROR(VLOOKUP($A68&amp;"_"&amp;$C68,'Table 15 + 16 feed'!$E$5:$RQ$110,41+$R$20+$R$21+$R$22,FALSE),".")</f>
        <v>.</v>
      </c>
      <c r="G68" s="105" t="str">
        <f>IFERROR(VLOOKUP($A68&amp;"_"&amp;$C68,'Table 15 + 16 feed'!$E$5:$RQ$110,42+$R$20+$R$21+$R$22,FALSE),".")</f>
        <v>.</v>
      </c>
      <c r="H68" s="105" t="str">
        <f>IFERROR(VLOOKUP($A68&amp;"_"&amp;$C68,'Table 15 + 16 feed'!$E$5:$RQ$110,43+$R$20+$R$21+$R$22,FALSE),".")</f>
        <v>.</v>
      </c>
      <c r="I68" s="105" t="str">
        <f>IFERROR(VLOOKUP($A68&amp;"_"&amp;$C68,'Table 15 + 16 feed'!$E$5:$RQ$110,44+$R$20+$R$21+$R$22,FALSE),".")</f>
        <v>.</v>
      </c>
      <c r="J68" s="106" t="str">
        <f>IFERROR(VLOOKUP($A68&amp;"_"&amp;$C68,'Table 15 + 16 feed'!$E$5:$RQ$110,45+$R$20+$R$21+$R$22,FALSE),".")</f>
        <v>.</v>
      </c>
      <c r="K68" s="40"/>
    </row>
    <row r="69" spans="1:11" s="3" customFormat="1" ht="14.25" customHeight="1" x14ac:dyDescent="0.35">
      <c r="A69" s="26" t="s">
        <v>108</v>
      </c>
      <c r="B69" s="26" t="s">
        <v>109</v>
      </c>
      <c r="C69" s="26" t="s">
        <v>67</v>
      </c>
      <c r="D69" s="65">
        <f>IFERROR(VLOOKUP($A69&amp;"_"&amp;$C69,'Table 15 + 16 feed'!$E$5:$RQ$110,38+$R$20+$R$21+$R$22,FALSE),".")</f>
        <v>120</v>
      </c>
      <c r="E69" s="85">
        <f>IFERROR(VLOOKUP($A69&amp;"_"&amp;$C69,'Table 15 + 16 feed'!$E$5:$RQ$110,39+$R$20+$R$21+$R$22,FALSE),".")</f>
        <v>32.6</v>
      </c>
      <c r="F69" s="85">
        <f>IFERROR(VLOOKUP($A69&amp;"_"&amp;$C69,'Table 15 + 16 feed'!$E$5:$RQ$110,41+$R$20+$R$21+$R$22,FALSE),".")</f>
        <v>29.6</v>
      </c>
      <c r="G69" s="85">
        <f>IFERROR(VLOOKUP($A69&amp;"_"&amp;$C69,'Table 15 + 16 feed'!$E$5:$RQ$110,42+$R$20+$R$21+$R$22,FALSE),".")</f>
        <v>2.5</v>
      </c>
      <c r="H69" s="85">
        <f>IFERROR(VLOOKUP($A69&amp;"_"&amp;$C69,'Table 15 + 16 feed'!$E$5:$RQ$110,43+$R$20+$R$21+$R$22,FALSE),".")</f>
        <v>26.4</v>
      </c>
      <c r="I69" s="85">
        <f>IFERROR(VLOOKUP($A69&amp;"_"&amp;$C69,'Table 15 + 16 feed'!$E$5:$RQ$110,44+$R$20+$R$21+$R$22,FALSE),".")</f>
        <v>30.3</v>
      </c>
      <c r="J69" s="87">
        <f>IFERROR(VLOOKUP($A69&amp;"_"&amp;$C69,'Table 15 + 16 feed'!$E$5:$RQ$110,45+$R$20+$R$21+$R$22,FALSE),".")</f>
        <v>35.299999999999997</v>
      </c>
      <c r="K69" s="40"/>
    </row>
    <row r="70" spans="1:11" s="3" customFormat="1" ht="14.25" customHeight="1" x14ac:dyDescent="0.35">
      <c r="A70" s="96" t="s">
        <v>108</v>
      </c>
      <c r="B70" s="26"/>
      <c r="C70" s="26" t="s">
        <v>71</v>
      </c>
      <c r="D70" s="65">
        <f>IFERROR(VLOOKUP($A70&amp;"_"&amp;$C70,'Table 15 + 16 feed'!$E$5:$RQ$110,38+$R$20+$R$21+$R$22,FALSE),".")</f>
        <v>185</v>
      </c>
      <c r="E70" s="85">
        <f>IFERROR(VLOOKUP($A70&amp;"_"&amp;$C70,'Table 15 + 16 feed'!$E$5:$RQ$110,39+$R$20+$R$21+$R$22,FALSE),".")</f>
        <v>56.9</v>
      </c>
      <c r="F70" s="85">
        <f>IFERROR(VLOOKUP($A70&amp;"_"&amp;$C70,'Table 15 + 16 feed'!$E$5:$RQ$110,41+$R$20+$R$21+$R$22,FALSE),".")</f>
        <v>16.899999999999999</v>
      </c>
      <c r="G70" s="85">
        <f>IFERROR(VLOOKUP($A70&amp;"_"&amp;$C70,'Table 15 + 16 feed'!$E$5:$RQ$110,42+$R$20+$R$21+$R$22,FALSE),".")</f>
        <v>1.2</v>
      </c>
      <c r="H70" s="85">
        <f>IFERROR(VLOOKUP($A70&amp;"_"&amp;$C70,'Table 15 + 16 feed'!$E$5:$RQ$110,43+$R$20+$R$21+$R$22,FALSE),".")</f>
        <v>13.8</v>
      </c>
      <c r="I70" s="85">
        <f>IFERROR(VLOOKUP($A70&amp;"_"&amp;$C70,'Table 15 + 16 feed'!$E$5:$RQ$110,44+$R$20+$R$21+$R$22,FALSE),".")</f>
        <v>19.5</v>
      </c>
      <c r="J70" s="87">
        <f>IFERROR(VLOOKUP($A70&amp;"_"&amp;$C70,'Table 15 + 16 feed'!$E$5:$RQ$110,45+$R$20+$R$21+$R$22,FALSE),".")</f>
        <v>25</v>
      </c>
      <c r="K70" s="40"/>
    </row>
    <row r="71" spans="1:11" s="3" customFormat="1" ht="14.25" customHeight="1" x14ac:dyDescent="0.35">
      <c r="A71" s="26"/>
      <c r="B71" s="26"/>
      <c r="C71" s="23"/>
      <c r="D71" s="103" t="str">
        <f>IFERROR(VLOOKUP($A71&amp;"_"&amp;$C71,'Table 15 + 16 feed'!$E$5:$RQ$110,38+$R$20+$R$21+$R$22,FALSE),".")</f>
        <v>.</v>
      </c>
      <c r="E71" s="105" t="str">
        <f>IFERROR(VLOOKUP($A71&amp;"_"&amp;$C71,'Table 15 + 16 feed'!$E$5:$RQ$110,39+$R$20+$R$21+$R$22,FALSE),".")</f>
        <v>.</v>
      </c>
      <c r="F71" s="105" t="str">
        <f>IFERROR(VLOOKUP($A71&amp;"_"&amp;$C71,'Table 15 + 16 feed'!$E$5:$RQ$110,41+$R$20+$R$21+$R$22,FALSE),".")</f>
        <v>.</v>
      </c>
      <c r="G71" s="105" t="str">
        <f>IFERROR(VLOOKUP($A71&amp;"_"&amp;$C71,'Table 15 + 16 feed'!$E$5:$RQ$110,42+$R$20+$R$21+$R$22,FALSE),".")</f>
        <v>.</v>
      </c>
      <c r="H71" s="105" t="str">
        <f>IFERROR(VLOOKUP($A71&amp;"_"&amp;$C71,'Table 15 + 16 feed'!$E$5:$RQ$110,43+$R$20+$R$21+$R$22,FALSE),".")</f>
        <v>.</v>
      </c>
      <c r="I71" s="105" t="str">
        <f>IFERROR(VLOOKUP($A71&amp;"_"&amp;$C71,'Table 15 + 16 feed'!$E$5:$RQ$110,44+$R$20+$R$21+$R$22,FALSE),".")</f>
        <v>.</v>
      </c>
      <c r="J71" s="106" t="str">
        <f>IFERROR(VLOOKUP($A71&amp;"_"&amp;$C71,'Table 15 + 16 feed'!$E$5:$RQ$110,45+$R$20+$R$21+$R$22,FALSE),".")</f>
        <v>.</v>
      </c>
      <c r="K71" s="40"/>
    </row>
    <row r="72" spans="1:11" s="3" customFormat="1" ht="14.25" customHeight="1" x14ac:dyDescent="0.35">
      <c r="A72" s="26" t="s">
        <v>110</v>
      </c>
      <c r="B72" s="26" t="s">
        <v>111</v>
      </c>
      <c r="C72" s="26" t="s">
        <v>67</v>
      </c>
      <c r="D72" s="65">
        <f>IFERROR(VLOOKUP($A72&amp;"_"&amp;$C72,'Table 15 + 16 feed'!$E$5:$RQ$110,38+$R$20+$R$21+$R$22,FALSE),".")</f>
        <v>415</v>
      </c>
      <c r="E72" s="85">
        <f>IFERROR(VLOOKUP($A72&amp;"_"&amp;$C72,'Table 15 + 16 feed'!$E$5:$RQ$110,39+$R$20+$R$21+$R$22,FALSE),".")</f>
        <v>36.799999999999997</v>
      </c>
      <c r="F72" s="85">
        <f>IFERROR(VLOOKUP($A72&amp;"_"&amp;$C72,'Table 15 + 16 feed'!$E$5:$RQ$110,41+$R$20+$R$21+$R$22,FALSE),".")</f>
        <v>22.5</v>
      </c>
      <c r="G72" s="85">
        <f>IFERROR(VLOOKUP($A72&amp;"_"&amp;$C72,'Table 15 + 16 feed'!$E$5:$RQ$110,42+$R$20+$R$21+$R$22,FALSE),".")</f>
        <v>4</v>
      </c>
      <c r="H72" s="85">
        <f>IFERROR(VLOOKUP($A72&amp;"_"&amp;$C72,'Table 15 + 16 feed'!$E$5:$RQ$110,43+$R$20+$R$21+$R$22,FALSE),".")</f>
        <v>25.4</v>
      </c>
      <c r="I72" s="85">
        <f>IFERROR(VLOOKUP($A72&amp;"_"&amp;$C72,'Table 15 + 16 feed'!$E$5:$RQ$110,44+$R$20+$R$21+$R$22,FALSE),".")</f>
        <v>31.9</v>
      </c>
      <c r="J72" s="87">
        <f>IFERROR(VLOOKUP($A72&amp;"_"&amp;$C72,'Table 15 + 16 feed'!$E$5:$RQ$110,45+$R$20+$R$21+$R$22,FALSE),".")</f>
        <v>36.700000000000003</v>
      </c>
      <c r="K72" s="40"/>
    </row>
    <row r="73" spans="1:11" s="3" customFormat="1" ht="14.25" customHeight="1" x14ac:dyDescent="0.35">
      <c r="A73" s="96" t="s">
        <v>110</v>
      </c>
      <c r="B73" s="26"/>
      <c r="C73" s="26" t="s">
        <v>71</v>
      </c>
      <c r="D73" s="65">
        <f>IFERROR(VLOOKUP($A73&amp;"_"&amp;$C73,'Table 15 + 16 feed'!$E$5:$RQ$110,38+$R$20+$R$21+$R$22,FALSE),".")</f>
        <v>805</v>
      </c>
      <c r="E73" s="85">
        <f>IFERROR(VLOOKUP($A73&amp;"_"&amp;$C73,'Table 15 + 16 feed'!$E$5:$RQ$110,39+$R$20+$R$21+$R$22,FALSE),".")</f>
        <v>51.5</v>
      </c>
      <c r="F73" s="85">
        <f>IFERROR(VLOOKUP($A73&amp;"_"&amp;$C73,'Table 15 + 16 feed'!$E$5:$RQ$110,41+$R$20+$R$21+$R$22,FALSE),".")</f>
        <v>28.3</v>
      </c>
      <c r="G73" s="85">
        <f>IFERROR(VLOOKUP($A73&amp;"_"&amp;$C73,'Table 15 + 16 feed'!$E$5:$RQ$110,42+$R$20+$R$21+$R$22,FALSE),".")</f>
        <v>1.5</v>
      </c>
      <c r="H73" s="85">
        <f>IFERROR(VLOOKUP($A73&amp;"_"&amp;$C73,'Table 15 + 16 feed'!$E$5:$RQ$110,43+$R$20+$R$21+$R$22,FALSE),".")</f>
        <v>11.7</v>
      </c>
      <c r="I73" s="85">
        <f>IFERROR(VLOOKUP($A73&amp;"_"&amp;$C73,'Table 15 + 16 feed'!$E$5:$RQ$110,44+$R$20+$R$21+$R$22,FALSE),".")</f>
        <v>15.1</v>
      </c>
      <c r="J73" s="87">
        <f>IFERROR(VLOOKUP($A73&amp;"_"&amp;$C73,'Table 15 + 16 feed'!$E$5:$RQ$110,45+$R$20+$R$21+$R$22,FALSE),".")</f>
        <v>18.7</v>
      </c>
      <c r="K73" s="40"/>
    </row>
    <row r="74" spans="1:11" s="3" customFormat="1" ht="14.25" customHeight="1" x14ac:dyDescent="0.35">
      <c r="A74" s="26"/>
      <c r="B74" s="26"/>
      <c r="C74" s="23"/>
      <c r="D74" s="103" t="str">
        <f>IFERROR(VLOOKUP($A74&amp;"_"&amp;$C74,'Table 15 + 16 feed'!$E$5:$RQ$110,38+$R$20+$R$21+$R$22,FALSE),".")</f>
        <v>.</v>
      </c>
      <c r="E74" s="105" t="str">
        <f>IFERROR(VLOOKUP($A74&amp;"_"&amp;$C74,'Table 15 + 16 feed'!$E$5:$RQ$110,39+$R$20+$R$21+$R$22,FALSE),".")</f>
        <v>.</v>
      </c>
      <c r="F74" s="105" t="str">
        <f>IFERROR(VLOOKUP($A74&amp;"_"&amp;$C74,'Table 15 + 16 feed'!$E$5:$RQ$110,41+$R$20+$R$21+$R$22,FALSE),".")</f>
        <v>.</v>
      </c>
      <c r="G74" s="105" t="str">
        <f>IFERROR(VLOOKUP($A74&amp;"_"&amp;$C74,'Table 15 + 16 feed'!$E$5:$RQ$110,42+$R$20+$R$21+$R$22,FALSE),".")</f>
        <v>.</v>
      </c>
      <c r="H74" s="105" t="str">
        <f>IFERROR(VLOOKUP($A74&amp;"_"&amp;$C74,'Table 15 + 16 feed'!$E$5:$RQ$110,43+$R$20+$R$21+$R$22,FALSE),".")</f>
        <v>.</v>
      </c>
      <c r="I74" s="105" t="str">
        <f>IFERROR(VLOOKUP($A74&amp;"_"&amp;$C74,'Table 15 + 16 feed'!$E$5:$RQ$110,44+$R$20+$R$21+$R$22,FALSE),".")</f>
        <v>.</v>
      </c>
      <c r="J74" s="106" t="str">
        <f>IFERROR(VLOOKUP($A74&amp;"_"&amp;$C74,'Table 15 + 16 feed'!$E$5:$RQ$110,45+$R$20+$R$21+$R$22,FALSE),".")</f>
        <v>.</v>
      </c>
      <c r="K74" s="40"/>
    </row>
    <row r="75" spans="1:11" s="3" customFormat="1" ht="14.25" customHeight="1" x14ac:dyDescent="0.35">
      <c r="A75" s="26" t="s">
        <v>112</v>
      </c>
      <c r="B75" s="26" t="s">
        <v>113</v>
      </c>
      <c r="C75" s="26" t="s">
        <v>67</v>
      </c>
      <c r="D75" s="65">
        <f>IFERROR(VLOOKUP($A75&amp;"_"&amp;$C75,'Table 15 + 16 feed'!$E$5:$RQ$110,38+$R$20+$R$21+$R$22,FALSE),".")</f>
        <v>10</v>
      </c>
      <c r="E75" s="85">
        <f>IFERROR(VLOOKUP($A75&amp;"_"&amp;$C75,'Table 15 + 16 feed'!$E$5:$RQ$110,39+$R$20+$R$21+$R$22,FALSE),".")</f>
        <v>36.799999999999997</v>
      </c>
      <c r="F75" s="85">
        <f>IFERROR(VLOOKUP($A75&amp;"_"&amp;$C75,'Table 15 + 16 feed'!$E$5:$RQ$110,41+$R$20+$R$21+$R$22,FALSE),".")</f>
        <v>21.1</v>
      </c>
      <c r="G75" s="85">
        <f>IFERROR(VLOOKUP($A75&amp;"_"&amp;$C75,'Table 15 + 16 feed'!$E$5:$RQ$110,42+$R$20+$R$21+$R$22,FALSE),".")</f>
        <v>0</v>
      </c>
      <c r="H75" s="85">
        <f>IFERROR(VLOOKUP($A75&amp;"_"&amp;$C75,'Table 15 + 16 feed'!$E$5:$RQ$110,43+$R$20+$R$21+$R$22,FALSE),".")</f>
        <v>31.6</v>
      </c>
      <c r="I75" s="85">
        <f>IFERROR(VLOOKUP($A75&amp;"_"&amp;$C75,'Table 15 + 16 feed'!$E$5:$RQ$110,44+$R$20+$R$21+$R$22,FALSE),".")</f>
        <v>31.6</v>
      </c>
      <c r="J75" s="87">
        <f>IFERROR(VLOOKUP($A75&amp;"_"&amp;$C75,'Table 15 + 16 feed'!$E$5:$RQ$110,45+$R$20+$R$21+$R$22,FALSE),".")</f>
        <v>42.1</v>
      </c>
      <c r="K75" s="40"/>
    </row>
    <row r="76" spans="1:11" s="3" customFormat="1" ht="14.25" customHeight="1" x14ac:dyDescent="0.35">
      <c r="A76" s="96" t="s">
        <v>112</v>
      </c>
      <c r="B76" s="26"/>
      <c r="C76" s="26" t="s">
        <v>71</v>
      </c>
      <c r="D76" s="65">
        <f>IFERROR(VLOOKUP($A76&amp;"_"&amp;$C76,'Table 15 + 16 feed'!$E$5:$RQ$110,38+$R$20+$R$21+$R$22,FALSE),".")</f>
        <v>5</v>
      </c>
      <c r="E76" s="85">
        <f>IFERROR(VLOOKUP($A76&amp;"_"&amp;$C76,'Table 15 + 16 feed'!$E$5:$RQ$110,39+$R$20+$R$21+$R$22,FALSE),".")</f>
        <v>34.200000000000003</v>
      </c>
      <c r="F76" s="85">
        <f>IFERROR(VLOOKUP($A76&amp;"_"&amp;$C76,'Table 15 + 16 feed'!$E$5:$RQ$110,41+$R$20+$R$21+$R$22,FALSE),".")</f>
        <v>57.7</v>
      </c>
      <c r="G76" s="85">
        <f>IFERROR(VLOOKUP($A76&amp;"_"&amp;$C76,'Table 15 + 16 feed'!$E$5:$RQ$110,42+$R$20+$R$21+$R$22,FALSE),".")</f>
        <v>0</v>
      </c>
      <c r="H76" s="85">
        <f>IFERROR(VLOOKUP($A76&amp;"_"&amp;$C76,'Table 15 + 16 feed'!$E$5:$RQ$110,43+$R$20+$R$21+$R$22,FALSE),".")</f>
        <v>0</v>
      </c>
      <c r="I76" s="85">
        <f>IFERROR(VLOOKUP($A76&amp;"_"&amp;$C76,'Table 15 + 16 feed'!$E$5:$RQ$110,44+$R$20+$R$21+$R$22,FALSE),".")</f>
        <v>0</v>
      </c>
      <c r="J76" s="87">
        <f>IFERROR(VLOOKUP($A76&amp;"_"&amp;$C76,'Table 15 + 16 feed'!$E$5:$RQ$110,45+$R$20+$R$21+$R$22,FALSE),".")</f>
        <v>8.1999999999999993</v>
      </c>
      <c r="K76" s="40"/>
    </row>
    <row r="77" spans="1:11" s="3" customFormat="1" ht="14.25" customHeight="1" x14ac:dyDescent="0.35">
      <c r="A77" s="26"/>
      <c r="B77" s="26"/>
      <c r="C77" s="23"/>
      <c r="D77" s="103" t="str">
        <f>IFERROR(VLOOKUP($A77&amp;"_"&amp;$C77,'Table 15 + 16 feed'!$E$5:$RQ$110,38+$R$20+$R$21+$R$22,FALSE),".")</f>
        <v>.</v>
      </c>
      <c r="E77" s="105" t="str">
        <f>IFERROR(VLOOKUP($A77&amp;"_"&amp;$C77,'Table 15 + 16 feed'!$E$5:$RQ$110,39+$R$20+$R$21+$R$22,FALSE),".")</f>
        <v>.</v>
      </c>
      <c r="F77" s="105" t="str">
        <f>IFERROR(VLOOKUP($A77&amp;"_"&amp;$C77,'Table 15 + 16 feed'!$E$5:$RQ$110,41+$R$20+$R$21+$R$22,FALSE),".")</f>
        <v>.</v>
      </c>
      <c r="G77" s="105" t="str">
        <f>IFERROR(VLOOKUP($A77&amp;"_"&amp;$C77,'Table 15 + 16 feed'!$E$5:$RQ$110,42+$R$20+$R$21+$R$22,FALSE),".")</f>
        <v>.</v>
      </c>
      <c r="H77" s="105" t="str">
        <f>IFERROR(VLOOKUP($A77&amp;"_"&amp;$C77,'Table 15 + 16 feed'!$E$5:$RQ$110,43+$R$20+$R$21+$R$22,FALSE),".")</f>
        <v>.</v>
      </c>
      <c r="I77" s="105" t="str">
        <f>IFERROR(VLOOKUP($A77&amp;"_"&amp;$C77,'Table 15 + 16 feed'!$E$5:$RQ$110,44+$R$20+$R$21+$R$22,FALSE),".")</f>
        <v>.</v>
      </c>
      <c r="J77" s="106" t="str">
        <f>IFERROR(VLOOKUP($A77&amp;"_"&amp;$C77,'Table 15 + 16 feed'!$E$5:$RQ$110,45+$R$20+$R$21+$R$22,FALSE),".")</f>
        <v>.</v>
      </c>
      <c r="K77" s="40"/>
    </row>
    <row r="78" spans="1:11" s="3" customFormat="1" ht="14.25" customHeight="1" x14ac:dyDescent="0.35">
      <c r="A78" s="26" t="s">
        <v>114</v>
      </c>
      <c r="B78" s="26" t="s">
        <v>115</v>
      </c>
      <c r="C78" s="26" t="s">
        <v>67</v>
      </c>
      <c r="D78" s="65">
        <f>IFERROR(VLOOKUP($A78&amp;"_"&amp;$C78,'Table 15 + 16 feed'!$E$5:$RQ$110,38+$R$20+$R$21+$R$22,FALSE),".")</f>
        <v>255</v>
      </c>
      <c r="E78" s="85">
        <f>IFERROR(VLOOKUP($A78&amp;"_"&amp;$C78,'Table 15 + 16 feed'!$E$5:$RQ$110,39+$R$20+$R$21+$R$22,FALSE),".")</f>
        <v>26</v>
      </c>
      <c r="F78" s="85">
        <f>IFERROR(VLOOKUP($A78&amp;"_"&amp;$C78,'Table 15 + 16 feed'!$E$5:$RQ$110,41+$R$20+$R$21+$R$22,FALSE),".")</f>
        <v>31</v>
      </c>
      <c r="G78" s="85">
        <f>IFERROR(VLOOKUP($A78&amp;"_"&amp;$C78,'Table 15 + 16 feed'!$E$5:$RQ$110,42+$R$20+$R$21+$R$22,FALSE),".")</f>
        <v>4.9000000000000004</v>
      </c>
      <c r="H78" s="85">
        <f>IFERROR(VLOOKUP($A78&amp;"_"&amp;$C78,'Table 15 + 16 feed'!$E$5:$RQ$110,43+$R$20+$R$21+$R$22,FALSE),".")</f>
        <v>29.8</v>
      </c>
      <c r="I78" s="85">
        <f>IFERROR(VLOOKUP($A78&amp;"_"&amp;$C78,'Table 15 + 16 feed'!$E$5:$RQ$110,44+$R$20+$R$21+$R$22,FALSE),".")</f>
        <v>34.200000000000003</v>
      </c>
      <c r="J78" s="87">
        <f>IFERROR(VLOOKUP($A78&amp;"_"&amp;$C78,'Table 15 + 16 feed'!$E$5:$RQ$110,45+$R$20+$R$21+$R$22,FALSE),".")</f>
        <v>38</v>
      </c>
      <c r="K78" s="40"/>
    </row>
    <row r="79" spans="1:11" s="3" customFormat="1" ht="14.25" customHeight="1" x14ac:dyDescent="0.35">
      <c r="A79" s="96" t="s">
        <v>114</v>
      </c>
      <c r="B79" s="26"/>
      <c r="C79" s="26" t="s">
        <v>71</v>
      </c>
      <c r="D79" s="65">
        <f>IFERROR(VLOOKUP($A79&amp;"_"&amp;$C79,'Table 15 + 16 feed'!$E$5:$RQ$110,38+$R$20+$R$21+$R$22,FALSE),".")</f>
        <v>280</v>
      </c>
      <c r="E79" s="85">
        <f>IFERROR(VLOOKUP($A79&amp;"_"&amp;$C79,'Table 15 + 16 feed'!$E$5:$RQ$110,39+$R$20+$R$21+$R$22,FALSE),".")</f>
        <v>46</v>
      </c>
      <c r="F79" s="85">
        <f>IFERROR(VLOOKUP($A79&amp;"_"&amp;$C79,'Table 15 + 16 feed'!$E$5:$RQ$110,41+$R$20+$R$21+$R$22,FALSE),".")</f>
        <v>24.2</v>
      </c>
      <c r="G79" s="85">
        <f>IFERROR(VLOOKUP($A79&amp;"_"&amp;$C79,'Table 15 + 16 feed'!$E$5:$RQ$110,42+$R$20+$R$21+$R$22,FALSE),".")</f>
        <v>3</v>
      </c>
      <c r="H79" s="85">
        <f>IFERROR(VLOOKUP($A79&amp;"_"&amp;$C79,'Table 15 + 16 feed'!$E$5:$RQ$110,43+$R$20+$R$21+$R$22,FALSE),".")</f>
        <v>19.8</v>
      </c>
      <c r="I79" s="85">
        <f>IFERROR(VLOOKUP($A79&amp;"_"&amp;$C79,'Table 15 + 16 feed'!$E$5:$RQ$110,44+$R$20+$R$21+$R$22,FALSE),".")</f>
        <v>24.2</v>
      </c>
      <c r="J79" s="87">
        <f>IFERROR(VLOOKUP($A79&amp;"_"&amp;$C79,'Table 15 + 16 feed'!$E$5:$RQ$110,45+$R$20+$R$21+$R$22,FALSE),".")</f>
        <v>26.7</v>
      </c>
      <c r="K79" s="40"/>
    </row>
    <row r="80" spans="1:11" s="3" customFormat="1" ht="14.25" customHeight="1" x14ac:dyDescent="0.35">
      <c r="A80" s="26"/>
      <c r="B80" s="26"/>
      <c r="C80" s="23"/>
      <c r="D80" s="103" t="str">
        <f>IFERROR(VLOOKUP($A80&amp;"_"&amp;$C80,'Table 15 + 16 feed'!$E$5:$RQ$110,38+$R$20+$R$21+$R$22,FALSE),".")</f>
        <v>.</v>
      </c>
      <c r="E80" s="105" t="str">
        <f>IFERROR(VLOOKUP($A80&amp;"_"&amp;$C80,'Table 15 + 16 feed'!$E$5:$RQ$110,39+$R$20+$R$21+$R$22,FALSE),".")</f>
        <v>.</v>
      </c>
      <c r="F80" s="105" t="str">
        <f>IFERROR(VLOOKUP($A80&amp;"_"&amp;$C80,'Table 15 + 16 feed'!$E$5:$RQ$110,41+$R$20+$R$21+$R$22,FALSE),".")</f>
        <v>.</v>
      </c>
      <c r="G80" s="105" t="str">
        <f>IFERROR(VLOOKUP($A80&amp;"_"&amp;$C80,'Table 15 + 16 feed'!$E$5:$RQ$110,42+$R$20+$R$21+$R$22,FALSE),".")</f>
        <v>.</v>
      </c>
      <c r="H80" s="105" t="str">
        <f>IFERROR(VLOOKUP($A80&amp;"_"&amp;$C80,'Table 15 + 16 feed'!$E$5:$RQ$110,43+$R$20+$R$21+$R$22,FALSE),".")</f>
        <v>.</v>
      </c>
      <c r="I80" s="105" t="str">
        <f>IFERROR(VLOOKUP($A80&amp;"_"&amp;$C80,'Table 15 + 16 feed'!$E$5:$RQ$110,44+$R$20+$R$21+$R$22,FALSE),".")</f>
        <v>.</v>
      </c>
      <c r="J80" s="106" t="str">
        <f>IFERROR(VLOOKUP($A80&amp;"_"&amp;$C80,'Table 15 + 16 feed'!$E$5:$RQ$110,45+$R$20+$R$21+$R$22,FALSE),".")</f>
        <v>.</v>
      </c>
      <c r="K80" s="40"/>
    </row>
    <row r="81" spans="1:11" s="3" customFormat="1" ht="14.25" customHeight="1" x14ac:dyDescent="0.35">
      <c r="A81" s="26" t="s">
        <v>116</v>
      </c>
      <c r="B81" s="26" t="s">
        <v>117</v>
      </c>
      <c r="C81" s="26" t="s">
        <v>67</v>
      </c>
      <c r="D81" s="65">
        <f>IFERROR(VLOOKUP($A81&amp;"_"&amp;$C81,'Table 15 + 16 feed'!$E$5:$RQ$110,38+$R$20+$R$21+$R$22,FALSE),".")</f>
        <v>570</v>
      </c>
      <c r="E81" s="85">
        <f>IFERROR(VLOOKUP($A81&amp;"_"&amp;$C81,'Table 15 + 16 feed'!$E$5:$RQ$110,39+$R$20+$R$21+$R$22,FALSE),".")</f>
        <v>36.4</v>
      </c>
      <c r="F81" s="85">
        <f>IFERROR(VLOOKUP($A81&amp;"_"&amp;$C81,'Table 15 + 16 feed'!$E$5:$RQ$110,41+$R$20+$R$21+$R$22,FALSE),".")</f>
        <v>23</v>
      </c>
      <c r="G81" s="85">
        <f>IFERROR(VLOOKUP($A81&amp;"_"&amp;$C81,'Table 15 + 16 feed'!$E$5:$RQ$110,42+$R$20+$R$21+$R$22,FALSE),".")</f>
        <v>5.3</v>
      </c>
      <c r="H81" s="85">
        <f>IFERROR(VLOOKUP($A81&amp;"_"&amp;$C81,'Table 15 + 16 feed'!$E$5:$RQ$110,43+$R$20+$R$21+$R$22,FALSE),".")</f>
        <v>29.8</v>
      </c>
      <c r="I81" s="85">
        <f>IFERROR(VLOOKUP($A81&amp;"_"&amp;$C81,'Table 15 + 16 feed'!$E$5:$RQ$110,44+$R$20+$R$21+$R$22,FALSE),".")</f>
        <v>34</v>
      </c>
      <c r="J81" s="87">
        <f>IFERROR(VLOOKUP($A81&amp;"_"&amp;$C81,'Table 15 + 16 feed'!$E$5:$RQ$110,45+$R$20+$R$21+$R$22,FALSE),".")</f>
        <v>35.299999999999997</v>
      </c>
      <c r="K81" s="40"/>
    </row>
    <row r="82" spans="1:11" s="3" customFormat="1" ht="14.25" customHeight="1" x14ac:dyDescent="0.35">
      <c r="A82" s="96" t="s">
        <v>116</v>
      </c>
      <c r="B82" s="26"/>
      <c r="C82" s="26" t="s">
        <v>71</v>
      </c>
      <c r="D82" s="65">
        <f>IFERROR(VLOOKUP($A82&amp;"_"&amp;$C82,'Table 15 + 16 feed'!$E$5:$RQ$110,38+$R$20+$R$21+$R$22,FALSE),".")</f>
        <v>1640</v>
      </c>
      <c r="E82" s="85">
        <f>IFERROR(VLOOKUP($A82&amp;"_"&amp;$C82,'Table 15 + 16 feed'!$E$5:$RQ$110,39+$R$20+$R$21+$R$22,FALSE),".")</f>
        <v>60.3</v>
      </c>
      <c r="F82" s="85">
        <f>IFERROR(VLOOKUP($A82&amp;"_"&amp;$C82,'Table 15 + 16 feed'!$E$5:$RQ$110,41+$R$20+$R$21+$R$22,FALSE),".")</f>
        <v>22.6</v>
      </c>
      <c r="G82" s="85">
        <f>IFERROR(VLOOKUP($A82&amp;"_"&amp;$C82,'Table 15 + 16 feed'!$E$5:$RQ$110,42+$R$20+$R$21+$R$22,FALSE),".")</f>
        <v>2</v>
      </c>
      <c r="H82" s="85">
        <f>IFERROR(VLOOKUP($A82&amp;"_"&amp;$C82,'Table 15 + 16 feed'!$E$5:$RQ$110,43+$R$20+$R$21+$R$22,FALSE),".")</f>
        <v>11.4</v>
      </c>
      <c r="I82" s="85">
        <f>IFERROR(VLOOKUP($A82&amp;"_"&amp;$C82,'Table 15 + 16 feed'!$E$5:$RQ$110,44+$R$20+$R$21+$R$22,FALSE),".")</f>
        <v>12.8</v>
      </c>
      <c r="J82" s="87">
        <f>IFERROR(VLOOKUP($A82&amp;"_"&amp;$C82,'Table 15 + 16 feed'!$E$5:$RQ$110,45+$R$20+$R$21+$R$22,FALSE),".")</f>
        <v>15.1</v>
      </c>
      <c r="K82" s="40"/>
    </row>
    <row r="83" spans="1:11" s="3" customFormat="1" ht="14.25" customHeight="1" x14ac:dyDescent="0.35">
      <c r="A83" s="26"/>
      <c r="B83" s="26"/>
      <c r="C83" s="23"/>
      <c r="D83" s="103" t="str">
        <f>IFERROR(VLOOKUP($A83&amp;"_"&amp;$C83,'Table 15 + 16 feed'!$E$5:$RQ$110,38+$R$20+$R$21+$R$22,FALSE),".")</f>
        <v>.</v>
      </c>
      <c r="E83" s="105" t="str">
        <f>IFERROR(VLOOKUP($A83&amp;"_"&amp;$C83,'Table 15 + 16 feed'!$E$5:$RQ$110,39+$R$20+$R$21+$R$22,FALSE),".")</f>
        <v>.</v>
      </c>
      <c r="F83" s="105" t="str">
        <f>IFERROR(VLOOKUP($A83&amp;"_"&amp;$C83,'Table 15 + 16 feed'!$E$5:$RQ$110,41+$R$20+$R$21+$R$22,FALSE),".")</f>
        <v>.</v>
      </c>
      <c r="G83" s="105" t="str">
        <f>IFERROR(VLOOKUP($A83&amp;"_"&amp;$C83,'Table 15 + 16 feed'!$E$5:$RQ$110,42+$R$20+$R$21+$R$22,FALSE),".")</f>
        <v>.</v>
      </c>
      <c r="H83" s="105" t="str">
        <f>IFERROR(VLOOKUP($A83&amp;"_"&amp;$C83,'Table 15 + 16 feed'!$E$5:$RQ$110,43+$R$20+$R$21+$R$22,FALSE),".")</f>
        <v>.</v>
      </c>
      <c r="I83" s="105" t="str">
        <f>IFERROR(VLOOKUP($A83&amp;"_"&amp;$C83,'Table 15 + 16 feed'!$E$5:$RQ$110,44+$R$20+$R$21+$R$22,FALSE),".")</f>
        <v>.</v>
      </c>
      <c r="J83" s="106" t="str">
        <f>IFERROR(VLOOKUP($A83&amp;"_"&amp;$C83,'Table 15 + 16 feed'!$E$5:$RQ$110,45+$R$20+$R$21+$R$22,FALSE),".")</f>
        <v>.</v>
      </c>
      <c r="K83" s="40"/>
    </row>
    <row r="84" spans="1:11" s="3" customFormat="1" ht="14.25" customHeight="1" x14ac:dyDescent="0.35">
      <c r="A84" s="26" t="s">
        <v>118</v>
      </c>
      <c r="B84" s="26" t="s">
        <v>119</v>
      </c>
      <c r="C84" s="26" t="s">
        <v>67</v>
      </c>
      <c r="D84" s="65">
        <f>IFERROR(VLOOKUP($A84&amp;"_"&amp;$C84,'Table 15 + 16 feed'!$E$5:$RQ$110,38+$R$20+$R$21+$R$22,FALSE),".")</f>
        <v>600</v>
      </c>
      <c r="E84" s="85">
        <f>IFERROR(VLOOKUP($A84&amp;"_"&amp;$C84,'Table 15 + 16 feed'!$E$5:$RQ$110,39+$R$20+$R$21+$R$22,FALSE),".")</f>
        <v>36.4</v>
      </c>
      <c r="F84" s="85">
        <f>IFERROR(VLOOKUP($A84&amp;"_"&amp;$C84,'Table 15 + 16 feed'!$E$5:$RQ$110,41+$R$20+$R$21+$R$22,FALSE),".")</f>
        <v>27.5</v>
      </c>
      <c r="G84" s="85">
        <f>IFERROR(VLOOKUP($A84&amp;"_"&amp;$C84,'Table 15 + 16 feed'!$E$5:$RQ$110,42+$R$20+$R$21+$R$22,FALSE),".")</f>
        <v>3.6</v>
      </c>
      <c r="H84" s="85">
        <f>IFERROR(VLOOKUP($A84&amp;"_"&amp;$C84,'Table 15 + 16 feed'!$E$5:$RQ$110,43+$R$20+$R$21+$R$22,FALSE),".")</f>
        <v>26.3</v>
      </c>
      <c r="I84" s="85">
        <f>IFERROR(VLOOKUP($A84&amp;"_"&amp;$C84,'Table 15 + 16 feed'!$E$5:$RQ$110,44+$R$20+$R$21+$R$22,FALSE),".")</f>
        <v>29.3</v>
      </c>
      <c r="J84" s="87">
        <f>IFERROR(VLOOKUP($A84&amp;"_"&amp;$C84,'Table 15 + 16 feed'!$E$5:$RQ$110,45+$R$20+$R$21+$R$22,FALSE),".")</f>
        <v>32.5</v>
      </c>
      <c r="K84" s="40"/>
    </row>
    <row r="85" spans="1:11" s="3" customFormat="1" ht="14.25" customHeight="1" x14ac:dyDescent="0.35">
      <c r="A85" s="96" t="s">
        <v>118</v>
      </c>
      <c r="B85" s="26"/>
      <c r="C85" s="26" t="s">
        <v>71</v>
      </c>
      <c r="D85" s="65">
        <f>IFERROR(VLOOKUP($A85&amp;"_"&amp;$C85,'Table 15 + 16 feed'!$E$5:$RQ$110,38+$R$20+$R$21+$R$22,FALSE),".")</f>
        <v>425</v>
      </c>
      <c r="E85" s="85">
        <f>IFERROR(VLOOKUP($A85&amp;"_"&amp;$C85,'Table 15 + 16 feed'!$E$5:$RQ$110,39+$R$20+$R$21+$R$22,FALSE),".")</f>
        <v>49.4</v>
      </c>
      <c r="F85" s="85">
        <f>IFERROR(VLOOKUP($A85&amp;"_"&amp;$C85,'Table 15 + 16 feed'!$E$5:$RQ$110,41+$R$20+$R$21+$R$22,FALSE),".")</f>
        <v>28.6</v>
      </c>
      <c r="G85" s="85">
        <f>IFERROR(VLOOKUP($A85&amp;"_"&amp;$C85,'Table 15 + 16 feed'!$E$5:$RQ$110,42+$R$20+$R$21+$R$22,FALSE),".")</f>
        <v>2.7</v>
      </c>
      <c r="H85" s="85">
        <f>IFERROR(VLOOKUP($A85&amp;"_"&amp;$C85,'Table 15 + 16 feed'!$E$5:$RQ$110,43+$R$20+$R$21+$R$22,FALSE),".")</f>
        <v>13.8</v>
      </c>
      <c r="I85" s="85">
        <f>IFERROR(VLOOKUP($A85&amp;"_"&amp;$C85,'Table 15 + 16 feed'!$E$5:$RQ$110,44+$R$20+$R$21+$R$22,FALSE),".")</f>
        <v>15.8</v>
      </c>
      <c r="J85" s="87">
        <f>IFERROR(VLOOKUP($A85&amp;"_"&amp;$C85,'Table 15 + 16 feed'!$E$5:$RQ$110,45+$R$20+$R$21+$R$22,FALSE),".")</f>
        <v>19.399999999999999</v>
      </c>
      <c r="K85" s="40"/>
    </row>
    <row r="86" spans="1:11" s="3" customFormat="1" ht="14.25" customHeight="1" x14ac:dyDescent="0.35">
      <c r="A86" s="26"/>
      <c r="B86" s="26"/>
      <c r="C86" s="23"/>
      <c r="D86" s="103" t="str">
        <f>IFERROR(VLOOKUP($A86&amp;"_"&amp;$C86,'Table 15 + 16 feed'!$E$5:$RQ$110,38+$R$20+$R$21+$R$22,FALSE),".")</f>
        <v>.</v>
      </c>
      <c r="E86" s="105" t="str">
        <f>IFERROR(VLOOKUP($A86&amp;"_"&amp;$C86,'Table 15 + 16 feed'!$E$5:$RQ$110,39+$R$20+$R$21+$R$22,FALSE),".")</f>
        <v>.</v>
      </c>
      <c r="F86" s="105" t="str">
        <f>IFERROR(VLOOKUP($A86&amp;"_"&amp;$C86,'Table 15 + 16 feed'!$E$5:$RQ$110,41+$R$20+$R$21+$R$22,FALSE),".")</f>
        <v>.</v>
      </c>
      <c r="G86" s="105" t="str">
        <f>IFERROR(VLOOKUP($A86&amp;"_"&amp;$C86,'Table 15 + 16 feed'!$E$5:$RQ$110,42+$R$20+$R$21+$R$22,FALSE),".")</f>
        <v>.</v>
      </c>
      <c r="H86" s="105" t="str">
        <f>IFERROR(VLOOKUP($A86&amp;"_"&amp;$C86,'Table 15 + 16 feed'!$E$5:$RQ$110,43+$R$20+$R$21+$R$22,FALSE),".")</f>
        <v>.</v>
      </c>
      <c r="I86" s="105" t="str">
        <f>IFERROR(VLOOKUP($A86&amp;"_"&amp;$C86,'Table 15 + 16 feed'!$E$5:$RQ$110,44+$R$20+$R$21+$R$22,FALSE),".")</f>
        <v>.</v>
      </c>
      <c r="J86" s="106" t="str">
        <f>IFERROR(VLOOKUP($A86&amp;"_"&amp;$C86,'Table 15 + 16 feed'!$E$5:$RQ$110,45+$R$20+$R$21+$R$22,FALSE),".")</f>
        <v>.</v>
      </c>
      <c r="K86" s="40"/>
    </row>
    <row r="87" spans="1:11" s="3" customFormat="1" ht="14.25" customHeight="1" x14ac:dyDescent="0.35">
      <c r="A87" s="26" t="s">
        <v>120</v>
      </c>
      <c r="B87" s="26" t="s">
        <v>121</v>
      </c>
      <c r="C87" s="26" t="s">
        <v>67</v>
      </c>
      <c r="D87" s="65">
        <f>IFERROR(VLOOKUP($A87&amp;"_"&amp;$C87,'Table 15 + 16 feed'!$E$5:$RQ$110,38+$R$20+$R$21+$R$22,FALSE),".")</f>
        <v>30</v>
      </c>
      <c r="E87" s="85">
        <f>IFERROR(VLOOKUP($A87&amp;"_"&amp;$C87,'Table 15 + 16 feed'!$E$5:$RQ$110,39+$R$20+$R$21+$R$22,FALSE),".")</f>
        <v>27.8</v>
      </c>
      <c r="F87" s="85">
        <f>IFERROR(VLOOKUP($A87&amp;"_"&amp;$C87,'Table 15 + 16 feed'!$E$5:$RQ$110,41+$R$20+$R$21+$R$22,FALSE),".")</f>
        <v>27</v>
      </c>
      <c r="G87" s="85">
        <f>IFERROR(VLOOKUP($A87&amp;"_"&amp;$C87,'Table 15 + 16 feed'!$E$5:$RQ$110,42+$R$20+$R$21+$R$22,FALSE),".")</f>
        <v>3.5</v>
      </c>
      <c r="H87" s="85">
        <f>IFERROR(VLOOKUP($A87&amp;"_"&amp;$C87,'Table 15 + 16 feed'!$E$5:$RQ$110,43+$R$20+$R$21+$R$22,FALSE),".")</f>
        <v>22.6</v>
      </c>
      <c r="I87" s="85">
        <f>IFERROR(VLOOKUP($A87&amp;"_"&amp;$C87,'Table 15 + 16 feed'!$E$5:$RQ$110,44+$R$20+$R$21+$R$22,FALSE),".")</f>
        <v>40</v>
      </c>
      <c r="J87" s="87">
        <f>IFERROR(VLOOKUP($A87&amp;"_"&amp;$C87,'Table 15 + 16 feed'!$E$5:$RQ$110,45+$R$20+$R$21+$R$22,FALSE),".")</f>
        <v>41.7</v>
      </c>
      <c r="K87" s="40"/>
    </row>
    <row r="88" spans="1:11" s="3" customFormat="1" ht="14.25" customHeight="1" x14ac:dyDescent="0.35">
      <c r="A88" s="96" t="s">
        <v>120</v>
      </c>
      <c r="B88" s="26"/>
      <c r="C88" s="26" t="s">
        <v>71</v>
      </c>
      <c r="D88" s="65">
        <f>IFERROR(VLOOKUP($A88&amp;"_"&amp;$C88,'Table 15 + 16 feed'!$E$5:$RQ$110,38+$R$20+$R$21+$R$22,FALSE),".")</f>
        <v>55</v>
      </c>
      <c r="E88" s="85">
        <f>IFERROR(VLOOKUP($A88&amp;"_"&amp;$C88,'Table 15 + 16 feed'!$E$5:$RQ$110,39+$R$20+$R$21+$R$22,FALSE),".")</f>
        <v>18.3</v>
      </c>
      <c r="F88" s="85">
        <f>IFERROR(VLOOKUP($A88&amp;"_"&amp;$C88,'Table 15 + 16 feed'!$E$5:$RQ$110,41+$R$20+$R$21+$R$22,FALSE),".")</f>
        <v>25.3</v>
      </c>
      <c r="G88" s="85">
        <f>IFERROR(VLOOKUP($A88&amp;"_"&amp;$C88,'Table 15 + 16 feed'!$E$5:$RQ$110,42+$R$20+$R$21+$R$22,FALSE),".")</f>
        <v>3.5</v>
      </c>
      <c r="H88" s="85">
        <f>IFERROR(VLOOKUP($A88&amp;"_"&amp;$C88,'Table 15 + 16 feed'!$E$5:$RQ$110,43+$R$20+$R$21+$R$22,FALSE),".")</f>
        <v>38.1</v>
      </c>
      <c r="I88" s="85">
        <f>IFERROR(VLOOKUP($A88&amp;"_"&amp;$C88,'Table 15 + 16 feed'!$E$5:$RQ$110,44+$R$20+$R$21+$R$22,FALSE),".")</f>
        <v>50.3</v>
      </c>
      <c r="J88" s="87">
        <f>IFERROR(VLOOKUP($A88&amp;"_"&amp;$C88,'Table 15 + 16 feed'!$E$5:$RQ$110,45+$R$20+$R$21+$R$22,FALSE),".")</f>
        <v>52.9</v>
      </c>
      <c r="K88" s="40"/>
    </row>
    <row r="89" spans="1:11" s="3" customFormat="1" ht="14.25" customHeight="1" x14ac:dyDescent="0.35">
      <c r="A89" s="26"/>
      <c r="B89" s="26"/>
      <c r="C89" s="23"/>
      <c r="D89" s="103" t="str">
        <f>IFERROR(VLOOKUP($A89&amp;"_"&amp;$C89,'Table 15 + 16 feed'!$E$5:$RQ$110,38+$R$20+$R$21+$R$22,FALSE),".")</f>
        <v>.</v>
      </c>
      <c r="E89" s="105" t="str">
        <f>IFERROR(VLOOKUP($A89&amp;"_"&amp;$C89,'Table 15 + 16 feed'!$E$5:$RQ$110,39+$R$20+$R$21+$R$22,FALSE),".")</f>
        <v>.</v>
      </c>
      <c r="F89" s="105" t="str">
        <f>IFERROR(VLOOKUP($A89&amp;"_"&amp;$C89,'Table 15 + 16 feed'!$E$5:$RQ$110,41+$R$20+$R$21+$R$22,FALSE),".")</f>
        <v>.</v>
      </c>
      <c r="G89" s="105" t="str">
        <f>IFERROR(VLOOKUP($A89&amp;"_"&amp;$C89,'Table 15 + 16 feed'!$E$5:$RQ$110,42+$R$20+$R$21+$R$22,FALSE),".")</f>
        <v>.</v>
      </c>
      <c r="H89" s="105" t="str">
        <f>IFERROR(VLOOKUP($A89&amp;"_"&amp;$C89,'Table 15 + 16 feed'!$E$5:$RQ$110,43+$R$20+$R$21+$R$22,FALSE),".")</f>
        <v>.</v>
      </c>
      <c r="I89" s="105" t="str">
        <f>IFERROR(VLOOKUP($A89&amp;"_"&amp;$C89,'Table 15 + 16 feed'!$E$5:$RQ$110,44+$R$20+$R$21+$R$22,FALSE),".")</f>
        <v>.</v>
      </c>
      <c r="J89" s="106" t="str">
        <f>IFERROR(VLOOKUP($A89&amp;"_"&amp;$C89,'Table 15 + 16 feed'!$E$5:$RQ$110,45+$R$20+$R$21+$R$22,FALSE),".")</f>
        <v>.</v>
      </c>
      <c r="K89" s="40"/>
    </row>
    <row r="90" spans="1:11" s="3" customFormat="1" ht="14.25" customHeight="1" x14ac:dyDescent="0.35">
      <c r="A90" s="26" t="s">
        <v>122</v>
      </c>
      <c r="B90" s="26" t="s">
        <v>123</v>
      </c>
      <c r="C90" s="26" t="s">
        <v>67</v>
      </c>
      <c r="D90" s="65">
        <f>IFERROR(VLOOKUP($A90&amp;"_"&amp;$C90,'Table 15 + 16 feed'!$E$5:$RQ$110,38+$R$20+$R$21+$R$22,FALSE),".")</f>
        <v>795</v>
      </c>
      <c r="E90" s="85">
        <f>IFERROR(VLOOKUP($A90&amp;"_"&amp;$C90,'Table 15 + 16 feed'!$E$5:$RQ$110,39+$R$20+$R$21+$R$22,FALSE),".")</f>
        <v>52.8</v>
      </c>
      <c r="F90" s="85">
        <f>IFERROR(VLOOKUP($A90&amp;"_"&amp;$C90,'Table 15 + 16 feed'!$E$5:$RQ$110,41+$R$20+$R$21+$R$22,FALSE),".")</f>
        <v>17.3</v>
      </c>
      <c r="G90" s="85">
        <f>IFERROR(VLOOKUP($A90&amp;"_"&amp;$C90,'Table 15 + 16 feed'!$E$5:$RQ$110,42+$R$20+$R$21+$R$22,FALSE),".")</f>
        <v>1.9</v>
      </c>
      <c r="H90" s="85">
        <f>IFERROR(VLOOKUP($A90&amp;"_"&amp;$C90,'Table 15 + 16 feed'!$E$5:$RQ$110,43+$R$20+$R$21+$R$22,FALSE),".")</f>
        <v>22.2</v>
      </c>
      <c r="I90" s="85">
        <f>IFERROR(VLOOKUP($A90&amp;"_"&amp;$C90,'Table 15 + 16 feed'!$E$5:$RQ$110,44+$R$20+$R$21+$R$22,FALSE),".")</f>
        <v>25.6</v>
      </c>
      <c r="J90" s="87">
        <f>IFERROR(VLOOKUP($A90&amp;"_"&amp;$C90,'Table 15 + 16 feed'!$E$5:$RQ$110,45+$R$20+$R$21+$R$22,FALSE),".")</f>
        <v>28</v>
      </c>
      <c r="K90" s="40"/>
    </row>
    <row r="91" spans="1:11" s="3" customFormat="1" ht="14.25" customHeight="1" x14ac:dyDescent="0.35">
      <c r="A91" s="96" t="s">
        <v>122</v>
      </c>
      <c r="B91" s="26"/>
      <c r="C91" s="26" t="s">
        <v>71</v>
      </c>
      <c r="D91" s="65">
        <f>IFERROR(VLOOKUP($A91&amp;"_"&amp;$C91,'Table 15 + 16 feed'!$E$5:$RQ$110,38+$R$20+$R$21+$R$22,FALSE),".")</f>
        <v>1850</v>
      </c>
      <c r="E91" s="85">
        <f>IFERROR(VLOOKUP($A91&amp;"_"&amp;$C91,'Table 15 + 16 feed'!$E$5:$RQ$110,39+$R$20+$R$21+$R$22,FALSE),".")</f>
        <v>56.1</v>
      </c>
      <c r="F91" s="85">
        <f>IFERROR(VLOOKUP($A91&amp;"_"&amp;$C91,'Table 15 + 16 feed'!$E$5:$RQ$110,41+$R$20+$R$21+$R$22,FALSE),".")</f>
        <v>27.5</v>
      </c>
      <c r="G91" s="85">
        <f>IFERROR(VLOOKUP($A91&amp;"_"&amp;$C91,'Table 15 + 16 feed'!$E$5:$RQ$110,42+$R$20+$R$21+$R$22,FALSE),".")</f>
        <v>1.7</v>
      </c>
      <c r="H91" s="85">
        <f>IFERROR(VLOOKUP($A91&amp;"_"&amp;$C91,'Table 15 + 16 feed'!$E$5:$RQ$110,43+$R$20+$R$21+$R$22,FALSE),".")</f>
        <v>10.9</v>
      </c>
      <c r="I91" s="85">
        <f>IFERROR(VLOOKUP($A91&amp;"_"&amp;$C91,'Table 15 + 16 feed'!$E$5:$RQ$110,44+$R$20+$R$21+$R$22,FALSE),".")</f>
        <v>12.8</v>
      </c>
      <c r="J91" s="87">
        <f>IFERROR(VLOOKUP($A91&amp;"_"&amp;$C91,'Table 15 + 16 feed'!$E$5:$RQ$110,45+$R$20+$R$21+$R$22,FALSE),".")</f>
        <v>14.8</v>
      </c>
      <c r="K91" s="40"/>
    </row>
    <row r="92" spans="1:11" s="3" customFormat="1" ht="14.25" customHeight="1" x14ac:dyDescent="0.35">
      <c r="A92" s="26"/>
      <c r="B92" s="26"/>
      <c r="C92" s="23"/>
      <c r="D92" s="103" t="str">
        <f>IFERROR(VLOOKUP($A92&amp;"_"&amp;$C92,'Table 15 + 16 feed'!$E$5:$RQ$110,38+$R$20+$R$21+$R$22,FALSE),".")</f>
        <v>.</v>
      </c>
      <c r="E92" s="105" t="str">
        <f>IFERROR(VLOOKUP($A92&amp;"_"&amp;$C92,'Table 15 + 16 feed'!$E$5:$RQ$110,39+$R$20+$R$21+$R$22,FALSE),".")</f>
        <v>.</v>
      </c>
      <c r="F92" s="105" t="str">
        <f>IFERROR(VLOOKUP($A92&amp;"_"&amp;$C92,'Table 15 + 16 feed'!$E$5:$RQ$110,41+$R$20+$R$21+$R$22,FALSE),".")</f>
        <v>.</v>
      </c>
      <c r="G92" s="105" t="str">
        <f>IFERROR(VLOOKUP($A92&amp;"_"&amp;$C92,'Table 15 + 16 feed'!$E$5:$RQ$110,42+$R$20+$R$21+$R$22,FALSE),".")</f>
        <v>.</v>
      </c>
      <c r="H92" s="105" t="str">
        <f>IFERROR(VLOOKUP($A92&amp;"_"&amp;$C92,'Table 15 + 16 feed'!$E$5:$RQ$110,43+$R$20+$R$21+$R$22,FALSE),".")</f>
        <v>.</v>
      </c>
      <c r="I92" s="105" t="str">
        <f>IFERROR(VLOOKUP($A92&amp;"_"&amp;$C92,'Table 15 + 16 feed'!$E$5:$RQ$110,44+$R$20+$R$21+$R$22,FALSE),".")</f>
        <v>.</v>
      </c>
      <c r="J92" s="106" t="str">
        <f>IFERROR(VLOOKUP($A92&amp;"_"&amp;$C92,'Table 15 + 16 feed'!$E$5:$RQ$110,45+$R$20+$R$21+$R$22,FALSE),".")</f>
        <v>.</v>
      </c>
      <c r="K92" s="40"/>
    </row>
    <row r="93" spans="1:11" s="3" customFormat="1" ht="14.25" customHeight="1" x14ac:dyDescent="0.35">
      <c r="A93" s="26" t="s">
        <v>124</v>
      </c>
      <c r="B93" s="26" t="s">
        <v>125</v>
      </c>
      <c r="C93" s="26" t="s">
        <v>67</v>
      </c>
      <c r="D93" s="65">
        <f>IFERROR(VLOOKUP($A93&amp;"_"&amp;$C93,'Table 15 + 16 feed'!$E$5:$RQ$110,38+$R$20+$R$21+$R$22,FALSE),".")</f>
        <v>4620</v>
      </c>
      <c r="E93" s="85">
        <f>IFERROR(VLOOKUP($A93&amp;"_"&amp;$C93,'Table 15 + 16 feed'!$E$5:$RQ$110,39+$R$20+$R$21+$R$22,FALSE),".")</f>
        <v>48.3</v>
      </c>
      <c r="F93" s="85">
        <f>IFERROR(VLOOKUP($A93&amp;"_"&amp;$C93,'Table 15 + 16 feed'!$E$5:$RQ$110,41+$R$20+$R$21+$R$22,FALSE),".")</f>
        <v>25.3</v>
      </c>
      <c r="G93" s="85">
        <f>IFERROR(VLOOKUP($A93&amp;"_"&amp;$C93,'Table 15 + 16 feed'!$E$5:$RQ$110,42+$R$20+$R$21+$R$22,FALSE),".")</f>
        <v>2.9</v>
      </c>
      <c r="H93" s="85">
        <f>IFERROR(VLOOKUP($A93&amp;"_"&amp;$C93,'Table 15 + 16 feed'!$E$5:$RQ$110,43+$R$20+$R$21+$R$22,FALSE),".")</f>
        <v>21.9</v>
      </c>
      <c r="I93" s="85">
        <f>IFERROR(VLOOKUP($A93&amp;"_"&amp;$C93,'Table 15 + 16 feed'!$E$5:$RQ$110,44+$R$20+$R$21+$R$22,FALSE),".")</f>
        <v>22.8</v>
      </c>
      <c r="J93" s="87">
        <f>IFERROR(VLOOKUP($A93&amp;"_"&amp;$C93,'Table 15 + 16 feed'!$E$5:$RQ$110,45+$R$20+$R$21+$R$22,FALSE),".")</f>
        <v>23.5</v>
      </c>
      <c r="K93" s="40"/>
    </row>
    <row r="94" spans="1:11" s="3" customFormat="1" ht="14.25" customHeight="1" x14ac:dyDescent="0.35">
      <c r="A94" s="96" t="s">
        <v>124</v>
      </c>
      <c r="B94" s="26"/>
      <c r="C94" s="26" t="s">
        <v>71</v>
      </c>
      <c r="D94" s="65">
        <f>IFERROR(VLOOKUP($A94&amp;"_"&amp;$C94,'Table 15 + 16 feed'!$E$5:$RQ$110,38+$R$20+$R$21+$R$22,FALSE),".")</f>
        <v>12500</v>
      </c>
      <c r="E94" s="85">
        <f>IFERROR(VLOOKUP($A94&amp;"_"&amp;$C94,'Table 15 + 16 feed'!$E$5:$RQ$110,39+$R$20+$R$21+$R$22,FALSE),".")</f>
        <v>63.3</v>
      </c>
      <c r="F94" s="85">
        <f>IFERROR(VLOOKUP($A94&amp;"_"&amp;$C94,'Table 15 + 16 feed'!$E$5:$RQ$110,41+$R$20+$R$21+$R$22,FALSE),".")</f>
        <v>25.6</v>
      </c>
      <c r="G94" s="85">
        <f>IFERROR(VLOOKUP($A94&amp;"_"&amp;$C94,'Table 15 + 16 feed'!$E$5:$RQ$110,42+$R$20+$R$21+$R$22,FALSE),".")</f>
        <v>1.3</v>
      </c>
      <c r="H94" s="85">
        <f>IFERROR(VLOOKUP($A94&amp;"_"&amp;$C94,'Table 15 + 16 feed'!$E$5:$RQ$110,43+$R$20+$R$21+$R$22,FALSE),".")</f>
        <v>8.1</v>
      </c>
      <c r="I94" s="85">
        <f>IFERROR(VLOOKUP($A94&amp;"_"&amp;$C94,'Table 15 + 16 feed'!$E$5:$RQ$110,44+$R$20+$R$21+$R$22,FALSE),".")</f>
        <v>8.8000000000000007</v>
      </c>
      <c r="J94" s="87">
        <f>IFERROR(VLOOKUP($A94&amp;"_"&amp;$C94,'Table 15 + 16 feed'!$E$5:$RQ$110,45+$R$20+$R$21+$R$22,FALSE),".")</f>
        <v>9.8000000000000007</v>
      </c>
      <c r="K94" s="40"/>
    </row>
    <row r="95" spans="1:11" s="3" customFormat="1" ht="14.25" customHeight="1" x14ac:dyDescent="0.35">
      <c r="A95" s="26"/>
      <c r="B95" s="26"/>
      <c r="C95" s="23"/>
      <c r="D95" s="103" t="str">
        <f>IFERROR(VLOOKUP($A95&amp;"_"&amp;$C95,'Table 15 + 16 feed'!$E$5:$RQ$110,38+$R$20+$R$21+$R$22,FALSE),".")</f>
        <v>.</v>
      </c>
      <c r="E95" s="105" t="str">
        <f>IFERROR(VLOOKUP($A95&amp;"_"&amp;$C95,'Table 15 + 16 feed'!$E$5:$RQ$110,39+$R$20+$R$21+$R$22,FALSE),".")</f>
        <v>.</v>
      </c>
      <c r="F95" s="105" t="str">
        <f>IFERROR(VLOOKUP($A95&amp;"_"&amp;$C95,'Table 15 + 16 feed'!$E$5:$RQ$110,41+$R$20+$R$21+$R$22,FALSE),".")</f>
        <v>.</v>
      </c>
      <c r="G95" s="105" t="str">
        <f>IFERROR(VLOOKUP($A95&amp;"_"&amp;$C95,'Table 15 + 16 feed'!$E$5:$RQ$110,42+$R$20+$R$21+$R$22,FALSE),".")</f>
        <v>.</v>
      </c>
      <c r="H95" s="105" t="str">
        <f>IFERROR(VLOOKUP($A95&amp;"_"&amp;$C95,'Table 15 + 16 feed'!$E$5:$RQ$110,43+$R$20+$R$21+$R$22,FALSE),".")</f>
        <v>.</v>
      </c>
      <c r="I95" s="105" t="str">
        <f>IFERROR(VLOOKUP($A95&amp;"_"&amp;$C95,'Table 15 + 16 feed'!$E$5:$RQ$110,44+$R$20+$R$21+$R$22,FALSE),".")</f>
        <v>.</v>
      </c>
      <c r="J95" s="106" t="str">
        <f>IFERROR(VLOOKUP($A95&amp;"_"&amp;$C95,'Table 15 + 16 feed'!$E$5:$RQ$110,45+$R$20+$R$21+$R$22,FALSE),".")</f>
        <v>.</v>
      </c>
      <c r="K95" s="40"/>
    </row>
    <row r="96" spans="1:11" s="3" customFormat="1" ht="14.25" customHeight="1" x14ac:dyDescent="0.35">
      <c r="A96" s="26" t="s">
        <v>126</v>
      </c>
      <c r="B96" s="26" t="s">
        <v>127</v>
      </c>
      <c r="C96" s="26" t="s">
        <v>67</v>
      </c>
      <c r="D96" s="65">
        <f>IFERROR(VLOOKUP($A96&amp;"_"&amp;$C96,'Table 15 + 16 feed'!$E$5:$RQ$110,38+$R$20+$R$21+$R$22,FALSE),".")</f>
        <v>545</v>
      </c>
      <c r="E96" s="85">
        <f>IFERROR(VLOOKUP($A96&amp;"_"&amp;$C96,'Table 15 + 16 feed'!$E$5:$RQ$110,39+$R$20+$R$21+$R$22,FALSE),".")</f>
        <v>24</v>
      </c>
      <c r="F96" s="85">
        <f>IFERROR(VLOOKUP($A96&amp;"_"&amp;$C96,'Table 15 + 16 feed'!$E$5:$RQ$110,41+$R$20+$R$21+$R$22,FALSE),".")</f>
        <v>32.200000000000003</v>
      </c>
      <c r="G96" s="85">
        <f>IFERROR(VLOOKUP($A96&amp;"_"&amp;$C96,'Table 15 + 16 feed'!$E$5:$RQ$110,42+$R$20+$R$21+$R$22,FALSE),".")</f>
        <v>5.3</v>
      </c>
      <c r="H96" s="85">
        <f>IFERROR(VLOOKUP($A96&amp;"_"&amp;$C96,'Table 15 + 16 feed'!$E$5:$RQ$110,43+$R$20+$R$21+$R$22,FALSE),".")</f>
        <v>35.299999999999997</v>
      </c>
      <c r="I96" s="85">
        <f>IFERROR(VLOOKUP($A96&amp;"_"&amp;$C96,'Table 15 + 16 feed'!$E$5:$RQ$110,44+$R$20+$R$21+$R$22,FALSE),".")</f>
        <v>37.9</v>
      </c>
      <c r="J96" s="87">
        <f>IFERROR(VLOOKUP($A96&amp;"_"&amp;$C96,'Table 15 + 16 feed'!$E$5:$RQ$110,45+$R$20+$R$21+$R$22,FALSE),".")</f>
        <v>38.6</v>
      </c>
      <c r="K96" s="40"/>
    </row>
    <row r="97" spans="1:11" s="3" customFormat="1" ht="14.25" customHeight="1" x14ac:dyDescent="0.35">
      <c r="A97" s="96" t="s">
        <v>126</v>
      </c>
      <c r="B97" s="26"/>
      <c r="C97" s="26" t="s">
        <v>71</v>
      </c>
      <c r="D97" s="65">
        <f>IFERROR(VLOOKUP($A97&amp;"_"&amp;$C97,'Table 15 + 16 feed'!$E$5:$RQ$110,38+$R$20+$R$21+$R$22,FALSE),".")</f>
        <v>750</v>
      </c>
      <c r="E97" s="85">
        <f>IFERROR(VLOOKUP($A97&amp;"_"&amp;$C97,'Table 15 + 16 feed'!$E$5:$RQ$110,39+$R$20+$R$21+$R$22,FALSE),".")</f>
        <v>65.900000000000006</v>
      </c>
      <c r="F97" s="85">
        <f>IFERROR(VLOOKUP($A97&amp;"_"&amp;$C97,'Table 15 + 16 feed'!$E$5:$RQ$110,41+$R$20+$R$21+$R$22,FALSE),".")</f>
        <v>23.5</v>
      </c>
      <c r="G97" s="85">
        <f>IFERROR(VLOOKUP($A97&amp;"_"&amp;$C97,'Table 15 + 16 feed'!$E$5:$RQ$110,42+$R$20+$R$21+$R$22,FALSE),".")</f>
        <v>0.8</v>
      </c>
      <c r="H97" s="85">
        <f>IFERROR(VLOOKUP($A97&amp;"_"&amp;$C97,'Table 15 + 16 feed'!$E$5:$RQ$110,43+$R$20+$R$21+$R$22,FALSE),".")</f>
        <v>8.3000000000000007</v>
      </c>
      <c r="I97" s="85">
        <f>IFERROR(VLOOKUP($A97&amp;"_"&amp;$C97,'Table 15 + 16 feed'!$E$5:$RQ$110,44+$R$20+$R$21+$R$22,FALSE),".")</f>
        <v>9</v>
      </c>
      <c r="J97" s="87">
        <f>IFERROR(VLOOKUP($A97&amp;"_"&amp;$C97,'Table 15 + 16 feed'!$E$5:$RQ$110,45+$R$20+$R$21+$R$22,FALSE),".")</f>
        <v>9.8000000000000007</v>
      </c>
      <c r="K97" s="40"/>
    </row>
    <row r="98" spans="1:11" s="3" customFormat="1" ht="14.25" customHeight="1" x14ac:dyDescent="0.35">
      <c r="A98" s="26"/>
      <c r="B98" s="26"/>
      <c r="C98" s="23"/>
      <c r="D98" s="103" t="str">
        <f>IFERROR(VLOOKUP($A98&amp;"_"&amp;$C98,'Table 15 + 16 feed'!$E$5:$RQ$110,38+$R$20+$R$21+$R$22,FALSE),".")</f>
        <v>.</v>
      </c>
      <c r="E98" s="105" t="str">
        <f>IFERROR(VLOOKUP($A98&amp;"_"&amp;$C98,'Table 15 + 16 feed'!$E$5:$RQ$110,39+$R$20+$R$21+$R$22,FALSE),".")</f>
        <v>.</v>
      </c>
      <c r="F98" s="105" t="str">
        <f>IFERROR(VLOOKUP($A98&amp;"_"&amp;$C98,'Table 15 + 16 feed'!$E$5:$RQ$110,41+$R$20+$R$21+$R$22,FALSE),".")</f>
        <v>.</v>
      </c>
      <c r="G98" s="105" t="str">
        <f>IFERROR(VLOOKUP($A98&amp;"_"&amp;$C98,'Table 15 + 16 feed'!$E$5:$RQ$110,42+$R$20+$R$21+$R$22,FALSE),".")</f>
        <v>.</v>
      </c>
      <c r="H98" s="105" t="str">
        <f>IFERROR(VLOOKUP($A98&amp;"_"&amp;$C98,'Table 15 + 16 feed'!$E$5:$RQ$110,43+$R$20+$R$21+$R$22,FALSE),".")</f>
        <v>.</v>
      </c>
      <c r="I98" s="105" t="str">
        <f>IFERROR(VLOOKUP($A98&amp;"_"&amp;$C98,'Table 15 + 16 feed'!$E$5:$RQ$110,44+$R$20+$R$21+$R$22,FALSE),".")</f>
        <v>.</v>
      </c>
      <c r="J98" s="106" t="str">
        <f>IFERROR(VLOOKUP($A98&amp;"_"&amp;$C98,'Table 15 + 16 feed'!$E$5:$RQ$110,45+$R$20+$R$21+$R$22,FALSE),".")</f>
        <v>.</v>
      </c>
      <c r="K98" s="40"/>
    </row>
    <row r="99" spans="1:11" s="3" customFormat="1" ht="14.25" customHeight="1" x14ac:dyDescent="0.35">
      <c r="A99" s="26" t="s">
        <v>128</v>
      </c>
      <c r="B99" s="26" t="s">
        <v>129</v>
      </c>
      <c r="C99" s="26" t="s">
        <v>67</v>
      </c>
      <c r="D99" s="65">
        <f>IFERROR(VLOOKUP($A99&amp;"_"&amp;$C99,'Table 15 + 16 feed'!$E$5:$RQ$110,38+$R$20+$R$21+$R$22,FALSE),".")</f>
        <v>385</v>
      </c>
      <c r="E99" s="85">
        <f>IFERROR(VLOOKUP($A99&amp;"_"&amp;$C99,'Table 15 + 16 feed'!$E$5:$RQ$110,39+$R$20+$R$21+$R$22,FALSE),".")</f>
        <v>46.5</v>
      </c>
      <c r="F99" s="85">
        <f>IFERROR(VLOOKUP($A99&amp;"_"&amp;$C99,'Table 15 + 16 feed'!$E$5:$RQ$110,41+$R$20+$R$21+$R$22,FALSE),".")</f>
        <v>19.3</v>
      </c>
      <c r="G99" s="85">
        <f>IFERROR(VLOOKUP($A99&amp;"_"&amp;$C99,'Table 15 + 16 feed'!$E$5:$RQ$110,42+$R$20+$R$21+$R$22,FALSE),".")</f>
        <v>5.0999999999999996</v>
      </c>
      <c r="H99" s="85">
        <f>IFERROR(VLOOKUP($A99&amp;"_"&amp;$C99,'Table 15 + 16 feed'!$E$5:$RQ$110,43+$R$20+$R$21+$R$22,FALSE),".")</f>
        <v>21.7</v>
      </c>
      <c r="I99" s="85">
        <f>IFERROR(VLOOKUP($A99&amp;"_"&amp;$C99,'Table 15 + 16 feed'!$E$5:$RQ$110,44+$R$20+$R$21+$R$22,FALSE),".")</f>
        <v>26.2</v>
      </c>
      <c r="J99" s="87">
        <f>IFERROR(VLOOKUP($A99&amp;"_"&amp;$C99,'Table 15 + 16 feed'!$E$5:$RQ$110,45+$R$20+$R$21+$R$22,FALSE),".")</f>
        <v>29.1</v>
      </c>
      <c r="K99" s="40"/>
    </row>
    <row r="100" spans="1:11" s="3" customFormat="1" ht="14.25" customHeight="1" x14ac:dyDescent="0.35">
      <c r="A100" s="96" t="s">
        <v>128</v>
      </c>
      <c r="B100" s="26"/>
      <c r="C100" s="26" t="s">
        <v>71</v>
      </c>
      <c r="D100" s="65">
        <f>IFERROR(VLOOKUP($A100&amp;"_"&amp;$C100,'Table 15 + 16 feed'!$E$5:$RQ$110,38+$R$20+$R$21+$R$22,FALSE),".")</f>
        <v>750</v>
      </c>
      <c r="E100" s="85">
        <f>IFERROR(VLOOKUP($A100&amp;"_"&amp;$C100,'Table 15 + 16 feed'!$E$5:$RQ$110,39+$R$20+$R$21+$R$22,FALSE),".")</f>
        <v>66.099999999999994</v>
      </c>
      <c r="F100" s="85">
        <f>IFERROR(VLOOKUP($A100&amp;"_"&amp;$C100,'Table 15 + 16 feed'!$E$5:$RQ$110,41+$R$20+$R$21+$R$22,FALSE),".")</f>
        <v>23.1</v>
      </c>
      <c r="G100" s="85">
        <f>IFERROR(VLOOKUP($A100&amp;"_"&amp;$C100,'Table 15 + 16 feed'!$E$5:$RQ$110,42+$R$20+$R$21+$R$22,FALSE),".")</f>
        <v>0.9</v>
      </c>
      <c r="H100" s="85">
        <f>IFERROR(VLOOKUP($A100&amp;"_"&amp;$C100,'Table 15 + 16 feed'!$E$5:$RQ$110,43+$R$20+$R$21+$R$22,FALSE),".")</f>
        <v>8.1999999999999993</v>
      </c>
      <c r="I100" s="85">
        <f>IFERROR(VLOOKUP($A100&amp;"_"&amp;$C100,'Table 15 + 16 feed'!$E$5:$RQ$110,44+$R$20+$R$21+$R$22,FALSE),".")</f>
        <v>9</v>
      </c>
      <c r="J100" s="87">
        <f>IFERROR(VLOOKUP($A100&amp;"_"&amp;$C100,'Table 15 + 16 feed'!$E$5:$RQ$110,45+$R$20+$R$21+$R$22,FALSE),".")</f>
        <v>9.9</v>
      </c>
      <c r="K100" s="40"/>
    </row>
    <row r="101" spans="1:11" s="3" customFormat="1" ht="14.25" customHeight="1" x14ac:dyDescent="0.35">
      <c r="A101" s="26"/>
      <c r="B101" s="26"/>
      <c r="C101" s="23"/>
      <c r="D101" s="103" t="str">
        <f>IFERROR(VLOOKUP($A101&amp;"_"&amp;$C101,'Table 15 + 16 feed'!$E$5:$RQ$110,38+$R$20+$R$21+$R$22,FALSE),".")</f>
        <v>.</v>
      </c>
      <c r="E101" s="105" t="str">
        <f>IFERROR(VLOOKUP($A101&amp;"_"&amp;$C101,'Table 15 + 16 feed'!$E$5:$RQ$110,39+$R$20+$R$21+$R$22,FALSE),".")</f>
        <v>.</v>
      </c>
      <c r="F101" s="105" t="str">
        <f>IFERROR(VLOOKUP($A101&amp;"_"&amp;$C101,'Table 15 + 16 feed'!$E$5:$RQ$110,41+$R$20+$R$21+$R$22,FALSE),".")</f>
        <v>.</v>
      </c>
      <c r="G101" s="105" t="str">
        <f>IFERROR(VLOOKUP($A101&amp;"_"&amp;$C101,'Table 15 + 16 feed'!$E$5:$RQ$110,42+$R$20+$R$21+$R$22,FALSE),".")</f>
        <v>.</v>
      </c>
      <c r="H101" s="105" t="str">
        <f>IFERROR(VLOOKUP($A101&amp;"_"&amp;$C101,'Table 15 + 16 feed'!$E$5:$RQ$110,43+$R$20+$R$21+$R$22,FALSE),".")</f>
        <v>.</v>
      </c>
      <c r="I101" s="105" t="str">
        <f>IFERROR(VLOOKUP($A101&amp;"_"&amp;$C101,'Table 15 + 16 feed'!$E$5:$RQ$110,44+$R$20+$R$21+$R$22,FALSE),".")</f>
        <v>.</v>
      </c>
      <c r="J101" s="106" t="str">
        <f>IFERROR(VLOOKUP($A101&amp;"_"&amp;$C101,'Table 15 + 16 feed'!$E$5:$RQ$110,45+$R$20+$R$21+$R$22,FALSE),".")</f>
        <v>.</v>
      </c>
      <c r="K101" s="40"/>
    </row>
    <row r="102" spans="1:11" s="3" customFormat="1" ht="14.25" customHeight="1" x14ac:dyDescent="0.35">
      <c r="A102" s="26" t="s">
        <v>130</v>
      </c>
      <c r="B102" s="26" t="s">
        <v>131</v>
      </c>
      <c r="C102" s="26" t="s">
        <v>67</v>
      </c>
      <c r="D102" s="65" t="str">
        <f>IFERROR(VLOOKUP($A102&amp;"_"&amp;$C102,'Table 15 + 16 feed'!$E$5:$RQ$110,38+$R$20+$R$21+$R$22,FALSE),".")</f>
        <v>c</v>
      </c>
      <c r="E102" s="85" t="str">
        <f>IFERROR(VLOOKUP($A102&amp;"_"&amp;$C102,'Table 15 + 16 feed'!$E$5:$RQ$110,39+$R$20+$R$21+$R$22,FALSE),".")</f>
        <v>c</v>
      </c>
      <c r="F102" s="85" t="str">
        <f>IFERROR(VLOOKUP($A102&amp;"_"&amp;$C102,'Table 15 + 16 feed'!$E$5:$RQ$110,41+$R$20+$R$21+$R$22,FALSE),".")</f>
        <v>c</v>
      </c>
      <c r="G102" s="85" t="str">
        <f>IFERROR(VLOOKUP($A102&amp;"_"&amp;$C102,'Table 15 + 16 feed'!$E$5:$RQ$110,42+$R$20+$R$21+$R$22,FALSE),".")</f>
        <v>c</v>
      </c>
      <c r="H102" s="85" t="str">
        <f>IFERROR(VLOOKUP($A102&amp;"_"&amp;$C102,'Table 15 + 16 feed'!$E$5:$RQ$110,43+$R$20+$R$21+$R$22,FALSE),".")</f>
        <v>c</v>
      </c>
      <c r="I102" s="85" t="str">
        <f>IFERROR(VLOOKUP($A102&amp;"_"&amp;$C102,'Table 15 + 16 feed'!$E$5:$RQ$110,44+$R$20+$R$21+$R$22,FALSE),".")</f>
        <v>c</v>
      </c>
      <c r="J102" s="87" t="str">
        <f>IFERROR(VLOOKUP($A102&amp;"_"&amp;$C102,'Table 15 + 16 feed'!$E$5:$RQ$110,45+$R$20+$R$21+$R$22,FALSE),".")</f>
        <v>c</v>
      </c>
      <c r="K102" s="40"/>
    </row>
    <row r="103" spans="1:11" s="3" customFormat="1" ht="14.25" customHeight="1" x14ac:dyDescent="0.35">
      <c r="A103" s="96" t="s">
        <v>130</v>
      </c>
      <c r="B103" s="26"/>
      <c r="C103" s="26" t="s">
        <v>71</v>
      </c>
      <c r="D103" s="65" t="str">
        <f>IFERROR(VLOOKUP($A103&amp;"_"&amp;$C103,'Table 15 + 16 feed'!$E$5:$RQ$110,38+$R$20+$R$21+$R$22,FALSE),".")</f>
        <v>c</v>
      </c>
      <c r="E103" s="85" t="str">
        <f>IFERROR(VLOOKUP($A103&amp;"_"&amp;$C103,'Table 15 + 16 feed'!$E$5:$RQ$110,39+$R$20+$R$21+$R$22,FALSE),".")</f>
        <v>c</v>
      </c>
      <c r="F103" s="85" t="str">
        <f>IFERROR(VLOOKUP($A103&amp;"_"&amp;$C103,'Table 15 + 16 feed'!$E$5:$RQ$110,41+$R$20+$R$21+$R$22,FALSE),".")</f>
        <v>c</v>
      </c>
      <c r="G103" s="85" t="str">
        <f>IFERROR(VLOOKUP($A103&amp;"_"&amp;$C103,'Table 15 + 16 feed'!$E$5:$RQ$110,42+$R$20+$R$21+$R$22,FALSE),".")</f>
        <v>c</v>
      </c>
      <c r="H103" s="85" t="str">
        <f>IFERROR(VLOOKUP($A103&amp;"_"&amp;$C103,'Table 15 + 16 feed'!$E$5:$RQ$110,43+$R$20+$R$21+$R$22,FALSE),".")</f>
        <v>c</v>
      </c>
      <c r="I103" s="85" t="str">
        <f>IFERROR(VLOOKUP($A103&amp;"_"&amp;$C103,'Table 15 + 16 feed'!$E$5:$RQ$110,44+$R$20+$R$21+$R$22,FALSE),".")</f>
        <v>c</v>
      </c>
      <c r="J103" s="87" t="str">
        <f>IFERROR(VLOOKUP($A103&amp;"_"&amp;$C103,'Table 15 + 16 feed'!$E$5:$RQ$110,45+$R$20+$R$21+$R$22,FALSE),".")</f>
        <v>c</v>
      </c>
      <c r="K103" s="40"/>
    </row>
    <row r="104" spans="1:11" s="3" customFormat="1" ht="14.25" customHeight="1" x14ac:dyDescent="0.35">
      <c r="A104" s="26"/>
      <c r="B104" s="26"/>
      <c r="C104" s="23"/>
      <c r="D104" s="103" t="str">
        <f>IFERROR(VLOOKUP($A104&amp;"_"&amp;$C104,'Table 15 + 16 feed'!$E$5:$RQ$110,38+$R$20+$R$21+$R$22,FALSE),".")</f>
        <v>.</v>
      </c>
      <c r="E104" s="105" t="str">
        <f>IFERROR(VLOOKUP($A104&amp;"_"&amp;$C104,'Table 15 + 16 feed'!$E$5:$RQ$110,39+$R$20+$R$21+$R$22,FALSE),".")</f>
        <v>.</v>
      </c>
      <c r="F104" s="105" t="str">
        <f>IFERROR(VLOOKUP($A104&amp;"_"&amp;$C104,'Table 15 + 16 feed'!$E$5:$RQ$110,41+$R$20+$R$21+$R$22,FALSE),".")</f>
        <v>.</v>
      </c>
      <c r="G104" s="105" t="str">
        <f>IFERROR(VLOOKUP($A104&amp;"_"&amp;$C104,'Table 15 + 16 feed'!$E$5:$RQ$110,42+$R$20+$R$21+$R$22,FALSE),".")</f>
        <v>.</v>
      </c>
      <c r="H104" s="105" t="str">
        <f>IFERROR(VLOOKUP($A104&amp;"_"&amp;$C104,'Table 15 + 16 feed'!$E$5:$RQ$110,43+$R$20+$R$21+$R$22,FALSE),".")</f>
        <v>.</v>
      </c>
      <c r="I104" s="105" t="str">
        <f>IFERROR(VLOOKUP($A104&amp;"_"&amp;$C104,'Table 15 + 16 feed'!$E$5:$RQ$110,44+$R$20+$R$21+$R$22,FALSE),".")</f>
        <v>.</v>
      </c>
      <c r="J104" s="106" t="str">
        <f>IFERROR(VLOOKUP($A104&amp;"_"&amp;$C104,'Table 15 + 16 feed'!$E$5:$RQ$110,45+$R$20+$R$21+$R$22,FALSE),".")</f>
        <v>.</v>
      </c>
      <c r="K104" s="40"/>
    </row>
    <row r="105" spans="1:11" s="3" customFormat="1" ht="14.25" customHeight="1" x14ac:dyDescent="0.35">
      <c r="A105" s="26" t="s">
        <v>132</v>
      </c>
      <c r="B105" s="26" t="s">
        <v>133</v>
      </c>
      <c r="C105" s="26" t="s">
        <v>67</v>
      </c>
      <c r="D105" s="65">
        <f>IFERROR(VLOOKUP($A105&amp;"_"&amp;$C105,'Table 15 + 16 feed'!$E$5:$RQ$110,38+$R$20+$R$21+$R$22,FALSE),".")</f>
        <v>575</v>
      </c>
      <c r="E105" s="85">
        <f>IFERROR(VLOOKUP($A105&amp;"_"&amp;$C105,'Table 15 + 16 feed'!$E$5:$RQ$110,39+$R$20+$R$21+$R$22,FALSE),".")</f>
        <v>30.2</v>
      </c>
      <c r="F105" s="85">
        <f>IFERROR(VLOOKUP($A105&amp;"_"&amp;$C105,'Table 15 + 16 feed'!$E$5:$RQ$110,41+$R$20+$R$21+$R$22,FALSE),".")</f>
        <v>29.3</v>
      </c>
      <c r="G105" s="85">
        <f>IFERROR(VLOOKUP($A105&amp;"_"&amp;$C105,'Table 15 + 16 feed'!$E$5:$RQ$110,42+$R$20+$R$21+$R$22,FALSE),".")</f>
        <v>3.5</v>
      </c>
      <c r="H105" s="85">
        <f>IFERROR(VLOOKUP($A105&amp;"_"&amp;$C105,'Table 15 + 16 feed'!$E$5:$RQ$110,43+$R$20+$R$21+$R$22,FALSE),".")</f>
        <v>29.9</v>
      </c>
      <c r="I105" s="85">
        <f>IFERROR(VLOOKUP($A105&amp;"_"&amp;$C105,'Table 15 + 16 feed'!$E$5:$RQ$110,44+$R$20+$R$21+$R$22,FALSE),".")</f>
        <v>34.4</v>
      </c>
      <c r="J105" s="87">
        <f>IFERROR(VLOOKUP($A105&amp;"_"&amp;$C105,'Table 15 + 16 feed'!$E$5:$RQ$110,45+$R$20+$R$21+$R$22,FALSE),".")</f>
        <v>37</v>
      </c>
      <c r="K105" s="40"/>
    </row>
    <row r="106" spans="1:11" s="3" customFormat="1" ht="14.25" customHeight="1" x14ac:dyDescent="0.35">
      <c r="A106" s="96" t="s">
        <v>132</v>
      </c>
      <c r="B106" s="26"/>
      <c r="C106" s="26" t="s">
        <v>71</v>
      </c>
      <c r="D106" s="65">
        <f>IFERROR(VLOOKUP($A106&amp;"_"&amp;$C106,'Table 15 + 16 feed'!$E$5:$RQ$110,38+$R$20+$R$21+$R$22,FALSE),".")</f>
        <v>220</v>
      </c>
      <c r="E106" s="85">
        <f>IFERROR(VLOOKUP($A106&amp;"_"&amp;$C106,'Table 15 + 16 feed'!$E$5:$RQ$110,39+$R$20+$R$21+$R$22,FALSE),".")</f>
        <v>45.4</v>
      </c>
      <c r="F106" s="85">
        <f>IFERROR(VLOOKUP($A106&amp;"_"&amp;$C106,'Table 15 + 16 feed'!$E$5:$RQ$110,41+$R$20+$R$21+$R$22,FALSE),".")</f>
        <v>25.6</v>
      </c>
      <c r="G106" s="85">
        <f>IFERROR(VLOOKUP($A106&amp;"_"&amp;$C106,'Table 15 + 16 feed'!$E$5:$RQ$110,42+$R$20+$R$21+$R$22,FALSE),".")</f>
        <v>2.2000000000000002</v>
      </c>
      <c r="H106" s="85">
        <f>IFERROR(VLOOKUP($A106&amp;"_"&amp;$C106,'Table 15 + 16 feed'!$E$5:$RQ$110,43+$R$20+$R$21+$R$22,FALSE),".")</f>
        <v>20.6</v>
      </c>
      <c r="I106" s="85">
        <f>IFERROR(VLOOKUP($A106&amp;"_"&amp;$C106,'Table 15 + 16 feed'!$E$5:$RQ$110,44+$R$20+$R$21+$R$22,FALSE),".")</f>
        <v>24.8</v>
      </c>
      <c r="J106" s="87">
        <f>IFERROR(VLOOKUP($A106&amp;"_"&amp;$C106,'Table 15 + 16 feed'!$E$5:$RQ$110,45+$R$20+$R$21+$R$22,FALSE),".")</f>
        <v>26.8</v>
      </c>
      <c r="K106" s="40"/>
    </row>
    <row r="107" spans="1:11" s="3" customFormat="1" ht="14.25" customHeight="1" x14ac:dyDescent="0.35">
      <c r="A107" s="26"/>
      <c r="B107" s="26"/>
      <c r="C107" s="23"/>
      <c r="D107" s="103" t="str">
        <f>IFERROR(VLOOKUP($A107&amp;"_"&amp;$C107,'Table 15 + 16 feed'!$E$5:$RQ$110,38+$R$20+$R$21+$R$22,FALSE),".")</f>
        <v>.</v>
      </c>
      <c r="E107" s="105" t="str">
        <f>IFERROR(VLOOKUP($A107&amp;"_"&amp;$C107,'Table 15 + 16 feed'!$E$5:$RQ$110,39+$R$20+$R$21+$R$22,FALSE),".")</f>
        <v>.</v>
      </c>
      <c r="F107" s="105" t="str">
        <f>IFERROR(VLOOKUP($A107&amp;"_"&amp;$C107,'Table 15 + 16 feed'!$E$5:$RQ$110,41+$R$20+$R$21+$R$22,FALSE),".")</f>
        <v>.</v>
      </c>
      <c r="G107" s="105" t="str">
        <f>IFERROR(VLOOKUP($A107&amp;"_"&amp;$C107,'Table 15 + 16 feed'!$E$5:$RQ$110,42+$R$20+$R$21+$R$22,FALSE),".")</f>
        <v>.</v>
      </c>
      <c r="H107" s="105" t="str">
        <f>IFERROR(VLOOKUP($A107&amp;"_"&amp;$C107,'Table 15 + 16 feed'!$E$5:$RQ$110,43+$R$20+$R$21+$R$22,FALSE),".")</f>
        <v>.</v>
      </c>
      <c r="I107" s="105" t="str">
        <f>IFERROR(VLOOKUP($A107&amp;"_"&amp;$C107,'Table 15 + 16 feed'!$E$5:$RQ$110,44+$R$20+$R$21+$R$22,FALSE),".")</f>
        <v>.</v>
      </c>
      <c r="J107" s="106" t="str">
        <f>IFERROR(VLOOKUP($A107&amp;"_"&amp;$C107,'Table 15 + 16 feed'!$E$5:$RQ$110,45+$R$20+$R$21+$R$22,FALSE),".")</f>
        <v>.</v>
      </c>
      <c r="K107" s="40"/>
    </row>
    <row r="108" spans="1:11" s="3" customFormat="1" ht="14.25" customHeight="1" x14ac:dyDescent="0.35">
      <c r="A108" s="26" t="s">
        <v>134</v>
      </c>
      <c r="B108" s="26" t="s">
        <v>135</v>
      </c>
      <c r="C108" s="26" t="s">
        <v>67</v>
      </c>
      <c r="D108" s="65">
        <f>IFERROR(VLOOKUP($A108&amp;"_"&amp;$C108,'Table 15 + 16 feed'!$E$5:$RQ$110,38+$R$20+$R$21+$R$22,FALSE),".")</f>
        <v>240</v>
      </c>
      <c r="E108" s="85">
        <f>IFERROR(VLOOKUP($A108&amp;"_"&amp;$C108,'Table 15 + 16 feed'!$E$5:$RQ$110,39+$R$20+$R$21+$R$22,FALSE),".")</f>
        <v>22.5</v>
      </c>
      <c r="F108" s="85">
        <f>IFERROR(VLOOKUP($A108&amp;"_"&amp;$C108,'Table 15 + 16 feed'!$E$5:$RQ$110,41+$R$20+$R$21+$R$22,FALSE),".")</f>
        <v>22.2</v>
      </c>
      <c r="G108" s="85">
        <f>IFERROR(VLOOKUP($A108&amp;"_"&amp;$C108,'Table 15 + 16 feed'!$E$5:$RQ$110,42+$R$20+$R$21+$R$22,FALSE),".")</f>
        <v>4.3</v>
      </c>
      <c r="H108" s="85">
        <f>IFERROR(VLOOKUP($A108&amp;"_"&amp;$C108,'Table 15 + 16 feed'!$E$5:$RQ$110,43+$R$20+$R$21+$R$22,FALSE),".")</f>
        <v>34.6</v>
      </c>
      <c r="I108" s="85">
        <f>IFERROR(VLOOKUP($A108&amp;"_"&amp;$C108,'Table 15 + 16 feed'!$E$5:$RQ$110,44+$R$20+$R$21+$R$22,FALSE),".")</f>
        <v>45.9</v>
      </c>
      <c r="J108" s="87">
        <f>IFERROR(VLOOKUP($A108&amp;"_"&amp;$C108,'Table 15 + 16 feed'!$E$5:$RQ$110,45+$R$20+$R$21+$R$22,FALSE),".")</f>
        <v>50.9</v>
      </c>
      <c r="K108" s="40"/>
    </row>
    <row r="109" spans="1:11" s="3" customFormat="1" x14ac:dyDescent="0.35">
      <c r="A109" s="96" t="s">
        <v>134</v>
      </c>
      <c r="B109" s="26"/>
      <c r="C109" s="26" t="s">
        <v>71</v>
      </c>
      <c r="D109" s="65">
        <f>IFERROR(VLOOKUP($A109&amp;"_"&amp;$C109,'Table 15 + 16 feed'!$E$5:$RQ$110,38+$R$20+$R$21+$R$22,FALSE),".")</f>
        <v>210</v>
      </c>
      <c r="E109" s="85">
        <f>IFERROR(VLOOKUP($A109&amp;"_"&amp;$C109,'Table 15 + 16 feed'!$E$5:$RQ$110,39+$R$20+$R$21+$R$22,FALSE),".")</f>
        <v>44.3</v>
      </c>
      <c r="F109" s="85">
        <f>IFERROR(VLOOKUP($A109&amp;"_"&amp;$C109,'Table 15 + 16 feed'!$E$5:$RQ$110,41+$R$20+$R$21+$R$22,FALSE),".")</f>
        <v>20.5</v>
      </c>
      <c r="G109" s="85">
        <f>IFERROR(VLOOKUP($A109&amp;"_"&amp;$C109,'Table 15 + 16 feed'!$E$5:$RQ$110,42+$R$20+$R$21+$R$22,FALSE),".")</f>
        <v>1.5</v>
      </c>
      <c r="H109" s="85">
        <f>IFERROR(VLOOKUP($A109&amp;"_"&amp;$C109,'Table 15 + 16 feed'!$E$5:$RQ$110,43+$R$20+$R$21+$R$22,FALSE),".")</f>
        <v>22.1</v>
      </c>
      <c r="I109" s="85">
        <f>IFERROR(VLOOKUP($A109&amp;"_"&amp;$C109,'Table 15 + 16 feed'!$E$5:$RQ$110,44+$R$20+$R$21+$R$22,FALSE),".")</f>
        <v>27.2</v>
      </c>
      <c r="J109" s="87">
        <f>IFERROR(VLOOKUP($A109&amp;"_"&amp;$C109,'Table 15 + 16 feed'!$E$5:$RQ$110,45+$R$20+$R$21+$R$22,FALSE),".")</f>
        <v>33.6</v>
      </c>
      <c r="K109" s="20"/>
    </row>
    <row r="110" spans="1:11" s="3" customFormat="1" x14ac:dyDescent="0.35">
      <c r="A110" s="26"/>
      <c r="B110" s="26"/>
      <c r="C110" s="23"/>
      <c r="D110" s="103" t="str">
        <f>IFERROR(VLOOKUP($A110&amp;"_"&amp;$C110,'Table 15 + 16 feed'!$E$5:$RQ$110,38+$R$20+$R$21+$R$22,FALSE),".")</f>
        <v>.</v>
      </c>
      <c r="E110" s="105" t="str">
        <f>IFERROR(VLOOKUP($A110&amp;"_"&amp;$C110,'Table 15 + 16 feed'!$E$5:$RQ$110,39+$R$20+$R$21+$R$22,FALSE),".")</f>
        <v>.</v>
      </c>
      <c r="F110" s="105" t="str">
        <f>IFERROR(VLOOKUP($A110&amp;"_"&amp;$C110,'Table 15 + 16 feed'!$E$5:$RQ$110,41+$R$20+$R$21+$R$22,FALSE),".")</f>
        <v>.</v>
      </c>
      <c r="G110" s="105" t="str">
        <f>IFERROR(VLOOKUP($A110&amp;"_"&amp;$C110,'Table 15 + 16 feed'!$E$5:$RQ$110,42+$R$20+$R$21+$R$22,FALSE),".")</f>
        <v>.</v>
      </c>
      <c r="H110" s="105" t="str">
        <f>IFERROR(VLOOKUP($A110&amp;"_"&amp;$C110,'Table 15 + 16 feed'!$E$5:$RQ$110,43+$R$20+$R$21+$R$22,FALSE),".")</f>
        <v>.</v>
      </c>
      <c r="I110" s="105" t="str">
        <f>IFERROR(VLOOKUP($A110&amp;"_"&amp;$C110,'Table 15 + 16 feed'!$E$5:$RQ$110,44+$R$20+$R$21+$R$22,FALSE),".")</f>
        <v>.</v>
      </c>
      <c r="J110" s="106" t="str">
        <f>IFERROR(VLOOKUP($A110&amp;"_"&amp;$C110,'Table 15 + 16 feed'!$E$5:$RQ$110,45+$R$20+$R$21+$R$22,FALSE),".")</f>
        <v>.</v>
      </c>
      <c r="K110" s="20"/>
    </row>
    <row r="111" spans="1:11" s="3" customFormat="1" x14ac:dyDescent="0.35">
      <c r="A111" s="26" t="s">
        <v>136</v>
      </c>
      <c r="B111" s="26" t="s">
        <v>137</v>
      </c>
      <c r="C111" s="26" t="s">
        <v>67</v>
      </c>
      <c r="D111" s="65">
        <f>IFERROR(VLOOKUP($A111&amp;"_"&amp;$C111,'Table 15 + 16 feed'!$E$5:$RQ$110,38+$R$20+$R$21+$R$22,FALSE),".")</f>
        <v>95</v>
      </c>
      <c r="E111" s="85">
        <f>IFERROR(VLOOKUP($A111&amp;"_"&amp;$C111,'Table 15 + 16 feed'!$E$5:$RQ$110,39+$R$20+$R$21+$R$22,FALSE),".")</f>
        <v>28</v>
      </c>
      <c r="F111" s="85">
        <f>IFERROR(VLOOKUP($A111&amp;"_"&amp;$C111,'Table 15 + 16 feed'!$E$5:$RQ$110,41+$R$20+$R$21+$R$22,FALSE),".")</f>
        <v>28.2</v>
      </c>
      <c r="G111" s="85">
        <f>IFERROR(VLOOKUP($A111&amp;"_"&amp;$C111,'Table 15 + 16 feed'!$E$5:$RQ$110,42+$R$20+$R$21+$R$22,FALSE),".")</f>
        <v>6.2</v>
      </c>
      <c r="H111" s="85">
        <f>IFERROR(VLOOKUP($A111&amp;"_"&amp;$C111,'Table 15 + 16 feed'!$E$5:$RQ$110,43+$R$20+$R$21+$R$22,FALSE),".")</f>
        <v>22.8</v>
      </c>
      <c r="I111" s="85">
        <f>IFERROR(VLOOKUP($A111&amp;"_"&amp;$C111,'Table 15 + 16 feed'!$E$5:$RQ$110,44+$R$20+$R$21+$R$22,FALSE),".")</f>
        <v>32</v>
      </c>
      <c r="J111" s="87">
        <f>IFERROR(VLOOKUP($A111&amp;"_"&amp;$C111,'Table 15 + 16 feed'!$E$5:$RQ$110,45+$R$20+$R$21+$R$22,FALSE),".")</f>
        <v>37.700000000000003</v>
      </c>
      <c r="K111" s="20"/>
    </row>
    <row r="112" spans="1:11" s="3" customFormat="1" x14ac:dyDescent="0.35">
      <c r="A112" s="96" t="s">
        <v>136</v>
      </c>
      <c r="B112" s="26"/>
      <c r="C112" s="26" t="s">
        <v>71</v>
      </c>
      <c r="D112" s="65">
        <f>IFERROR(VLOOKUP($A112&amp;"_"&amp;$C112,'Table 15 + 16 feed'!$E$5:$RQ$110,38+$R$20+$R$21+$R$22,FALSE),".")</f>
        <v>95</v>
      </c>
      <c r="E112" s="85">
        <f>IFERROR(VLOOKUP($A112&amp;"_"&amp;$C112,'Table 15 + 16 feed'!$E$5:$RQ$110,39+$R$20+$R$21+$R$22,FALSE),".")</f>
        <v>47.6</v>
      </c>
      <c r="F112" s="85">
        <f>IFERROR(VLOOKUP($A112&amp;"_"&amp;$C112,'Table 15 + 16 feed'!$E$5:$RQ$110,41+$R$20+$R$21+$R$22,FALSE),".")</f>
        <v>15.9</v>
      </c>
      <c r="G112" s="85">
        <f>IFERROR(VLOOKUP($A112&amp;"_"&amp;$C112,'Table 15 + 16 feed'!$E$5:$RQ$110,42+$R$20+$R$21+$R$22,FALSE),".")</f>
        <v>2.2999999999999998</v>
      </c>
      <c r="H112" s="85">
        <f>IFERROR(VLOOKUP($A112&amp;"_"&amp;$C112,'Table 15 + 16 feed'!$E$5:$RQ$110,43+$R$20+$R$21+$R$22,FALSE),".")</f>
        <v>20</v>
      </c>
      <c r="I112" s="85">
        <f>IFERROR(VLOOKUP($A112&amp;"_"&amp;$C112,'Table 15 + 16 feed'!$E$5:$RQ$110,44+$R$20+$R$21+$R$22,FALSE),".")</f>
        <v>29</v>
      </c>
      <c r="J112" s="87">
        <f>IFERROR(VLOOKUP($A112&amp;"_"&amp;$C112,'Table 15 + 16 feed'!$E$5:$RQ$110,45+$R$20+$R$21+$R$22,FALSE),".")</f>
        <v>34.1</v>
      </c>
      <c r="K112" s="20"/>
    </row>
    <row r="113" spans="1:11" s="3" customFormat="1" x14ac:dyDescent="0.35">
      <c r="A113" s="26"/>
      <c r="B113" s="26"/>
      <c r="C113" s="23"/>
      <c r="D113" s="103" t="str">
        <f>IFERROR(VLOOKUP($A113&amp;"_"&amp;$C113,'Table 15 + 16 feed'!$E$5:$RQ$110,38+$R$20+$R$21+$R$22,FALSE),".")</f>
        <v>.</v>
      </c>
      <c r="E113" s="105" t="str">
        <f>IFERROR(VLOOKUP($A113&amp;"_"&amp;$C113,'Table 15 + 16 feed'!$E$5:$RQ$110,39+$R$20+$R$21+$R$22,FALSE),".")</f>
        <v>.</v>
      </c>
      <c r="F113" s="105" t="str">
        <f>IFERROR(VLOOKUP($A113&amp;"_"&amp;$C113,'Table 15 + 16 feed'!$E$5:$RQ$110,41+$R$20+$R$21+$R$22,FALSE),".")</f>
        <v>.</v>
      </c>
      <c r="G113" s="105" t="str">
        <f>IFERROR(VLOOKUP($A113&amp;"_"&amp;$C113,'Table 15 + 16 feed'!$E$5:$RQ$110,42+$R$20+$R$21+$R$22,FALSE),".")</f>
        <v>.</v>
      </c>
      <c r="H113" s="105" t="str">
        <f>IFERROR(VLOOKUP($A113&amp;"_"&amp;$C113,'Table 15 + 16 feed'!$E$5:$RQ$110,43+$R$20+$R$21+$R$22,FALSE),".")</f>
        <v>.</v>
      </c>
      <c r="I113" s="105" t="str">
        <f>IFERROR(VLOOKUP($A113&amp;"_"&amp;$C113,'Table 15 + 16 feed'!$E$5:$RQ$110,44+$R$20+$R$21+$R$22,FALSE),".")</f>
        <v>.</v>
      </c>
      <c r="J113" s="106" t="str">
        <f>IFERROR(VLOOKUP($A113&amp;"_"&amp;$C113,'Table 15 + 16 feed'!$E$5:$RQ$110,45+$R$20+$R$21+$R$22,FALSE),".")</f>
        <v>.</v>
      </c>
      <c r="K113" s="20"/>
    </row>
    <row r="114" spans="1:11" s="3" customFormat="1" x14ac:dyDescent="0.35">
      <c r="A114" s="26" t="s">
        <v>138</v>
      </c>
      <c r="B114" s="26" t="s">
        <v>139</v>
      </c>
      <c r="C114" s="26" t="s">
        <v>67</v>
      </c>
      <c r="D114" s="65">
        <f>IFERROR(VLOOKUP($A114&amp;"_"&amp;$C114,'Table 15 + 16 feed'!$E$5:$RQ$110,38+$R$20+$R$21+$R$22,FALSE),".")</f>
        <v>1640</v>
      </c>
      <c r="E114" s="85">
        <f>IFERROR(VLOOKUP($A114&amp;"_"&amp;$C114,'Table 15 + 16 feed'!$E$5:$RQ$110,39+$R$20+$R$21+$R$22,FALSE),".")</f>
        <v>32.700000000000003</v>
      </c>
      <c r="F114" s="85">
        <f>IFERROR(VLOOKUP($A114&amp;"_"&amp;$C114,'Table 15 + 16 feed'!$E$5:$RQ$110,41+$R$20+$R$21+$R$22,FALSE),".")</f>
        <v>28.7</v>
      </c>
      <c r="G114" s="85">
        <f>IFERROR(VLOOKUP($A114&amp;"_"&amp;$C114,'Table 15 + 16 feed'!$E$5:$RQ$110,42+$R$20+$R$21+$R$22,FALSE),".")</f>
        <v>3</v>
      </c>
      <c r="H114" s="85">
        <f>IFERROR(VLOOKUP($A114&amp;"_"&amp;$C114,'Table 15 + 16 feed'!$E$5:$RQ$110,43+$R$20+$R$21+$R$22,FALSE),".")</f>
        <v>32</v>
      </c>
      <c r="I114" s="85">
        <f>IFERROR(VLOOKUP($A114&amp;"_"&amp;$C114,'Table 15 + 16 feed'!$E$5:$RQ$110,44+$R$20+$R$21+$R$22,FALSE),".")</f>
        <v>34.6</v>
      </c>
      <c r="J114" s="87">
        <f>IFERROR(VLOOKUP($A114&amp;"_"&amp;$C114,'Table 15 + 16 feed'!$E$5:$RQ$110,45+$R$20+$R$21+$R$22,FALSE),".")</f>
        <v>35.5</v>
      </c>
      <c r="K114" s="20"/>
    </row>
    <row r="115" spans="1:11" s="3" customFormat="1" x14ac:dyDescent="0.35">
      <c r="A115" s="96" t="s">
        <v>138</v>
      </c>
      <c r="B115" s="26"/>
      <c r="C115" s="26" t="s">
        <v>71</v>
      </c>
      <c r="D115" s="65">
        <f>IFERROR(VLOOKUP($A115&amp;"_"&amp;$C115,'Table 15 + 16 feed'!$E$5:$RQ$110,38+$R$20+$R$21+$R$22,FALSE),".")</f>
        <v>1975</v>
      </c>
      <c r="E115" s="85">
        <f>IFERROR(VLOOKUP($A115&amp;"_"&amp;$C115,'Table 15 + 16 feed'!$E$5:$RQ$110,39+$R$20+$R$21+$R$22,FALSE),".")</f>
        <v>51</v>
      </c>
      <c r="F115" s="85">
        <f>IFERROR(VLOOKUP($A115&amp;"_"&amp;$C115,'Table 15 + 16 feed'!$E$5:$RQ$110,41+$R$20+$R$21+$R$22,FALSE),".")</f>
        <v>29.2</v>
      </c>
      <c r="G115" s="85">
        <f>IFERROR(VLOOKUP($A115&amp;"_"&amp;$C115,'Table 15 + 16 feed'!$E$5:$RQ$110,42+$R$20+$R$21+$R$22,FALSE),".")</f>
        <v>2.9</v>
      </c>
      <c r="H115" s="85">
        <f>IFERROR(VLOOKUP($A115&amp;"_"&amp;$C115,'Table 15 + 16 feed'!$E$5:$RQ$110,43+$R$20+$R$21+$R$22,FALSE),".")</f>
        <v>14.7</v>
      </c>
      <c r="I115" s="85">
        <f>IFERROR(VLOOKUP($A115&amp;"_"&amp;$C115,'Table 15 + 16 feed'!$E$5:$RQ$110,44+$R$20+$R$21+$R$22,FALSE),".")</f>
        <v>15.6</v>
      </c>
      <c r="J115" s="87">
        <f>IFERROR(VLOOKUP($A115&amp;"_"&amp;$C115,'Table 15 + 16 feed'!$E$5:$RQ$110,45+$R$20+$R$21+$R$22,FALSE),".")</f>
        <v>17</v>
      </c>
      <c r="K115" s="20"/>
    </row>
    <row r="116" spans="1:11" s="3" customFormat="1" x14ac:dyDescent="0.35">
      <c r="A116" s="26"/>
      <c r="B116" s="26"/>
      <c r="C116" s="23"/>
      <c r="D116" s="103" t="str">
        <f>IFERROR(VLOOKUP($A116&amp;"_"&amp;$C116,'Table 15 + 16 feed'!$E$5:$RQ$110,38+$R$20+$R$21+$R$22,FALSE),".")</f>
        <v>.</v>
      </c>
      <c r="E116" s="105" t="str">
        <f>IFERROR(VLOOKUP($A116&amp;"_"&amp;$C116,'Table 15 + 16 feed'!$E$5:$RQ$110,39+$R$20+$R$21+$R$22,FALSE),".")</f>
        <v>.</v>
      </c>
      <c r="F116" s="105" t="str">
        <f>IFERROR(VLOOKUP($A116&amp;"_"&amp;$C116,'Table 15 + 16 feed'!$E$5:$RQ$110,41+$R$20+$R$21+$R$22,FALSE),".")</f>
        <v>.</v>
      </c>
      <c r="G116" s="105" t="str">
        <f>IFERROR(VLOOKUP($A116&amp;"_"&amp;$C116,'Table 15 + 16 feed'!$E$5:$RQ$110,42+$R$20+$R$21+$R$22,FALSE),".")</f>
        <v>.</v>
      </c>
      <c r="H116" s="105" t="str">
        <f>IFERROR(VLOOKUP($A116&amp;"_"&amp;$C116,'Table 15 + 16 feed'!$E$5:$RQ$110,43+$R$20+$R$21+$R$22,FALSE),".")</f>
        <v>.</v>
      </c>
      <c r="I116" s="105" t="str">
        <f>IFERROR(VLOOKUP($A116&amp;"_"&amp;$C116,'Table 15 + 16 feed'!$E$5:$RQ$110,44+$R$20+$R$21+$R$22,FALSE),".")</f>
        <v>.</v>
      </c>
      <c r="J116" s="106" t="str">
        <f>IFERROR(VLOOKUP($A116&amp;"_"&amp;$C116,'Table 15 + 16 feed'!$E$5:$RQ$110,45+$R$20+$R$21+$R$22,FALSE),".")</f>
        <v>.</v>
      </c>
      <c r="K116" s="20"/>
    </row>
    <row r="117" spans="1:11" s="3" customFormat="1" x14ac:dyDescent="0.35">
      <c r="A117" s="26" t="s">
        <v>140</v>
      </c>
      <c r="B117" s="26" t="s">
        <v>141</v>
      </c>
      <c r="C117" s="26" t="s">
        <v>67</v>
      </c>
      <c r="D117" s="65">
        <f>IFERROR(VLOOKUP($A117&amp;"_"&amp;$C117,'Table 15 + 16 feed'!$E$5:$RQ$110,38+$R$20+$R$21+$R$22,FALSE),".")</f>
        <v>135</v>
      </c>
      <c r="E117" s="85">
        <f>IFERROR(VLOOKUP($A117&amp;"_"&amp;$C117,'Table 15 + 16 feed'!$E$5:$RQ$110,39+$R$20+$R$21+$R$22,FALSE),".")</f>
        <v>24.6</v>
      </c>
      <c r="F117" s="85">
        <f>IFERROR(VLOOKUP($A117&amp;"_"&amp;$C117,'Table 15 + 16 feed'!$E$5:$RQ$110,41+$R$20+$R$21+$R$22,FALSE),".")</f>
        <v>32.4</v>
      </c>
      <c r="G117" s="85">
        <f>IFERROR(VLOOKUP($A117&amp;"_"&amp;$C117,'Table 15 + 16 feed'!$E$5:$RQ$110,42+$R$20+$R$21+$R$22,FALSE),".")</f>
        <v>3.3</v>
      </c>
      <c r="H117" s="85">
        <f>IFERROR(VLOOKUP($A117&amp;"_"&amp;$C117,'Table 15 + 16 feed'!$E$5:$RQ$110,43+$R$20+$R$21+$R$22,FALSE),".")</f>
        <v>33.4</v>
      </c>
      <c r="I117" s="85">
        <f>IFERROR(VLOOKUP($A117&amp;"_"&amp;$C117,'Table 15 + 16 feed'!$E$5:$RQ$110,44+$R$20+$R$21+$R$22,FALSE),".")</f>
        <v>38.6</v>
      </c>
      <c r="J117" s="87">
        <f>IFERROR(VLOOKUP($A117&amp;"_"&amp;$C117,'Table 15 + 16 feed'!$E$5:$RQ$110,45+$R$20+$R$21+$R$22,FALSE),".")</f>
        <v>39.700000000000003</v>
      </c>
      <c r="K117" s="20"/>
    </row>
    <row r="118" spans="1:11" s="3" customFormat="1" x14ac:dyDescent="0.35">
      <c r="A118" s="96" t="s">
        <v>140</v>
      </c>
      <c r="B118" s="26"/>
      <c r="C118" s="26" t="s">
        <v>71</v>
      </c>
      <c r="D118" s="65">
        <f>IFERROR(VLOOKUP($A118&amp;"_"&amp;$C118,'Table 15 + 16 feed'!$E$5:$RQ$110,38+$R$20+$R$21+$R$22,FALSE),".")</f>
        <v>190</v>
      </c>
      <c r="E118" s="85">
        <f>IFERROR(VLOOKUP($A118&amp;"_"&amp;$C118,'Table 15 + 16 feed'!$E$5:$RQ$110,39+$R$20+$R$21+$R$22,FALSE),".")</f>
        <v>35.200000000000003</v>
      </c>
      <c r="F118" s="85">
        <f>IFERROR(VLOOKUP($A118&amp;"_"&amp;$C118,'Table 15 + 16 feed'!$E$5:$RQ$110,41+$R$20+$R$21+$R$22,FALSE),".")</f>
        <v>32.700000000000003</v>
      </c>
      <c r="G118" s="85">
        <f>IFERROR(VLOOKUP($A118&amp;"_"&amp;$C118,'Table 15 + 16 feed'!$E$5:$RQ$110,42+$R$20+$R$21+$R$22,FALSE),".")</f>
        <v>4.0999999999999996</v>
      </c>
      <c r="H118" s="85">
        <f>IFERROR(VLOOKUP($A118&amp;"_"&amp;$C118,'Table 15 + 16 feed'!$E$5:$RQ$110,43+$R$20+$R$21+$R$22,FALSE),".")</f>
        <v>21.2</v>
      </c>
      <c r="I118" s="85">
        <f>IFERROR(VLOOKUP($A118&amp;"_"&amp;$C118,'Table 15 + 16 feed'!$E$5:$RQ$110,44+$R$20+$R$21+$R$22,FALSE),".")</f>
        <v>22.5</v>
      </c>
      <c r="J118" s="87">
        <f>IFERROR(VLOOKUP($A118&amp;"_"&amp;$C118,'Table 15 + 16 feed'!$E$5:$RQ$110,45+$R$20+$R$21+$R$22,FALSE),".")</f>
        <v>28</v>
      </c>
      <c r="K118" s="20"/>
    </row>
    <row r="119" spans="1:11" s="3" customFormat="1" x14ac:dyDescent="0.35">
      <c r="A119" s="26"/>
      <c r="B119" s="26"/>
      <c r="C119" s="23"/>
      <c r="D119" s="103" t="str">
        <f>IFERROR(VLOOKUP($A119&amp;"_"&amp;$C119,'Table 15 + 16 feed'!$E$5:$RQ$110,38+$R$20+$R$21+$R$22,FALSE),".")</f>
        <v>.</v>
      </c>
      <c r="E119" s="105" t="str">
        <f>IFERROR(VLOOKUP($A119&amp;"_"&amp;$C119,'Table 15 + 16 feed'!$E$5:$RQ$110,39+$R$20+$R$21+$R$22,FALSE),".")</f>
        <v>.</v>
      </c>
      <c r="F119" s="105" t="str">
        <f>IFERROR(VLOOKUP($A119&amp;"_"&amp;$C119,'Table 15 + 16 feed'!$E$5:$RQ$110,41+$R$20+$R$21+$R$22,FALSE),".")</f>
        <v>.</v>
      </c>
      <c r="G119" s="105" t="str">
        <f>IFERROR(VLOOKUP($A119&amp;"_"&amp;$C119,'Table 15 + 16 feed'!$E$5:$RQ$110,42+$R$20+$R$21+$R$22,FALSE),".")</f>
        <v>.</v>
      </c>
      <c r="H119" s="105" t="str">
        <f>IFERROR(VLOOKUP($A119&amp;"_"&amp;$C119,'Table 15 + 16 feed'!$E$5:$RQ$110,43+$R$20+$R$21+$R$22,FALSE),".")</f>
        <v>.</v>
      </c>
      <c r="I119" s="105" t="str">
        <f>IFERROR(VLOOKUP($A119&amp;"_"&amp;$C119,'Table 15 + 16 feed'!$E$5:$RQ$110,44+$R$20+$R$21+$R$22,FALSE),".")</f>
        <v>.</v>
      </c>
      <c r="J119" s="106" t="str">
        <f>IFERROR(VLOOKUP($A119&amp;"_"&amp;$C119,'Table 15 + 16 feed'!$E$5:$RQ$110,45+$R$20+$R$21+$R$22,FALSE),".")</f>
        <v>.</v>
      </c>
      <c r="K119" s="20"/>
    </row>
    <row r="120" spans="1:11" s="3" customFormat="1" x14ac:dyDescent="0.35">
      <c r="A120" s="26" t="s">
        <v>142</v>
      </c>
      <c r="B120" s="26" t="s">
        <v>143</v>
      </c>
      <c r="C120" s="26" t="s">
        <v>67</v>
      </c>
      <c r="D120" s="65">
        <f>IFERROR(VLOOKUP($A120&amp;"_"&amp;$C120,'Table 15 + 16 feed'!$E$5:$RQ$110,38+$R$20+$R$21+$R$22,FALSE),".")</f>
        <v>40</v>
      </c>
      <c r="E120" s="85">
        <f>IFERROR(VLOOKUP($A120&amp;"_"&amp;$C120,'Table 15 + 16 feed'!$E$5:$RQ$110,39+$R$20+$R$21+$R$22,FALSE),".")</f>
        <v>45.5</v>
      </c>
      <c r="F120" s="85">
        <f>IFERROR(VLOOKUP($A120&amp;"_"&amp;$C120,'Table 15 + 16 feed'!$E$5:$RQ$110,41+$R$20+$R$21+$R$22,FALSE),".")</f>
        <v>29.3</v>
      </c>
      <c r="G120" s="85">
        <f>IFERROR(VLOOKUP($A120&amp;"_"&amp;$C120,'Table 15 + 16 feed'!$E$5:$RQ$110,42+$R$20+$R$21+$R$22,FALSE),".")</f>
        <v>5.7</v>
      </c>
      <c r="H120" s="85">
        <f>IFERROR(VLOOKUP($A120&amp;"_"&amp;$C120,'Table 15 + 16 feed'!$E$5:$RQ$110,43+$R$20+$R$21+$R$22,FALSE),".")</f>
        <v>14.6</v>
      </c>
      <c r="I120" s="85">
        <f>IFERROR(VLOOKUP($A120&amp;"_"&amp;$C120,'Table 15 + 16 feed'!$E$5:$RQ$110,44+$R$20+$R$21+$R$22,FALSE),".")</f>
        <v>17.100000000000001</v>
      </c>
      <c r="J120" s="87">
        <f>IFERROR(VLOOKUP($A120&amp;"_"&amp;$C120,'Table 15 + 16 feed'!$E$5:$RQ$110,45+$R$20+$R$21+$R$22,FALSE),".")</f>
        <v>19.5</v>
      </c>
      <c r="K120" s="20"/>
    </row>
    <row r="121" spans="1:11" s="3" customFormat="1" x14ac:dyDescent="0.35">
      <c r="A121" s="97" t="s">
        <v>142</v>
      </c>
      <c r="B121" s="12"/>
      <c r="C121" s="12" t="s">
        <v>71</v>
      </c>
      <c r="D121" s="66">
        <f>IFERROR(VLOOKUP($A121&amp;"_"&amp;$C121,'Table 15 + 16 feed'!$E$5:$RQ$110,38+$R$20+$R$21+$R$22,FALSE),".")</f>
        <v>50</v>
      </c>
      <c r="E121" s="86">
        <f>IFERROR(VLOOKUP($A121&amp;"_"&amp;$C121,'Table 15 + 16 feed'!$E$5:$RQ$110,39+$R$20+$R$21+$R$22,FALSE),".")</f>
        <v>42.8</v>
      </c>
      <c r="F121" s="86">
        <f>IFERROR(VLOOKUP($A121&amp;"_"&amp;$C121,'Table 15 + 16 feed'!$E$5:$RQ$110,41+$R$20+$R$21+$R$22,FALSE),".")</f>
        <v>32.299999999999997</v>
      </c>
      <c r="G121" s="86">
        <f>IFERROR(VLOOKUP($A121&amp;"_"&amp;$C121,'Table 15 + 16 feed'!$E$5:$RQ$110,42+$R$20+$R$21+$R$22,FALSE),".")</f>
        <v>1.9</v>
      </c>
      <c r="H121" s="86">
        <f>IFERROR(VLOOKUP($A121&amp;"_"&amp;$C121,'Table 15 + 16 feed'!$E$5:$RQ$110,43+$R$20+$R$21+$R$22,FALSE),".")</f>
        <v>17.2</v>
      </c>
      <c r="I121" s="86">
        <f>IFERROR(VLOOKUP($A121&amp;"_"&amp;$C121,'Table 15 + 16 feed'!$E$5:$RQ$110,44+$R$20+$R$21+$R$22,FALSE),".")</f>
        <v>19.100000000000001</v>
      </c>
      <c r="J121" s="88">
        <f>IFERROR(VLOOKUP($A121&amp;"_"&amp;$C121,'Table 15 + 16 feed'!$E$5:$RQ$110,45+$R$20+$R$21+$R$22,FALSE),".")</f>
        <v>23</v>
      </c>
      <c r="K121" s="20"/>
    </row>
    <row r="122" spans="1:11" s="3" customFormat="1" x14ac:dyDescent="0.35">
      <c r="B122" s="1"/>
      <c r="C122" s="1"/>
      <c r="D122" s="1"/>
      <c r="E122" s="18"/>
      <c r="F122" s="18"/>
      <c r="G122" s="18"/>
      <c r="H122" s="19"/>
      <c r="I122" s="19"/>
      <c r="J122" s="21" t="s">
        <v>144</v>
      </c>
      <c r="K122" s="20"/>
    </row>
    <row r="123" spans="1:11" s="3" customFormat="1" x14ac:dyDescent="0.35">
      <c r="A123" s="1" t="s">
        <v>145</v>
      </c>
      <c r="B123" s="1"/>
      <c r="C123" s="1"/>
      <c r="D123" s="1"/>
      <c r="E123" s="18"/>
      <c r="F123" s="18"/>
      <c r="G123" s="18"/>
      <c r="H123" s="19"/>
      <c r="I123" s="19"/>
      <c r="J123" s="19"/>
      <c r="K123" s="20"/>
    </row>
    <row r="124" spans="1:11" s="3" customFormat="1" ht="24" customHeight="1" x14ac:dyDescent="0.35">
      <c r="A124" s="123" t="s">
        <v>4604</v>
      </c>
      <c r="B124" s="123"/>
      <c r="C124" s="123"/>
      <c r="D124" s="123"/>
      <c r="E124" s="123"/>
      <c r="F124" s="123"/>
      <c r="G124" s="123"/>
      <c r="H124" s="123"/>
      <c r="I124" s="123"/>
      <c r="J124" s="123"/>
      <c r="K124" s="20"/>
    </row>
    <row r="125" spans="1:11" s="3" customFormat="1" x14ac:dyDescent="0.35">
      <c r="B125" s="1"/>
      <c r="C125" s="1" t="s">
        <v>19</v>
      </c>
      <c r="D125" s="1"/>
      <c r="E125" s="18"/>
      <c r="F125" s="18"/>
      <c r="G125" s="18"/>
      <c r="H125" s="19"/>
      <c r="I125" s="19"/>
      <c r="J125" s="19"/>
      <c r="K125" s="20"/>
    </row>
    <row r="126" spans="1:11" s="3" customFormat="1" x14ac:dyDescent="0.35">
      <c r="A126" s="1" t="s">
        <v>146</v>
      </c>
      <c r="B126" s="1"/>
      <c r="C126" s="1"/>
      <c r="D126" s="1"/>
      <c r="E126" s="18"/>
      <c r="F126" s="18"/>
      <c r="G126" s="18"/>
      <c r="H126" s="19"/>
      <c r="I126" s="19"/>
      <c r="J126" s="19"/>
      <c r="K126" s="20"/>
    </row>
    <row r="127" spans="1:11" s="3" customFormat="1" x14ac:dyDescent="0.35">
      <c r="A127" s="1" t="s">
        <v>147</v>
      </c>
      <c r="B127" s="1"/>
      <c r="C127" s="1"/>
      <c r="D127" s="1"/>
      <c r="E127" s="18"/>
      <c r="F127" s="18"/>
      <c r="G127" s="18"/>
      <c r="H127" s="19"/>
      <c r="I127" s="19"/>
      <c r="J127" s="19"/>
      <c r="K127" s="20"/>
    </row>
    <row r="128" spans="1:11" s="3" customFormat="1" ht="25.5" customHeight="1" x14ac:dyDescent="0.35">
      <c r="A128" s="127" t="s">
        <v>148</v>
      </c>
      <c r="B128" s="127"/>
      <c r="C128" s="127"/>
      <c r="D128" s="127"/>
      <c r="E128" s="127"/>
      <c r="F128" s="127"/>
      <c r="G128" s="127"/>
      <c r="H128" s="127"/>
      <c r="I128" s="127"/>
      <c r="J128" s="127"/>
      <c r="K128" s="20"/>
    </row>
    <row r="129" spans="1:11" s="3" customFormat="1" x14ac:dyDescent="0.35">
      <c r="A129" s="114" t="s">
        <v>149</v>
      </c>
      <c r="B129" s="1"/>
      <c r="C129" s="1"/>
      <c r="D129" s="1"/>
      <c r="E129" s="18"/>
      <c r="F129" s="18"/>
      <c r="G129" s="18"/>
      <c r="H129" s="19"/>
      <c r="I129" s="19"/>
      <c r="J129" s="19"/>
      <c r="K129" s="20"/>
    </row>
    <row r="130" spans="1:11" s="3" customFormat="1" ht="35.25" customHeight="1" x14ac:dyDescent="0.35">
      <c r="A130" s="123" t="s">
        <v>150</v>
      </c>
      <c r="B130" s="123"/>
      <c r="C130" s="123"/>
      <c r="D130" s="123"/>
      <c r="E130" s="123"/>
      <c r="F130" s="123"/>
      <c r="G130" s="123"/>
      <c r="H130" s="123"/>
      <c r="I130" s="123"/>
      <c r="J130" s="123"/>
      <c r="K130" s="20"/>
    </row>
    <row r="131" spans="1:11" s="3" customFormat="1" ht="27" customHeight="1" x14ac:dyDescent="0.35">
      <c r="A131" s="123" t="s">
        <v>151</v>
      </c>
      <c r="B131" s="123"/>
      <c r="C131" s="123"/>
      <c r="D131" s="123"/>
      <c r="E131" s="123"/>
      <c r="F131" s="123"/>
      <c r="G131" s="123"/>
      <c r="H131" s="123"/>
      <c r="I131" s="123"/>
      <c r="J131" s="123"/>
      <c r="K131" s="20"/>
    </row>
    <row r="132" spans="1:11" s="3" customFormat="1" ht="13.5" customHeight="1" x14ac:dyDescent="0.35">
      <c r="A132" s="114" t="s">
        <v>152</v>
      </c>
      <c r="B132" s="113"/>
      <c r="C132" s="113"/>
      <c r="D132" s="113"/>
      <c r="E132" s="113"/>
      <c r="F132" s="113"/>
      <c r="G132" s="113"/>
      <c r="H132" s="113"/>
      <c r="I132" s="113"/>
      <c r="J132" s="113"/>
      <c r="K132" s="20"/>
    </row>
    <row r="133" spans="1:11" s="3" customFormat="1" x14ac:dyDescent="0.35">
      <c r="A133" s="114" t="s">
        <v>153</v>
      </c>
      <c r="B133" s="114"/>
      <c r="C133" s="114"/>
      <c r="D133" s="113"/>
      <c r="E133" s="113"/>
      <c r="F133" s="113"/>
      <c r="G133" s="113"/>
      <c r="H133" s="113"/>
      <c r="I133" s="113"/>
      <c r="J133" s="113"/>
      <c r="K133" s="20"/>
    </row>
    <row r="134" spans="1:11" s="3" customFormat="1" x14ac:dyDescent="0.35">
      <c r="A134" s="123" t="s">
        <v>154</v>
      </c>
      <c r="B134" s="123"/>
      <c r="C134" s="123"/>
      <c r="D134" s="123"/>
      <c r="E134" s="123"/>
      <c r="F134" s="123"/>
      <c r="G134" s="123"/>
      <c r="H134" s="123"/>
      <c r="I134" s="123"/>
      <c r="J134" s="123"/>
      <c r="K134" s="20"/>
    </row>
    <row r="135" spans="1:11" s="3" customFormat="1" x14ac:dyDescent="0.35">
      <c r="A135" s="123" t="s">
        <v>155</v>
      </c>
      <c r="B135" s="123"/>
      <c r="C135" s="123"/>
      <c r="D135" s="123"/>
      <c r="E135" s="123"/>
      <c r="F135" s="123"/>
      <c r="G135" s="123"/>
      <c r="H135" s="123"/>
      <c r="I135" s="123"/>
      <c r="J135" s="123"/>
      <c r="K135" s="20"/>
    </row>
    <row r="136" spans="1:11" s="3" customFormat="1" ht="36" customHeight="1" x14ac:dyDescent="0.35">
      <c r="A136" s="123" t="s">
        <v>156</v>
      </c>
      <c r="B136" s="123"/>
      <c r="C136" s="123"/>
      <c r="D136" s="123"/>
      <c r="E136" s="123"/>
      <c r="F136" s="123"/>
      <c r="G136" s="123"/>
      <c r="H136" s="123"/>
      <c r="I136" s="123"/>
      <c r="J136" s="123"/>
      <c r="K136" s="20"/>
    </row>
    <row r="137" spans="1:11" s="3" customFormat="1" ht="13.5" customHeight="1" x14ac:dyDescent="0.35">
      <c r="A137" s="123" t="s">
        <v>157</v>
      </c>
      <c r="B137" s="123"/>
      <c r="C137" s="123"/>
      <c r="D137" s="123"/>
      <c r="E137" s="123"/>
      <c r="F137" s="123"/>
      <c r="G137" s="123"/>
      <c r="H137" s="123"/>
      <c r="I137" s="123"/>
      <c r="J137" s="123"/>
      <c r="K137" s="20"/>
    </row>
    <row r="138" spans="1:11" s="3" customFormat="1" x14ac:dyDescent="0.35">
      <c r="K138" s="20"/>
    </row>
    <row r="139" spans="1:11" s="3" customFormat="1" x14ac:dyDescent="0.35">
      <c r="B139" s="123"/>
      <c r="C139" s="123"/>
      <c r="D139" s="123"/>
      <c r="E139" s="123"/>
      <c r="F139" s="18"/>
      <c r="G139" s="18"/>
      <c r="H139" s="19"/>
      <c r="I139" s="19"/>
      <c r="J139" s="19"/>
      <c r="K139" s="20"/>
    </row>
    <row r="140" spans="1:11" s="3" customFormat="1" x14ac:dyDescent="0.35">
      <c r="K140" s="20"/>
    </row>
    <row r="141" spans="1:11" s="3" customFormat="1" x14ac:dyDescent="0.35">
      <c r="K141" s="20"/>
    </row>
    <row r="142" spans="1:11" s="3" customFormat="1" x14ac:dyDescent="0.35">
      <c r="K142" s="20"/>
    </row>
    <row r="143" spans="1:11" s="3" customFormat="1" x14ac:dyDescent="0.35">
      <c r="K143" s="20"/>
    </row>
    <row r="144" spans="1:11" s="3" customFormat="1" x14ac:dyDescent="0.35">
      <c r="K144" s="20"/>
    </row>
    <row r="145" spans="2:11" s="3" customFormat="1" x14ac:dyDescent="0.35">
      <c r="K145" s="20"/>
    </row>
    <row r="146" spans="2:11" s="3" customFormat="1" x14ac:dyDescent="0.35">
      <c r="K146" s="20"/>
    </row>
    <row r="147" spans="2:11" s="3" customFormat="1" x14ac:dyDescent="0.35">
      <c r="K147" s="20"/>
    </row>
    <row r="148" spans="2:11" s="3" customFormat="1" x14ac:dyDescent="0.35">
      <c r="K148" s="20"/>
    </row>
    <row r="149" spans="2:11" s="3" customFormat="1" x14ac:dyDescent="0.35">
      <c r="B149" s="2"/>
      <c r="C149" s="2"/>
      <c r="D149" s="2"/>
      <c r="E149" s="20"/>
      <c r="F149" s="20"/>
      <c r="G149" s="20"/>
      <c r="H149" s="22"/>
      <c r="I149" s="22"/>
      <c r="J149" s="22"/>
      <c r="K149" s="20"/>
    </row>
    <row r="150" spans="2:11" s="3" customFormat="1" x14ac:dyDescent="0.35">
      <c r="B150" s="2"/>
      <c r="C150" s="2"/>
      <c r="D150" s="2"/>
      <c r="E150" s="20"/>
      <c r="F150" s="20"/>
      <c r="G150" s="20"/>
      <c r="H150" s="22"/>
      <c r="I150" s="22"/>
      <c r="J150" s="22"/>
      <c r="K150" s="20"/>
    </row>
    <row r="151" spans="2:11" s="3" customFormat="1" x14ac:dyDescent="0.35">
      <c r="B151" s="2"/>
      <c r="C151" s="2"/>
      <c r="D151" s="2"/>
      <c r="E151" s="20"/>
      <c r="F151" s="20"/>
      <c r="G151" s="20"/>
      <c r="H151" s="22"/>
      <c r="I151" s="22"/>
      <c r="J151" s="22"/>
      <c r="K151" s="20"/>
    </row>
    <row r="152" spans="2:11" s="3" customFormat="1" x14ac:dyDescent="0.35">
      <c r="B152" s="2"/>
      <c r="C152" s="2"/>
      <c r="D152" s="2"/>
      <c r="E152" s="20"/>
      <c r="F152" s="20"/>
      <c r="G152" s="20"/>
      <c r="H152" s="22"/>
      <c r="I152" s="22"/>
      <c r="J152" s="22"/>
      <c r="K152" s="20"/>
    </row>
    <row r="153" spans="2:11" s="3" customFormat="1" x14ac:dyDescent="0.35">
      <c r="B153" s="2"/>
      <c r="C153" s="2"/>
      <c r="D153" s="2"/>
      <c r="E153" s="20"/>
      <c r="F153" s="20"/>
      <c r="G153" s="20"/>
      <c r="H153" s="22"/>
      <c r="I153" s="22"/>
      <c r="J153" s="22"/>
      <c r="K153" s="20"/>
    </row>
    <row r="154" spans="2:11" s="3" customFormat="1" x14ac:dyDescent="0.35">
      <c r="B154" s="2"/>
      <c r="C154" s="2"/>
      <c r="D154" s="2"/>
      <c r="E154" s="20"/>
      <c r="F154" s="20"/>
      <c r="G154" s="20"/>
      <c r="H154" s="22"/>
      <c r="I154" s="22"/>
      <c r="J154" s="22"/>
      <c r="K154" s="20"/>
    </row>
    <row r="155" spans="2:11" s="3" customFormat="1" x14ac:dyDescent="0.35">
      <c r="B155" s="2"/>
      <c r="C155" s="2"/>
      <c r="D155" s="2"/>
      <c r="E155" s="20"/>
      <c r="F155" s="20"/>
      <c r="G155" s="20"/>
      <c r="H155" s="22"/>
      <c r="I155" s="22"/>
      <c r="J155" s="22"/>
      <c r="K155" s="20"/>
    </row>
    <row r="156" spans="2:11" s="3" customFormat="1" x14ac:dyDescent="0.35">
      <c r="B156" s="2"/>
      <c r="C156" s="2"/>
      <c r="D156" s="2"/>
      <c r="E156" s="20"/>
      <c r="F156" s="20"/>
      <c r="G156" s="20"/>
      <c r="H156" s="22"/>
      <c r="I156" s="22"/>
      <c r="J156" s="22"/>
      <c r="K156" s="20"/>
    </row>
    <row r="157" spans="2:11" s="3" customFormat="1" x14ac:dyDescent="0.35">
      <c r="B157" s="2"/>
      <c r="C157" s="2"/>
      <c r="D157" s="2"/>
      <c r="E157" s="20"/>
      <c r="F157" s="20"/>
      <c r="G157" s="20"/>
      <c r="H157" s="22"/>
      <c r="I157" s="22"/>
      <c r="J157" s="22"/>
      <c r="K157" s="20"/>
    </row>
    <row r="158" spans="2:11" s="3" customFormat="1" x14ac:dyDescent="0.35">
      <c r="B158" s="2"/>
      <c r="C158" s="2"/>
      <c r="D158" s="2"/>
      <c r="E158" s="20"/>
      <c r="F158" s="20"/>
      <c r="G158" s="20"/>
      <c r="H158" s="22"/>
      <c r="I158" s="22"/>
      <c r="J158" s="22"/>
      <c r="K158" s="20"/>
    </row>
    <row r="159" spans="2:11" s="3" customFormat="1" x14ac:dyDescent="0.35">
      <c r="B159" s="2"/>
      <c r="C159" s="2"/>
      <c r="D159" s="2"/>
      <c r="E159" s="20"/>
      <c r="F159" s="20"/>
      <c r="G159" s="20"/>
      <c r="H159" s="22"/>
      <c r="I159" s="22"/>
      <c r="J159" s="22"/>
      <c r="K159" s="20"/>
    </row>
    <row r="160" spans="2:11" s="3" customFormat="1" x14ac:dyDescent="0.35">
      <c r="B160" s="2"/>
      <c r="C160" s="2"/>
      <c r="D160" s="2"/>
      <c r="E160" s="20"/>
      <c r="F160" s="20"/>
      <c r="G160" s="20"/>
      <c r="H160" s="22"/>
      <c r="I160" s="22"/>
      <c r="J160" s="22"/>
      <c r="K160" s="20"/>
    </row>
    <row r="161" spans="2:11" s="3" customFormat="1" x14ac:dyDescent="0.35">
      <c r="B161" s="2"/>
      <c r="C161" s="2"/>
      <c r="D161" s="2"/>
      <c r="E161" s="20"/>
      <c r="F161" s="20"/>
      <c r="G161" s="20"/>
      <c r="H161" s="22"/>
      <c r="I161" s="22"/>
      <c r="J161" s="22"/>
      <c r="K161" s="20"/>
    </row>
    <row r="162" spans="2:11" s="3" customFormat="1" x14ac:dyDescent="0.35">
      <c r="B162" s="2"/>
      <c r="C162" s="2"/>
      <c r="D162" s="2"/>
      <c r="E162" s="20"/>
      <c r="F162" s="20"/>
      <c r="G162" s="20"/>
      <c r="H162" s="22"/>
      <c r="I162" s="22"/>
      <c r="J162" s="22"/>
      <c r="K162" s="20"/>
    </row>
    <row r="163" spans="2:11" s="3" customFormat="1" x14ac:dyDescent="0.35">
      <c r="B163" s="2"/>
      <c r="C163" s="2"/>
      <c r="D163" s="2"/>
      <c r="E163" s="20"/>
      <c r="F163" s="20"/>
      <c r="G163" s="20"/>
      <c r="H163" s="22"/>
      <c r="I163" s="22"/>
      <c r="J163" s="22"/>
      <c r="K163" s="20"/>
    </row>
    <row r="164" spans="2:11" s="3" customFormat="1" x14ac:dyDescent="0.35">
      <c r="B164" s="2"/>
      <c r="C164" s="2"/>
      <c r="D164" s="2"/>
      <c r="E164" s="20"/>
      <c r="F164" s="20"/>
      <c r="G164" s="20"/>
      <c r="H164" s="22"/>
      <c r="I164" s="22"/>
      <c r="J164" s="22"/>
      <c r="K164" s="20"/>
    </row>
    <row r="165" spans="2:11" s="3" customFormat="1" x14ac:dyDescent="0.35">
      <c r="B165" s="2"/>
      <c r="C165" s="2"/>
      <c r="D165" s="2"/>
      <c r="E165" s="20"/>
      <c r="F165" s="20"/>
      <c r="G165" s="20"/>
      <c r="H165" s="22"/>
      <c r="I165" s="22"/>
      <c r="J165" s="22"/>
      <c r="K165" s="20"/>
    </row>
    <row r="166" spans="2:11" s="3" customFormat="1" x14ac:dyDescent="0.35">
      <c r="B166" s="2"/>
      <c r="C166" s="2"/>
      <c r="D166" s="2"/>
      <c r="E166" s="20"/>
      <c r="F166" s="20"/>
      <c r="G166" s="20"/>
      <c r="H166" s="22"/>
      <c r="I166" s="22"/>
      <c r="J166" s="22"/>
      <c r="K166" s="20"/>
    </row>
    <row r="167" spans="2:11" s="3" customFormat="1" x14ac:dyDescent="0.35">
      <c r="B167" s="2"/>
      <c r="C167" s="2"/>
      <c r="D167" s="2"/>
      <c r="E167" s="20"/>
      <c r="F167" s="20"/>
      <c r="G167" s="20"/>
      <c r="H167" s="22"/>
      <c r="I167" s="22"/>
      <c r="J167" s="22"/>
      <c r="K167" s="20"/>
    </row>
    <row r="168" spans="2:11" s="3" customFormat="1" x14ac:dyDescent="0.35">
      <c r="B168" s="2"/>
      <c r="C168" s="2"/>
      <c r="D168" s="2"/>
      <c r="E168" s="20"/>
      <c r="F168" s="20"/>
      <c r="G168" s="20"/>
      <c r="H168" s="22"/>
      <c r="I168" s="22"/>
      <c r="J168" s="22"/>
      <c r="K168" s="20"/>
    </row>
    <row r="169" spans="2:11" s="3" customFormat="1" x14ac:dyDescent="0.35">
      <c r="B169" s="2"/>
      <c r="C169" s="2"/>
      <c r="D169" s="2"/>
      <c r="E169" s="20"/>
      <c r="F169" s="20"/>
      <c r="G169" s="20"/>
      <c r="H169" s="22"/>
      <c r="I169" s="22"/>
      <c r="J169" s="22"/>
      <c r="K169" s="20"/>
    </row>
    <row r="170" spans="2:11" s="3" customFormat="1" x14ac:dyDescent="0.35">
      <c r="B170" s="2"/>
      <c r="C170" s="2"/>
      <c r="D170" s="2"/>
      <c r="E170" s="20"/>
      <c r="F170" s="20"/>
      <c r="G170" s="20"/>
      <c r="H170" s="22"/>
      <c r="I170" s="22"/>
      <c r="J170" s="22"/>
      <c r="K170" s="20"/>
    </row>
    <row r="171" spans="2:11" s="3" customFormat="1" x14ac:dyDescent="0.35">
      <c r="B171" s="2"/>
      <c r="C171" s="2"/>
      <c r="D171" s="2"/>
      <c r="E171" s="20"/>
      <c r="F171" s="20"/>
      <c r="G171" s="20"/>
      <c r="H171" s="22"/>
      <c r="I171" s="22"/>
      <c r="J171" s="22"/>
      <c r="K171" s="20"/>
    </row>
    <row r="172" spans="2:11" s="3" customFormat="1" x14ac:dyDescent="0.35">
      <c r="B172" s="2"/>
      <c r="C172" s="2"/>
      <c r="D172" s="2"/>
      <c r="E172" s="20"/>
      <c r="F172" s="20"/>
      <c r="G172" s="20"/>
      <c r="H172" s="22"/>
      <c r="I172" s="22"/>
      <c r="J172" s="22"/>
      <c r="K172" s="20"/>
    </row>
    <row r="173" spans="2:11" s="3" customFormat="1" x14ac:dyDescent="0.35">
      <c r="B173" s="2"/>
      <c r="C173" s="2"/>
      <c r="D173" s="2"/>
      <c r="E173" s="20"/>
      <c r="F173" s="20"/>
      <c r="G173" s="20"/>
      <c r="H173" s="22"/>
      <c r="I173" s="22"/>
      <c r="J173" s="22"/>
      <c r="K173" s="20"/>
    </row>
    <row r="174" spans="2:11" s="3" customFormat="1" x14ac:dyDescent="0.35">
      <c r="B174" s="2"/>
      <c r="C174" s="2"/>
      <c r="D174" s="2"/>
      <c r="E174" s="20"/>
      <c r="F174" s="20"/>
      <c r="G174" s="20"/>
      <c r="H174" s="22"/>
      <c r="I174" s="22"/>
      <c r="J174" s="22"/>
      <c r="K174" s="20"/>
    </row>
    <row r="175" spans="2:11" s="3" customFormat="1" x14ac:dyDescent="0.35">
      <c r="B175" s="2"/>
      <c r="C175" s="2"/>
      <c r="D175" s="2"/>
      <c r="E175" s="20"/>
      <c r="F175" s="20"/>
      <c r="G175" s="20"/>
      <c r="H175" s="22"/>
      <c r="I175" s="22"/>
      <c r="J175" s="22"/>
      <c r="K175" s="20"/>
    </row>
    <row r="176" spans="2:11" s="3" customFormat="1" x14ac:dyDescent="0.35">
      <c r="B176" s="2"/>
      <c r="C176" s="2"/>
      <c r="D176" s="2"/>
      <c r="E176" s="20"/>
      <c r="F176" s="20"/>
      <c r="G176" s="20"/>
      <c r="H176" s="22"/>
      <c r="I176" s="22"/>
      <c r="J176" s="22"/>
      <c r="K176" s="20"/>
    </row>
    <row r="177" spans="2:11" s="3" customFormat="1" x14ac:dyDescent="0.35">
      <c r="B177" s="2"/>
      <c r="C177" s="2"/>
      <c r="D177" s="2"/>
      <c r="E177" s="20"/>
      <c r="F177" s="20"/>
      <c r="G177" s="20"/>
      <c r="H177" s="22"/>
      <c r="I177" s="22"/>
      <c r="J177" s="22"/>
      <c r="K177" s="20"/>
    </row>
    <row r="178" spans="2:11" s="3" customFormat="1" x14ac:dyDescent="0.35">
      <c r="B178" s="2"/>
      <c r="C178" s="2"/>
      <c r="D178" s="2"/>
      <c r="E178" s="20"/>
      <c r="F178" s="20"/>
      <c r="G178" s="20"/>
      <c r="H178" s="22"/>
      <c r="I178" s="22"/>
      <c r="J178" s="22"/>
      <c r="K178" s="20"/>
    </row>
    <row r="179" spans="2:11" s="3" customFormat="1" x14ac:dyDescent="0.35">
      <c r="B179" s="2"/>
      <c r="C179" s="2"/>
      <c r="D179" s="2"/>
      <c r="E179" s="20"/>
      <c r="F179" s="20"/>
      <c r="G179" s="20"/>
      <c r="H179" s="22"/>
      <c r="I179" s="22"/>
      <c r="J179" s="22"/>
      <c r="K179" s="20"/>
    </row>
    <row r="180" spans="2:11" s="3" customFormat="1" x14ac:dyDescent="0.35">
      <c r="B180" s="2"/>
      <c r="C180" s="2"/>
      <c r="D180" s="2"/>
      <c r="E180" s="20"/>
      <c r="F180" s="20"/>
      <c r="G180" s="20"/>
      <c r="H180" s="22"/>
      <c r="I180" s="22"/>
      <c r="J180" s="22"/>
      <c r="K180" s="20"/>
    </row>
    <row r="181" spans="2:11" s="3" customFormat="1" x14ac:dyDescent="0.35">
      <c r="B181" s="2"/>
      <c r="C181" s="2"/>
      <c r="D181" s="2"/>
      <c r="E181" s="20"/>
      <c r="F181" s="20"/>
      <c r="G181" s="20"/>
      <c r="H181" s="22"/>
      <c r="I181" s="22"/>
      <c r="J181" s="22"/>
      <c r="K181" s="20"/>
    </row>
    <row r="182" spans="2:11" s="3" customFormat="1" x14ac:dyDescent="0.35">
      <c r="B182" s="2"/>
      <c r="C182" s="2"/>
      <c r="D182" s="2"/>
      <c r="E182" s="20"/>
      <c r="F182" s="20"/>
      <c r="G182" s="20"/>
      <c r="H182" s="22"/>
      <c r="I182" s="22"/>
      <c r="J182" s="22"/>
      <c r="K182" s="20"/>
    </row>
    <row r="183" spans="2:11" s="3" customFormat="1" x14ac:dyDescent="0.35">
      <c r="B183" s="2"/>
      <c r="C183" s="2"/>
      <c r="D183" s="2"/>
      <c r="E183" s="20"/>
      <c r="F183" s="20"/>
      <c r="G183" s="20"/>
      <c r="H183" s="22"/>
      <c r="I183" s="22"/>
      <c r="J183" s="22"/>
      <c r="K183" s="20"/>
    </row>
    <row r="184" spans="2:11" s="3" customFormat="1" x14ac:dyDescent="0.35">
      <c r="B184" s="2"/>
      <c r="C184" s="2"/>
      <c r="D184" s="2"/>
      <c r="E184" s="20"/>
      <c r="F184" s="20"/>
      <c r="G184" s="20"/>
      <c r="H184" s="22"/>
      <c r="I184" s="22"/>
      <c r="J184" s="22"/>
      <c r="K184" s="20"/>
    </row>
    <row r="185" spans="2:11" s="3" customFormat="1" x14ac:dyDescent="0.35">
      <c r="B185" s="2"/>
      <c r="C185" s="2"/>
      <c r="D185" s="2"/>
      <c r="E185" s="20"/>
      <c r="F185" s="20"/>
      <c r="G185" s="20"/>
      <c r="H185" s="22"/>
      <c r="I185" s="22"/>
      <c r="J185" s="22"/>
      <c r="K185" s="20"/>
    </row>
    <row r="186" spans="2:11" s="3" customFormat="1" x14ac:dyDescent="0.35">
      <c r="B186" s="2"/>
      <c r="C186" s="2"/>
      <c r="D186" s="2"/>
      <c r="E186" s="20"/>
      <c r="F186" s="20"/>
      <c r="G186" s="20"/>
      <c r="H186" s="22"/>
      <c r="I186" s="22"/>
      <c r="J186" s="22"/>
      <c r="K186" s="20"/>
    </row>
    <row r="187" spans="2:11" s="3" customFormat="1" x14ac:dyDescent="0.35">
      <c r="B187" s="2"/>
      <c r="C187" s="2"/>
      <c r="D187" s="2"/>
      <c r="E187" s="20"/>
      <c r="F187" s="20"/>
      <c r="G187" s="20"/>
      <c r="H187" s="22"/>
      <c r="I187" s="22"/>
      <c r="J187" s="22"/>
      <c r="K187" s="20"/>
    </row>
    <row r="188" spans="2:11" s="3" customFormat="1" x14ac:dyDescent="0.35">
      <c r="B188" s="2"/>
      <c r="C188" s="2"/>
      <c r="D188" s="2"/>
      <c r="E188" s="20"/>
      <c r="F188" s="20"/>
      <c r="G188" s="20"/>
      <c r="H188" s="22"/>
      <c r="I188" s="22"/>
      <c r="J188" s="22"/>
      <c r="K188" s="20"/>
    </row>
    <row r="189" spans="2:11" s="3" customFormat="1" x14ac:dyDescent="0.35">
      <c r="B189" s="2"/>
      <c r="C189" s="2"/>
      <c r="D189" s="2"/>
      <c r="E189" s="20"/>
      <c r="F189" s="20"/>
      <c r="G189" s="20"/>
      <c r="H189" s="22"/>
      <c r="I189" s="22"/>
      <c r="J189" s="22"/>
      <c r="K189" s="20"/>
    </row>
    <row r="190" spans="2:11" s="3" customFormat="1" x14ac:dyDescent="0.35">
      <c r="B190" s="2"/>
      <c r="C190" s="2"/>
      <c r="D190" s="2"/>
      <c r="E190" s="20"/>
      <c r="F190" s="20"/>
      <c r="G190" s="20"/>
      <c r="H190" s="22"/>
      <c r="I190" s="22"/>
      <c r="J190" s="22"/>
      <c r="K190" s="20"/>
    </row>
    <row r="191" spans="2:11" s="3" customFormat="1" x14ac:dyDescent="0.35">
      <c r="B191" s="2"/>
      <c r="C191" s="2"/>
      <c r="D191" s="2"/>
      <c r="E191" s="20"/>
      <c r="F191" s="20"/>
      <c r="G191" s="20"/>
      <c r="H191" s="22"/>
      <c r="I191" s="22"/>
      <c r="J191" s="22"/>
      <c r="K191" s="20"/>
    </row>
    <row r="192" spans="2:11" s="3" customFormat="1" x14ac:dyDescent="0.35">
      <c r="B192" s="2"/>
      <c r="C192" s="2"/>
      <c r="D192" s="2"/>
      <c r="E192" s="20"/>
      <c r="F192" s="20"/>
      <c r="G192" s="20"/>
      <c r="H192" s="22"/>
      <c r="I192" s="22"/>
      <c r="J192" s="22"/>
      <c r="K192" s="20"/>
    </row>
    <row r="193" spans="2:11" s="3" customFormat="1" x14ac:dyDescent="0.35">
      <c r="B193" s="2"/>
      <c r="C193" s="2"/>
      <c r="D193" s="2"/>
      <c r="E193" s="20"/>
      <c r="F193" s="20"/>
      <c r="G193" s="20"/>
      <c r="H193" s="22"/>
      <c r="I193" s="22"/>
      <c r="J193" s="22"/>
      <c r="K193" s="20"/>
    </row>
    <row r="194" spans="2:11" s="3" customFormat="1" x14ac:dyDescent="0.35">
      <c r="B194" s="2"/>
      <c r="C194" s="2"/>
      <c r="D194" s="2"/>
      <c r="E194" s="20"/>
      <c r="F194" s="20"/>
      <c r="G194" s="20"/>
      <c r="H194" s="22"/>
      <c r="I194" s="22"/>
      <c r="J194" s="22"/>
      <c r="K194" s="20"/>
    </row>
    <row r="195" spans="2:11" s="3" customFormat="1" x14ac:dyDescent="0.35">
      <c r="B195" s="2"/>
      <c r="C195" s="2"/>
      <c r="D195" s="2"/>
      <c r="E195" s="20"/>
      <c r="F195" s="20"/>
      <c r="G195" s="20"/>
      <c r="H195" s="22"/>
      <c r="I195" s="22"/>
      <c r="J195" s="22"/>
      <c r="K195" s="20"/>
    </row>
    <row r="196" spans="2:11" s="3" customFormat="1" x14ac:dyDescent="0.35">
      <c r="B196" s="2"/>
      <c r="C196" s="2"/>
      <c r="D196" s="2"/>
      <c r="E196" s="20"/>
      <c r="F196" s="20"/>
      <c r="G196" s="20"/>
      <c r="H196" s="22"/>
      <c r="I196" s="22"/>
      <c r="J196" s="22"/>
      <c r="K196" s="20"/>
    </row>
    <row r="197" spans="2:11" s="3" customFormat="1" x14ac:dyDescent="0.35">
      <c r="B197" s="2"/>
      <c r="C197" s="2"/>
      <c r="D197" s="2"/>
      <c r="E197" s="20"/>
      <c r="F197" s="20"/>
      <c r="G197" s="20"/>
      <c r="H197" s="22"/>
      <c r="I197" s="22"/>
      <c r="J197" s="22"/>
      <c r="K197" s="20"/>
    </row>
    <row r="198" spans="2:11" s="3" customFormat="1" x14ac:dyDescent="0.35">
      <c r="B198" s="2"/>
      <c r="C198" s="2"/>
      <c r="D198" s="2"/>
      <c r="E198" s="20"/>
      <c r="F198" s="20"/>
      <c r="G198" s="20"/>
      <c r="H198" s="22"/>
      <c r="I198" s="22"/>
      <c r="J198" s="22"/>
      <c r="K198" s="20"/>
    </row>
    <row r="199" spans="2:11" s="3" customFormat="1" x14ac:dyDescent="0.35">
      <c r="B199" s="2"/>
      <c r="C199" s="2"/>
      <c r="D199" s="2"/>
      <c r="E199" s="20"/>
      <c r="F199" s="20"/>
      <c r="G199" s="20"/>
      <c r="H199" s="22"/>
      <c r="I199" s="22"/>
      <c r="J199" s="22"/>
      <c r="K199" s="20"/>
    </row>
    <row r="200" spans="2:11" s="3" customFormat="1" x14ac:dyDescent="0.35">
      <c r="B200" s="2"/>
      <c r="C200" s="2"/>
      <c r="D200" s="2"/>
      <c r="E200" s="20"/>
      <c r="F200" s="20"/>
      <c r="G200" s="20"/>
      <c r="H200" s="22"/>
      <c r="I200" s="22"/>
      <c r="J200" s="22"/>
      <c r="K200" s="20"/>
    </row>
    <row r="201" spans="2:11" s="3" customFormat="1" x14ac:dyDescent="0.35">
      <c r="B201" s="2"/>
      <c r="C201" s="2"/>
      <c r="D201" s="2"/>
      <c r="E201" s="20"/>
      <c r="F201" s="20"/>
      <c r="G201" s="20"/>
      <c r="H201" s="22"/>
      <c r="I201" s="22"/>
      <c r="J201" s="22"/>
      <c r="K201" s="20"/>
    </row>
    <row r="202" spans="2:11" s="3" customFormat="1" x14ac:dyDescent="0.35">
      <c r="B202" s="2"/>
      <c r="C202" s="2"/>
      <c r="D202" s="2"/>
      <c r="E202" s="20"/>
      <c r="F202" s="20"/>
      <c r="G202" s="20"/>
      <c r="H202" s="22"/>
      <c r="I202" s="22"/>
      <c r="J202" s="22"/>
      <c r="K202" s="20"/>
    </row>
    <row r="203" spans="2:11" s="3" customFormat="1" x14ac:dyDescent="0.35">
      <c r="B203" s="2"/>
      <c r="C203" s="2"/>
      <c r="D203" s="2"/>
      <c r="E203" s="20"/>
      <c r="F203" s="20"/>
      <c r="G203" s="20"/>
      <c r="H203" s="22"/>
      <c r="I203" s="22"/>
      <c r="J203" s="22"/>
      <c r="K203" s="20"/>
    </row>
    <row r="204" spans="2:11" s="3" customFormat="1" x14ac:dyDescent="0.35">
      <c r="B204" s="2"/>
      <c r="C204" s="2"/>
      <c r="D204" s="2"/>
      <c r="E204" s="20"/>
      <c r="F204" s="20"/>
      <c r="G204" s="20"/>
      <c r="H204" s="22"/>
      <c r="I204" s="22"/>
      <c r="J204" s="22"/>
      <c r="K204" s="20"/>
    </row>
    <row r="205" spans="2:11" s="3" customFormat="1" x14ac:dyDescent="0.35">
      <c r="B205" s="2"/>
      <c r="C205" s="2"/>
      <c r="D205" s="2"/>
      <c r="E205" s="20"/>
      <c r="F205" s="20"/>
      <c r="G205" s="20"/>
      <c r="H205" s="22"/>
      <c r="I205" s="22"/>
      <c r="J205" s="22"/>
      <c r="K205" s="20"/>
    </row>
    <row r="206" spans="2:11" s="3" customFormat="1" x14ac:dyDescent="0.35">
      <c r="B206" s="2"/>
      <c r="C206" s="2"/>
      <c r="D206" s="2"/>
      <c r="E206" s="20"/>
      <c r="F206" s="20"/>
      <c r="G206" s="20"/>
      <c r="H206" s="22"/>
      <c r="I206" s="22"/>
      <c r="J206" s="22"/>
      <c r="K206" s="20"/>
    </row>
    <row r="207" spans="2:11" s="3" customFormat="1" x14ac:dyDescent="0.35">
      <c r="B207" s="2"/>
      <c r="C207" s="2"/>
      <c r="D207" s="2"/>
      <c r="E207" s="20"/>
      <c r="F207" s="20"/>
      <c r="G207" s="20"/>
      <c r="H207" s="22"/>
      <c r="I207" s="22"/>
      <c r="J207" s="22"/>
      <c r="K207" s="20"/>
    </row>
    <row r="208" spans="2:11" s="3" customFormat="1" x14ac:dyDescent="0.35">
      <c r="B208" s="2"/>
      <c r="C208" s="2"/>
      <c r="D208" s="2"/>
      <c r="E208" s="20"/>
      <c r="F208" s="20"/>
      <c r="G208" s="20"/>
      <c r="H208" s="22"/>
      <c r="I208" s="22"/>
      <c r="J208" s="22"/>
      <c r="K208" s="20"/>
    </row>
    <row r="209" spans="2:11" s="3" customFormat="1" x14ac:dyDescent="0.35">
      <c r="B209" s="2"/>
      <c r="C209" s="2"/>
      <c r="D209" s="2"/>
      <c r="E209" s="20"/>
      <c r="F209" s="20"/>
      <c r="G209" s="20"/>
      <c r="H209" s="22"/>
      <c r="I209" s="22"/>
      <c r="J209" s="22"/>
      <c r="K209" s="20"/>
    </row>
    <row r="210" spans="2:11" s="3" customFormat="1" x14ac:dyDescent="0.35">
      <c r="B210" s="2"/>
      <c r="C210" s="2"/>
      <c r="D210" s="2"/>
      <c r="E210" s="20"/>
      <c r="F210" s="20"/>
      <c r="G210" s="20"/>
      <c r="H210" s="22"/>
      <c r="I210" s="22"/>
      <c r="J210" s="22"/>
      <c r="K210" s="20"/>
    </row>
    <row r="211" spans="2:11" s="3" customFormat="1" x14ac:dyDescent="0.35">
      <c r="B211" s="2"/>
      <c r="C211" s="2"/>
      <c r="D211" s="2"/>
      <c r="E211" s="20"/>
      <c r="F211" s="20"/>
      <c r="G211" s="20"/>
      <c r="H211" s="22"/>
      <c r="I211" s="22"/>
      <c r="J211" s="22"/>
      <c r="K211" s="20"/>
    </row>
    <row r="212" spans="2:11" s="3" customFormat="1" x14ac:dyDescent="0.35">
      <c r="B212" s="2"/>
      <c r="C212" s="2"/>
      <c r="D212" s="2"/>
      <c r="E212" s="20"/>
      <c r="F212" s="20"/>
      <c r="G212" s="20"/>
      <c r="H212" s="22"/>
      <c r="I212" s="22"/>
      <c r="J212" s="22"/>
      <c r="K212" s="20"/>
    </row>
    <row r="213" spans="2:11" s="3" customFormat="1" x14ac:dyDescent="0.35">
      <c r="B213" s="2"/>
      <c r="C213" s="2"/>
      <c r="D213" s="2"/>
      <c r="E213" s="20"/>
      <c r="F213" s="20"/>
      <c r="G213" s="20"/>
      <c r="H213" s="22"/>
      <c r="I213" s="22"/>
      <c r="J213" s="22"/>
      <c r="K213" s="20"/>
    </row>
    <row r="214" spans="2:11" s="3" customFormat="1" x14ac:dyDescent="0.35">
      <c r="B214" s="2"/>
      <c r="C214" s="2"/>
      <c r="D214" s="2"/>
      <c r="E214" s="20"/>
      <c r="F214" s="20"/>
      <c r="G214" s="20"/>
      <c r="H214" s="22"/>
      <c r="I214" s="22"/>
      <c r="J214" s="22"/>
      <c r="K214" s="20"/>
    </row>
    <row r="215" spans="2:11" s="3" customFormat="1" x14ac:dyDescent="0.35">
      <c r="B215" s="2"/>
      <c r="C215" s="2"/>
      <c r="D215" s="2"/>
      <c r="E215" s="20"/>
      <c r="F215" s="20"/>
      <c r="G215" s="20"/>
      <c r="H215" s="22"/>
      <c r="I215" s="22"/>
      <c r="J215" s="22"/>
      <c r="K215" s="20"/>
    </row>
    <row r="216" spans="2:11" s="3" customFormat="1" x14ac:dyDescent="0.35">
      <c r="B216" s="2"/>
      <c r="C216" s="2"/>
      <c r="D216" s="2"/>
      <c r="E216" s="20"/>
      <c r="F216" s="20"/>
      <c r="G216" s="20"/>
      <c r="H216" s="22"/>
      <c r="I216" s="22"/>
      <c r="J216" s="22"/>
      <c r="K216" s="20"/>
    </row>
    <row r="217" spans="2:11" s="3" customFormat="1" x14ac:dyDescent="0.35">
      <c r="B217" s="2"/>
      <c r="C217" s="2"/>
      <c r="D217" s="2"/>
      <c r="E217" s="20"/>
      <c r="F217" s="20"/>
      <c r="G217" s="20"/>
      <c r="H217" s="22"/>
      <c r="I217" s="22"/>
      <c r="J217" s="22"/>
      <c r="K217" s="20"/>
    </row>
    <row r="218" spans="2:11" s="3" customFormat="1" x14ac:dyDescent="0.35">
      <c r="B218" s="2"/>
      <c r="C218" s="2"/>
      <c r="D218" s="2"/>
      <c r="E218" s="20"/>
      <c r="F218" s="20"/>
      <c r="G218" s="20"/>
      <c r="H218" s="22"/>
      <c r="I218" s="22"/>
      <c r="J218" s="22"/>
      <c r="K218" s="20"/>
    </row>
    <row r="219" spans="2:11" s="3" customFormat="1" x14ac:dyDescent="0.35">
      <c r="B219" s="2"/>
      <c r="C219" s="2"/>
      <c r="D219" s="2"/>
      <c r="E219" s="20"/>
      <c r="F219" s="20"/>
      <c r="G219" s="20"/>
      <c r="H219" s="22"/>
      <c r="I219" s="22"/>
      <c r="J219" s="22"/>
      <c r="K219" s="20"/>
    </row>
    <row r="220" spans="2:11" s="3" customFormat="1" x14ac:dyDescent="0.35">
      <c r="B220" s="2"/>
      <c r="C220" s="2"/>
      <c r="D220" s="2"/>
      <c r="E220" s="20"/>
      <c r="F220" s="20"/>
      <c r="G220" s="20"/>
      <c r="H220" s="22"/>
      <c r="I220" s="22"/>
      <c r="J220" s="22"/>
      <c r="K220" s="20"/>
    </row>
    <row r="221" spans="2:11" s="3" customFormat="1" x14ac:dyDescent="0.35">
      <c r="B221" s="2"/>
      <c r="C221" s="2"/>
      <c r="D221" s="2"/>
      <c r="E221" s="20"/>
      <c r="F221" s="20"/>
      <c r="G221" s="20"/>
      <c r="H221" s="22"/>
      <c r="I221" s="22"/>
      <c r="J221" s="22"/>
      <c r="K221" s="20"/>
    </row>
    <row r="222" spans="2:11" s="3" customFormat="1" x14ac:dyDescent="0.35">
      <c r="B222" s="2"/>
      <c r="C222" s="2"/>
      <c r="D222" s="2"/>
      <c r="E222" s="20"/>
      <c r="F222" s="20"/>
      <c r="G222" s="20"/>
      <c r="H222" s="22"/>
      <c r="I222" s="22"/>
      <c r="J222" s="22"/>
      <c r="K222" s="20"/>
    </row>
    <row r="223" spans="2:11" s="3" customFormat="1" x14ac:dyDescent="0.35">
      <c r="B223" s="2"/>
      <c r="C223" s="2"/>
      <c r="D223" s="2"/>
      <c r="E223" s="20"/>
      <c r="F223" s="20"/>
      <c r="G223" s="20"/>
      <c r="H223" s="22"/>
      <c r="I223" s="22"/>
      <c r="J223" s="22"/>
      <c r="K223" s="20"/>
    </row>
    <row r="224" spans="2:11" s="3" customFormat="1" x14ac:dyDescent="0.35">
      <c r="B224" s="2"/>
      <c r="C224" s="2"/>
      <c r="D224" s="2"/>
      <c r="E224" s="20"/>
      <c r="F224" s="20"/>
      <c r="G224" s="20"/>
      <c r="H224" s="22"/>
      <c r="I224" s="22"/>
      <c r="J224" s="22"/>
      <c r="K224" s="20"/>
    </row>
    <row r="225" spans="2:11" s="3" customFormat="1" x14ac:dyDescent="0.35">
      <c r="B225" s="2"/>
      <c r="C225" s="2"/>
      <c r="D225" s="2"/>
      <c r="E225" s="20"/>
      <c r="F225" s="20"/>
      <c r="G225" s="20"/>
      <c r="H225" s="22"/>
      <c r="I225" s="22"/>
      <c r="J225" s="22"/>
      <c r="K225" s="20"/>
    </row>
    <row r="226" spans="2:11" s="3" customFormat="1" x14ac:dyDescent="0.35">
      <c r="B226" s="2"/>
      <c r="C226" s="2"/>
      <c r="D226" s="2"/>
      <c r="E226" s="20"/>
      <c r="F226" s="20"/>
      <c r="G226" s="20"/>
      <c r="H226" s="22"/>
      <c r="I226" s="22"/>
      <c r="J226" s="22"/>
      <c r="K226" s="20"/>
    </row>
    <row r="227" spans="2:11" s="3" customFormat="1" x14ac:dyDescent="0.35">
      <c r="B227" s="2"/>
      <c r="C227" s="2"/>
      <c r="D227" s="2"/>
      <c r="E227" s="20"/>
      <c r="F227" s="20"/>
      <c r="G227" s="20"/>
      <c r="H227" s="22"/>
      <c r="I227" s="22"/>
      <c r="J227" s="22"/>
      <c r="K227" s="20"/>
    </row>
    <row r="228" spans="2:11" s="3" customFormat="1" x14ac:dyDescent="0.35">
      <c r="B228" s="2"/>
      <c r="C228" s="2"/>
      <c r="D228" s="2"/>
      <c r="E228" s="20"/>
      <c r="F228" s="20"/>
      <c r="G228" s="20"/>
      <c r="H228" s="22"/>
      <c r="I228" s="22"/>
      <c r="J228" s="22"/>
      <c r="K228" s="20"/>
    </row>
    <row r="229" spans="2:11" s="3" customFormat="1" x14ac:dyDescent="0.35">
      <c r="B229" s="2"/>
      <c r="C229" s="2"/>
      <c r="D229" s="2"/>
      <c r="E229" s="20"/>
      <c r="F229" s="20"/>
      <c r="G229" s="20"/>
      <c r="H229" s="22"/>
      <c r="I229" s="22"/>
      <c r="J229" s="22"/>
      <c r="K229" s="20"/>
    </row>
    <row r="230" spans="2:11" s="3" customFormat="1" x14ac:dyDescent="0.35">
      <c r="B230" s="2"/>
      <c r="C230" s="2"/>
      <c r="D230" s="2"/>
      <c r="E230" s="20"/>
      <c r="F230" s="20"/>
      <c r="G230" s="20"/>
      <c r="H230" s="22"/>
      <c r="I230" s="22"/>
      <c r="J230" s="22"/>
      <c r="K230" s="20"/>
    </row>
    <row r="231" spans="2:11" s="3" customFormat="1" x14ac:dyDescent="0.35">
      <c r="B231" s="2"/>
      <c r="C231" s="2"/>
      <c r="D231" s="2"/>
      <c r="E231" s="20"/>
      <c r="F231" s="20"/>
      <c r="G231" s="20"/>
      <c r="H231" s="22"/>
      <c r="I231" s="22"/>
      <c r="J231" s="22"/>
      <c r="K231" s="20"/>
    </row>
    <row r="232" spans="2:11" s="3" customFormat="1" x14ac:dyDescent="0.35">
      <c r="B232" s="2"/>
      <c r="C232" s="2"/>
      <c r="D232" s="2"/>
      <c r="E232" s="20"/>
      <c r="F232" s="20"/>
      <c r="G232" s="20"/>
      <c r="H232" s="22"/>
      <c r="I232" s="22"/>
      <c r="J232" s="22"/>
      <c r="K232" s="20"/>
    </row>
    <row r="233" spans="2:11" s="3" customFormat="1" x14ac:dyDescent="0.35">
      <c r="B233" s="2"/>
      <c r="C233" s="2"/>
      <c r="D233" s="2"/>
      <c r="E233" s="20"/>
      <c r="F233" s="20"/>
      <c r="G233" s="20"/>
      <c r="H233" s="22"/>
      <c r="I233" s="22"/>
      <c r="J233" s="22"/>
      <c r="K233" s="20"/>
    </row>
    <row r="234" spans="2:11" s="3" customFormat="1" x14ac:dyDescent="0.35">
      <c r="B234" s="2"/>
      <c r="C234" s="2"/>
      <c r="D234" s="2"/>
      <c r="E234" s="20"/>
      <c r="F234" s="20"/>
      <c r="G234" s="20"/>
      <c r="H234" s="22"/>
      <c r="I234" s="22"/>
      <c r="J234" s="22"/>
      <c r="K234" s="20"/>
    </row>
    <row r="235" spans="2:11" s="3" customFormat="1" x14ac:dyDescent="0.35">
      <c r="B235" s="2"/>
      <c r="C235" s="2"/>
      <c r="D235" s="2"/>
      <c r="E235" s="20"/>
      <c r="F235" s="20"/>
      <c r="G235" s="20"/>
      <c r="H235" s="22"/>
      <c r="I235" s="22"/>
      <c r="J235" s="22"/>
      <c r="K235" s="20"/>
    </row>
    <row r="236" spans="2:11" s="3" customFormat="1" x14ac:dyDescent="0.35">
      <c r="B236" s="2"/>
      <c r="C236" s="2"/>
      <c r="D236" s="2"/>
      <c r="E236" s="20"/>
      <c r="F236" s="20"/>
      <c r="G236" s="20"/>
      <c r="H236" s="22"/>
      <c r="I236" s="22"/>
      <c r="J236" s="22"/>
      <c r="K236" s="20"/>
    </row>
    <row r="237" spans="2:11" s="3" customFormat="1" x14ac:dyDescent="0.35">
      <c r="B237" s="2"/>
      <c r="C237" s="2"/>
      <c r="D237" s="2"/>
      <c r="E237" s="20"/>
      <c r="F237" s="20"/>
      <c r="G237" s="20"/>
      <c r="H237" s="22"/>
      <c r="I237" s="22"/>
      <c r="J237" s="22"/>
      <c r="K237" s="20"/>
    </row>
    <row r="238" spans="2:11" s="3" customFormat="1" x14ac:dyDescent="0.35">
      <c r="B238" s="2"/>
      <c r="C238" s="2"/>
      <c r="D238" s="2"/>
      <c r="E238" s="20"/>
      <c r="F238" s="20"/>
      <c r="G238" s="20"/>
      <c r="H238" s="22"/>
      <c r="I238" s="22"/>
      <c r="J238" s="22"/>
      <c r="K238" s="20"/>
    </row>
    <row r="239" spans="2:11" s="3" customFormat="1" x14ac:dyDescent="0.35">
      <c r="B239" s="2"/>
      <c r="C239" s="2"/>
      <c r="D239" s="2"/>
      <c r="E239" s="20"/>
      <c r="F239" s="20"/>
      <c r="G239" s="20"/>
      <c r="H239" s="22"/>
      <c r="I239" s="22"/>
      <c r="J239" s="22"/>
      <c r="K239" s="20"/>
    </row>
    <row r="240" spans="2:11" s="3" customFormat="1" x14ac:dyDescent="0.35">
      <c r="B240" s="2"/>
      <c r="C240" s="2"/>
      <c r="D240" s="2"/>
      <c r="E240" s="20"/>
      <c r="F240" s="20"/>
      <c r="G240" s="20"/>
      <c r="H240" s="22"/>
      <c r="I240" s="22"/>
      <c r="J240" s="22"/>
      <c r="K240" s="20"/>
    </row>
    <row r="241" spans="2:11" s="3" customFormat="1" x14ac:dyDescent="0.35">
      <c r="B241" s="2"/>
      <c r="C241" s="2"/>
      <c r="D241" s="2"/>
      <c r="E241" s="20"/>
      <c r="F241" s="20"/>
      <c r="G241" s="20"/>
      <c r="H241" s="22"/>
      <c r="I241" s="22"/>
      <c r="J241" s="22"/>
      <c r="K241" s="20"/>
    </row>
    <row r="242" spans="2:11" s="3" customFormat="1" x14ac:dyDescent="0.35">
      <c r="B242" s="2"/>
      <c r="C242" s="2"/>
      <c r="D242" s="2"/>
      <c r="E242" s="20"/>
      <c r="F242" s="20"/>
      <c r="G242" s="20"/>
      <c r="H242" s="22"/>
      <c r="I242" s="22"/>
      <c r="J242" s="22"/>
      <c r="K242" s="20"/>
    </row>
    <row r="243" spans="2:11" s="3" customFormat="1" x14ac:dyDescent="0.35">
      <c r="B243" s="2"/>
      <c r="C243" s="2"/>
      <c r="D243" s="2"/>
      <c r="E243" s="20"/>
      <c r="F243" s="20"/>
      <c r="G243" s="20"/>
      <c r="H243" s="22"/>
      <c r="I243" s="22"/>
      <c r="J243" s="22"/>
      <c r="K243" s="20"/>
    </row>
    <row r="244" spans="2:11" s="3" customFormat="1" x14ac:dyDescent="0.35">
      <c r="B244" s="2"/>
      <c r="C244" s="2"/>
      <c r="D244" s="2"/>
      <c r="E244" s="20"/>
      <c r="F244" s="20"/>
      <c r="G244" s="20"/>
      <c r="H244" s="22"/>
      <c r="I244" s="22"/>
      <c r="J244" s="22"/>
      <c r="K244" s="20"/>
    </row>
    <row r="245" spans="2:11" s="3" customFormat="1" x14ac:dyDescent="0.35">
      <c r="B245" s="2"/>
      <c r="C245" s="2"/>
      <c r="D245" s="2"/>
      <c r="E245" s="20"/>
      <c r="F245" s="20"/>
      <c r="G245" s="20"/>
      <c r="H245" s="22"/>
      <c r="I245" s="22"/>
      <c r="J245" s="22"/>
      <c r="K245" s="20"/>
    </row>
    <row r="246" spans="2:11" s="3" customFormat="1" x14ac:dyDescent="0.35">
      <c r="B246" s="2"/>
      <c r="C246" s="2"/>
      <c r="D246" s="2"/>
      <c r="E246" s="20"/>
      <c r="F246" s="20"/>
      <c r="G246" s="20"/>
      <c r="H246" s="22"/>
      <c r="I246" s="22"/>
      <c r="J246" s="22"/>
      <c r="K246" s="20"/>
    </row>
    <row r="247" spans="2:11" s="3" customFormat="1" x14ac:dyDescent="0.35">
      <c r="B247" s="2"/>
      <c r="C247" s="2"/>
      <c r="D247" s="2"/>
      <c r="E247" s="20"/>
      <c r="F247" s="20"/>
      <c r="G247" s="20"/>
      <c r="H247" s="22"/>
      <c r="I247" s="22"/>
      <c r="J247" s="22"/>
      <c r="K247" s="20"/>
    </row>
    <row r="248" spans="2:11" s="3" customFormat="1" x14ac:dyDescent="0.35">
      <c r="B248" s="2"/>
      <c r="C248" s="2"/>
      <c r="D248" s="2"/>
      <c r="E248" s="20"/>
      <c r="F248" s="20"/>
      <c r="G248" s="20"/>
      <c r="H248" s="22"/>
      <c r="I248" s="22"/>
      <c r="J248" s="22"/>
      <c r="K248" s="20"/>
    </row>
    <row r="249" spans="2:11" s="3" customFormat="1" x14ac:dyDescent="0.35">
      <c r="B249" s="2"/>
      <c r="C249" s="2"/>
      <c r="D249" s="2"/>
      <c r="E249" s="20"/>
      <c r="F249" s="20"/>
      <c r="G249" s="20"/>
      <c r="H249" s="22"/>
      <c r="I249" s="22"/>
      <c r="J249" s="22"/>
      <c r="K249" s="20"/>
    </row>
    <row r="250" spans="2:11" s="3" customFormat="1" x14ac:dyDescent="0.35">
      <c r="B250" s="2"/>
      <c r="C250" s="2"/>
      <c r="D250" s="2"/>
      <c r="E250" s="20"/>
      <c r="F250" s="20"/>
      <c r="G250" s="20"/>
      <c r="H250" s="22"/>
      <c r="I250" s="22"/>
      <c r="J250" s="22"/>
      <c r="K250" s="20"/>
    </row>
    <row r="251" spans="2:11" s="3" customFormat="1" x14ac:dyDescent="0.35">
      <c r="B251" s="2"/>
      <c r="C251" s="2"/>
      <c r="D251" s="2"/>
      <c r="E251" s="20"/>
      <c r="F251" s="20"/>
      <c r="G251" s="20"/>
      <c r="H251" s="22"/>
      <c r="I251" s="22"/>
      <c r="J251" s="22"/>
      <c r="K251" s="20"/>
    </row>
    <row r="252" spans="2:11" s="3" customFormat="1" x14ac:dyDescent="0.35">
      <c r="B252" s="2"/>
      <c r="C252" s="2"/>
      <c r="D252" s="2"/>
      <c r="E252" s="20"/>
      <c r="F252" s="20"/>
      <c r="G252" s="20"/>
      <c r="H252" s="22"/>
      <c r="I252" s="22"/>
      <c r="J252" s="22"/>
      <c r="K252" s="20"/>
    </row>
    <row r="253" spans="2:11" s="3" customFormat="1" x14ac:dyDescent="0.35">
      <c r="B253" s="2"/>
      <c r="C253" s="2"/>
      <c r="D253" s="2"/>
      <c r="E253" s="20"/>
      <c r="F253" s="20"/>
      <c r="G253" s="20"/>
      <c r="H253" s="22"/>
      <c r="I253" s="22"/>
      <c r="J253" s="22"/>
      <c r="K253" s="20"/>
    </row>
    <row r="254" spans="2:11" s="3" customFormat="1" x14ac:dyDescent="0.35">
      <c r="B254" s="2"/>
      <c r="C254" s="2"/>
      <c r="D254" s="2"/>
      <c r="E254" s="20"/>
      <c r="F254" s="20"/>
      <c r="G254" s="20"/>
      <c r="H254" s="22"/>
      <c r="I254" s="22"/>
      <c r="J254" s="22"/>
      <c r="K254" s="20"/>
    </row>
    <row r="255" spans="2:11" s="3" customFormat="1" x14ac:dyDescent="0.35">
      <c r="B255" s="2"/>
      <c r="C255" s="2"/>
      <c r="D255" s="2"/>
      <c r="E255" s="20"/>
      <c r="F255" s="20"/>
      <c r="G255" s="20"/>
      <c r="H255" s="22"/>
      <c r="I255" s="22"/>
      <c r="J255" s="22"/>
      <c r="K255" s="20"/>
    </row>
    <row r="256" spans="2:11" s="3" customFormat="1" x14ac:dyDescent="0.35">
      <c r="B256" s="2"/>
      <c r="C256" s="2"/>
      <c r="D256" s="2"/>
      <c r="E256" s="20"/>
      <c r="F256" s="20"/>
      <c r="G256" s="20"/>
      <c r="H256" s="22"/>
      <c r="I256" s="22"/>
      <c r="J256" s="22"/>
      <c r="K256" s="20"/>
    </row>
    <row r="257" spans="2:11" s="3" customFormat="1" x14ac:dyDescent="0.35">
      <c r="B257" s="2"/>
      <c r="C257" s="2"/>
      <c r="D257" s="2"/>
      <c r="E257" s="20"/>
      <c r="F257" s="20"/>
      <c r="G257" s="20"/>
      <c r="H257" s="22"/>
      <c r="I257" s="22"/>
      <c r="J257" s="22"/>
      <c r="K257" s="20"/>
    </row>
    <row r="258" spans="2:11" s="3" customFormat="1" x14ac:dyDescent="0.35">
      <c r="B258" s="2"/>
      <c r="C258" s="2"/>
      <c r="D258" s="2"/>
      <c r="E258" s="20"/>
      <c r="F258" s="20"/>
      <c r="G258" s="20"/>
      <c r="H258" s="22"/>
      <c r="I258" s="22"/>
      <c r="J258" s="22"/>
      <c r="K258" s="20"/>
    </row>
    <row r="259" spans="2:11" s="3" customFormat="1" x14ac:dyDescent="0.35">
      <c r="B259" s="2"/>
      <c r="C259" s="2"/>
      <c r="D259" s="2"/>
      <c r="E259" s="20"/>
      <c r="F259" s="20"/>
      <c r="G259" s="20"/>
      <c r="H259" s="22"/>
      <c r="I259" s="22"/>
      <c r="J259" s="22"/>
      <c r="K259" s="20"/>
    </row>
    <row r="260" spans="2:11" s="3" customFormat="1" x14ac:dyDescent="0.35">
      <c r="B260" s="2"/>
      <c r="C260" s="2"/>
      <c r="D260" s="2"/>
      <c r="E260" s="20"/>
      <c r="F260" s="20"/>
      <c r="G260" s="20"/>
      <c r="H260" s="22"/>
      <c r="I260" s="22"/>
      <c r="J260" s="22"/>
      <c r="K260" s="20"/>
    </row>
    <row r="261" spans="2:11" s="3" customFormat="1" x14ac:dyDescent="0.35">
      <c r="B261" s="2"/>
      <c r="C261" s="2"/>
      <c r="D261" s="2"/>
      <c r="E261" s="20"/>
      <c r="F261" s="20"/>
      <c r="G261" s="20"/>
      <c r="H261" s="22"/>
      <c r="I261" s="22"/>
      <c r="J261" s="22"/>
      <c r="K261" s="20"/>
    </row>
    <row r="262" spans="2:11" s="3" customFormat="1" x14ac:dyDescent="0.35">
      <c r="B262" s="2"/>
      <c r="C262" s="2"/>
      <c r="D262" s="2"/>
      <c r="E262" s="20"/>
      <c r="F262" s="20"/>
      <c r="G262" s="20"/>
      <c r="H262" s="22"/>
      <c r="I262" s="22"/>
      <c r="J262" s="22"/>
      <c r="K262" s="20"/>
    </row>
    <row r="263" spans="2:11" s="3" customFormat="1" x14ac:dyDescent="0.35">
      <c r="B263" s="2"/>
      <c r="C263" s="2"/>
      <c r="D263" s="2"/>
      <c r="E263" s="20"/>
      <c r="F263" s="20"/>
      <c r="G263" s="20"/>
      <c r="H263" s="22"/>
      <c r="I263" s="22"/>
      <c r="J263" s="22"/>
      <c r="K263" s="20"/>
    </row>
    <row r="264" spans="2:11" s="3" customFormat="1" x14ac:dyDescent="0.35">
      <c r="B264" s="2"/>
      <c r="C264" s="2"/>
      <c r="D264" s="2"/>
      <c r="E264" s="20"/>
      <c r="F264" s="20"/>
      <c r="G264" s="20"/>
      <c r="H264" s="22"/>
      <c r="I264" s="22"/>
      <c r="J264" s="22"/>
      <c r="K264" s="20"/>
    </row>
    <row r="265" spans="2:11" s="3" customFormat="1" x14ac:dyDescent="0.35">
      <c r="B265" s="2"/>
      <c r="C265" s="2"/>
      <c r="D265" s="2"/>
      <c r="E265" s="20"/>
      <c r="F265" s="20"/>
      <c r="G265" s="20"/>
      <c r="H265" s="22"/>
      <c r="I265" s="22"/>
      <c r="J265" s="22"/>
      <c r="K265" s="20"/>
    </row>
    <row r="266" spans="2:11" s="3" customFormat="1" x14ac:dyDescent="0.35">
      <c r="B266" s="2"/>
      <c r="C266" s="2"/>
      <c r="D266" s="2"/>
      <c r="E266" s="20"/>
      <c r="F266" s="20"/>
      <c r="G266" s="20"/>
      <c r="H266" s="22"/>
      <c r="I266" s="22"/>
      <c r="J266" s="22"/>
      <c r="K266" s="20"/>
    </row>
    <row r="267" spans="2:11" s="3" customFormat="1" x14ac:dyDescent="0.35">
      <c r="B267" s="2"/>
      <c r="C267" s="2"/>
      <c r="D267" s="2"/>
      <c r="E267" s="20"/>
      <c r="F267" s="20"/>
      <c r="G267" s="20"/>
      <c r="H267" s="22"/>
      <c r="I267" s="22"/>
      <c r="J267" s="22"/>
      <c r="K267" s="20"/>
    </row>
    <row r="268" spans="2:11" s="3" customFormat="1" x14ac:dyDescent="0.35">
      <c r="B268" s="2"/>
      <c r="C268" s="2"/>
      <c r="D268" s="2"/>
      <c r="E268" s="20"/>
      <c r="F268" s="20"/>
      <c r="G268" s="20"/>
      <c r="H268" s="22"/>
      <c r="I268" s="22"/>
      <c r="J268" s="22"/>
      <c r="K268" s="20"/>
    </row>
    <row r="269" spans="2:11" s="3" customFormat="1" x14ac:dyDescent="0.35">
      <c r="B269" s="2"/>
      <c r="C269" s="2"/>
      <c r="D269" s="2"/>
      <c r="E269" s="20"/>
      <c r="F269" s="20"/>
      <c r="G269" s="20"/>
      <c r="H269" s="22"/>
      <c r="I269" s="22"/>
      <c r="J269" s="22"/>
      <c r="K269" s="20"/>
    </row>
    <row r="270" spans="2:11" s="3" customFormat="1" x14ac:dyDescent="0.35">
      <c r="B270" s="2"/>
      <c r="C270" s="2"/>
      <c r="D270" s="2"/>
      <c r="E270" s="20"/>
      <c r="F270" s="20"/>
      <c r="G270" s="20"/>
      <c r="H270" s="22"/>
      <c r="I270" s="22"/>
      <c r="J270" s="22"/>
      <c r="K270" s="20"/>
    </row>
    <row r="271" spans="2:11" s="3" customFormat="1" x14ac:dyDescent="0.35">
      <c r="B271" s="2"/>
      <c r="C271" s="2"/>
      <c r="D271" s="2"/>
      <c r="E271" s="20"/>
      <c r="F271" s="20"/>
      <c r="G271" s="20"/>
      <c r="H271" s="22"/>
      <c r="I271" s="22"/>
      <c r="J271" s="22"/>
      <c r="K271" s="20"/>
    </row>
    <row r="272" spans="2:11" s="3" customFormat="1" x14ac:dyDescent="0.35">
      <c r="B272" s="2"/>
      <c r="C272" s="2"/>
      <c r="D272" s="2"/>
      <c r="E272" s="20"/>
      <c r="F272" s="20"/>
      <c r="G272" s="20"/>
      <c r="H272" s="22"/>
      <c r="I272" s="22"/>
      <c r="J272" s="22"/>
      <c r="K272" s="20"/>
    </row>
    <row r="273" spans="2:11" s="3" customFormat="1" x14ac:dyDescent="0.35">
      <c r="B273" s="2"/>
      <c r="C273" s="2"/>
      <c r="D273" s="2"/>
      <c r="E273" s="20"/>
      <c r="F273" s="20"/>
      <c r="G273" s="20"/>
      <c r="H273" s="22"/>
      <c r="I273" s="22"/>
      <c r="J273" s="22"/>
      <c r="K273" s="20"/>
    </row>
    <row r="274" spans="2:11" s="3" customFormat="1" x14ac:dyDescent="0.35">
      <c r="B274" s="2"/>
      <c r="C274" s="2"/>
      <c r="D274" s="2"/>
      <c r="E274" s="20"/>
      <c r="F274" s="20"/>
      <c r="G274" s="20"/>
      <c r="H274" s="22"/>
      <c r="I274" s="22"/>
      <c r="J274" s="22"/>
      <c r="K274" s="20"/>
    </row>
    <row r="275" spans="2:11" s="3" customFormat="1" x14ac:dyDescent="0.35">
      <c r="B275" s="2"/>
      <c r="C275" s="2"/>
      <c r="D275" s="2"/>
      <c r="E275" s="20"/>
      <c r="F275" s="20"/>
      <c r="G275" s="20"/>
      <c r="H275" s="22"/>
      <c r="I275" s="22"/>
      <c r="J275" s="22"/>
      <c r="K275" s="20"/>
    </row>
    <row r="276" spans="2:11" s="3" customFormat="1" x14ac:dyDescent="0.35">
      <c r="B276" s="2"/>
      <c r="C276" s="2"/>
      <c r="D276" s="2"/>
      <c r="E276" s="20"/>
      <c r="F276" s="20"/>
      <c r="G276" s="20"/>
      <c r="H276" s="22"/>
      <c r="I276" s="22"/>
      <c r="J276" s="22"/>
      <c r="K276" s="20"/>
    </row>
    <row r="277" spans="2:11" s="3" customFormat="1" x14ac:dyDescent="0.35">
      <c r="B277" s="2"/>
      <c r="C277" s="2"/>
      <c r="D277" s="2"/>
      <c r="E277" s="20"/>
      <c r="F277" s="20"/>
      <c r="G277" s="20"/>
      <c r="H277" s="22"/>
      <c r="I277" s="22"/>
      <c r="J277" s="22"/>
      <c r="K277" s="20"/>
    </row>
    <row r="278" spans="2:11" s="3" customFormat="1" x14ac:dyDescent="0.35">
      <c r="B278" s="2"/>
      <c r="C278" s="2"/>
      <c r="D278" s="2"/>
      <c r="E278" s="20"/>
      <c r="F278" s="20"/>
      <c r="G278" s="20"/>
      <c r="H278" s="22"/>
      <c r="I278" s="22"/>
      <c r="J278" s="22"/>
      <c r="K278" s="20"/>
    </row>
    <row r="279" spans="2:11" s="3" customFormat="1" x14ac:dyDescent="0.35">
      <c r="B279" s="2"/>
      <c r="C279" s="2"/>
      <c r="D279" s="2"/>
      <c r="E279" s="20"/>
      <c r="F279" s="20"/>
      <c r="G279" s="20"/>
      <c r="H279" s="22"/>
      <c r="I279" s="22"/>
      <c r="J279" s="22"/>
      <c r="K279" s="20"/>
    </row>
    <row r="280" spans="2:11" s="3" customFormat="1" x14ac:dyDescent="0.35">
      <c r="B280" s="2"/>
      <c r="C280" s="2"/>
      <c r="D280" s="2"/>
      <c r="E280" s="20"/>
      <c r="F280" s="20"/>
      <c r="G280" s="20"/>
      <c r="H280" s="22"/>
      <c r="I280" s="22"/>
      <c r="J280" s="22"/>
      <c r="K280" s="20"/>
    </row>
    <row r="281" spans="2:11" s="3" customFormat="1" x14ac:dyDescent="0.35">
      <c r="B281" s="2"/>
      <c r="C281" s="2"/>
      <c r="D281" s="2"/>
      <c r="E281" s="20"/>
      <c r="F281" s="20"/>
      <c r="G281" s="20"/>
      <c r="H281" s="22"/>
      <c r="I281" s="22"/>
      <c r="J281" s="22"/>
      <c r="K281" s="20"/>
    </row>
    <row r="282" spans="2:11" s="3" customFormat="1" x14ac:dyDescent="0.35">
      <c r="B282" s="2"/>
      <c r="C282" s="2"/>
      <c r="D282" s="2"/>
      <c r="E282" s="20"/>
      <c r="F282" s="20"/>
      <c r="G282" s="20"/>
      <c r="H282" s="22"/>
      <c r="I282" s="22"/>
      <c r="J282" s="22"/>
      <c r="K282" s="20"/>
    </row>
    <row r="283" spans="2:11" s="3" customFormat="1" x14ac:dyDescent="0.35">
      <c r="B283" s="2"/>
      <c r="C283" s="2"/>
      <c r="D283" s="2"/>
      <c r="E283" s="20"/>
      <c r="F283" s="20"/>
      <c r="G283" s="20"/>
      <c r="H283" s="22"/>
      <c r="I283" s="22"/>
      <c r="J283" s="22"/>
      <c r="K283" s="20"/>
    </row>
    <row r="284" spans="2:11" s="3" customFormat="1" x14ac:dyDescent="0.35">
      <c r="B284" s="2"/>
      <c r="C284" s="2"/>
      <c r="D284" s="2"/>
      <c r="E284" s="20"/>
      <c r="F284" s="20"/>
      <c r="G284" s="20"/>
      <c r="H284" s="22"/>
      <c r="I284" s="22"/>
      <c r="J284" s="22"/>
      <c r="K284" s="20"/>
    </row>
    <row r="285" spans="2:11" s="3" customFormat="1" x14ac:dyDescent="0.35">
      <c r="B285" s="2"/>
      <c r="C285" s="2"/>
      <c r="D285" s="2"/>
      <c r="E285" s="20"/>
      <c r="F285" s="20"/>
      <c r="G285" s="20"/>
      <c r="H285" s="22"/>
      <c r="I285" s="22"/>
      <c r="J285" s="22"/>
      <c r="K285" s="20"/>
    </row>
    <row r="286" spans="2:11" s="3" customFormat="1" x14ac:dyDescent="0.35">
      <c r="B286" s="2"/>
      <c r="C286" s="2"/>
      <c r="D286" s="2"/>
      <c r="E286" s="20"/>
      <c r="F286" s="20"/>
      <c r="G286" s="20"/>
      <c r="H286" s="22"/>
      <c r="I286" s="22"/>
      <c r="J286" s="22"/>
      <c r="K286" s="20"/>
    </row>
    <row r="287" spans="2:11" s="3" customFormat="1" x14ac:dyDescent="0.35">
      <c r="B287" s="2"/>
      <c r="C287" s="2"/>
      <c r="D287" s="2"/>
      <c r="E287" s="20"/>
      <c r="F287" s="20"/>
      <c r="G287" s="20"/>
      <c r="H287" s="22"/>
      <c r="I287" s="22"/>
      <c r="J287" s="22"/>
      <c r="K287" s="20"/>
    </row>
    <row r="288" spans="2:11" s="3" customFormat="1" x14ac:dyDescent="0.35">
      <c r="B288" s="2"/>
      <c r="C288" s="2"/>
      <c r="D288" s="2"/>
      <c r="E288" s="20"/>
      <c r="F288" s="20"/>
      <c r="G288" s="20"/>
      <c r="H288" s="22"/>
      <c r="I288" s="22"/>
      <c r="J288" s="22"/>
      <c r="K288" s="20"/>
    </row>
    <row r="289" spans="2:11" s="3" customFormat="1" x14ac:dyDescent="0.35">
      <c r="B289" s="2"/>
      <c r="C289" s="2"/>
      <c r="D289" s="2"/>
      <c r="E289" s="20"/>
      <c r="F289" s="20"/>
      <c r="G289" s="20"/>
      <c r="H289" s="22"/>
      <c r="I289" s="22"/>
      <c r="J289" s="22"/>
      <c r="K289" s="20"/>
    </row>
    <row r="290" spans="2:11" s="3" customFormat="1" x14ac:dyDescent="0.35">
      <c r="B290" s="2"/>
      <c r="C290" s="2"/>
      <c r="D290" s="2"/>
      <c r="E290" s="20"/>
      <c r="F290" s="20"/>
      <c r="G290" s="20"/>
      <c r="H290" s="22"/>
      <c r="I290" s="22"/>
      <c r="J290" s="22"/>
      <c r="K290" s="20"/>
    </row>
    <row r="291" spans="2:11" s="3" customFormat="1" x14ac:dyDescent="0.35">
      <c r="B291" s="2"/>
      <c r="C291" s="2"/>
      <c r="D291" s="2"/>
      <c r="E291" s="20"/>
      <c r="F291" s="20"/>
      <c r="G291" s="20"/>
      <c r="H291" s="22"/>
      <c r="I291" s="22"/>
      <c r="J291" s="22"/>
      <c r="K291" s="20"/>
    </row>
    <row r="292" spans="2:11" s="3" customFormat="1" x14ac:dyDescent="0.35">
      <c r="B292" s="2"/>
      <c r="C292" s="2"/>
      <c r="D292" s="2"/>
      <c r="E292" s="20"/>
      <c r="F292" s="20"/>
      <c r="G292" s="20"/>
      <c r="H292" s="22"/>
      <c r="I292" s="22"/>
      <c r="J292" s="22"/>
      <c r="K292" s="20"/>
    </row>
    <row r="293" spans="2:11" s="3" customFormat="1" x14ac:dyDescent="0.35">
      <c r="B293" s="2"/>
      <c r="C293" s="2"/>
      <c r="D293" s="2"/>
      <c r="E293" s="20"/>
      <c r="F293" s="20"/>
      <c r="G293" s="20"/>
      <c r="H293" s="22"/>
      <c r="I293" s="22"/>
      <c r="J293" s="22"/>
      <c r="K293" s="20"/>
    </row>
    <row r="294" spans="2:11" s="3" customFormat="1" x14ac:dyDescent="0.35">
      <c r="B294" s="2"/>
      <c r="C294" s="2"/>
      <c r="D294" s="2"/>
      <c r="E294" s="20"/>
      <c r="F294" s="20"/>
      <c r="G294" s="20"/>
      <c r="H294" s="22"/>
      <c r="I294" s="22"/>
      <c r="J294" s="22"/>
      <c r="K294" s="20"/>
    </row>
    <row r="295" spans="2:11" s="3" customFormat="1" x14ac:dyDescent="0.35">
      <c r="B295" s="2"/>
      <c r="C295" s="2"/>
      <c r="D295" s="2"/>
      <c r="E295" s="20"/>
      <c r="F295" s="20"/>
      <c r="G295" s="20"/>
      <c r="H295" s="22"/>
      <c r="I295" s="22"/>
      <c r="J295" s="22"/>
      <c r="K295" s="20"/>
    </row>
    <row r="296" spans="2:11" s="3" customFormat="1" x14ac:dyDescent="0.35">
      <c r="B296" s="2"/>
      <c r="C296" s="2"/>
      <c r="D296" s="2"/>
      <c r="E296" s="20"/>
      <c r="F296" s="20"/>
      <c r="G296" s="20"/>
      <c r="H296" s="22"/>
      <c r="I296" s="22"/>
      <c r="J296" s="22"/>
      <c r="K296" s="20"/>
    </row>
    <row r="297" spans="2:11" s="3" customFormat="1" x14ac:dyDescent="0.35">
      <c r="B297" s="2"/>
      <c r="C297" s="2"/>
      <c r="D297" s="2"/>
      <c r="E297" s="20"/>
      <c r="F297" s="20"/>
      <c r="G297" s="20"/>
      <c r="H297" s="22"/>
      <c r="I297" s="22"/>
      <c r="J297" s="22"/>
      <c r="K297" s="20"/>
    </row>
    <row r="298" spans="2:11" s="3" customFormat="1" x14ac:dyDescent="0.35">
      <c r="B298" s="2"/>
      <c r="C298" s="2"/>
      <c r="D298" s="2"/>
      <c r="E298" s="20"/>
      <c r="F298" s="20"/>
      <c r="G298" s="20"/>
      <c r="H298" s="22"/>
      <c r="I298" s="22"/>
      <c r="J298" s="22"/>
      <c r="K298" s="20"/>
    </row>
    <row r="299" spans="2:11" s="3" customFormat="1" x14ac:dyDescent="0.35">
      <c r="B299" s="2"/>
      <c r="C299" s="2"/>
      <c r="D299" s="2"/>
      <c r="E299" s="20"/>
      <c r="F299" s="20"/>
      <c r="G299" s="20"/>
      <c r="H299" s="22"/>
      <c r="I299" s="22"/>
      <c r="J299" s="22"/>
      <c r="K299" s="20"/>
    </row>
    <row r="300" spans="2:11" s="3" customFormat="1" x14ac:dyDescent="0.35">
      <c r="B300" s="2"/>
      <c r="C300" s="2"/>
      <c r="D300" s="2"/>
      <c r="E300" s="20"/>
      <c r="F300" s="20"/>
      <c r="G300" s="20"/>
      <c r="H300" s="22"/>
      <c r="I300" s="22"/>
      <c r="J300" s="22"/>
      <c r="K300" s="20"/>
    </row>
    <row r="301" spans="2:11" s="3" customFormat="1" x14ac:dyDescent="0.35">
      <c r="B301" s="2"/>
      <c r="C301" s="2"/>
      <c r="D301" s="2"/>
      <c r="E301" s="20"/>
      <c r="F301" s="20"/>
      <c r="G301" s="20"/>
      <c r="H301" s="22"/>
      <c r="I301" s="22"/>
      <c r="J301" s="22"/>
      <c r="K301" s="20"/>
    </row>
    <row r="302" spans="2:11" s="3" customFormat="1" x14ac:dyDescent="0.35">
      <c r="B302" s="2"/>
      <c r="C302" s="2"/>
      <c r="D302" s="2"/>
      <c r="E302" s="20"/>
      <c r="F302" s="20"/>
      <c r="G302" s="20"/>
      <c r="H302" s="22"/>
      <c r="I302" s="22"/>
      <c r="J302" s="22"/>
      <c r="K302" s="20"/>
    </row>
    <row r="303" spans="2:11" s="3" customFormat="1" x14ac:dyDescent="0.35">
      <c r="B303" s="2"/>
      <c r="C303" s="2"/>
      <c r="D303" s="2"/>
      <c r="E303" s="20"/>
      <c r="F303" s="20"/>
      <c r="G303" s="20"/>
      <c r="H303" s="22"/>
      <c r="I303" s="22"/>
      <c r="J303" s="22"/>
      <c r="K303" s="20"/>
    </row>
    <row r="304" spans="2:11" s="3" customFormat="1" x14ac:dyDescent="0.35">
      <c r="B304" s="2"/>
      <c r="C304" s="2"/>
      <c r="D304" s="2"/>
      <c r="E304" s="20"/>
      <c r="F304" s="20"/>
      <c r="G304" s="20"/>
      <c r="H304" s="22"/>
      <c r="I304" s="22"/>
      <c r="J304" s="22"/>
      <c r="K304" s="20"/>
    </row>
    <row r="305" spans="2:11" s="3" customFormat="1" x14ac:dyDescent="0.35">
      <c r="B305" s="2"/>
      <c r="C305" s="2"/>
      <c r="D305" s="2"/>
      <c r="E305" s="20"/>
      <c r="F305" s="20"/>
      <c r="G305" s="20"/>
      <c r="H305" s="22"/>
      <c r="I305" s="22"/>
      <c r="J305" s="22"/>
      <c r="K305" s="20"/>
    </row>
    <row r="306" spans="2:11" s="3" customFormat="1" x14ac:dyDescent="0.35">
      <c r="B306" s="2"/>
      <c r="C306" s="2"/>
      <c r="D306" s="2"/>
      <c r="E306" s="20"/>
      <c r="F306" s="20"/>
      <c r="G306" s="20"/>
      <c r="H306" s="22"/>
      <c r="I306" s="22"/>
      <c r="J306" s="22"/>
      <c r="K306" s="20"/>
    </row>
    <row r="307" spans="2:11" s="3" customFormat="1" x14ac:dyDescent="0.35">
      <c r="B307" s="2"/>
      <c r="C307" s="2"/>
      <c r="D307" s="2"/>
      <c r="E307" s="20"/>
      <c r="F307" s="20"/>
      <c r="G307" s="20"/>
      <c r="H307" s="22"/>
      <c r="I307" s="22"/>
      <c r="J307" s="22"/>
      <c r="K307" s="20"/>
    </row>
    <row r="308" spans="2:11" s="3" customFormat="1" x14ac:dyDescent="0.35">
      <c r="B308" s="2"/>
      <c r="C308" s="2"/>
      <c r="D308" s="2"/>
      <c r="E308" s="20"/>
      <c r="F308" s="20"/>
      <c r="G308" s="20"/>
      <c r="H308" s="22"/>
      <c r="I308" s="22"/>
      <c r="J308" s="22"/>
      <c r="K308" s="20"/>
    </row>
    <row r="309" spans="2:11" s="3" customFormat="1" x14ac:dyDescent="0.35">
      <c r="B309" s="2"/>
      <c r="C309" s="2"/>
      <c r="D309" s="2"/>
      <c r="E309" s="20"/>
      <c r="F309" s="20"/>
      <c r="G309" s="20"/>
      <c r="H309" s="22"/>
      <c r="I309" s="22"/>
      <c r="J309" s="22"/>
      <c r="K309" s="20"/>
    </row>
    <row r="310" spans="2:11" s="3" customFormat="1" x14ac:dyDescent="0.35">
      <c r="B310" s="2"/>
      <c r="C310" s="2"/>
      <c r="D310" s="2"/>
      <c r="E310" s="20"/>
      <c r="F310" s="20"/>
      <c r="G310" s="20"/>
      <c r="H310" s="22"/>
      <c r="I310" s="22"/>
      <c r="J310" s="22"/>
      <c r="K310" s="20"/>
    </row>
    <row r="311" spans="2:11" s="3" customFormat="1" x14ac:dyDescent="0.35">
      <c r="B311" s="2"/>
      <c r="C311" s="2"/>
      <c r="D311" s="2"/>
      <c r="E311" s="20"/>
      <c r="F311" s="20"/>
      <c r="G311" s="20"/>
      <c r="H311" s="22"/>
      <c r="I311" s="22"/>
      <c r="J311" s="22"/>
      <c r="K311" s="20"/>
    </row>
    <row r="312" spans="2:11" s="3" customFormat="1" x14ac:dyDescent="0.35">
      <c r="B312" s="2"/>
      <c r="C312" s="2"/>
      <c r="D312" s="2"/>
      <c r="E312" s="20"/>
      <c r="F312" s="20"/>
      <c r="G312" s="20"/>
      <c r="H312" s="22"/>
      <c r="I312" s="22"/>
      <c r="J312" s="22"/>
      <c r="K312" s="20"/>
    </row>
    <row r="313" spans="2:11" s="3" customFormat="1" x14ac:dyDescent="0.35">
      <c r="B313" s="2"/>
      <c r="C313" s="2"/>
      <c r="D313" s="2"/>
      <c r="E313" s="20"/>
      <c r="F313" s="20"/>
      <c r="G313" s="20"/>
      <c r="H313" s="22"/>
      <c r="I313" s="22"/>
      <c r="J313" s="22"/>
      <c r="K313" s="20"/>
    </row>
    <row r="314" spans="2:11" s="3" customFormat="1" x14ac:dyDescent="0.35">
      <c r="B314" s="2"/>
      <c r="C314" s="2"/>
      <c r="D314" s="2"/>
      <c r="E314" s="20"/>
      <c r="F314" s="20"/>
      <c r="G314" s="20"/>
      <c r="H314" s="22"/>
      <c r="I314" s="22"/>
      <c r="J314" s="22"/>
      <c r="K314" s="20"/>
    </row>
    <row r="315" spans="2:11" s="3" customFormat="1" x14ac:dyDescent="0.35">
      <c r="B315" s="2"/>
      <c r="C315" s="2"/>
      <c r="D315" s="2"/>
      <c r="E315" s="20"/>
      <c r="F315" s="20"/>
      <c r="G315" s="20"/>
      <c r="H315" s="22"/>
      <c r="I315" s="22"/>
      <c r="J315" s="22"/>
      <c r="K315" s="20"/>
    </row>
    <row r="316" spans="2:11" s="3" customFormat="1" x14ac:dyDescent="0.35">
      <c r="B316" s="2"/>
      <c r="C316" s="2"/>
      <c r="D316" s="2"/>
      <c r="E316" s="20"/>
      <c r="F316" s="20"/>
      <c r="G316" s="20"/>
      <c r="H316" s="22"/>
      <c r="I316" s="22"/>
      <c r="J316" s="22"/>
      <c r="K316" s="20"/>
    </row>
    <row r="317" spans="2:11" s="3" customFormat="1" x14ac:dyDescent="0.35">
      <c r="B317" s="2"/>
      <c r="C317" s="2"/>
      <c r="D317" s="2"/>
      <c r="E317" s="20"/>
      <c r="F317" s="20"/>
      <c r="G317" s="20"/>
      <c r="H317" s="22"/>
      <c r="I317" s="22"/>
      <c r="J317" s="22"/>
      <c r="K317" s="20"/>
    </row>
    <row r="318" spans="2:11" s="3" customFormat="1" x14ac:dyDescent="0.35">
      <c r="B318" s="2"/>
      <c r="C318" s="2"/>
      <c r="D318" s="2"/>
      <c r="E318" s="20"/>
      <c r="F318" s="20"/>
      <c r="G318" s="20"/>
      <c r="H318" s="22"/>
      <c r="I318" s="22"/>
      <c r="J318" s="22"/>
      <c r="K318" s="20"/>
    </row>
    <row r="319" spans="2:11" s="3" customFormat="1" x14ac:dyDescent="0.35">
      <c r="B319" s="2"/>
      <c r="C319" s="2"/>
      <c r="D319" s="2"/>
      <c r="E319" s="20"/>
      <c r="F319" s="20"/>
      <c r="G319" s="20"/>
      <c r="H319" s="22"/>
      <c r="I319" s="22"/>
      <c r="J319" s="22"/>
      <c r="K319" s="20"/>
    </row>
    <row r="320" spans="2:11" s="3" customFormat="1" x14ac:dyDescent="0.35">
      <c r="B320" s="2"/>
      <c r="C320" s="2"/>
      <c r="D320" s="2"/>
      <c r="E320" s="20"/>
      <c r="F320" s="20"/>
      <c r="G320" s="20"/>
      <c r="H320" s="22"/>
      <c r="I320" s="22"/>
      <c r="J320" s="22"/>
      <c r="K320" s="20"/>
    </row>
    <row r="321" spans="2:11" s="3" customFormat="1" x14ac:dyDescent="0.35">
      <c r="B321" s="2"/>
      <c r="C321" s="2"/>
      <c r="D321" s="2"/>
      <c r="E321" s="20"/>
      <c r="F321" s="20"/>
      <c r="G321" s="20"/>
      <c r="H321" s="22"/>
      <c r="I321" s="22"/>
      <c r="J321" s="22"/>
      <c r="K321" s="20"/>
    </row>
    <row r="322" spans="2:11" s="3" customFormat="1" x14ac:dyDescent="0.35">
      <c r="B322" s="2"/>
      <c r="C322" s="2"/>
      <c r="D322" s="2"/>
      <c r="E322" s="20"/>
      <c r="F322" s="20"/>
      <c r="G322" s="20"/>
      <c r="H322" s="22"/>
      <c r="I322" s="22"/>
      <c r="J322" s="22"/>
      <c r="K322" s="20"/>
    </row>
    <row r="323" spans="2:11" s="3" customFormat="1" x14ac:dyDescent="0.35">
      <c r="B323" s="2"/>
      <c r="C323" s="2"/>
      <c r="D323" s="2"/>
      <c r="E323" s="20"/>
      <c r="F323" s="20"/>
      <c r="G323" s="20"/>
      <c r="H323" s="22"/>
      <c r="I323" s="22"/>
      <c r="J323" s="22"/>
      <c r="K323" s="20"/>
    </row>
    <row r="324" spans="2:11" s="3" customFormat="1" x14ac:dyDescent="0.35">
      <c r="B324" s="2"/>
      <c r="C324" s="2"/>
      <c r="D324" s="2"/>
      <c r="E324" s="20"/>
      <c r="F324" s="20"/>
      <c r="G324" s="20"/>
      <c r="H324" s="22"/>
      <c r="I324" s="22"/>
      <c r="J324" s="22"/>
      <c r="K324" s="20"/>
    </row>
    <row r="325" spans="2:11" s="3" customFormat="1" x14ac:dyDescent="0.35">
      <c r="B325" s="2"/>
      <c r="C325" s="2"/>
      <c r="D325" s="2"/>
      <c r="E325" s="20"/>
      <c r="F325" s="20"/>
      <c r="G325" s="20"/>
      <c r="H325" s="22"/>
      <c r="I325" s="22"/>
      <c r="J325" s="22"/>
      <c r="K325" s="20"/>
    </row>
    <row r="326" spans="2:11" s="3" customFormat="1" x14ac:dyDescent="0.35">
      <c r="B326" s="2"/>
      <c r="C326" s="2"/>
      <c r="D326" s="2"/>
      <c r="E326" s="20"/>
      <c r="F326" s="20"/>
      <c r="G326" s="20"/>
      <c r="H326" s="22"/>
      <c r="I326" s="22"/>
      <c r="J326" s="22"/>
      <c r="K326" s="20"/>
    </row>
    <row r="327" spans="2:11" s="3" customFormat="1" x14ac:dyDescent="0.35">
      <c r="B327" s="2"/>
      <c r="C327" s="2"/>
      <c r="D327" s="2"/>
      <c r="E327" s="20"/>
      <c r="F327" s="20"/>
      <c r="G327" s="20"/>
      <c r="H327" s="22"/>
      <c r="I327" s="22"/>
      <c r="J327" s="22"/>
      <c r="K327" s="20"/>
    </row>
    <row r="328" spans="2:11" s="3" customFormat="1" x14ac:dyDescent="0.35">
      <c r="B328" s="2"/>
      <c r="C328" s="2"/>
      <c r="D328" s="2"/>
      <c r="E328" s="20"/>
      <c r="F328" s="20"/>
      <c r="G328" s="20"/>
      <c r="H328" s="22"/>
      <c r="I328" s="22"/>
      <c r="J328" s="22"/>
      <c r="K328" s="20"/>
    </row>
    <row r="329" spans="2:11" s="3" customFormat="1" x14ac:dyDescent="0.35">
      <c r="B329" s="2"/>
      <c r="C329" s="2"/>
      <c r="D329" s="2"/>
      <c r="E329" s="20"/>
      <c r="F329" s="20"/>
      <c r="G329" s="20"/>
      <c r="H329" s="22"/>
      <c r="I329" s="22"/>
      <c r="J329" s="22"/>
      <c r="K329" s="20"/>
    </row>
    <row r="330" spans="2:11" s="3" customFormat="1" x14ac:dyDescent="0.35">
      <c r="B330" s="2"/>
      <c r="C330" s="2"/>
      <c r="D330" s="2"/>
      <c r="E330" s="20"/>
      <c r="F330" s="20"/>
      <c r="G330" s="20"/>
      <c r="H330" s="22"/>
      <c r="I330" s="22"/>
      <c r="J330" s="22"/>
      <c r="K330" s="20"/>
    </row>
    <row r="331" spans="2:11" s="3" customFormat="1" x14ac:dyDescent="0.35">
      <c r="B331" s="2"/>
      <c r="C331" s="2"/>
      <c r="D331" s="2"/>
      <c r="E331" s="20"/>
      <c r="F331" s="20"/>
      <c r="G331" s="20"/>
      <c r="H331" s="22"/>
      <c r="I331" s="22"/>
      <c r="J331" s="22"/>
      <c r="K331" s="20"/>
    </row>
    <row r="332" spans="2:11" s="3" customFormat="1" x14ac:dyDescent="0.35">
      <c r="B332" s="2"/>
      <c r="C332" s="2"/>
      <c r="D332" s="2"/>
      <c r="E332" s="20"/>
      <c r="F332" s="20"/>
      <c r="G332" s="20"/>
      <c r="H332" s="22"/>
      <c r="I332" s="22"/>
      <c r="J332" s="22"/>
      <c r="K332" s="20"/>
    </row>
    <row r="333" spans="2:11" s="3" customFormat="1" x14ac:dyDescent="0.35">
      <c r="B333" s="2"/>
      <c r="C333" s="2"/>
      <c r="D333" s="2"/>
      <c r="E333" s="20"/>
      <c r="F333" s="20"/>
      <c r="G333" s="20"/>
      <c r="H333" s="22"/>
      <c r="I333" s="22"/>
      <c r="J333" s="22"/>
      <c r="K333" s="20"/>
    </row>
    <row r="334" spans="2:11" s="3" customFormat="1" x14ac:dyDescent="0.35">
      <c r="B334" s="2"/>
      <c r="C334" s="2"/>
      <c r="D334" s="2"/>
      <c r="E334" s="20"/>
      <c r="F334" s="20"/>
      <c r="G334" s="20"/>
      <c r="H334" s="22"/>
      <c r="I334" s="22"/>
      <c r="J334" s="22"/>
      <c r="K334" s="20"/>
    </row>
    <row r="335" spans="2:11" s="3" customFormat="1" x14ac:dyDescent="0.35">
      <c r="B335" s="2"/>
      <c r="C335" s="2"/>
      <c r="D335" s="2"/>
      <c r="E335" s="20"/>
      <c r="F335" s="20"/>
      <c r="G335" s="20"/>
      <c r="H335" s="22"/>
      <c r="I335" s="22"/>
      <c r="J335" s="22"/>
      <c r="K335" s="20"/>
    </row>
    <row r="336" spans="2:11" s="3" customFormat="1" x14ac:dyDescent="0.35">
      <c r="B336" s="2"/>
      <c r="C336" s="2"/>
      <c r="D336" s="2"/>
      <c r="E336" s="20"/>
      <c r="F336" s="20"/>
      <c r="G336" s="20"/>
      <c r="H336" s="22"/>
      <c r="I336" s="22"/>
      <c r="J336" s="22"/>
      <c r="K336" s="20"/>
    </row>
    <row r="337" spans="2:11" s="3" customFormat="1" x14ac:dyDescent="0.35">
      <c r="B337" s="2"/>
      <c r="C337" s="2"/>
      <c r="D337" s="2"/>
      <c r="E337" s="20"/>
      <c r="F337" s="20"/>
      <c r="G337" s="20"/>
      <c r="H337" s="22"/>
      <c r="I337" s="22"/>
      <c r="J337" s="22"/>
      <c r="K337" s="20"/>
    </row>
    <row r="338" spans="2:11" s="3" customFormat="1" x14ac:dyDescent="0.35">
      <c r="B338" s="2"/>
      <c r="C338" s="2"/>
      <c r="D338" s="2"/>
      <c r="E338" s="20"/>
      <c r="F338" s="20"/>
      <c r="G338" s="20"/>
      <c r="H338" s="22"/>
      <c r="I338" s="22"/>
      <c r="J338" s="22"/>
      <c r="K338" s="20"/>
    </row>
    <row r="339" spans="2:11" s="3" customFormat="1" x14ac:dyDescent="0.35">
      <c r="B339" s="2"/>
      <c r="C339" s="2"/>
      <c r="D339" s="2"/>
      <c r="E339" s="20"/>
      <c r="F339" s="20"/>
      <c r="G339" s="20"/>
      <c r="H339" s="22"/>
      <c r="I339" s="22"/>
      <c r="J339" s="22"/>
      <c r="K339" s="20"/>
    </row>
    <row r="340" spans="2:11" s="3" customFormat="1" x14ac:dyDescent="0.35">
      <c r="B340" s="2"/>
      <c r="C340" s="2"/>
      <c r="D340" s="2"/>
      <c r="E340" s="20"/>
      <c r="F340" s="20"/>
      <c r="G340" s="20"/>
      <c r="H340" s="22"/>
      <c r="I340" s="22"/>
      <c r="J340" s="22"/>
      <c r="K340" s="20"/>
    </row>
    <row r="341" spans="2:11" s="3" customFormat="1" x14ac:dyDescent="0.35">
      <c r="B341" s="2"/>
      <c r="C341" s="2"/>
      <c r="D341" s="2"/>
      <c r="E341" s="20"/>
      <c r="F341" s="20"/>
      <c r="G341" s="20"/>
      <c r="H341" s="22"/>
      <c r="I341" s="22"/>
      <c r="J341" s="22"/>
      <c r="K341" s="20"/>
    </row>
    <row r="342" spans="2:11" s="3" customFormat="1" x14ac:dyDescent="0.35">
      <c r="B342" s="2"/>
      <c r="C342" s="2"/>
      <c r="D342" s="2"/>
      <c r="E342" s="20"/>
      <c r="F342" s="20"/>
      <c r="G342" s="20"/>
      <c r="H342" s="22"/>
      <c r="I342" s="22"/>
      <c r="J342" s="22"/>
      <c r="K342" s="20"/>
    </row>
    <row r="343" spans="2:11" s="3" customFormat="1" x14ac:dyDescent="0.35">
      <c r="B343" s="2"/>
      <c r="C343" s="2"/>
      <c r="D343" s="2"/>
      <c r="E343" s="20"/>
      <c r="F343" s="20"/>
      <c r="G343" s="20"/>
      <c r="H343" s="22"/>
      <c r="I343" s="22"/>
      <c r="J343" s="22"/>
      <c r="K343" s="20"/>
    </row>
    <row r="344" spans="2:11" s="3" customFormat="1" x14ac:dyDescent="0.35">
      <c r="B344" s="2"/>
      <c r="C344" s="2"/>
      <c r="D344" s="2"/>
      <c r="E344" s="20"/>
      <c r="F344" s="20"/>
      <c r="G344" s="20"/>
      <c r="H344" s="22"/>
      <c r="I344" s="22"/>
      <c r="J344" s="22"/>
      <c r="K344" s="20"/>
    </row>
    <row r="345" spans="2:11" s="3" customFormat="1" x14ac:dyDescent="0.35">
      <c r="B345" s="2"/>
      <c r="C345" s="2"/>
      <c r="D345" s="2"/>
      <c r="E345" s="20"/>
      <c r="F345" s="20"/>
      <c r="G345" s="20"/>
      <c r="H345" s="22"/>
      <c r="I345" s="22"/>
      <c r="J345" s="22"/>
      <c r="K345" s="20"/>
    </row>
    <row r="346" spans="2:11" s="3" customFormat="1" x14ac:dyDescent="0.35">
      <c r="B346" s="2"/>
      <c r="C346" s="2"/>
      <c r="D346" s="2"/>
      <c r="E346" s="20"/>
      <c r="F346" s="20"/>
      <c r="G346" s="20"/>
      <c r="H346" s="22"/>
      <c r="I346" s="22"/>
      <c r="J346" s="22"/>
      <c r="K346" s="20"/>
    </row>
    <row r="347" spans="2:11" s="3" customFormat="1" x14ac:dyDescent="0.35">
      <c r="B347" s="2"/>
      <c r="C347" s="2"/>
      <c r="D347" s="2"/>
      <c r="E347" s="20"/>
      <c r="F347" s="20"/>
      <c r="G347" s="20"/>
      <c r="H347" s="22"/>
      <c r="I347" s="22"/>
      <c r="J347" s="22"/>
      <c r="K347" s="20"/>
    </row>
    <row r="348" spans="2:11" s="3" customFormat="1" x14ac:dyDescent="0.35">
      <c r="B348" s="2"/>
      <c r="C348" s="2"/>
      <c r="D348" s="2"/>
      <c r="E348" s="20"/>
      <c r="F348" s="20"/>
      <c r="G348" s="20"/>
      <c r="H348" s="22"/>
      <c r="I348" s="22"/>
      <c r="J348" s="22"/>
      <c r="K348" s="20"/>
    </row>
    <row r="349" spans="2:11" s="3" customFormat="1" x14ac:dyDescent="0.35">
      <c r="B349" s="2"/>
      <c r="C349" s="2"/>
      <c r="D349" s="2"/>
      <c r="E349" s="20"/>
      <c r="F349" s="20"/>
      <c r="G349" s="20"/>
      <c r="H349" s="22"/>
      <c r="I349" s="22"/>
      <c r="J349" s="22"/>
      <c r="K349" s="20"/>
    </row>
    <row r="350" spans="2:11" s="3" customFormat="1" x14ac:dyDescent="0.35">
      <c r="B350" s="2"/>
      <c r="C350" s="2"/>
      <c r="D350" s="2"/>
      <c r="E350" s="20"/>
      <c r="F350" s="20"/>
      <c r="G350" s="20"/>
      <c r="H350" s="22"/>
      <c r="I350" s="22"/>
      <c r="J350" s="22"/>
      <c r="K350" s="20"/>
    </row>
    <row r="351" spans="2:11" s="3" customFormat="1" x14ac:dyDescent="0.35">
      <c r="B351" s="2"/>
      <c r="C351" s="2"/>
      <c r="D351" s="2"/>
      <c r="E351" s="20"/>
      <c r="F351" s="20"/>
      <c r="G351" s="20"/>
      <c r="H351" s="22"/>
      <c r="I351" s="22"/>
      <c r="J351" s="22"/>
      <c r="K351" s="20"/>
    </row>
    <row r="352" spans="2:11" s="3" customFormat="1" x14ac:dyDescent="0.35">
      <c r="B352" s="2"/>
      <c r="C352" s="2"/>
      <c r="D352" s="2"/>
      <c r="E352" s="20"/>
      <c r="F352" s="20"/>
      <c r="G352" s="20"/>
      <c r="H352" s="22"/>
      <c r="I352" s="22"/>
      <c r="J352" s="22"/>
      <c r="K352" s="20"/>
    </row>
    <row r="353" spans="2:11" s="3" customFormat="1" x14ac:dyDescent="0.35">
      <c r="B353" s="2"/>
      <c r="C353" s="2"/>
      <c r="D353" s="2"/>
      <c r="E353" s="20"/>
      <c r="F353" s="20"/>
      <c r="G353" s="20"/>
      <c r="H353" s="22"/>
      <c r="I353" s="22"/>
      <c r="J353" s="22"/>
      <c r="K353" s="20"/>
    </row>
    <row r="354" spans="2:11" s="3" customFormat="1" x14ac:dyDescent="0.35">
      <c r="B354" s="2"/>
      <c r="C354" s="2"/>
      <c r="D354" s="2"/>
      <c r="E354" s="20"/>
      <c r="F354" s="20"/>
      <c r="G354" s="20"/>
      <c r="H354" s="22"/>
      <c r="I354" s="22"/>
      <c r="J354" s="22"/>
      <c r="K354" s="20"/>
    </row>
    <row r="355" spans="2:11" s="3" customFormat="1" x14ac:dyDescent="0.35">
      <c r="B355" s="2"/>
      <c r="C355" s="2"/>
      <c r="D355" s="2"/>
      <c r="E355" s="20"/>
      <c r="F355" s="20"/>
      <c r="G355" s="20"/>
      <c r="H355" s="22"/>
      <c r="I355" s="22"/>
      <c r="J355" s="22"/>
      <c r="K355" s="20"/>
    </row>
    <row r="356" spans="2:11" s="3" customFormat="1" x14ac:dyDescent="0.35">
      <c r="B356" s="2"/>
      <c r="C356" s="2"/>
      <c r="D356" s="2"/>
      <c r="E356" s="20"/>
      <c r="F356" s="20"/>
      <c r="G356" s="20"/>
      <c r="H356" s="22"/>
      <c r="I356" s="22"/>
      <c r="J356" s="22"/>
      <c r="K356" s="20"/>
    </row>
    <row r="357" spans="2:11" s="3" customFormat="1" x14ac:dyDescent="0.35">
      <c r="B357" s="2"/>
      <c r="C357" s="2"/>
      <c r="D357" s="2"/>
      <c r="E357" s="20"/>
      <c r="F357" s="20"/>
      <c r="G357" s="20"/>
      <c r="H357" s="22"/>
      <c r="I357" s="22"/>
      <c r="J357" s="22"/>
      <c r="K357" s="20"/>
    </row>
    <row r="358" spans="2:11" s="3" customFormat="1" x14ac:dyDescent="0.35">
      <c r="B358" s="2"/>
      <c r="C358" s="2"/>
      <c r="D358" s="2"/>
      <c r="E358" s="20"/>
      <c r="F358" s="20"/>
      <c r="G358" s="20"/>
      <c r="H358" s="22"/>
      <c r="I358" s="22"/>
      <c r="J358" s="22"/>
      <c r="K358" s="20"/>
    </row>
    <row r="359" spans="2:11" s="3" customFormat="1" x14ac:dyDescent="0.35">
      <c r="B359" s="2"/>
      <c r="C359" s="2"/>
      <c r="D359" s="2"/>
      <c r="E359" s="20"/>
      <c r="F359" s="20"/>
      <c r="G359" s="20"/>
      <c r="H359" s="22"/>
      <c r="I359" s="22"/>
      <c r="J359" s="22"/>
      <c r="K359" s="20"/>
    </row>
    <row r="360" spans="2:11" s="3" customFormat="1" x14ac:dyDescent="0.35">
      <c r="B360" s="2"/>
      <c r="C360" s="2"/>
      <c r="D360" s="2"/>
      <c r="E360" s="20"/>
      <c r="F360" s="20"/>
      <c r="G360" s="20"/>
      <c r="H360" s="22"/>
      <c r="I360" s="22"/>
      <c r="J360" s="22"/>
      <c r="K360" s="20"/>
    </row>
    <row r="361" spans="2:11" s="3" customFormat="1" x14ac:dyDescent="0.35">
      <c r="B361" s="2"/>
      <c r="C361" s="2"/>
      <c r="D361" s="2"/>
      <c r="E361" s="20"/>
      <c r="F361" s="20"/>
      <c r="G361" s="20"/>
      <c r="H361" s="22"/>
      <c r="I361" s="22"/>
      <c r="J361" s="22"/>
      <c r="K361" s="20"/>
    </row>
    <row r="362" spans="2:11" s="3" customFormat="1" x14ac:dyDescent="0.35">
      <c r="B362" s="2"/>
      <c r="C362" s="2"/>
      <c r="D362" s="2"/>
      <c r="E362" s="20"/>
      <c r="F362" s="20"/>
      <c r="G362" s="20"/>
      <c r="H362" s="22"/>
      <c r="I362" s="22"/>
      <c r="J362" s="22"/>
      <c r="K362" s="20"/>
    </row>
    <row r="363" spans="2:11" s="3" customFormat="1" x14ac:dyDescent="0.35">
      <c r="B363" s="2"/>
      <c r="C363" s="2"/>
      <c r="D363" s="2"/>
      <c r="E363" s="20"/>
      <c r="F363" s="20"/>
      <c r="G363" s="20"/>
      <c r="H363" s="22"/>
      <c r="I363" s="22"/>
      <c r="J363" s="22"/>
      <c r="K363" s="20"/>
    </row>
    <row r="364" spans="2:11" s="3" customFormat="1" x14ac:dyDescent="0.35">
      <c r="B364" s="2"/>
      <c r="C364" s="2"/>
      <c r="D364" s="2"/>
      <c r="E364" s="20"/>
      <c r="F364" s="20"/>
      <c r="G364" s="20"/>
      <c r="H364" s="22"/>
      <c r="I364" s="22"/>
      <c r="J364" s="22"/>
      <c r="K364" s="20"/>
    </row>
    <row r="365" spans="2:11" s="3" customFormat="1" x14ac:dyDescent="0.35">
      <c r="B365" s="2"/>
      <c r="C365" s="2"/>
      <c r="D365" s="2"/>
      <c r="E365" s="20"/>
      <c r="F365" s="20"/>
      <c r="G365" s="20"/>
      <c r="H365" s="22"/>
      <c r="I365" s="22"/>
      <c r="J365" s="22"/>
      <c r="K365" s="20"/>
    </row>
    <row r="366" spans="2:11" s="3" customFormat="1" x14ac:dyDescent="0.35">
      <c r="B366" s="2"/>
      <c r="C366" s="2"/>
      <c r="D366" s="2"/>
      <c r="E366" s="20"/>
      <c r="F366" s="20"/>
      <c r="G366" s="20"/>
      <c r="H366" s="22"/>
      <c r="I366" s="22"/>
      <c r="J366" s="22"/>
      <c r="K366" s="20"/>
    </row>
    <row r="367" spans="2:11" s="3" customFormat="1" x14ac:dyDescent="0.35">
      <c r="B367" s="2"/>
      <c r="C367" s="2"/>
      <c r="D367" s="2"/>
      <c r="E367" s="20"/>
      <c r="F367" s="20"/>
      <c r="G367" s="20"/>
      <c r="H367" s="22"/>
      <c r="I367" s="22"/>
      <c r="J367" s="22"/>
      <c r="K367" s="20"/>
    </row>
    <row r="368" spans="2:11" s="3" customFormat="1" x14ac:dyDescent="0.35">
      <c r="B368" s="2"/>
      <c r="C368" s="2"/>
      <c r="D368" s="2"/>
      <c r="E368" s="20"/>
      <c r="F368" s="20"/>
      <c r="G368" s="20"/>
      <c r="H368" s="22"/>
      <c r="I368" s="22"/>
      <c r="J368" s="22"/>
      <c r="K368" s="20"/>
    </row>
    <row r="369" spans="2:11" s="3" customFormat="1" x14ac:dyDescent="0.35">
      <c r="B369" s="2"/>
      <c r="C369" s="2"/>
      <c r="D369" s="2"/>
      <c r="E369" s="20"/>
      <c r="F369" s="20"/>
      <c r="G369" s="20"/>
      <c r="H369" s="22"/>
      <c r="I369" s="22"/>
      <c r="J369" s="22"/>
      <c r="K369" s="20"/>
    </row>
    <row r="370" spans="2:11" s="3" customFormat="1" x14ac:dyDescent="0.35">
      <c r="B370" s="2"/>
      <c r="C370" s="2"/>
      <c r="D370" s="2"/>
      <c r="E370" s="20"/>
      <c r="F370" s="20"/>
      <c r="G370" s="20"/>
      <c r="H370" s="22"/>
      <c r="I370" s="22"/>
      <c r="J370" s="22"/>
      <c r="K370" s="20"/>
    </row>
    <row r="371" spans="2:11" s="3" customFormat="1" x14ac:dyDescent="0.35">
      <c r="B371" s="2"/>
      <c r="C371" s="2"/>
      <c r="D371" s="2"/>
      <c r="E371" s="20"/>
      <c r="F371" s="20"/>
      <c r="G371" s="20"/>
      <c r="H371" s="22"/>
      <c r="I371" s="22"/>
      <c r="J371" s="22"/>
      <c r="K371" s="20"/>
    </row>
    <row r="372" spans="2:11" s="3" customFormat="1" x14ac:dyDescent="0.35">
      <c r="B372" s="2"/>
      <c r="C372" s="2"/>
      <c r="D372" s="2"/>
      <c r="E372" s="20"/>
      <c r="F372" s="20"/>
      <c r="G372" s="20"/>
      <c r="H372" s="22"/>
      <c r="I372" s="22"/>
      <c r="J372" s="22"/>
      <c r="K372" s="20"/>
    </row>
    <row r="373" spans="2:11" s="3" customFormat="1" x14ac:dyDescent="0.35">
      <c r="B373" s="2"/>
      <c r="C373" s="2"/>
      <c r="D373" s="2"/>
      <c r="E373" s="20"/>
      <c r="F373" s="20"/>
      <c r="G373" s="20"/>
      <c r="H373" s="22"/>
      <c r="I373" s="22"/>
      <c r="J373" s="22"/>
      <c r="K373" s="20"/>
    </row>
    <row r="374" spans="2:11" s="3" customFormat="1" x14ac:dyDescent="0.35">
      <c r="B374" s="2"/>
      <c r="C374" s="2"/>
      <c r="D374" s="2"/>
      <c r="E374" s="20"/>
      <c r="F374" s="20"/>
      <c r="G374" s="20"/>
      <c r="H374" s="22"/>
      <c r="I374" s="22"/>
      <c r="J374" s="22"/>
      <c r="K374" s="20"/>
    </row>
    <row r="375" spans="2:11" s="3" customFormat="1" x14ac:dyDescent="0.35">
      <c r="B375" s="2"/>
      <c r="C375" s="2"/>
      <c r="D375" s="2"/>
      <c r="E375" s="20"/>
      <c r="F375" s="20"/>
      <c r="G375" s="20"/>
      <c r="H375" s="22"/>
      <c r="I375" s="22"/>
      <c r="J375" s="22"/>
      <c r="K375" s="20"/>
    </row>
    <row r="376" spans="2:11" s="3" customFormat="1" x14ac:dyDescent="0.35">
      <c r="B376" s="2"/>
      <c r="C376" s="2"/>
      <c r="D376" s="2"/>
      <c r="E376" s="20"/>
      <c r="F376" s="20"/>
      <c r="G376" s="20"/>
      <c r="H376" s="22"/>
      <c r="I376" s="22"/>
      <c r="J376" s="22"/>
      <c r="K376" s="20"/>
    </row>
    <row r="377" spans="2:11" s="3" customFormat="1" x14ac:dyDescent="0.35">
      <c r="B377" s="2"/>
      <c r="C377" s="2"/>
      <c r="D377" s="2"/>
      <c r="E377" s="20"/>
      <c r="F377" s="20"/>
      <c r="G377" s="20"/>
      <c r="H377" s="22"/>
      <c r="I377" s="22"/>
      <c r="J377" s="22"/>
      <c r="K377" s="20"/>
    </row>
    <row r="378" spans="2:11" s="3" customFormat="1" x14ac:dyDescent="0.35">
      <c r="B378" s="2"/>
      <c r="C378" s="2"/>
      <c r="D378" s="2"/>
      <c r="E378" s="20"/>
      <c r="F378" s="20"/>
      <c r="G378" s="20"/>
      <c r="H378" s="22"/>
      <c r="I378" s="22"/>
      <c r="J378" s="22"/>
      <c r="K378" s="20"/>
    </row>
    <row r="379" spans="2:11" s="3" customFormat="1" x14ac:dyDescent="0.35">
      <c r="B379" s="2"/>
      <c r="C379" s="2"/>
      <c r="D379" s="2"/>
      <c r="E379" s="20"/>
      <c r="F379" s="20"/>
      <c r="G379" s="20"/>
      <c r="H379" s="22"/>
      <c r="I379" s="22"/>
      <c r="J379" s="22"/>
      <c r="K379" s="20"/>
    </row>
    <row r="380" spans="2:11" s="3" customFormat="1" x14ac:dyDescent="0.35">
      <c r="B380" s="2"/>
      <c r="C380" s="2"/>
      <c r="D380" s="2"/>
      <c r="E380" s="20"/>
      <c r="F380" s="20"/>
      <c r="G380" s="20"/>
      <c r="H380" s="22"/>
      <c r="I380" s="22"/>
      <c r="J380" s="22"/>
      <c r="K380" s="20"/>
    </row>
    <row r="381" spans="2:11" s="3" customFormat="1" x14ac:dyDescent="0.35">
      <c r="B381" s="2"/>
      <c r="C381" s="2"/>
      <c r="D381" s="2"/>
      <c r="E381" s="20"/>
      <c r="F381" s="20"/>
      <c r="G381" s="20"/>
      <c r="H381" s="22"/>
      <c r="I381" s="22"/>
      <c r="J381" s="22"/>
      <c r="K381" s="20"/>
    </row>
    <row r="382" spans="2:11" s="3" customFormat="1" x14ac:dyDescent="0.35">
      <c r="B382" s="2"/>
      <c r="C382" s="2"/>
      <c r="D382" s="2"/>
      <c r="E382" s="20"/>
      <c r="F382" s="20"/>
      <c r="G382" s="20"/>
      <c r="H382" s="22"/>
      <c r="I382" s="22"/>
      <c r="J382" s="22"/>
      <c r="K382" s="20"/>
    </row>
    <row r="383" spans="2:11" s="3" customFormat="1" x14ac:dyDescent="0.35">
      <c r="B383" s="2"/>
      <c r="C383" s="2"/>
      <c r="D383" s="2"/>
      <c r="E383" s="20"/>
      <c r="F383" s="20"/>
      <c r="G383" s="20"/>
      <c r="H383" s="22"/>
      <c r="I383" s="22"/>
      <c r="J383" s="22"/>
      <c r="K383" s="20"/>
    </row>
    <row r="384" spans="2:11" s="3" customFormat="1" x14ac:dyDescent="0.35">
      <c r="B384" s="2"/>
      <c r="C384" s="2"/>
      <c r="D384" s="2"/>
      <c r="E384" s="20"/>
      <c r="F384" s="20"/>
      <c r="G384" s="20"/>
      <c r="H384" s="22"/>
      <c r="I384" s="22"/>
      <c r="J384" s="22"/>
      <c r="K384" s="20"/>
    </row>
    <row r="385" spans="2:11" s="3" customFormat="1" x14ac:dyDescent="0.35">
      <c r="B385" s="2"/>
      <c r="C385" s="2"/>
      <c r="D385" s="2"/>
      <c r="E385" s="20"/>
      <c r="F385" s="20"/>
      <c r="G385" s="20"/>
      <c r="H385" s="22"/>
      <c r="I385" s="22"/>
      <c r="J385" s="22"/>
      <c r="K385" s="20"/>
    </row>
    <row r="386" spans="2:11" s="3" customFormat="1" x14ac:dyDescent="0.35">
      <c r="B386" s="2"/>
      <c r="C386" s="2"/>
      <c r="D386" s="2"/>
      <c r="E386" s="20"/>
      <c r="F386" s="20"/>
      <c r="G386" s="20"/>
      <c r="H386" s="22"/>
      <c r="I386" s="22"/>
      <c r="J386" s="22"/>
      <c r="K386" s="20"/>
    </row>
    <row r="387" spans="2:11" s="3" customFormat="1" x14ac:dyDescent="0.35">
      <c r="B387" s="2"/>
      <c r="C387" s="2"/>
      <c r="D387" s="2"/>
      <c r="E387" s="20"/>
      <c r="F387" s="20"/>
      <c r="G387" s="20"/>
      <c r="H387" s="22"/>
      <c r="I387" s="22"/>
      <c r="J387" s="22"/>
      <c r="K387" s="20"/>
    </row>
    <row r="388" spans="2:11" s="3" customFormat="1" x14ac:dyDescent="0.35">
      <c r="B388" s="2"/>
      <c r="C388" s="2"/>
      <c r="D388" s="2"/>
      <c r="E388" s="20"/>
      <c r="F388" s="20"/>
      <c r="G388" s="20"/>
      <c r="H388" s="22"/>
      <c r="I388" s="22"/>
      <c r="J388" s="22"/>
      <c r="K388" s="20"/>
    </row>
    <row r="389" spans="2:11" s="3" customFormat="1" x14ac:dyDescent="0.35">
      <c r="B389" s="2"/>
      <c r="C389" s="2"/>
      <c r="D389" s="2"/>
      <c r="E389" s="20"/>
      <c r="F389" s="20"/>
      <c r="G389" s="20"/>
      <c r="H389" s="22"/>
      <c r="I389" s="22"/>
      <c r="J389" s="22"/>
      <c r="K389" s="20"/>
    </row>
    <row r="390" spans="2:11" s="3" customFormat="1" x14ac:dyDescent="0.35">
      <c r="B390" s="2"/>
      <c r="C390" s="2"/>
      <c r="D390" s="2"/>
      <c r="E390" s="20"/>
      <c r="F390" s="20"/>
      <c r="G390" s="20"/>
      <c r="H390" s="22"/>
      <c r="I390" s="22"/>
      <c r="J390" s="22"/>
      <c r="K390" s="20"/>
    </row>
    <row r="391" spans="2:11" s="3" customFormat="1" x14ac:dyDescent="0.35">
      <c r="B391" s="2"/>
      <c r="C391" s="2"/>
      <c r="D391" s="2"/>
      <c r="E391" s="20"/>
      <c r="F391" s="20"/>
      <c r="G391" s="20"/>
      <c r="H391" s="22"/>
      <c r="I391" s="22"/>
      <c r="J391" s="22"/>
      <c r="K391" s="20"/>
    </row>
    <row r="392" spans="2:11" s="3" customFormat="1" x14ac:dyDescent="0.35">
      <c r="B392" s="2"/>
      <c r="C392" s="2"/>
      <c r="D392" s="2"/>
      <c r="E392" s="20"/>
      <c r="F392" s="20"/>
      <c r="G392" s="20"/>
      <c r="H392" s="22"/>
      <c r="I392" s="22"/>
      <c r="J392" s="22"/>
      <c r="K392" s="20"/>
    </row>
    <row r="393" spans="2:11" s="3" customFormat="1" x14ac:dyDescent="0.35">
      <c r="B393" s="2"/>
      <c r="C393" s="2"/>
      <c r="D393" s="2"/>
      <c r="E393" s="20"/>
      <c r="F393" s="20"/>
      <c r="G393" s="20"/>
      <c r="H393" s="22"/>
      <c r="I393" s="22"/>
      <c r="J393" s="22"/>
      <c r="K393" s="20"/>
    </row>
    <row r="394" spans="2:11" s="3" customFormat="1" x14ac:dyDescent="0.35">
      <c r="B394" s="2"/>
      <c r="C394" s="2"/>
      <c r="D394" s="2"/>
      <c r="E394" s="20"/>
      <c r="F394" s="20"/>
      <c r="G394" s="20"/>
      <c r="H394" s="22"/>
      <c r="I394" s="22"/>
      <c r="J394" s="22"/>
      <c r="K394" s="20"/>
    </row>
    <row r="395" spans="2:11" s="3" customFormat="1" x14ac:dyDescent="0.35">
      <c r="B395" s="2"/>
      <c r="C395" s="2"/>
      <c r="D395" s="2"/>
      <c r="E395" s="20"/>
      <c r="F395" s="20"/>
      <c r="G395" s="20"/>
      <c r="H395" s="22"/>
      <c r="I395" s="22"/>
      <c r="J395" s="22"/>
      <c r="K395" s="20"/>
    </row>
    <row r="396" spans="2:11" s="3" customFormat="1" x14ac:dyDescent="0.35">
      <c r="B396" s="2"/>
      <c r="C396" s="2"/>
      <c r="D396" s="2"/>
      <c r="E396" s="20"/>
      <c r="F396" s="20"/>
      <c r="G396" s="20"/>
      <c r="H396" s="22"/>
      <c r="I396" s="22"/>
      <c r="J396" s="22"/>
      <c r="K396" s="20"/>
    </row>
    <row r="397" spans="2:11" s="3" customFormat="1" x14ac:dyDescent="0.35">
      <c r="B397" s="2"/>
      <c r="C397" s="2"/>
      <c r="D397" s="2"/>
      <c r="E397" s="20"/>
      <c r="F397" s="20"/>
      <c r="G397" s="20"/>
      <c r="H397" s="22"/>
      <c r="I397" s="22"/>
      <c r="J397" s="22"/>
      <c r="K397" s="20"/>
    </row>
    <row r="398" spans="2:11" s="3" customFormat="1" x14ac:dyDescent="0.35">
      <c r="B398" s="2"/>
      <c r="C398" s="2"/>
      <c r="D398" s="2"/>
      <c r="E398" s="20"/>
      <c r="F398" s="20"/>
      <c r="G398" s="20"/>
      <c r="H398" s="22"/>
      <c r="I398" s="22"/>
      <c r="J398" s="22"/>
      <c r="K398" s="20"/>
    </row>
    <row r="399" spans="2:11" s="3" customFormat="1" x14ac:dyDescent="0.35">
      <c r="B399" s="2"/>
      <c r="C399" s="2"/>
      <c r="D399" s="2"/>
      <c r="E399" s="20"/>
      <c r="F399" s="20"/>
      <c r="G399" s="20"/>
      <c r="H399" s="22"/>
      <c r="I399" s="22"/>
      <c r="J399" s="22"/>
      <c r="K399" s="20"/>
    </row>
    <row r="400" spans="2:11" s="3" customFormat="1" x14ac:dyDescent="0.35">
      <c r="B400" s="2"/>
      <c r="C400" s="2"/>
      <c r="D400" s="2"/>
      <c r="E400" s="20"/>
      <c r="F400" s="20"/>
      <c r="G400" s="20"/>
      <c r="H400" s="22"/>
      <c r="I400" s="22"/>
      <c r="J400" s="22"/>
      <c r="K400" s="20"/>
    </row>
    <row r="401" spans="2:11" s="3" customFormat="1" x14ac:dyDescent="0.35">
      <c r="B401" s="2"/>
      <c r="C401" s="2"/>
      <c r="D401" s="2"/>
      <c r="E401" s="20"/>
      <c r="F401" s="20"/>
      <c r="G401" s="20"/>
      <c r="H401" s="22"/>
      <c r="I401" s="22"/>
      <c r="J401" s="22"/>
      <c r="K401" s="20"/>
    </row>
    <row r="402" spans="2:11" s="3" customFormat="1" x14ac:dyDescent="0.35">
      <c r="B402" s="2"/>
      <c r="C402" s="2"/>
      <c r="D402" s="2"/>
      <c r="E402" s="20"/>
      <c r="F402" s="20"/>
      <c r="G402" s="20"/>
      <c r="H402" s="22"/>
      <c r="I402" s="22"/>
      <c r="J402" s="22"/>
      <c r="K402" s="20"/>
    </row>
    <row r="403" spans="2:11" s="3" customFormat="1" x14ac:dyDescent="0.35">
      <c r="B403" s="2"/>
      <c r="C403" s="2"/>
      <c r="D403" s="2"/>
      <c r="E403" s="20"/>
      <c r="F403" s="20"/>
      <c r="G403" s="20"/>
      <c r="H403" s="22"/>
      <c r="I403" s="22"/>
      <c r="J403" s="22"/>
      <c r="K403" s="20"/>
    </row>
    <row r="404" spans="2:11" s="3" customFormat="1" x14ac:dyDescent="0.35">
      <c r="B404" s="2"/>
      <c r="C404" s="2"/>
      <c r="D404" s="2"/>
      <c r="E404" s="20"/>
      <c r="F404" s="20"/>
      <c r="G404" s="20"/>
      <c r="H404" s="22"/>
      <c r="I404" s="22"/>
      <c r="J404" s="22"/>
      <c r="K404" s="20"/>
    </row>
    <row r="405" spans="2:11" s="3" customFormat="1" x14ac:dyDescent="0.35">
      <c r="B405" s="2"/>
      <c r="C405" s="2"/>
      <c r="D405" s="2"/>
      <c r="E405" s="20"/>
      <c r="F405" s="20"/>
      <c r="G405" s="20"/>
      <c r="H405" s="22"/>
      <c r="I405" s="22"/>
      <c r="J405" s="22"/>
      <c r="K405" s="20"/>
    </row>
    <row r="406" spans="2:11" s="3" customFormat="1" x14ac:dyDescent="0.35">
      <c r="B406" s="2"/>
      <c r="C406" s="2"/>
      <c r="D406" s="2"/>
      <c r="E406" s="20"/>
      <c r="F406" s="20"/>
      <c r="G406" s="20"/>
      <c r="H406" s="22"/>
      <c r="I406" s="22"/>
      <c r="J406" s="22"/>
      <c r="K406" s="20"/>
    </row>
    <row r="407" spans="2:11" s="3" customFormat="1" x14ac:dyDescent="0.35">
      <c r="B407" s="2"/>
      <c r="C407" s="2"/>
      <c r="D407" s="2"/>
      <c r="E407" s="20"/>
      <c r="F407" s="20"/>
      <c r="G407" s="20"/>
      <c r="H407" s="22"/>
      <c r="I407" s="22"/>
      <c r="J407" s="22"/>
      <c r="K407" s="20"/>
    </row>
    <row r="408" spans="2:11" s="3" customFormat="1" x14ac:dyDescent="0.35">
      <c r="B408" s="2"/>
      <c r="C408" s="2"/>
      <c r="D408" s="2"/>
      <c r="E408" s="20"/>
      <c r="F408" s="20"/>
      <c r="G408" s="20"/>
      <c r="H408" s="22"/>
      <c r="I408" s="22"/>
      <c r="J408" s="22"/>
      <c r="K408" s="20"/>
    </row>
    <row r="409" spans="2:11" s="3" customFormat="1" x14ac:dyDescent="0.35">
      <c r="B409" s="2"/>
      <c r="C409" s="2"/>
      <c r="D409" s="2"/>
      <c r="E409" s="20"/>
      <c r="F409" s="20"/>
      <c r="G409" s="20"/>
      <c r="H409" s="22"/>
      <c r="I409" s="22"/>
      <c r="J409" s="22"/>
      <c r="K409" s="20"/>
    </row>
    <row r="410" spans="2:11" s="3" customFormat="1" x14ac:dyDescent="0.35">
      <c r="B410" s="2"/>
      <c r="C410" s="2"/>
      <c r="D410" s="2"/>
      <c r="E410" s="20"/>
      <c r="F410" s="20"/>
      <c r="G410" s="20"/>
      <c r="H410" s="22"/>
      <c r="I410" s="22"/>
      <c r="J410" s="22"/>
      <c r="K410" s="20"/>
    </row>
    <row r="411" spans="2:11" s="3" customFormat="1" x14ac:dyDescent="0.35">
      <c r="B411" s="2"/>
      <c r="C411" s="2"/>
      <c r="D411" s="2"/>
      <c r="E411" s="20"/>
      <c r="F411" s="20"/>
      <c r="G411" s="20"/>
      <c r="H411" s="22"/>
      <c r="I411" s="22"/>
      <c r="J411" s="22"/>
      <c r="K411" s="20"/>
    </row>
    <row r="412" spans="2:11" s="3" customFormat="1" x14ac:dyDescent="0.35">
      <c r="B412" s="2"/>
      <c r="C412" s="2"/>
      <c r="D412" s="2"/>
      <c r="E412" s="20"/>
      <c r="F412" s="20"/>
      <c r="G412" s="20"/>
      <c r="H412" s="22"/>
      <c r="I412" s="22"/>
      <c r="J412" s="22"/>
      <c r="K412" s="20"/>
    </row>
    <row r="413" spans="2:11" s="3" customFormat="1" x14ac:dyDescent="0.35">
      <c r="B413" s="2"/>
      <c r="C413" s="2"/>
      <c r="D413" s="2"/>
      <c r="E413" s="20"/>
      <c r="F413" s="20"/>
      <c r="G413" s="20"/>
      <c r="H413" s="22"/>
      <c r="I413" s="22"/>
      <c r="J413" s="22"/>
      <c r="K413" s="20"/>
    </row>
    <row r="414" spans="2:11" s="3" customFormat="1" x14ac:dyDescent="0.35">
      <c r="B414" s="2"/>
      <c r="C414" s="2"/>
      <c r="D414" s="2"/>
      <c r="E414" s="20"/>
      <c r="F414" s="20"/>
      <c r="G414" s="20"/>
      <c r="H414" s="22"/>
      <c r="I414" s="22"/>
      <c r="J414" s="22"/>
      <c r="K414" s="20"/>
    </row>
    <row r="415" spans="2:11" s="3" customFormat="1" x14ac:dyDescent="0.35">
      <c r="B415" s="2"/>
      <c r="C415" s="2"/>
      <c r="D415" s="2"/>
      <c r="E415" s="20"/>
      <c r="F415" s="20"/>
      <c r="G415" s="20"/>
      <c r="H415" s="22"/>
      <c r="I415" s="22"/>
      <c r="J415" s="22"/>
      <c r="K415" s="20"/>
    </row>
    <row r="416" spans="2:11" s="3" customFormat="1" x14ac:dyDescent="0.35">
      <c r="B416" s="2"/>
      <c r="C416" s="2"/>
      <c r="D416" s="2"/>
      <c r="E416" s="20"/>
      <c r="F416" s="20"/>
      <c r="G416" s="20"/>
      <c r="H416" s="22"/>
      <c r="I416" s="22"/>
      <c r="J416" s="22"/>
      <c r="K416" s="20"/>
    </row>
    <row r="417" spans="2:11" s="3" customFormat="1" x14ac:dyDescent="0.35">
      <c r="B417" s="2"/>
      <c r="C417" s="2"/>
      <c r="D417" s="2"/>
      <c r="E417" s="20"/>
      <c r="F417" s="20"/>
      <c r="G417" s="20"/>
      <c r="H417" s="22"/>
      <c r="I417" s="22"/>
      <c r="J417" s="22"/>
      <c r="K417" s="20"/>
    </row>
    <row r="418" spans="2:11" s="3" customFormat="1" x14ac:dyDescent="0.35">
      <c r="B418" s="2"/>
      <c r="C418" s="2"/>
      <c r="D418" s="2"/>
      <c r="E418" s="20"/>
      <c r="F418" s="20"/>
      <c r="G418" s="20"/>
      <c r="H418" s="22"/>
      <c r="I418" s="22"/>
      <c r="J418" s="22"/>
      <c r="K418" s="20"/>
    </row>
    <row r="419" spans="2:11" s="3" customFormat="1" x14ac:dyDescent="0.35">
      <c r="B419" s="2"/>
      <c r="C419" s="2"/>
      <c r="D419" s="2"/>
      <c r="E419" s="20"/>
      <c r="F419" s="20"/>
      <c r="G419" s="20"/>
      <c r="H419" s="22"/>
      <c r="I419" s="22"/>
      <c r="J419" s="22"/>
      <c r="K419" s="20"/>
    </row>
    <row r="420" spans="2:11" s="3" customFormat="1" x14ac:dyDescent="0.35">
      <c r="B420" s="2"/>
      <c r="C420" s="2"/>
      <c r="D420" s="2"/>
      <c r="E420" s="20"/>
      <c r="F420" s="20"/>
      <c r="G420" s="20"/>
      <c r="H420" s="22"/>
      <c r="I420" s="22"/>
      <c r="J420" s="22"/>
      <c r="K420" s="20"/>
    </row>
    <row r="421" spans="2:11" s="3" customFormat="1" x14ac:dyDescent="0.35">
      <c r="B421" s="2"/>
      <c r="C421" s="2"/>
      <c r="D421" s="2"/>
      <c r="E421" s="20"/>
      <c r="F421" s="20"/>
      <c r="G421" s="20"/>
      <c r="H421" s="22"/>
      <c r="I421" s="22"/>
      <c r="J421" s="22"/>
      <c r="K421" s="20"/>
    </row>
    <row r="422" spans="2:11" s="3" customFormat="1" x14ac:dyDescent="0.35">
      <c r="B422" s="2"/>
      <c r="C422" s="2"/>
      <c r="D422" s="2"/>
      <c r="E422" s="20"/>
      <c r="F422" s="20"/>
      <c r="G422" s="20"/>
      <c r="H422" s="22"/>
      <c r="I422" s="22"/>
      <c r="J422" s="22"/>
      <c r="K422" s="20"/>
    </row>
    <row r="423" spans="2:11" s="3" customFormat="1" x14ac:dyDescent="0.35">
      <c r="B423" s="2"/>
      <c r="C423" s="2"/>
      <c r="D423" s="2"/>
      <c r="E423" s="20"/>
      <c r="F423" s="20"/>
      <c r="G423" s="20"/>
      <c r="H423" s="22"/>
      <c r="I423" s="22"/>
      <c r="J423" s="22"/>
      <c r="K423" s="20"/>
    </row>
    <row r="424" spans="2:11" s="3" customFormat="1" x14ac:dyDescent="0.35">
      <c r="B424" s="2"/>
      <c r="C424" s="2"/>
      <c r="D424" s="2"/>
      <c r="E424" s="20"/>
      <c r="F424" s="20"/>
      <c r="G424" s="20"/>
      <c r="H424" s="22"/>
      <c r="I424" s="22"/>
      <c r="J424" s="22"/>
      <c r="K424" s="20"/>
    </row>
    <row r="425" spans="2:11" s="3" customFormat="1" x14ac:dyDescent="0.35">
      <c r="B425" s="2"/>
      <c r="C425" s="2"/>
      <c r="D425" s="2"/>
      <c r="E425" s="20"/>
      <c r="F425" s="20"/>
      <c r="G425" s="20"/>
      <c r="H425" s="22"/>
      <c r="I425" s="22"/>
      <c r="J425" s="22"/>
      <c r="K425" s="20"/>
    </row>
    <row r="426" spans="2:11" s="3" customFormat="1" x14ac:dyDescent="0.35">
      <c r="B426" s="2"/>
      <c r="C426" s="2"/>
      <c r="D426" s="2"/>
      <c r="E426" s="20"/>
      <c r="F426" s="20"/>
      <c r="G426" s="20"/>
      <c r="H426" s="22"/>
      <c r="I426" s="22"/>
      <c r="J426" s="22"/>
      <c r="K426" s="20"/>
    </row>
    <row r="427" spans="2:11" s="3" customFormat="1" x14ac:dyDescent="0.35">
      <c r="B427" s="2"/>
      <c r="C427" s="2"/>
      <c r="D427" s="2"/>
      <c r="E427" s="20"/>
      <c r="F427" s="20"/>
      <c r="G427" s="20"/>
      <c r="H427" s="22"/>
      <c r="I427" s="22"/>
      <c r="J427" s="22"/>
      <c r="K427" s="20"/>
    </row>
    <row r="428" spans="2:11" s="3" customFormat="1" x14ac:dyDescent="0.35">
      <c r="B428" s="2"/>
      <c r="C428" s="2"/>
      <c r="D428" s="2"/>
      <c r="E428" s="20"/>
      <c r="F428" s="20"/>
      <c r="G428" s="20"/>
      <c r="H428" s="22"/>
      <c r="I428" s="22"/>
      <c r="J428" s="22"/>
      <c r="K428" s="20"/>
    </row>
    <row r="429" spans="2:11" s="3" customFormat="1" x14ac:dyDescent="0.35">
      <c r="B429" s="2"/>
      <c r="C429" s="2"/>
      <c r="D429" s="2"/>
      <c r="E429" s="20"/>
      <c r="F429" s="20"/>
      <c r="G429" s="20"/>
      <c r="H429" s="22"/>
      <c r="I429" s="22"/>
      <c r="J429" s="22"/>
      <c r="K429" s="20"/>
    </row>
    <row r="430" spans="2:11" s="3" customFormat="1" x14ac:dyDescent="0.35">
      <c r="B430" s="2"/>
      <c r="C430" s="2"/>
      <c r="D430" s="2"/>
      <c r="E430" s="20"/>
      <c r="F430" s="20"/>
      <c r="G430" s="20"/>
      <c r="H430" s="22"/>
      <c r="I430" s="22"/>
      <c r="J430" s="22"/>
      <c r="K430" s="20"/>
    </row>
    <row r="431" spans="2:11" s="3" customFormat="1" x14ac:dyDescent="0.35">
      <c r="B431" s="2"/>
      <c r="C431" s="2"/>
      <c r="D431" s="2"/>
      <c r="E431" s="20"/>
      <c r="F431" s="20"/>
      <c r="G431" s="20"/>
      <c r="H431" s="22"/>
      <c r="I431" s="22"/>
      <c r="J431" s="22"/>
      <c r="K431" s="20"/>
    </row>
    <row r="432" spans="2:11" s="3" customFormat="1" x14ac:dyDescent="0.35">
      <c r="B432" s="2"/>
      <c r="C432" s="2"/>
      <c r="D432" s="2"/>
      <c r="E432" s="20"/>
      <c r="F432" s="20"/>
      <c r="G432" s="20"/>
      <c r="H432" s="22"/>
      <c r="I432" s="22"/>
      <c r="J432" s="22"/>
      <c r="K432" s="20"/>
    </row>
    <row r="433" spans="2:11" s="3" customFormat="1" x14ac:dyDescent="0.35">
      <c r="B433" s="2"/>
      <c r="C433" s="2"/>
      <c r="D433" s="2"/>
      <c r="E433" s="20"/>
      <c r="F433" s="20"/>
      <c r="G433" s="20"/>
      <c r="H433" s="22"/>
      <c r="I433" s="22"/>
      <c r="J433" s="22"/>
      <c r="K433" s="20"/>
    </row>
    <row r="434" spans="2:11" s="3" customFormat="1" x14ac:dyDescent="0.35">
      <c r="B434" s="2"/>
      <c r="C434" s="2"/>
      <c r="D434" s="2"/>
      <c r="E434" s="20"/>
      <c r="F434" s="20"/>
      <c r="G434" s="20"/>
      <c r="H434" s="22"/>
      <c r="I434" s="22"/>
      <c r="J434" s="22"/>
      <c r="K434" s="20"/>
    </row>
    <row r="435" spans="2:11" s="3" customFormat="1" x14ac:dyDescent="0.35">
      <c r="B435" s="2"/>
      <c r="C435" s="2"/>
      <c r="D435" s="2"/>
      <c r="E435" s="20"/>
      <c r="F435" s="20"/>
      <c r="G435" s="20"/>
      <c r="H435" s="22"/>
      <c r="I435" s="22"/>
      <c r="J435" s="22"/>
      <c r="K435" s="20"/>
    </row>
    <row r="436" spans="2:11" s="3" customFormat="1" x14ac:dyDescent="0.35">
      <c r="B436" s="2"/>
      <c r="C436" s="2"/>
      <c r="D436" s="2"/>
      <c r="E436" s="20"/>
      <c r="F436" s="20"/>
      <c r="G436" s="20"/>
      <c r="H436" s="22"/>
      <c r="I436" s="22"/>
      <c r="J436" s="22"/>
      <c r="K436" s="20"/>
    </row>
    <row r="437" spans="2:11" s="3" customFormat="1" x14ac:dyDescent="0.35">
      <c r="B437" s="2"/>
      <c r="C437" s="2"/>
      <c r="D437" s="2"/>
      <c r="E437" s="20"/>
      <c r="F437" s="20"/>
      <c r="G437" s="20"/>
      <c r="H437" s="22"/>
      <c r="I437" s="22"/>
      <c r="J437" s="22"/>
      <c r="K437" s="20"/>
    </row>
    <row r="438" spans="2:11" s="3" customFormat="1" x14ac:dyDescent="0.35">
      <c r="B438" s="2"/>
      <c r="C438" s="2"/>
      <c r="D438" s="2"/>
      <c r="E438" s="20"/>
      <c r="F438" s="20"/>
      <c r="G438" s="20"/>
      <c r="H438" s="22"/>
      <c r="I438" s="22"/>
      <c r="J438" s="22"/>
      <c r="K438" s="20"/>
    </row>
    <row r="439" spans="2:11" s="3" customFormat="1" x14ac:dyDescent="0.35">
      <c r="B439" s="2"/>
      <c r="C439" s="2"/>
      <c r="D439" s="2"/>
      <c r="E439" s="20"/>
      <c r="F439" s="20"/>
      <c r="G439" s="20"/>
      <c r="H439" s="22"/>
      <c r="I439" s="22"/>
      <c r="J439" s="22"/>
      <c r="K439" s="20"/>
    </row>
    <row r="440" spans="2:11" s="3" customFormat="1" x14ac:dyDescent="0.35">
      <c r="B440" s="2"/>
      <c r="C440" s="2"/>
      <c r="D440" s="2"/>
      <c r="E440" s="20"/>
      <c r="F440" s="20"/>
      <c r="G440" s="20"/>
      <c r="H440" s="22"/>
      <c r="I440" s="22"/>
      <c r="J440" s="22"/>
      <c r="K440" s="20"/>
    </row>
    <row r="441" spans="2:11" s="3" customFormat="1" x14ac:dyDescent="0.35">
      <c r="B441" s="2"/>
      <c r="C441" s="2"/>
      <c r="D441" s="2"/>
      <c r="E441" s="20"/>
      <c r="F441" s="20"/>
      <c r="G441" s="20"/>
      <c r="H441" s="22"/>
      <c r="I441" s="22"/>
      <c r="J441" s="22"/>
      <c r="K441" s="20"/>
    </row>
    <row r="442" spans="2:11" s="3" customFormat="1" x14ac:dyDescent="0.35">
      <c r="B442" s="2"/>
      <c r="C442" s="2"/>
      <c r="D442" s="2"/>
      <c r="E442" s="20"/>
      <c r="F442" s="20"/>
      <c r="G442" s="20"/>
      <c r="H442" s="22"/>
      <c r="I442" s="22"/>
      <c r="J442" s="22"/>
      <c r="K442" s="20"/>
    </row>
    <row r="443" spans="2:11" s="3" customFormat="1" x14ac:dyDescent="0.35">
      <c r="B443" s="2"/>
      <c r="C443" s="2"/>
      <c r="D443" s="2"/>
      <c r="E443" s="20"/>
      <c r="F443" s="20"/>
      <c r="G443" s="20"/>
      <c r="H443" s="22"/>
      <c r="I443" s="22"/>
      <c r="J443" s="22"/>
      <c r="K443" s="20"/>
    </row>
    <row r="444" spans="2:11" s="3" customFormat="1" x14ac:dyDescent="0.35">
      <c r="B444" s="2"/>
      <c r="C444" s="2"/>
      <c r="D444" s="2"/>
      <c r="E444" s="20"/>
      <c r="F444" s="20"/>
      <c r="G444" s="20"/>
      <c r="H444" s="22"/>
      <c r="I444" s="22"/>
      <c r="J444" s="22"/>
      <c r="K444" s="20"/>
    </row>
    <row r="445" spans="2:11" s="3" customFormat="1" x14ac:dyDescent="0.35">
      <c r="B445" s="2"/>
      <c r="C445" s="2"/>
      <c r="D445" s="2"/>
      <c r="E445" s="20"/>
      <c r="F445" s="20"/>
      <c r="G445" s="20"/>
      <c r="H445" s="22"/>
      <c r="I445" s="22"/>
      <c r="J445" s="22"/>
      <c r="K445" s="20"/>
    </row>
    <row r="446" spans="2:11" s="3" customFormat="1" x14ac:dyDescent="0.35">
      <c r="B446" s="2"/>
      <c r="C446" s="2"/>
      <c r="D446" s="2"/>
      <c r="E446" s="20"/>
      <c r="F446" s="20"/>
      <c r="G446" s="20"/>
      <c r="H446" s="22"/>
      <c r="I446" s="22"/>
      <c r="J446" s="22"/>
      <c r="K446" s="20"/>
    </row>
    <row r="447" spans="2:11" s="3" customFormat="1" x14ac:dyDescent="0.35">
      <c r="B447" s="2"/>
      <c r="C447" s="2"/>
      <c r="D447" s="2"/>
      <c r="E447" s="20"/>
      <c r="F447" s="20"/>
      <c r="G447" s="20"/>
      <c r="H447" s="22"/>
      <c r="I447" s="22"/>
      <c r="J447" s="22"/>
      <c r="K447" s="20"/>
    </row>
    <row r="448" spans="2:11" s="3" customFormat="1" x14ac:dyDescent="0.35">
      <c r="B448" s="2"/>
      <c r="C448" s="2"/>
      <c r="D448" s="2"/>
      <c r="E448" s="20"/>
      <c r="F448" s="20"/>
      <c r="G448" s="20"/>
      <c r="H448" s="22"/>
      <c r="I448" s="22"/>
      <c r="J448" s="22"/>
      <c r="K448" s="20"/>
    </row>
    <row r="449" spans="2:11" s="3" customFormat="1" x14ac:dyDescent="0.35">
      <c r="B449" s="2"/>
      <c r="C449" s="2"/>
      <c r="D449" s="2"/>
      <c r="E449" s="20"/>
      <c r="F449" s="20"/>
      <c r="G449" s="20"/>
      <c r="H449" s="22"/>
      <c r="I449" s="22"/>
      <c r="J449" s="22"/>
      <c r="K449" s="20"/>
    </row>
    <row r="450" spans="2:11" s="3" customFormat="1" x14ac:dyDescent="0.35">
      <c r="B450" s="2"/>
      <c r="C450" s="2"/>
      <c r="D450" s="2"/>
      <c r="E450" s="20"/>
      <c r="F450" s="20"/>
      <c r="G450" s="20"/>
      <c r="H450" s="22"/>
      <c r="I450" s="22"/>
      <c r="J450" s="22"/>
      <c r="K450" s="20"/>
    </row>
    <row r="451" spans="2:11" s="3" customFormat="1" x14ac:dyDescent="0.35">
      <c r="B451" s="2"/>
      <c r="C451" s="2"/>
      <c r="D451" s="2"/>
      <c r="E451" s="20"/>
      <c r="F451" s="20"/>
      <c r="G451" s="20"/>
      <c r="H451" s="22"/>
      <c r="I451" s="22"/>
      <c r="J451" s="22"/>
      <c r="K451" s="20"/>
    </row>
    <row r="452" spans="2:11" s="3" customFormat="1" x14ac:dyDescent="0.35">
      <c r="B452" s="2"/>
      <c r="C452" s="2"/>
      <c r="D452" s="2"/>
      <c r="E452" s="20"/>
      <c r="F452" s="20"/>
      <c r="G452" s="20"/>
      <c r="H452" s="22"/>
      <c r="I452" s="22"/>
      <c r="J452" s="22"/>
      <c r="K452" s="20"/>
    </row>
    <row r="453" spans="2:11" s="3" customFormat="1" x14ac:dyDescent="0.35">
      <c r="B453" s="2"/>
      <c r="C453" s="2"/>
      <c r="D453" s="2"/>
      <c r="E453" s="20"/>
      <c r="F453" s="20"/>
      <c r="G453" s="20"/>
      <c r="H453" s="22"/>
      <c r="I453" s="22"/>
      <c r="J453" s="22"/>
      <c r="K453" s="20"/>
    </row>
    <row r="454" spans="2:11" s="3" customFormat="1" x14ac:dyDescent="0.35">
      <c r="B454" s="2"/>
      <c r="C454" s="2"/>
      <c r="D454" s="2"/>
      <c r="E454" s="20"/>
      <c r="F454" s="20"/>
      <c r="G454" s="20"/>
      <c r="H454" s="22"/>
      <c r="I454" s="22"/>
      <c r="J454" s="22"/>
      <c r="K454" s="20"/>
    </row>
    <row r="455" spans="2:11" s="3" customFormat="1" x14ac:dyDescent="0.35">
      <c r="B455" s="2"/>
      <c r="C455" s="2"/>
      <c r="D455" s="2"/>
      <c r="E455" s="20"/>
      <c r="F455" s="20"/>
      <c r="G455" s="20"/>
      <c r="H455" s="22"/>
      <c r="I455" s="22"/>
      <c r="J455" s="22"/>
      <c r="K455" s="20"/>
    </row>
    <row r="456" spans="2:11" s="3" customFormat="1" x14ac:dyDescent="0.35">
      <c r="B456" s="2"/>
      <c r="C456" s="2"/>
      <c r="D456" s="2"/>
      <c r="E456" s="20"/>
      <c r="F456" s="20"/>
      <c r="G456" s="20"/>
      <c r="H456" s="22"/>
      <c r="I456" s="22"/>
      <c r="J456" s="22"/>
      <c r="K456" s="20"/>
    </row>
    <row r="457" spans="2:11" s="3" customFormat="1" x14ac:dyDescent="0.35">
      <c r="B457" s="2"/>
      <c r="C457" s="2"/>
      <c r="D457" s="2"/>
      <c r="E457" s="20"/>
      <c r="F457" s="20"/>
      <c r="G457" s="20"/>
      <c r="H457" s="22"/>
      <c r="I457" s="22"/>
      <c r="J457" s="22"/>
      <c r="K457" s="20"/>
    </row>
    <row r="458" spans="2:11" s="3" customFormat="1" x14ac:dyDescent="0.35">
      <c r="B458" s="2"/>
      <c r="C458" s="2"/>
      <c r="D458" s="2"/>
      <c r="E458" s="20"/>
      <c r="F458" s="20"/>
      <c r="G458" s="20"/>
      <c r="H458" s="22"/>
      <c r="I458" s="22"/>
      <c r="J458" s="22"/>
      <c r="K458" s="20"/>
    </row>
    <row r="459" spans="2:11" s="3" customFormat="1" x14ac:dyDescent="0.35">
      <c r="B459" s="2"/>
      <c r="C459" s="2"/>
      <c r="D459" s="2"/>
      <c r="E459" s="20"/>
      <c r="F459" s="20"/>
      <c r="G459" s="20"/>
      <c r="H459" s="22"/>
      <c r="I459" s="22"/>
      <c r="J459" s="22"/>
      <c r="K459" s="20"/>
    </row>
    <row r="460" spans="2:11" s="3" customFormat="1" x14ac:dyDescent="0.35">
      <c r="B460" s="2"/>
      <c r="C460" s="2"/>
      <c r="D460" s="2"/>
      <c r="E460" s="20"/>
      <c r="F460" s="20"/>
      <c r="G460" s="20"/>
      <c r="H460" s="22"/>
      <c r="I460" s="22"/>
      <c r="J460" s="22"/>
      <c r="K460" s="20"/>
    </row>
    <row r="461" spans="2:11" s="3" customFormat="1" x14ac:dyDescent="0.35">
      <c r="B461" s="2"/>
      <c r="C461" s="2"/>
      <c r="D461" s="2"/>
      <c r="E461" s="20"/>
      <c r="F461" s="20"/>
      <c r="G461" s="20"/>
      <c r="H461" s="22"/>
      <c r="I461" s="22"/>
      <c r="J461" s="22"/>
      <c r="K461" s="20"/>
    </row>
    <row r="462" spans="2:11" s="3" customFormat="1" x14ac:dyDescent="0.35">
      <c r="B462" s="2"/>
      <c r="C462" s="2"/>
      <c r="D462" s="2"/>
      <c r="E462" s="20"/>
      <c r="F462" s="20"/>
      <c r="G462" s="20"/>
      <c r="H462" s="22"/>
      <c r="I462" s="22"/>
      <c r="J462" s="22"/>
      <c r="K462" s="20"/>
    </row>
    <row r="463" spans="2:11" s="3" customFormat="1" x14ac:dyDescent="0.35">
      <c r="B463" s="2"/>
      <c r="C463" s="2"/>
      <c r="D463" s="2"/>
      <c r="E463" s="20"/>
      <c r="F463" s="20"/>
      <c r="G463" s="20"/>
      <c r="H463" s="22"/>
      <c r="I463" s="22"/>
      <c r="J463" s="22"/>
      <c r="K463" s="20"/>
    </row>
    <row r="464" spans="2:11" s="3" customFormat="1" x14ac:dyDescent="0.35">
      <c r="B464" s="2"/>
      <c r="C464" s="2"/>
      <c r="D464" s="2"/>
      <c r="E464" s="20"/>
      <c r="F464" s="20"/>
      <c r="G464" s="20"/>
      <c r="H464" s="22"/>
      <c r="I464" s="22"/>
      <c r="J464" s="22"/>
      <c r="K464" s="20"/>
    </row>
    <row r="465" spans="2:11" s="3" customFormat="1" x14ac:dyDescent="0.35">
      <c r="B465" s="2"/>
      <c r="C465" s="2"/>
      <c r="D465" s="2"/>
      <c r="E465" s="20"/>
      <c r="F465" s="20"/>
      <c r="G465" s="20"/>
      <c r="H465" s="22"/>
      <c r="I465" s="22"/>
      <c r="J465" s="22"/>
      <c r="K465" s="20"/>
    </row>
    <row r="466" spans="2:11" s="3" customFormat="1" x14ac:dyDescent="0.35">
      <c r="B466" s="2"/>
      <c r="C466" s="2"/>
      <c r="D466" s="2"/>
      <c r="E466" s="20"/>
      <c r="F466" s="20"/>
      <c r="G466" s="20"/>
      <c r="H466" s="22"/>
      <c r="I466" s="22"/>
      <c r="J466" s="22"/>
      <c r="K466" s="20"/>
    </row>
    <row r="467" spans="2:11" s="3" customFormat="1" x14ac:dyDescent="0.35">
      <c r="B467" s="2"/>
      <c r="C467" s="2"/>
      <c r="D467" s="2"/>
      <c r="E467" s="20"/>
      <c r="F467" s="20"/>
      <c r="G467" s="20"/>
      <c r="H467" s="22"/>
      <c r="I467" s="22"/>
      <c r="J467" s="22"/>
      <c r="K467" s="20"/>
    </row>
    <row r="468" spans="2:11" s="3" customFormat="1" x14ac:dyDescent="0.35">
      <c r="B468" s="2"/>
      <c r="C468" s="2"/>
      <c r="D468" s="2"/>
      <c r="E468" s="20"/>
      <c r="F468" s="20"/>
      <c r="G468" s="20"/>
      <c r="H468" s="22"/>
      <c r="I468" s="22"/>
      <c r="J468" s="22"/>
      <c r="K468" s="20"/>
    </row>
    <row r="469" spans="2:11" s="3" customFormat="1" x14ac:dyDescent="0.35">
      <c r="B469" s="2"/>
      <c r="C469" s="2"/>
      <c r="D469" s="2"/>
      <c r="E469" s="20"/>
      <c r="F469" s="20"/>
      <c r="G469" s="20"/>
      <c r="H469" s="22"/>
      <c r="I469" s="22"/>
      <c r="J469" s="22"/>
      <c r="K469" s="20"/>
    </row>
    <row r="470" spans="2:11" s="3" customFormat="1" x14ac:dyDescent="0.35">
      <c r="B470" s="2"/>
      <c r="C470" s="2"/>
      <c r="D470" s="2"/>
      <c r="E470" s="20"/>
      <c r="F470" s="20"/>
      <c r="G470" s="20"/>
      <c r="H470" s="22"/>
      <c r="I470" s="22"/>
      <c r="J470" s="22"/>
      <c r="K470" s="20"/>
    </row>
    <row r="471" spans="2:11" s="3" customFormat="1" x14ac:dyDescent="0.35">
      <c r="B471" s="2"/>
      <c r="C471" s="2"/>
      <c r="D471" s="2"/>
      <c r="E471" s="20"/>
      <c r="F471" s="20"/>
      <c r="G471" s="20"/>
      <c r="H471" s="22"/>
      <c r="I471" s="22"/>
      <c r="J471" s="22"/>
      <c r="K471" s="20"/>
    </row>
    <row r="472" spans="2:11" s="3" customFormat="1" x14ac:dyDescent="0.35">
      <c r="B472" s="2"/>
      <c r="C472" s="2"/>
      <c r="D472" s="2"/>
      <c r="E472" s="20"/>
      <c r="F472" s="20"/>
      <c r="G472" s="20"/>
      <c r="H472" s="22"/>
      <c r="I472" s="22"/>
      <c r="J472" s="22"/>
      <c r="K472" s="20"/>
    </row>
    <row r="473" spans="2:11" s="3" customFormat="1" x14ac:dyDescent="0.35">
      <c r="B473" s="2"/>
      <c r="C473" s="2"/>
      <c r="D473" s="2"/>
      <c r="E473" s="20"/>
      <c r="F473" s="20"/>
      <c r="G473" s="20"/>
      <c r="H473" s="22"/>
      <c r="I473" s="22"/>
      <c r="J473" s="22"/>
      <c r="K473" s="20"/>
    </row>
    <row r="474" spans="2:11" s="3" customFormat="1" x14ac:dyDescent="0.35">
      <c r="B474" s="2"/>
      <c r="C474" s="2"/>
      <c r="D474" s="2"/>
      <c r="E474" s="20"/>
      <c r="F474" s="20"/>
      <c r="G474" s="20"/>
      <c r="H474" s="22"/>
      <c r="I474" s="22"/>
      <c r="J474" s="22"/>
      <c r="K474" s="20"/>
    </row>
    <row r="475" spans="2:11" s="3" customFormat="1" x14ac:dyDescent="0.35">
      <c r="B475" s="2"/>
      <c r="C475" s="2"/>
      <c r="D475" s="2"/>
      <c r="E475" s="20"/>
      <c r="F475" s="20"/>
      <c r="G475" s="20"/>
      <c r="H475" s="22"/>
      <c r="I475" s="22"/>
      <c r="J475" s="22"/>
      <c r="K475" s="20"/>
    </row>
    <row r="476" spans="2:11" s="3" customFormat="1" x14ac:dyDescent="0.35">
      <c r="B476" s="2"/>
      <c r="C476" s="2"/>
      <c r="D476" s="2"/>
      <c r="E476" s="20"/>
      <c r="F476" s="20"/>
      <c r="G476" s="20"/>
      <c r="H476" s="22"/>
      <c r="I476" s="22"/>
      <c r="J476" s="22"/>
      <c r="K476" s="20"/>
    </row>
    <row r="477" spans="2:11" s="3" customFormat="1" x14ac:dyDescent="0.35">
      <c r="B477" s="2"/>
      <c r="C477" s="2"/>
      <c r="D477" s="2"/>
      <c r="E477" s="20"/>
      <c r="F477" s="20"/>
      <c r="G477" s="20"/>
      <c r="H477" s="22"/>
      <c r="I477" s="22"/>
      <c r="J477" s="22"/>
      <c r="K477" s="20"/>
    </row>
    <row r="478" spans="2:11" s="3" customFormat="1" x14ac:dyDescent="0.35">
      <c r="B478" s="2"/>
      <c r="C478" s="2"/>
      <c r="D478" s="2"/>
      <c r="E478" s="20"/>
      <c r="F478" s="20"/>
      <c r="G478" s="20"/>
      <c r="H478" s="22"/>
      <c r="I478" s="22"/>
      <c r="J478" s="22"/>
      <c r="K478" s="20"/>
    </row>
    <row r="479" spans="2:11" s="3" customFormat="1" x14ac:dyDescent="0.35">
      <c r="B479" s="2"/>
      <c r="C479" s="2"/>
      <c r="D479" s="2"/>
      <c r="E479" s="20"/>
      <c r="F479" s="20"/>
      <c r="G479" s="20"/>
      <c r="H479" s="22"/>
      <c r="I479" s="22"/>
      <c r="J479" s="22"/>
      <c r="K479" s="20"/>
    </row>
    <row r="480" spans="2:11" s="3" customFormat="1" x14ac:dyDescent="0.35">
      <c r="B480" s="2"/>
      <c r="C480" s="2"/>
      <c r="D480" s="2"/>
      <c r="E480" s="20"/>
      <c r="F480" s="20"/>
      <c r="G480" s="20"/>
      <c r="H480" s="22"/>
      <c r="I480" s="22"/>
      <c r="J480" s="22"/>
      <c r="K480" s="20"/>
    </row>
    <row r="481" spans="2:11" s="3" customFormat="1" x14ac:dyDescent="0.35">
      <c r="B481" s="2"/>
      <c r="C481" s="2"/>
      <c r="D481" s="2"/>
      <c r="E481" s="20"/>
      <c r="F481" s="20"/>
      <c r="G481" s="20"/>
      <c r="H481" s="22"/>
      <c r="I481" s="22"/>
      <c r="J481" s="22"/>
      <c r="K481" s="20"/>
    </row>
    <row r="482" spans="2:11" s="3" customFormat="1" x14ac:dyDescent="0.35">
      <c r="B482" s="2"/>
      <c r="C482" s="2"/>
      <c r="D482" s="2"/>
      <c r="E482" s="20"/>
      <c r="F482" s="20"/>
      <c r="G482" s="20"/>
      <c r="H482" s="22"/>
      <c r="I482" s="22"/>
      <c r="J482" s="22"/>
      <c r="K482" s="20"/>
    </row>
    <row r="483" spans="2:11" s="3" customFormat="1" x14ac:dyDescent="0.35">
      <c r="B483" s="2"/>
      <c r="C483" s="2"/>
      <c r="D483" s="2"/>
      <c r="E483" s="20"/>
      <c r="F483" s="20"/>
      <c r="G483" s="20"/>
      <c r="H483" s="22"/>
      <c r="I483" s="22"/>
      <c r="J483" s="22"/>
      <c r="K483" s="20"/>
    </row>
    <row r="484" spans="2:11" s="3" customFormat="1" x14ac:dyDescent="0.35">
      <c r="B484" s="2"/>
      <c r="C484" s="2"/>
      <c r="D484" s="2"/>
      <c r="E484" s="20"/>
      <c r="F484" s="20"/>
      <c r="G484" s="20"/>
      <c r="H484" s="22"/>
      <c r="I484" s="22"/>
      <c r="J484" s="22"/>
      <c r="K484" s="20"/>
    </row>
    <row r="485" spans="2:11" s="3" customFormat="1" x14ac:dyDescent="0.35">
      <c r="B485" s="2"/>
      <c r="C485" s="2"/>
      <c r="D485" s="2"/>
      <c r="E485" s="20"/>
      <c r="F485" s="20"/>
      <c r="G485" s="20"/>
      <c r="H485" s="22"/>
      <c r="I485" s="22"/>
      <c r="J485" s="22"/>
      <c r="K485" s="20"/>
    </row>
    <row r="486" spans="2:11" s="3" customFormat="1" x14ac:dyDescent="0.35">
      <c r="B486" s="2"/>
      <c r="C486" s="2"/>
      <c r="D486" s="2"/>
      <c r="E486" s="20"/>
      <c r="F486" s="20"/>
      <c r="G486" s="20"/>
      <c r="H486" s="22"/>
      <c r="I486" s="22"/>
      <c r="J486" s="22"/>
      <c r="K486" s="20"/>
    </row>
    <row r="487" spans="2:11" s="3" customFormat="1" x14ac:dyDescent="0.35">
      <c r="B487" s="2"/>
      <c r="C487" s="2"/>
      <c r="D487" s="2"/>
      <c r="E487" s="20"/>
      <c r="F487" s="20"/>
      <c r="G487" s="20"/>
      <c r="H487" s="22"/>
      <c r="I487" s="22"/>
      <c r="J487" s="22"/>
      <c r="K487" s="20"/>
    </row>
    <row r="488" spans="2:11" s="3" customFormat="1" x14ac:dyDescent="0.35">
      <c r="B488" s="2"/>
      <c r="C488" s="2"/>
      <c r="D488" s="2"/>
      <c r="E488" s="20"/>
      <c r="F488" s="20"/>
      <c r="G488" s="20"/>
      <c r="H488" s="22"/>
      <c r="I488" s="22"/>
      <c r="J488" s="22"/>
      <c r="K488" s="20"/>
    </row>
    <row r="489" spans="2:11" s="3" customFormat="1" x14ac:dyDescent="0.35">
      <c r="B489" s="2"/>
      <c r="C489" s="2"/>
      <c r="D489" s="2"/>
      <c r="E489" s="20"/>
      <c r="F489" s="20"/>
      <c r="G489" s="20"/>
      <c r="H489" s="22"/>
      <c r="I489" s="22"/>
      <c r="J489" s="22"/>
      <c r="K489" s="20"/>
    </row>
    <row r="490" spans="2:11" s="3" customFormat="1" x14ac:dyDescent="0.35">
      <c r="B490" s="2"/>
      <c r="C490" s="2"/>
      <c r="D490" s="2"/>
      <c r="E490" s="20"/>
      <c r="F490" s="20"/>
      <c r="G490" s="20"/>
      <c r="H490" s="22"/>
      <c r="I490" s="22"/>
      <c r="J490" s="22"/>
      <c r="K490" s="20"/>
    </row>
    <row r="491" spans="2:11" s="3" customFormat="1" x14ac:dyDescent="0.35">
      <c r="B491" s="2"/>
      <c r="C491" s="2"/>
      <c r="D491" s="2"/>
      <c r="E491" s="20"/>
      <c r="F491" s="20"/>
      <c r="G491" s="20"/>
      <c r="H491" s="22"/>
      <c r="I491" s="22"/>
      <c r="J491" s="22"/>
      <c r="K491" s="20"/>
    </row>
    <row r="492" spans="2:11" s="3" customFormat="1" x14ac:dyDescent="0.35">
      <c r="B492" s="2"/>
      <c r="C492" s="2"/>
      <c r="D492" s="2"/>
      <c r="E492" s="20"/>
      <c r="F492" s="20"/>
      <c r="G492" s="20"/>
      <c r="H492" s="22"/>
      <c r="I492" s="22"/>
      <c r="J492" s="22"/>
      <c r="K492" s="20"/>
    </row>
    <row r="493" spans="2:11" s="3" customFormat="1" x14ac:dyDescent="0.35">
      <c r="B493" s="2"/>
      <c r="C493" s="2"/>
      <c r="D493" s="2"/>
      <c r="E493" s="20"/>
      <c r="F493" s="20"/>
      <c r="G493" s="20"/>
      <c r="H493" s="22"/>
      <c r="I493" s="22"/>
      <c r="J493" s="22"/>
      <c r="K493" s="20"/>
    </row>
    <row r="494" spans="2:11" s="3" customFormat="1" x14ac:dyDescent="0.35">
      <c r="B494" s="2"/>
      <c r="C494" s="2"/>
      <c r="D494" s="2"/>
      <c r="E494" s="20"/>
      <c r="F494" s="20"/>
      <c r="G494" s="20"/>
      <c r="H494" s="22"/>
      <c r="I494" s="22"/>
      <c r="J494" s="22"/>
      <c r="K494" s="20"/>
    </row>
    <row r="495" spans="2:11" s="3" customFormat="1" x14ac:dyDescent="0.35">
      <c r="B495" s="2"/>
      <c r="C495" s="2"/>
      <c r="D495" s="2"/>
      <c r="E495" s="20"/>
      <c r="F495" s="20"/>
      <c r="G495" s="20"/>
      <c r="H495" s="22"/>
      <c r="I495" s="22"/>
      <c r="J495" s="22"/>
      <c r="K495" s="20"/>
    </row>
    <row r="496" spans="2:11" s="3" customFormat="1" x14ac:dyDescent="0.35">
      <c r="B496" s="2"/>
      <c r="C496" s="2"/>
      <c r="D496" s="2"/>
      <c r="E496" s="20"/>
      <c r="F496" s="20"/>
      <c r="G496" s="20"/>
      <c r="H496" s="22"/>
      <c r="I496" s="22"/>
      <c r="J496" s="22"/>
      <c r="K496" s="20"/>
    </row>
    <row r="497" spans="2:11" s="3" customFormat="1" x14ac:dyDescent="0.35">
      <c r="B497" s="2"/>
      <c r="C497" s="2"/>
      <c r="D497" s="2"/>
      <c r="E497" s="20"/>
      <c r="F497" s="20"/>
      <c r="G497" s="20"/>
      <c r="H497" s="22"/>
      <c r="I497" s="22"/>
      <c r="J497" s="22"/>
      <c r="K497" s="20"/>
    </row>
    <row r="498" spans="2:11" s="3" customFormat="1" x14ac:dyDescent="0.35">
      <c r="B498" s="2"/>
      <c r="C498" s="2"/>
      <c r="D498" s="2"/>
      <c r="E498" s="20"/>
      <c r="F498" s="20"/>
      <c r="G498" s="20"/>
      <c r="H498" s="22"/>
      <c r="I498" s="22"/>
      <c r="J498" s="22"/>
      <c r="K498" s="20"/>
    </row>
    <row r="499" spans="2:11" s="3" customFormat="1" x14ac:dyDescent="0.35">
      <c r="B499" s="2"/>
      <c r="C499" s="2"/>
      <c r="D499" s="2"/>
      <c r="E499" s="20"/>
      <c r="F499" s="20"/>
      <c r="G499" s="20"/>
      <c r="H499" s="22"/>
      <c r="I499" s="22"/>
      <c r="J499" s="22"/>
      <c r="K499" s="20"/>
    </row>
    <row r="500" spans="2:11" s="3" customFormat="1" x14ac:dyDescent="0.35">
      <c r="B500" s="2"/>
      <c r="C500" s="2"/>
      <c r="D500" s="2"/>
      <c r="E500" s="20"/>
      <c r="F500" s="20"/>
      <c r="G500" s="20"/>
      <c r="H500" s="22"/>
      <c r="I500" s="22"/>
      <c r="J500" s="22"/>
      <c r="K500" s="20"/>
    </row>
    <row r="501" spans="2:11" s="3" customFormat="1" x14ac:dyDescent="0.35">
      <c r="B501" s="2"/>
      <c r="C501" s="2"/>
      <c r="D501" s="2"/>
      <c r="E501" s="20"/>
      <c r="F501" s="20"/>
      <c r="G501" s="20"/>
      <c r="H501" s="22"/>
      <c r="I501" s="22"/>
      <c r="J501" s="22"/>
      <c r="K501" s="20"/>
    </row>
    <row r="502" spans="2:11" s="3" customFormat="1" x14ac:dyDescent="0.35">
      <c r="B502" s="2"/>
      <c r="C502" s="2"/>
      <c r="D502" s="2"/>
      <c r="E502" s="20"/>
      <c r="F502" s="20"/>
      <c r="G502" s="20"/>
      <c r="H502" s="22"/>
      <c r="I502" s="22"/>
      <c r="J502" s="22"/>
      <c r="K502" s="20"/>
    </row>
    <row r="503" spans="2:11" s="3" customFormat="1" x14ac:dyDescent="0.35">
      <c r="B503" s="2"/>
      <c r="C503" s="2"/>
      <c r="D503" s="2"/>
      <c r="E503" s="20"/>
      <c r="F503" s="20"/>
      <c r="G503" s="20"/>
      <c r="H503" s="22"/>
      <c r="I503" s="22"/>
      <c r="J503" s="22"/>
      <c r="K503" s="20"/>
    </row>
    <row r="504" spans="2:11" s="3" customFormat="1" x14ac:dyDescent="0.35">
      <c r="B504" s="2"/>
      <c r="C504" s="2"/>
      <c r="D504" s="2"/>
      <c r="E504" s="20"/>
      <c r="F504" s="20"/>
      <c r="G504" s="20"/>
      <c r="H504" s="22"/>
      <c r="I504" s="22"/>
      <c r="J504" s="22"/>
      <c r="K504" s="20"/>
    </row>
    <row r="505" spans="2:11" s="3" customFormat="1" x14ac:dyDescent="0.35">
      <c r="B505" s="2"/>
      <c r="C505" s="2"/>
      <c r="D505" s="2"/>
      <c r="E505" s="20"/>
      <c r="F505" s="20"/>
      <c r="G505" s="20"/>
      <c r="H505" s="22"/>
      <c r="I505" s="22"/>
      <c r="J505" s="22"/>
      <c r="K505" s="20"/>
    </row>
    <row r="506" spans="2:11" s="3" customFormat="1" x14ac:dyDescent="0.35">
      <c r="B506" s="2"/>
      <c r="C506" s="2"/>
      <c r="D506" s="2"/>
      <c r="E506" s="20"/>
      <c r="F506" s="20"/>
      <c r="G506" s="20"/>
      <c r="H506" s="22"/>
      <c r="I506" s="22"/>
      <c r="J506" s="22"/>
      <c r="K506" s="20"/>
    </row>
    <row r="507" spans="2:11" s="3" customFormat="1" x14ac:dyDescent="0.35">
      <c r="B507" s="2"/>
      <c r="C507" s="2"/>
      <c r="D507" s="2"/>
      <c r="E507" s="20"/>
      <c r="F507" s="20"/>
      <c r="G507" s="20"/>
      <c r="H507" s="22"/>
      <c r="I507" s="22"/>
      <c r="J507" s="22"/>
      <c r="K507" s="20"/>
    </row>
    <row r="508" spans="2:11" s="3" customFormat="1" x14ac:dyDescent="0.35">
      <c r="B508" s="2"/>
      <c r="C508" s="2"/>
      <c r="D508" s="2"/>
      <c r="E508" s="20"/>
      <c r="F508" s="20"/>
      <c r="G508" s="20"/>
      <c r="H508" s="22"/>
      <c r="I508" s="22"/>
      <c r="J508" s="22"/>
      <c r="K508" s="20"/>
    </row>
    <row r="509" spans="2:11" s="3" customFormat="1" x14ac:dyDescent="0.35">
      <c r="B509" s="2"/>
      <c r="C509" s="2"/>
      <c r="D509" s="2"/>
      <c r="E509" s="20"/>
      <c r="F509" s="20"/>
      <c r="G509" s="20"/>
      <c r="H509" s="22"/>
      <c r="I509" s="22"/>
      <c r="J509" s="22"/>
      <c r="K509" s="20"/>
    </row>
    <row r="510" spans="2:11" s="3" customFormat="1" x14ac:dyDescent="0.35">
      <c r="B510" s="2"/>
      <c r="C510" s="2"/>
      <c r="D510" s="2"/>
      <c r="E510" s="20"/>
      <c r="F510" s="20"/>
      <c r="G510" s="20"/>
      <c r="H510" s="22"/>
      <c r="I510" s="22"/>
      <c r="J510" s="22"/>
      <c r="K510" s="20"/>
    </row>
    <row r="511" spans="2:11" s="3" customFormat="1" x14ac:dyDescent="0.35">
      <c r="B511" s="2"/>
      <c r="C511" s="2"/>
      <c r="D511" s="2"/>
      <c r="E511" s="20"/>
      <c r="F511" s="20"/>
      <c r="G511" s="20"/>
      <c r="H511" s="22"/>
      <c r="I511" s="22"/>
      <c r="J511" s="22"/>
      <c r="K511" s="20"/>
    </row>
    <row r="512" spans="2:11" s="3" customFormat="1" x14ac:dyDescent="0.35">
      <c r="B512" s="2"/>
      <c r="C512" s="2"/>
      <c r="D512" s="2"/>
      <c r="E512" s="20"/>
      <c r="F512" s="20"/>
      <c r="G512" s="20"/>
      <c r="H512" s="22"/>
      <c r="I512" s="22"/>
      <c r="J512" s="22"/>
      <c r="K512" s="20"/>
    </row>
    <row r="513" spans="2:11" s="3" customFormat="1" x14ac:dyDescent="0.35">
      <c r="B513" s="2"/>
      <c r="C513" s="2"/>
      <c r="D513" s="2"/>
      <c r="E513" s="20"/>
      <c r="F513" s="20"/>
      <c r="G513" s="20"/>
      <c r="H513" s="22"/>
      <c r="I513" s="22"/>
      <c r="J513" s="22"/>
      <c r="K513" s="20"/>
    </row>
    <row r="514" spans="2:11" s="3" customFormat="1" x14ac:dyDescent="0.35">
      <c r="B514" s="2"/>
      <c r="C514" s="2"/>
      <c r="D514" s="2"/>
      <c r="E514" s="20"/>
      <c r="F514" s="20"/>
      <c r="G514" s="20"/>
      <c r="H514" s="22"/>
      <c r="I514" s="22"/>
      <c r="J514" s="22"/>
      <c r="K514" s="20"/>
    </row>
    <row r="515" spans="2:11" s="3" customFormat="1" x14ac:dyDescent="0.35">
      <c r="B515" s="2"/>
      <c r="C515" s="2"/>
      <c r="D515" s="2"/>
      <c r="E515" s="20"/>
      <c r="F515" s="20"/>
      <c r="G515" s="20"/>
      <c r="H515" s="22"/>
      <c r="I515" s="22"/>
      <c r="J515" s="22"/>
      <c r="K515" s="20"/>
    </row>
    <row r="516" spans="2:11" s="3" customFormat="1" x14ac:dyDescent="0.35">
      <c r="B516" s="2"/>
      <c r="C516" s="2"/>
      <c r="D516" s="2"/>
      <c r="E516" s="20"/>
      <c r="F516" s="20"/>
      <c r="G516" s="20"/>
      <c r="H516" s="22"/>
      <c r="I516" s="22"/>
      <c r="J516" s="22"/>
      <c r="K516" s="20"/>
    </row>
    <row r="517" spans="2:11" s="3" customFormat="1" x14ac:dyDescent="0.35">
      <c r="B517" s="2"/>
      <c r="C517" s="2"/>
      <c r="D517" s="2"/>
      <c r="E517" s="20"/>
      <c r="F517" s="20"/>
      <c r="G517" s="20"/>
      <c r="H517" s="22"/>
      <c r="I517" s="22"/>
      <c r="J517" s="22"/>
      <c r="K517" s="20"/>
    </row>
    <row r="518" spans="2:11" s="3" customFormat="1" x14ac:dyDescent="0.35">
      <c r="B518" s="2"/>
      <c r="C518" s="2"/>
      <c r="D518" s="2"/>
      <c r="E518" s="20"/>
      <c r="F518" s="20"/>
      <c r="G518" s="20"/>
      <c r="H518" s="22"/>
      <c r="I518" s="22"/>
      <c r="J518" s="22"/>
      <c r="K518" s="20"/>
    </row>
    <row r="519" spans="2:11" s="3" customFormat="1" x14ac:dyDescent="0.35">
      <c r="B519" s="2"/>
      <c r="C519" s="2"/>
      <c r="D519" s="2"/>
      <c r="E519" s="20"/>
      <c r="F519" s="20"/>
      <c r="G519" s="20"/>
      <c r="H519" s="22"/>
      <c r="I519" s="22"/>
      <c r="J519" s="22"/>
      <c r="K519" s="20"/>
    </row>
    <row r="520" spans="2:11" s="3" customFormat="1" x14ac:dyDescent="0.35">
      <c r="B520" s="2"/>
      <c r="C520" s="2"/>
      <c r="D520" s="2"/>
      <c r="E520" s="20"/>
      <c r="F520" s="20"/>
      <c r="G520" s="20"/>
      <c r="H520" s="22"/>
      <c r="I520" s="22"/>
      <c r="J520" s="22"/>
      <c r="K520" s="20"/>
    </row>
    <row r="521" spans="2:11" s="3" customFormat="1" x14ac:dyDescent="0.35">
      <c r="B521" s="2"/>
      <c r="C521" s="2"/>
      <c r="D521" s="2"/>
      <c r="E521" s="20"/>
      <c r="F521" s="20"/>
      <c r="G521" s="20"/>
      <c r="H521" s="22"/>
      <c r="I521" s="22"/>
      <c r="J521" s="22"/>
      <c r="K521" s="20"/>
    </row>
    <row r="522" spans="2:11" s="3" customFormat="1" x14ac:dyDescent="0.35">
      <c r="B522" s="2"/>
      <c r="C522" s="2"/>
      <c r="D522" s="2"/>
      <c r="E522" s="20"/>
      <c r="F522" s="20"/>
      <c r="G522" s="20"/>
      <c r="H522" s="22"/>
      <c r="I522" s="22"/>
      <c r="J522" s="22"/>
      <c r="K522" s="20"/>
    </row>
    <row r="523" spans="2:11" s="3" customFormat="1" x14ac:dyDescent="0.35">
      <c r="B523" s="2"/>
      <c r="C523" s="2"/>
      <c r="D523" s="2"/>
      <c r="E523" s="20"/>
      <c r="F523" s="20"/>
      <c r="G523" s="20"/>
      <c r="H523" s="22"/>
      <c r="I523" s="22"/>
      <c r="J523" s="22"/>
      <c r="K523" s="20"/>
    </row>
    <row r="524" spans="2:11" s="3" customFormat="1" x14ac:dyDescent="0.35">
      <c r="B524" s="2"/>
      <c r="C524" s="2"/>
      <c r="D524" s="2"/>
      <c r="E524" s="20"/>
      <c r="F524" s="20"/>
      <c r="G524" s="20"/>
      <c r="H524" s="22"/>
      <c r="I524" s="22"/>
      <c r="J524" s="22"/>
      <c r="K524" s="20"/>
    </row>
    <row r="525" spans="2:11" s="3" customFormat="1" x14ac:dyDescent="0.35">
      <c r="B525" s="2"/>
      <c r="C525" s="2"/>
      <c r="D525" s="2"/>
      <c r="E525" s="20"/>
      <c r="F525" s="20"/>
      <c r="G525" s="20"/>
      <c r="H525" s="22"/>
      <c r="I525" s="22"/>
      <c r="J525" s="22"/>
      <c r="K525" s="20"/>
    </row>
    <row r="526" spans="2:11" s="3" customFormat="1" x14ac:dyDescent="0.35">
      <c r="B526" s="2"/>
      <c r="C526" s="2"/>
      <c r="D526" s="2"/>
      <c r="E526" s="20"/>
      <c r="F526" s="20"/>
      <c r="G526" s="20"/>
      <c r="H526" s="22"/>
      <c r="I526" s="22"/>
      <c r="J526" s="22"/>
      <c r="K526" s="20"/>
    </row>
    <row r="527" spans="2:11" s="3" customFormat="1" x14ac:dyDescent="0.35">
      <c r="B527" s="2"/>
      <c r="C527" s="2"/>
      <c r="D527" s="2"/>
      <c r="E527" s="20"/>
      <c r="F527" s="20"/>
      <c r="G527" s="20"/>
      <c r="H527" s="22"/>
      <c r="I527" s="22"/>
      <c r="J527" s="22"/>
      <c r="K527" s="20"/>
    </row>
    <row r="528" spans="2:11" s="3" customFormat="1" x14ac:dyDescent="0.35">
      <c r="B528" s="2"/>
      <c r="C528" s="2"/>
      <c r="D528" s="2"/>
      <c r="E528" s="20"/>
      <c r="F528" s="20"/>
      <c r="G528" s="20"/>
      <c r="H528" s="22"/>
      <c r="I528" s="22"/>
      <c r="J528" s="22"/>
      <c r="K528" s="20"/>
    </row>
    <row r="529" spans="2:11" s="3" customFormat="1" x14ac:dyDescent="0.35">
      <c r="B529" s="2"/>
      <c r="C529" s="2"/>
      <c r="D529" s="2"/>
      <c r="E529" s="20"/>
      <c r="F529" s="20"/>
      <c r="G529" s="20"/>
      <c r="H529" s="22"/>
      <c r="I529" s="22"/>
      <c r="J529" s="22"/>
      <c r="K529" s="20"/>
    </row>
    <row r="530" spans="2:11" s="3" customFormat="1" x14ac:dyDescent="0.35">
      <c r="B530" s="2"/>
      <c r="C530" s="2"/>
      <c r="D530" s="2"/>
      <c r="E530" s="20"/>
      <c r="F530" s="20"/>
      <c r="G530" s="20"/>
      <c r="H530" s="22"/>
      <c r="I530" s="22"/>
      <c r="J530" s="22"/>
      <c r="K530" s="20"/>
    </row>
    <row r="531" spans="2:11" s="3" customFormat="1" x14ac:dyDescent="0.35">
      <c r="B531" s="2"/>
      <c r="C531" s="2"/>
      <c r="D531" s="2"/>
      <c r="E531" s="20"/>
      <c r="F531" s="20"/>
      <c r="G531" s="20"/>
      <c r="H531" s="22"/>
      <c r="I531" s="22"/>
      <c r="J531" s="22"/>
      <c r="K531" s="20"/>
    </row>
    <row r="532" spans="2:11" s="3" customFormat="1" x14ac:dyDescent="0.35">
      <c r="B532" s="2"/>
      <c r="C532" s="2"/>
      <c r="D532" s="2"/>
      <c r="E532" s="20"/>
      <c r="F532" s="20"/>
      <c r="G532" s="20"/>
      <c r="H532" s="22"/>
      <c r="I532" s="22"/>
      <c r="J532" s="22"/>
      <c r="K532" s="20"/>
    </row>
    <row r="533" spans="2:11" s="3" customFormat="1" x14ac:dyDescent="0.35">
      <c r="B533" s="2"/>
      <c r="C533" s="2"/>
      <c r="D533" s="2"/>
      <c r="E533" s="20"/>
      <c r="F533" s="20"/>
      <c r="G533" s="20"/>
      <c r="H533" s="22"/>
      <c r="I533" s="22"/>
      <c r="J533" s="22"/>
      <c r="K533" s="20"/>
    </row>
    <row r="534" spans="2:11" s="3" customFormat="1" x14ac:dyDescent="0.35">
      <c r="B534" s="2"/>
      <c r="C534" s="2"/>
      <c r="D534" s="2"/>
      <c r="E534" s="20"/>
      <c r="F534" s="20"/>
      <c r="G534" s="20"/>
      <c r="H534" s="22"/>
      <c r="I534" s="22"/>
      <c r="J534" s="22"/>
      <c r="K534" s="20"/>
    </row>
    <row r="535" spans="2:11" s="3" customFormat="1" x14ac:dyDescent="0.35">
      <c r="B535" s="2"/>
      <c r="C535" s="2"/>
      <c r="D535" s="2"/>
      <c r="E535" s="20"/>
      <c r="F535" s="20"/>
      <c r="G535" s="20"/>
      <c r="H535" s="22"/>
      <c r="I535" s="22"/>
      <c r="J535" s="22"/>
      <c r="K535" s="20"/>
    </row>
    <row r="536" spans="2:11" s="3" customFormat="1" x14ac:dyDescent="0.35">
      <c r="B536" s="2"/>
      <c r="C536" s="2"/>
      <c r="D536" s="2"/>
      <c r="E536" s="20"/>
      <c r="F536" s="20"/>
      <c r="G536" s="20"/>
      <c r="H536" s="22"/>
      <c r="I536" s="22"/>
      <c r="J536" s="22"/>
      <c r="K536" s="20"/>
    </row>
    <row r="537" spans="2:11" s="3" customFormat="1" x14ac:dyDescent="0.35">
      <c r="B537" s="2"/>
      <c r="C537" s="2"/>
      <c r="D537" s="2"/>
      <c r="E537" s="20"/>
      <c r="F537" s="20"/>
      <c r="G537" s="20"/>
      <c r="H537" s="22"/>
      <c r="I537" s="22"/>
      <c r="J537" s="22"/>
      <c r="K537" s="20"/>
    </row>
    <row r="538" spans="2:11" s="3" customFormat="1" x14ac:dyDescent="0.35">
      <c r="B538" s="2"/>
      <c r="C538" s="2"/>
      <c r="D538" s="2"/>
      <c r="E538" s="20"/>
      <c r="F538" s="20"/>
      <c r="G538" s="20"/>
      <c r="H538" s="22"/>
      <c r="I538" s="22"/>
      <c r="J538" s="22"/>
      <c r="K538" s="20"/>
    </row>
    <row r="539" spans="2:11" s="3" customFormat="1" x14ac:dyDescent="0.35">
      <c r="B539" s="2"/>
      <c r="C539" s="2"/>
      <c r="D539" s="2"/>
      <c r="E539" s="20"/>
      <c r="F539" s="20"/>
      <c r="G539" s="20"/>
      <c r="H539" s="22"/>
      <c r="I539" s="22"/>
      <c r="J539" s="22"/>
      <c r="K539" s="20"/>
    </row>
    <row r="540" spans="2:11" s="3" customFormat="1" x14ac:dyDescent="0.35">
      <c r="B540" s="2"/>
      <c r="C540" s="2"/>
      <c r="D540" s="2"/>
      <c r="E540" s="20"/>
      <c r="F540" s="20"/>
      <c r="G540" s="20"/>
      <c r="H540" s="22"/>
      <c r="I540" s="22"/>
      <c r="J540" s="22"/>
      <c r="K540" s="20"/>
    </row>
    <row r="541" spans="2:11" s="3" customFormat="1" x14ac:dyDescent="0.35">
      <c r="B541" s="2"/>
      <c r="C541" s="2"/>
      <c r="D541" s="2"/>
      <c r="E541" s="20"/>
      <c r="F541" s="20"/>
      <c r="G541" s="20"/>
      <c r="H541" s="22"/>
      <c r="I541" s="22"/>
      <c r="J541" s="22"/>
      <c r="K541" s="20"/>
    </row>
    <row r="542" spans="2:11" s="3" customFormat="1" x14ac:dyDescent="0.35">
      <c r="B542" s="2"/>
      <c r="C542" s="2"/>
      <c r="D542" s="2"/>
      <c r="E542" s="20"/>
      <c r="F542" s="20"/>
      <c r="G542" s="20"/>
      <c r="H542" s="22"/>
      <c r="I542" s="22"/>
      <c r="J542" s="22"/>
      <c r="K542" s="20"/>
    </row>
    <row r="543" spans="2:11" s="3" customFormat="1" x14ac:dyDescent="0.35">
      <c r="B543" s="2"/>
      <c r="C543" s="2"/>
      <c r="D543" s="2"/>
      <c r="E543" s="20"/>
      <c r="F543" s="20"/>
      <c r="G543" s="20"/>
      <c r="H543" s="22"/>
      <c r="I543" s="22"/>
      <c r="J543" s="22"/>
      <c r="K543" s="20"/>
    </row>
    <row r="544" spans="2:11" s="3" customFormat="1" x14ac:dyDescent="0.35">
      <c r="B544" s="2"/>
      <c r="C544" s="2"/>
      <c r="D544" s="2"/>
      <c r="E544" s="20"/>
      <c r="F544" s="20"/>
      <c r="G544" s="20"/>
      <c r="H544" s="22"/>
      <c r="I544" s="22"/>
      <c r="J544" s="22"/>
      <c r="K544" s="20"/>
    </row>
    <row r="545" spans="2:11" s="3" customFormat="1" x14ac:dyDescent="0.35">
      <c r="B545" s="2"/>
      <c r="C545" s="2"/>
      <c r="D545" s="2"/>
      <c r="E545" s="20"/>
      <c r="F545" s="20"/>
      <c r="G545" s="20"/>
      <c r="H545" s="22"/>
      <c r="I545" s="22"/>
      <c r="J545" s="22"/>
      <c r="K545" s="20"/>
    </row>
    <row r="546" spans="2:11" s="3" customFormat="1" x14ac:dyDescent="0.35">
      <c r="B546" s="2"/>
      <c r="C546" s="2"/>
      <c r="D546" s="2"/>
      <c r="E546" s="20"/>
      <c r="F546" s="20"/>
      <c r="G546" s="20"/>
      <c r="H546" s="22"/>
      <c r="I546" s="22"/>
      <c r="J546" s="22"/>
      <c r="K546" s="20"/>
    </row>
    <row r="547" spans="2:11" s="3" customFormat="1" x14ac:dyDescent="0.35">
      <c r="B547" s="2"/>
      <c r="C547" s="2"/>
      <c r="D547" s="2"/>
      <c r="E547" s="20"/>
      <c r="F547" s="20"/>
      <c r="G547" s="20"/>
      <c r="H547" s="22"/>
      <c r="I547" s="22"/>
      <c r="J547" s="22"/>
      <c r="K547" s="20"/>
    </row>
    <row r="548" spans="2:11" s="3" customFormat="1" x14ac:dyDescent="0.35">
      <c r="B548" s="2"/>
      <c r="C548" s="2"/>
      <c r="D548" s="2"/>
      <c r="E548" s="20"/>
      <c r="F548" s="20"/>
      <c r="G548" s="20"/>
      <c r="H548" s="22"/>
      <c r="I548" s="22"/>
      <c r="J548" s="22"/>
      <c r="K548" s="20"/>
    </row>
    <row r="549" spans="2:11" s="3" customFormat="1" x14ac:dyDescent="0.35">
      <c r="B549" s="2"/>
      <c r="C549" s="2"/>
      <c r="D549" s="2"/>
      <c r="E549" s="20"/>
      <c r="F549" s="20"/>
      <c r="G549" s="20"/>
      <c r="H549" s="22"/>
      <c r="I549" s="22"/>
      <c r="J549" s="22"/>
      <c r="K549" s="20"/>
    </row>
    <row r="550" spans="2:11" s="3" customFormat="1" x14ac:dyDescent="0.35">
      <c r="B550" s="2"/>
      <c r="C550" s="2"/>
      <c r="D550" s="2"/>
      <c r="E550" s="20"/>
      <c r="F550" s="20"/>
      <c r="G550" s="20"/>
      <c r="H550" s="22"/>
      <c r="I550" s="22"/>
      <c r="J550" s="22"/>
      <c r="K550" s="20"/>
    </row>
    <row r="551" spans="2:11" s="3" customFormat="1" x14ac:dyDescent="0.35">
      <c r="B551" s="2"/>
      <c r="C551" s="2"/>
      <c r="D551" s="2"/>
      <c r="E551" s="20"/>
      <c r="F551" s="20"/>
      <c r="G551" s="20"/>
      <c r="H551" s="22"/>
      <c r="I551" s="22"/>
      <c r="J551" s="22"/>
      <c r="K551" s="20"/>
    </row>
    <row r="552" spans="2:11" s="3" customFormat="1" x14ac:dyDescent="0.35">
      <c r="B552" s="2"/>
      <c r="C552" s="2"/>
      <c r="D552" s="2"/>
      <c r="E552" s="20"/>
      <c r="F552" s="20"/>
      <c r="G552" s="20"/>
      <c r="H552" s="22"/>
      <c r="I552" s="22"/>
      <c r="J552" s="22"/>
      <c r="K552" s="20"/>
    </row>
    <row r="553" spans="2:11" s="3" customFormat="1" x14ac:dyDescent="0.35">
      <c r="B553" s="2"/>
      <c r="C553" s="2"/>
      <c r="D553" s="2"/>
      <c r="E553" s="20"/>
      <c r="F553" s="20"/>
      <c r="G553" s="20"/>
      <c r="H553" s="22"/>
      <c r="I553" s="22"/>
      <c r="J553" s="22"/>
      <c r="K553" s="20"/>
    </row>
    <row r="554" spans="2:11" s="3" customFormat="1" x14ac:dyDescent="0.35">
      <c r="B554" s="2"/>
      <c r="C554" s="2"/>
      <c r="D554" s="2"/>
      <c r="E554" s="20"/>
      <c r="F554" s="20"/>
      <c r="G554" s="20"/>
      <c r="H554" s="22"/>
      <c r="I554" s="22"/>
      <c r="J554" s="22"/>
      <c r="K554" s="20"/>
    </row>
    <row r="555" spans="2:11" s="3" customFormat="1" x14ac:dyDescent="0.35">
      <c r="B555" s="2"/>
      <c r="C555" s="2"/>
      <c r="D555" s="2"/>
      <c r="E555" s="20"/>
      <c r="F555" s="20"/>
      <c r="G555" s="20"/>
      <c r="H555" s="22"/>
      <c r="I555" s="22"/>
      <c r="J555" s="22"/>
      <c r="K555" s="20"/>
    </row>
    <row r="556" spans="2:11" s="3" customFormat="1" x14ac:dyDescent="0.35">
      <c r="B556" s="2"/>
      <c r="C556" s="2"/>
      <c r="D556" s="2"/>
      <c r="E556" s="20"/>
      <c r="F556" s="20"/>
      <c r="G556" s="20"/>
      <c r="H556" s="22"/>
      <c r="I556" s="22"/>
      <c r="J556" s="22"/>
      <c r="K556" s="20"/>
    </row>
    <row r="557" spans="2:11" s="3" customFormat="1" x14ac:dyDescent="0.35">
      <c r="B557" s="2"/>
      <c r="C557" s="2"/>
      <c r="D557" s="2"/>
      <c r="E557" s="20"/>
      <c r="F557" s="20"/>
      <c r="G557" s="20"/>
      <c r="H557" s="22"/>
      <c r="I557" s="22"/>
      <c r="J557" s="22"/>
      <c r="K557" s="20"/>
    </row>
    <row r="558" spans="2:11" s="3" customFormat="1" x14ac:dyDescent="0.35">
      <c r="B558" s="2"/>
      <c r="C558" s="2"/>
      <c r="D558" s="2"/>
      <c r="E558" s="20"/>
      <c r="F558" s="20"/>
      <c r="G558" s="20"/>
      <c r="H558" s="22"/>
      <c r="I558" s="22"/>
      <c r="J558" s="22"/>
      <c r="K558" s="20"/>
    </row>
    <row r="559" spans="2:11" s="3" customFormat="1" x14ac:dyDescent="0.35">
      <c r="B559" s="2"/>
      <c r="C559" s="2"/>
      <c r="D559" s="2"/>
      <c r="E559" s="20"/>
      <c r="F559" s="20"/>
      <c r="G559" s="20"/>
      <c r="H559" s="22"/>
      <c r="I559" s="22"/>
      <c r="J559" s="22"/>
      <c r="K559" s="20"/>
    </row>
    <row r="560" spans="2:11" s="3" customFormat="1" x14ac:dyDescent="0.35">
      <c r="B560" s="2"/>
      <c r="C560" s="2"/>
      <c r="D560" s="2"/>
      <c r="E560" s="20"/>
      <c r="F560" s="20"/>
      <c r="G560" s="20"/>
      <c r="H560" s="22"/>
      <c r="I560" s="22"/>
      <c r="J560" s="22"/>
      <c r="K560" s="20"/>
    </row>
    <row r="561" spans="2:11" s="3" customFormat="1" x14ac:dyDescent="0.35">
      <c r="B561" s="2"/>
      <c r="C561" s="2"/>
      <c r="D561" s="2"/>
      <c r="E561" s="20"/>
      <c r="F561" s="20"/>
      <c r="G561" s="20"/>
      <c r="H561" s="22"/>
      <c r="I561" s="22"/>
      <c r="J561" s="22"/>
      <c r="K561" s="20"/>
    </row>
    <row r="562" spans="2:11" s="3" customFormat="1" x14ac:dyDescent="0.35">
      <c r="B562" s="2"/>
      <c r="C562" s="2"/>
      <c r="D562" s="2"/>
      <c r="E562" s="20"/>
      <c r="F562" s="20"/>
      <c r="G562" s="20"/>
      <c r="H562" s="22"/>
      <c r="I562" s="22"/>
      <c r="J562" s="22"/>
      <c r="K562" s="20"/>
    </row>
    <row r="563" spans="2:11" s="3" customFormat="1" x14ac:dyDescent="0.35">
      <c r="B563" s="2"/>
      <c r="C563" s="2"/>
      <c r="D563" s="2"/>
      <c r="E563" s="20"/>
      <c r="F563" s="20"/>
      <c r="G563" s="20"/>
      <c r="H563" s="22"/>
      <c r="I563" s="22"/>
      <c r="J563" s="22"/>
      <c r="K563" s="20"/>
    </row>
    <row r="564" spans="2:11" s="3" customFormat="1" x14ac:dyDescent="0.35">
      <c r="B564" s="2"/>
      <c r="C564" s="2"/>
      <c r="D564" s="2"/>
      <c r="E564" s="20"/>
      <c r="F564" s="20"/>
      <c r="G564" s="20"/>
      <c r="H564" s="22"/>
      <c r="I564" s="22"/>
      <c r="J564" s="22"/>
      <c r="K564" s="20"/>
    </row>
    <row r="565" spans="2:11" s="3" customFormat="1" x14ac:dyDescent="0.35">
      <c r="B565" s="2"/>
      <c r="C565" s="2"/>
      <c r="D565" s="2"/>
      <c r="E565" s="20"/>
      <c r="F565" s="20"/>
      <c r="G565" s="20"/>
      <c r="H565" s="22"/>
      <c r="I565" s="22"/>
      <c r="J565" s="22"/>
      <c r="K565" s="20"/>
    </row>
    <row r="566" spans="2:11" s="3" customFormat="1" x14ac:dyDescent="0.35">
      <c r="B566" s="2"/>
      <c r="C566" s="2"/>
      <c r="D566" s="2"/>
      <c r="E566" s="20"/>
      <c r="F566" s="20"/>
      <c r="G566" s="20"/>
      <c r="H566" s="22"/>
      <c r="I566" s="22"/>
      <c r="J566" s="22"/>
      <c r="K566" s="20"/>
    </row>
    <row r="567" spans="2:11" s="3" customFormat="1" x14ac:dyDescent="0.35">
      <c r="B567" s="2"/>
      <c r="C567" s="2"/>
      <c r="D567" s="2"/>
      <c r="E567" s="20"/>
      <c r="F567" s="20"/>
      <c r="G567" s="20"/>
      <c r="H567" s="22"/>
      <c r="I567" s="22"/>
      <c r="J567" s="22"/>
      <c r="K567" s="20"/>
    </row>
    <row r="568" spans="2:11" s="3" customFormat="1" x14ac:dyDescent="0.35">
      <c r="B568" s="2"/>
      <c r="C568" s="2"/>
      <c r="D568" s="2"/>
      <c r="E568" s="20"/>
      <c r="F568" s="20"/>
      <c r="G568" s="20"/>
      <c r="H568" s="22"/>
      <c r="I568" s="22"/>
      <c r="J568" s="22"/>
      <c r="K568" s="20"/>
    </row>
    <row r="569" spans="2:11" s="3" customFormat="1" x14ac:dyDescent="0.35">
      <c r="B569" s="2"/>
      <c r="C569" s="2"/>
      <c r="D569" s="2"/>
      <c r="E569" s="20"/>
      <c r="F569" s="20"/>
      <c r="G569" s="20"/>
      <c r="H569" s="22"/>
      <c r="I569" s="22"/>
      <c r="J569" s="22"/>
      <c r="K569" s="20"/>
    </row>
    <row r="570" spans="2:11" s="3" customFormat="1" x14ac:dyDescent="0.35">
      <c r="B570" s="2"/>
      <c r="C570" s="2"/>
      <c r="D570" s="2"/>
      <c r="E570" s="20"/>
      <c r="F570" s="20"/>
      <c r="G570" s="20"/>
      <c r="H570" s="22"/>
      <c r="I570" s="22"/>
      <c r="J570" s="22"/>
      <c r="K570" s="20"/>
    </row>
    <row r="571" spans="2:11" s="3" customFormat="1" x14ac:dyDescent="0.35">
      <c r="B571" s="2"/>
      <c r="C571" s="2"/>
      <c r="D571" s="2"/>
      <c r="E571" s="20"/>
      <c r="F571" s="20"/>
      <c r="G571" s="20"/>
      <c r="H571" s="22"/>
      <c r="I571" s="22"/>
      <c r="J571" s="22"/>
      <c r="K571" s="20"/>
    </row>
    <row r="572" spans="2:11" s="3" customFormat="1" x14ac:dyDescent="0.35">
      <c r="B572" s="2"/>
      <c r="C572" s="2"/>
      <c r="D572" s="2"/>
      <c r="E572" s="20"/>
      <c r="F572" s="20"/>
      <c r="G572" s="20"/>
      <c r="H572" s="22"/>
      <c r="I572" s="22"/>
      <c r="J572" s="22"/>
      <c r="K572" s="20"/>
    </row>
    <row r="573" spans="2:11" s="3" customFormat="1" x14ac:dyDescent="0.35">
      <c r="B573" s="2"/>
      <c r="C573" s="2"/>
      <c r="D573" s="2"/>
      <c r="E573" s="20"/>
      <c r="F573" s="20"/>
      <c r="G573" s="20"/>
      <c r="H573" s="22"/>
      <c r="I573" s="22"/>
      <c r="J573" s="22"/>
      <c r="K573" s="20"/>
    </row>
    <row r="574" spans="2:11" s="3" customFormat="1" x14ac:dyDescent="0.35">
      <c r="B574" s="2"/>
      <c r="C574" s="2"/>
      <c r="D574" s="2"/>
      <c r="E574" s="20"/>
      <c r="F574" s="20"/>
      <c r="G574" s="20"/>
      <c r="H574" s="22"/>
      <c r="I574" s="22"/>
      <c r="J574" s="22"/>
      <c r="K574" s="20"/>
    </row>
    <row r="575" spans="2:11" s="3" customFormat="1" x14ac:dyDescent="0.35">
      <c r="B575" s="2"/>
      <c r="C575" s="2"/>
      <c r="D575" s="2"/>
      <c r="E575" s="20"/>
      <c r="F575" s="20"/>
      <c r="G575" s="20"/>
      <c r="H575" s="22"/>
      <c r="I575" s="22"/>
      <c r="J575" s="22"/>
      <c r="K575" s="20"/>
    </row>
    <row r="576" spans="2:11" s="3" customFormat="1" x14ac:dyDescent="0.35">
      <c r="B576" s="2"/>
      <c r="C576" s="2"/>
      <c r="D576" s="2"/>
      <c r="E576" s="20"/>
      <c r="F576" s="20"/>
      <c r="G576" s="20"/>
      <c r="H576" s="22"/>
      <c r="I576" s="22"/>
      <c r="J576" s="22"/>
      <c r="K576" s="20"/>
    </row>
    <row r="577" spans="2:11" s="3" customFormat="1" x14ac:dyDescent="0.35">
      <c r="B577" s="2"/>
      <c r="C577" s="2"/>
      <c r="D577" s="2"/>
      <c r="E577" s="20"/>
      <c r="F577" s="20"/>
      <c r="G577" s="20"/>
      <c r="H577" s="22"/>
      <c r="I577" s="22"/>
      <c r="J577" s="22"/>
      <c r="K577" s="20"/>
    </row>
    <row r="578" spans="2:11" s="3" customFormat="1" x14ac:dyDescent="0.35">
      <c r="B578" s="2"/>
      <c r="C578" s="2"/>
      <c r="D578" s="2"/>
      <c r="E578" s="20"/>
      <c r="F578" s="20"/>
      <c r="G578" s="20"/>
      <c r="H578" s="22"/>
      <c r="I578" s="22"/>
      <c r="J578" s="22"/>
      <c r="K578" s="20"/>
    </row>
    <row r="579" spans="2:11" s="3" customFormat="1" x14ac:dyDescent="0.35">
      <c r="B579" s="2"/>
      <c r="C579" s="2"/>
      <c r="D579" s="2"/>
      <c r="E579" s="20"/>
      <c r="F579" s="20"/>
      <c r="G579" s="20"/>
      <c r="H579" s="22"/>
      <c r="I579" s="22"/>
      <c r="J579" s="22"/>
      <c r="K579" s="20"/>
    </row>
    <row r="580" spans="2:11" s="3" customFormat="1" x14ac:dyDescent="0.35">
      <c r="B580" s="2"/>
      <c r="C580" s="2"/>
      <c r="D580" s="2"/>
      <c r="E580" s="20"/>
      <c r="F580" s="20"/>
      <c r="G580" s="20"/>
      <c r="H580" s="22"/>
      <c r="I580" s="22"/>
      <c r="J580" s="22"/>
      <c r="K580" s="20"/>
    </row>
    <row r="581" spans="2:11" s="3" customFormat="1" x14ac:dyDescent="0.35">
      <c r="B581" s="2"/>
      <c r="C581" s="2"/>
      <c r="D581" s="2"/>
      <c r="E581" s="20"/>
      <c r="F581" s="20"/>
      <c r="G581" s="20"/>
      <c r="H581" s="22"/>
      <c r="I581" s="22"/>
      <c r="J581" s="22"/>
      <c r="K581" s="20"/>
    </row>
    <row r="582" spans="2:11" s="3" customFormat="1" x14ac:dyDescent="0.35">
      <c r="B582" s="2"/>
      <c r="C582" s="2"/>
      <c r="D582" s="2"/>
      <c r="E582" s="20"/>
      <c r="F582" s="20"/>
      <c r="G582" s="20"/>
      <c r="H582" s="22"/>
      <c r="I582" s="22"/>
      <c r="J582" s="22"/>
      <c r="K582" s="20"/>
    </row>
    <row r="583" spans="2:11" s="3" customFormat="1" x14ac:dyDescent="0.35">
      <c r="B583" s="2"/>
      <c r="C583" s="2"/>
      <c r="D583" s="2"/>
      <c r="E583" s="20"/>
      <c r="F583" s="20"/>
      <c r="G583" s="20"/>
      <c r="H583" s="22"/>
      <c r="I583" s="22"/>
      <c r="J583" s="22"/>
      <c r="K583" s="20"/>
    </row>
    <row r="584" spans="2:11" s="3" customFormat="1" x14ac:dyDescent="0.35">
      <c r="B584" s="2"/>
      <c r="C584" s="2"/>
      <c r="D584" s="2"/>
      <c r="E584" s="20"/>
      <c r="F584" s="20"/>
      <c r="G584" s="20"/>
      <c r="H584" s="22"/>
      <c r="I584" s="22"/>
      <c r="J584" s="22"/>
      <c r="K584" s="20"/>
    </row>
    <row r="585" spans="2:11" s="3" customFormat="1" x14ac:dyDescent="0.35">
      <c r="B585" s="2"/>
      <c r="C585" s="2"/>
      <c r="D585" s="2"/>
      <c r="E585" s="20"/>
      <c r="F585" s="20"/>
      <c r="G585" s="20"/>
      <c r="H585" s="22"/>
      <c r="I585" s="22"/>
      <c r="J585" s="22"/>
      <c r="K585" s="20"/>
    </row>
    <row r="586" spans="2:11" s="3" customFormat="1" x14ac:dyDescent="0.35">
      <c r="B586" s="2"/>
      <c r="C586" s="2"/>
      <c r="D586" s="2"/>
      <c r="E586" s="20"/>
      <c r="F586" s="20"/>
      <c r="G586" s="20"/>
      <c r="H586" s="22"/>
      <c r="I586" s="22"/>
      <c r="J586" s="22"/>
      <c r="K586" s="20"/>
    </row>
    <row r="587" spans="2:11" s="3" customFormat="1" x14ac:dyDescent="0.35">
      <c r="B587" s="2"/>
      <c r="C587" s="2"/>
      <c r="D587" s="2"/>
      <c r="E587" s="20"/>
      <c r="F587" s="20"/>
      <c r="G587" s="20"/>
      <c r="H587" s="22"/>
      <c r="I587" s="22"/>
      <c r="J587" s="22"/>
      <c r="K587" s="20"/>
    </row>
    <row r="588" spans="2:11" s="3" customFormat="1" x14ac:dyDescent="0.35">
      <c r="B588" s="2"/>
      <c r="C588" s="2"/>
      <c r="D588" s="2"/>
      <c r="E588" s="20"/>
      <c r="F588" s="20"/>
      <c r="G588" s="20"/>
      <c r="H588" s="22"/>
      <c r="I588" s="22"/>
      <c r="J588" s="22"/>
      <c r="K588" s="20"/>
    </row>
    <row r="589" spans="2:11" s="3" customFormat="1" x14ac:dyDescent="0.35">
      <c r="B589" s="2"/>
      <c r="C589" s="2"/>
      <c r="D589" s="2"/>
      <c r="E589" s="20"/>
      <c r="F589" s="20"/>
      <c r="G589" s="20"/>
      <c r="H589" s="22"/>
      <c r="I589" s="22"/>
      <c r="J589" s="22"/>
      <c r="K589" s="20"/>
    </row>
    <row r="590" spans="2:11" s="3" customFormat="1" x14ac:dyDescent="0.35">
      <c r="B590" s="2"/>
      <c r="C590" s="2"/>
      <c r="D590" s="2"/>
      <c r="E590" s="20"/>
      <c r="F590" s="20"/>
      <c r="G590" s="20"/>
      <c r="H590" s="22"/>
      <c r="I590" s="22"/>
      <c r="J590" s="22"/>
      <c r="K590" s="20"/>
    </row>
    <row r="591" spans="2:11" s="3" customFormat="1" x14ac:dyDescent="0.35">
      <c r="B591" s="2"/>
      <c r="C591" s="2"/>
      <c r="D591" s="2"/>
      <c r="E591" s="20"/>
      <c r="F591" s="20"/>
      <c r="G591" s="20"/>
      <c r="H591" s="22"/>
      <c r="I591" s="22"/>
      <c r="J591" s="22"/>
      <c r="K591" s="20"/>
    </row>
    <row r="592" spans="2:11" s="3" customFormat="1" x14ac:dyDescent="0.35">
      <c r="B592" s="2"/>
      <c r="C592" s="2"/>
      <c r="D592" s="2"/>
      <c r="E592" s="20"/>
      <c r="F592" s="20"/>
      <c r="G592" s="20"/>
      <c r="H592" s="22"/>
      <c r="I592" s="22"/>
      <c r="J592" s="22"/>
      <c r="K592" s="20"/>
    </row>
    <row r="593" spans="2:11" s="3" customFormat="1" x14ac:dyDescent="0.35">
      <c r="B593" s="2"/>
      <c r="C593" s="2"/>
      <c r="D593" s="2"/>
      <c r="E593" s="20"/>
      <c r="F593" s="20"/>
      <c r="G593" s="20"/>
      <c r="H593" s="22"/>
      <c r="I593" s="22"/>
      <c r="J593" s="22"/>
      <c r="K593" s="20"/>
    </row>
    <row r="594" spans="2:11" s="3" customFormat="1" x14ac:dyDescent="0.35">
      <c r="B594" s="2"/>
      <c r="C594" s="2"/>
      <c r="D594" s="2"/>
      <c r="E594" s="20"/>
      <c r="F594" s="20"/>
      <c r="G594" s="20"/>
      <c r="H594" s="22"/>
      <c r="I594" s="22"/>
      <c r="J594" s="22"/>
      <c r="K594" s="20"/>
    </row>
    <row r="595" spans="2:11" s="3" customFormat="1" x14ac:dyDescent="0.35">
      <c r="B595" s="2"/>
      <c r="C595" s="2"/>
      <c r="D595" s="2"/>
      <c r="E595" s="20"/>
      <c r="F595" s="20"/>
      <c r="G595" s="20"/>
      <c r="H595" s="22"/>
      <c r="I595" s="22"/>
      <c r="J595" s="22"/>
      <c r="K595" s="20"/>
    </row>
    <row r="596" spans="2:11" s="3" customFormat="1" x14ac:dyDescent="0.35">
      <c r="B596" s="2"/>
      <c r="C596" s="2"/>
      <c r="D596" s="2"/>
      <c r="E596" s="20"/>
      <c r="F596" s="20"/>
      <c r="G596" s="20"/>
      <c r="H596" s="22"/>
      <c r="I596" s="22"/>
      <c r="J596" s="22"/>
      <c r="K596" s="20"/>
    </row>
    <row r="597" spans="2:11" s="3" customFormat="1" x14ac:dyDescent="0.35">
      <c r="B597" s="2"/>
      <c r="C597" s="2"/>
      <c r="D597" s="2"/>
      <c r="E597" s="20"/>
      <c r="F597" s="20"/>
      <c r="G597" s="20"/>
      <c r="H597" s="22"/>
      <c r="I597" s="22"/>
      <c r="J597" s="22"/>
      <c r="K597" s="20"/>
    </row>
    <row r="598" spans="2:11" s="3" customFormat="1" x14ac:dyDescent="0.35">
      <c r="B598" s="2"/>
      <c r="C598" s="2"/>
      <c r="D598" s="2"/>
      <c r="E598" s="20"/>
      <c r="F598" s="20"/>
      <c r="G598" s="20"/>
      <c r="H598" s="22"/>
      <c r="I598" s="22"/>
      <c r="J598" s="22"/>
      <c r="K598" s="20"/>
    </row>
    <row r="599" spans="2:11" s="3" customFormat="1" x14ac:dyDescent="0.35">
      <c r="B599" s="2"/>
      <c r="C599" s="2"/>
      <c r="D599" s="2"/>
      <c r="E599" s="20"/>
      <c r="F599" s="20"/>
      <c r="G599" s="20"/>
      <c r="H599" s="22"/>
      <c r="I599" s="22"/>
      <c r="J599" s="22"/>
      <c r="K599" s="20"/>
    </row>
    <row r="600" spans="2:11" s="3" customFormat="1" x14ac:dyDescent="0.35">
      <c r="B600" s="2"/>
      <c r="C600" s="2"/>
      <c r="D600" s="2"/>
      <c r="E600" s="20"/>
      <c r="F600" s="20"/>
      <c r="G600" s="20"/>
      <c r="H600" s="22"/>
      <c r="I600" s="22"/>
      <c r="J600" s="22"/>
      <c r="K600" s="20"/>
    </row>
    <row r="601" spans="2:11" s="3" customFormat="1" x14ac:dyDescent="0.35">
      <c r="B601" s="2"/>
      <c r="C601" s="2"/>
      <c r="D601" s="2"/>
      <c r="E601" s="20"/>
      <c r="F601" s="20"/>
      <c r="G601" s="20"/>
      <c r="H601" s="22"/>
      <c r="I601" s="22"/>
      <c r="J601" s="22"/>
      <c r="K601" s="20"/>
    </row>
    <row r="602" spans="2:11" s="3" customFormat="1" x14ac:dyDescent="0.35">
      <c r="B602" s="2"/>
      <c r="C602" s="2"/>
      <c r="D602" s="2"/>
      <c r="E602" s="20"/>
      <c r="F602" s="20"/>
      <c r="G602" s="20"/>
      <c r="H602" s="22"/>
      <c r="I602" s="22"/>
      <c r="J602" s="22"/>
      <c r="K602" s="20"/>
    </row>
    <row r="603" spans="2:11" s="3" customFormat="1" x14ac:dyDescent="0.35">
      <c r="B603" s="2"/>
      <c r="C603" s="2"/>
      <c r="D603" s="2"/>
      <c r="E603" s="20"/>
      <c r="F603" s="20"/>
      <c r="G603" s="20"/>
      <c r="H603" s="22"/>
      <c r="I603" s="22"/>
      <c r="J603" s="22"/>
      <c r="K603" s="20"/>
    </row>
    <row r="604" spans="2:11" s="3" customFormat="1" x14ac:dyDescent="0.35">
      <c r="B604" s="2"/>
      <c r="C604" s="2"/>
      <c r="D604" s="2"/>
      <c r="E604" s="20"/>
      <c r="F604" s="20"/>
      <c r="G604" s="20"/>
      <c r="H604" s="22"/>
      <c r="I604" s="22"/>
      <c r="J604" s="22"/>
      <c r="K604" s="20"/>
    </row>
    <row r="605" spans="2:11" s="3" customFormat="1" x14ac:dyDescent="0.35">
      <c r="B605" s="2"/>
      <c r="C605" s="2"/>
      <c r="D605" s="2"/>
      <c r="E605" s="20"/>
      <c r="F605" s="20"/>
      <c r="G605" s="20"/>
      <c r="H605" s="22"/>
      <c r="I605" s="22"/>
      <c r="J605" s="22"/>
      <c r="K605" s="20"/>
    </row>
    <row r="606" spans="2:11" s="3" customFormat="1" x14ac:dyDescent="0.35">
      <c r="B606" s="2"/>
      <c r="C606" s="2"/>
      <c r="D606" s="2"/>
      <c r="E606" s="20"/>
      <c r="F606" s="20"/>
      <c r="G606" s="20"/>
      <c r="H606" s="22"/>
      <c r="I606" s="22"/>
      <c r="J606" s="22"/>
      <c r="K606" s="20"/>
    </row>
    <row r="607" spans="2:11" s="3" customFormat="1" x14ac:dyDescent="0.35">
      <c r="B607" s="2"/>
      <c r="C607" s="2"/>
      <c r="D607" s="2"/>
      <c r="E607" s="20"/>
      <c r="F607" s="20"/>
      <c r="G607" s="20"/>
      <c r="H607" s="22"/>
      <c r="I607" s="22"/>
      <c r="J607" s="22"/>
      <c r="K607" s="20"/>
    </row>
    <row r="608" spans="2:11" s="3" customFormat="1" x14ac:dyDescent="0.35">
      <c r="B608" s="2"/>
      <c r="C608" s="2"/>
      <c r="D608" s="2"/>
      <c r="E608" s="20"/>
      <c r="F608" s="20"/>
      <c r="G608" s="20"/>
      <c r="H608" s="22"/>
      <c r="I608" s="22"/>
      <c r="J608" s="22"/>
      <c r="K608" s="20"/>
    </row>
    <row r="609" spans="2:11" s="3" customFormat="1" x14ac:dyDescent="0.35">
      <c r="B609" s="2"/>
      <c r="C609" s="2"/>
      <c r="D609" s="2"/>
      <c r="E609" s="20"/>
      <c r="F609" s="20"/>
      <c r="G609" s="20"/>
      <c r="H609" s="22"/>
      <c r="I609" s="22"/>
      <c r="J609" s="22"/>
      <c r="K609" s="20"/>
    </row>
    <row r="610" spans="2:11" s="3" customFormat="1" x14ac:dyDescent="0.35">
      <c r="B610" s="2"/>
      <c r="C610" s="2"/>
      <c r="D610" s="2"/>
      <c r="E610" s="20"/>
      <c r="F610" s="20"/>
      <c r="G610" s="20"/>
      <c r="H610" s="22"/>
      <c r="I610" s="22"/>
      <c r="J610" s="22"/>
      <c r="K610" s="20"/>
    </row>
    <row r="611" spans="2:11" s="3" customFormat="1" x14ac:dyDescent="0.35">
      <c r="B611" s="2"/>
      <c r="C611" s="2"/>
      <c r="D611" s="2"/>
      <c r="E611" s="20"/>
      <c r="F611" s="20"/>
      <c r="G611" s="20"/>
      <c r="H611" s="22"/>
      <c r="I611" s="22"/>
      <c r="J611" s="22"/>
      <c r="K611" s="20"/>
    </row>
    <row r="612" spans="2:11" s="3" customFormat="1" x14ac:dyDescent="0.35">
      <c r="B612" s="2"/>
      <c r="C612" s="2"/>
      <c r="D612" s="2"/>
      <c r="E612" s="20"/>
      <c r="F612" s="20"/>
      <c r="G612" s="20"/>
      <c r="H612" s="22"/>
      <c r="I612" s="22"/>
      <c r="J612" s="22"/>
      <c r="K612" s="20"/>
    </row>
    <row r="613" spans="2:11" s="3" customFormat="1" x14ac:dyDescent="0.35">
      <c r="B613" s="2"/>
      <c r="C613" s="2"/>
      <c r="D613" s="2"/>
      <c r="E613" s="20"/>
      <c r="F613" s="20"/>
      <c r="G613" s="20"/>
      <c r="H613" s="22"/>
      <c r="I613" s="22"/>
      <c r="J613" s="22"/>
      <c r="K613" s="20"/>
    </row>
    <row r="614" spans="2:11" s="3" customFormat="1" x14ac:dyDescent="0.35">
      <c r="B614" s="2"/>
      <c r="C614" s="2"/>
      <c r="D614" s="2"/>
      <c r="E614" s="20"/>
      <c r="F614" s="20"/>
      <c r="G614" s="20"/>
      <c r="H614" s="22"/>
      <c r="I614" s="22"/>
      <c r="J614" s="22"/>
      <c r="K614" s="20"/>
    </row>
    <row r="615" spans="2:11" s="3" customFormat="1" x14ac:dyDescent="0.35">
      <c r="B615" s="2"/>
      <c r="C615" s="2"/>
      <c r="D615" s="2"/>
      <c r="E615" s="20"/>
      <c r="F615" s="20"/>
      <c r="G615" s="20"/>
      <c r="H615" s="22"/>
      <c r="I615" s="22"/>
      <c r="J615" s="22"/>
      <c r="K615" s="20"/>
    </row>
    <row r="616" spans="2:11" s="3" customFormat="1" x14ac:dyDescent="0.35">
      <c r="B616" s="2"/>
      <c r="C616" s="2"/>
      <c r="D616" s="2"/>
      <c r="E616" s="20"/>
      <c r="F616" s="20"/>
      <c r="G616" s="20"/>
      <c r="H616" s="22"/>
      <c r="I616" s="22"/>
      <c r="J616" s="22"/>
      <c r="K616" s="20"/>
    </row>
    <row r="617" spans="2:11" s="3" customFormat="1" x14ac:dyDescent="0.35">
      <c r="B617" s="2"/>
      <c r="C617" s="2"/>
      <c r="D617" s="2"/>
      <c r="E617" s="20"/>
      <c r="F617" s="20"/>
      <c r="G617" s="20"/>
      <c r="H617" s="22"/>
      <c r="I617" s="22"/>
      <c r="J617" s="22"/>
      <c r="K617" s="20"/>
    </row>
    <row r="618" spans="2:11" s="3" customFormat="1" x14ac:dyDescent="0.35">
      <c r="B618" s="2"/>
      <c r="C618" s="2"/>
      <c r="D618" s="2"/>
      <c r="E618" s="20"/>
      <c r="F618" s="20"/>
      <c r="G618" s="20"/>
      <c r="H618" s="22"/>
      <c r="I618" s="22"/>
      <c r="J618" s="22"/>
      <c r="K618" s="20"/>
    </row>
    <row r="619" spans="2:11" s="3" customFormat="1" x14ac:dyDescent="0.35">
      <c r="B619" s="2"/>
      <c r="C619" s="2"/>
      <c r="D619" s="2"/>
      <c r="E619" s="20"/>
      <c r="F619" s="20"/>
      <c r="G619" s="20"/>
      <c r="H619" s="22"/>
      <c r="I619" s="22"/>
      <c r="J619" s="22"/>
      <c r="K619" s="20"/>
    </row>
    <row r="620" spans="2:11" s="3" customFormat="1" x14ac:dyDescent="0.35">
      <c r="B620" s="2"/>
      <c r="C620" s="2"/>
      <c r="D620" s="2"/>
      <c r="E620" s="20"/>
      <c r="F620" s="20"/>
      <c r="G620" s="20"/>
      <c r="H620" s="22"/>
      <c r="I620" s="22"/>
      <c r="J620" s="22"/>
      <c r="K620" s="20"/>
    </row>
    <row r="621" spans="2:11" s="3" customFormat="1" x14ac:dyDescent="0.35">
      <c r="B621" s="2"/>
      <c r="C621" s="2"/>
      <c r="D621" s="2"/>
      <c r="E621" s="20"/>
      <c r="F621" s="20"/>
      <c r="G621" s="20"/>
      <c r="H621" s="22"/>
      <c r="I621" s="22"/>
      <c r="J621" s="22"/>
      <c r="K621" s="20"/>
    </row>
    <row r="622" spans="2:11" s="3" customFormat="1" x14ac:dyDescent="0.35">
      <c r="B622" s="2"/>
      <c r="C622" s="2"/>
      <c r="D622" s="2"/>
      <c r="E622" s="20"/>
      <c r="F622" s="20"/>
      <c r="G622" s="20"/>
      <c r="H622" s="22"/>
      <c r="I622" s="22"/>
      <c r="J622" s="22"/>
      <c r="K622" s="20"/>
    </row>
    <row r="623" spans="2:11" s="3" customFormat="1" x14ac:dyDescent="0.35">
      <c r="B623" s="2"/>
      <c r="C623" s="2"/>
      <c r="D623" s="2"/>
      <c r="E623" s="20"/>
      <c r="F623" s="20"/>
      <c r="G623" s="20"/>
      <c r="H623" s="22"/>
      <c r="I623" s="22"/>
      <c r="J623" s="22"/>
      <c r="K623" s="20"/>
    </row>
    <row r="624" spans="2:11" s="3" customFormat="1" x14ac:dyDescent="0.35">
      <c r="B624" s="2"/>
      <c r="C624" s="2"/>
      <c r="D624" s="2"/>
      <c r="E624" s="20"/>
      <c r="F624" s="20"/>
      <c r="G624" s="20"/>
      <c r="H624" s="22"/>
      <c r="I624" s="22"/>
      <c r="J624" s="22"/>
      <c r="K624" s="20"/>
    </row>
    <row r="625" spans="2:11" s="3" customFormat="1" x14ac:dyDescent="0.35">
      <c r="B625" s="2"/>
      <c r="C625" s="2"/>
      <c r="D625" s="2"/>
      <c r="E625" s="20"/>
      <c r="F625" s="20"/>
      <c r="G625" s="20"/>
      <c r="H625" s="22"/>
      <c r="I625" s="22"/>
      <c r="J625" s="22"/>
      <c r="K625" s="20"/>
    </row>
    <row r="626" spans="2:11" s="3" customFormat="1" x14ac:dyDescent="0.35">
      <c r="B626" s="2"/>
      <c r="C626" s="2"/>
      <c r="D626" s="2"/>
      <c r="E626" s="20"/>
      <c r="F626" s="20"/>
      <c r="G626" s="20"/>
      <c r="H626" s="22"/>
      <c r="I626" s="22"/>
      <c r="J626" s="22"/>
      <c r="K626" s="20"/>
    </row>
    <row r="627" spans="2:11" s="3" customFormat="1" x14ac:dyDescent="0.35">
      <c r="B627" s="2"/>
      <c r="C627" s="2"/>
      <c r="D627" s="2"/>
      <c r="E627" s="20"/>
      <c r="F627" s="20"/>
      <c r="G627" s="20"/>
      <c r="H627" s="22"/>
      <c r="I627" s="22"/>
      <c r="J627" s="22"/>
      <c r="K627" s="20"/>
    </row>
    <row r="628" spans="2:11" s="3" customFormat="1" x14ac:dyDescent="0.35">
      <c r="B628" s="2"/>
      <c r="C628" s="2"/>
      <c r="D628" s="2"/>
      <c r="E628" s="20"/>
      <c r="F628" s="20"/>
      <c r="G628" s="20"/>
      <c r="H628" s="22"/>
      <c r="I628" s="22"/>
      <c r="J628" s="22"/>
      <c r="K628" s="20"/>
    </row>
    <row r="629" spans="2:11" s="3" customFormat="1" x14ac:dyDescent="0.35">
      <c r="B629" s="2"/>
      <c r="C629" s="2"/>
      <c r="D629" s="2"/>
      <c r="E629" s="20"/>
      <c r="F629" s="20"/>
      <c r="G629" s="20"/>
      <c r="H629" s="22"/>
      <c r="I629" s="22"/>
      <c r="J629" s="22"/>
      <c r="K629" s="20"/>
    </row>
    <row r="630" spans="2:11" s="3" customFormat="1" x14ac:dyDescent="0.35">
      <c r="B630" s="2"/>
      <c r="C630" s="2"/>
      <c r="D630" s="2"/>
      <c r="E630" s="20"/>
      <c r="F630" s="20"/>
      <c r="G630" s="20"/>
      <c r="H630" s="22"/>
      <c r="I630" s="22"/>
      <c r="J630" s="22"/>
      <c r="K630" s="20"/>
    </row>
    <row r="631" spans="2:11" s="3" customFormat="1" x14ac:dyDescent="0.35">
      <c r="B631" s="2"/>
      <c r="C631" s="2"/>
      <c r="D631" s="2"/>
      <c r="E631" s="20"/>
      <c r="F631" s="20"/>
      <c r="G631" s="20"/>
      <c r="H631" s="22"/>
      <c r="I631" s="22"/>
      <c r="J631" s="22"/>
      <c r="K631" s="20"/>
    </row>
    <row r="632" spans="2:11" s="3" customFormat="1" x14ac:dyDescent="0.35">
      <c r="B632" s="2"/>
      <c r="C632" s="2"/>
      <c r="D632" s="2"/>
      <c r="E632" s="20"/>
      <c r="F632" s="20"/>
      <c r="G632" s="20"/>
      <c r="H632" s="22"/>
      <c r="I632" s="22"/>
      <c r="J632" s="22"/>
      <c r="K632" s="20"/>
    </row>
    <row r="633" spans="2:11" s="3" customFormat="1" x14ac:dyDescent="0.35">
      <c r="B633" s="2"/>
      <c r="C633" s="2"/>
      <c r="D633" s="2"/>
      <c r="E633" s="20"/>
      <c r="F633" s="20"/>
      <c r="G633" s="20"/>
      <c r="H633" s="22"/>
      <c r="I633" s="22"/>
      <c r="J633" s="22"/>
      <c r="K633" s="20"/>
    </row>
    <row r="634" spans="2:11" s="3" customFormat="1" x14ac:dyDescent="0.35">
      <c r="B634" s="2"/>
      <c r="C634" s="2"/>
      <c r="D634" s="2"/>
      <c r="E634" s="20"/>
      <c r="F634" s="20"/>
      <c r="G634" s="20"/>
      <c r="H634" s="22"/>
      <c r="I634" s="22"/>
      <c r="J634" s="22"/>
      <c r="K634" s="20"/>
    </row>
    <row r="635" spans="2:11" s="3" customFormat="1" x14ac:dyDescent="0.35">
      <c r="B635" s="2"/>
      <c r="C635" s="2"/>
      <c r="D635" s="2"/>
      <c r="E635" s="20"/>
      <c r="F635" s="20"/>
      <c r="G635" s="20"/>
      <c r="H635" s="22"/>
      <c r="I635" s="22"/>
      <c r="J635" s="22"/>
      <c r="K635" s="20"/>
    </row>
    <row r="636" spans="2:11" s="3" customFormat="1" x14ac:dyDescent="0.35">
      <c r="B636" s="2"/>
      <c r="C636" s="2"/>
      <c r="D636" s="2"/>
      <c r="E636" s="20"/>
      <c r="F636" s="20"/>
      <c r="G636" s="20"/>
      <c r="H636" s="22"/>
      <c r="I636" s="22"/>
      <c r="J636" s="22"/>
      <c r="K636" s="20"/>
    </row>
    <row r="637" spans="2:11" s="3" customFormat="1" x14ac:dyDescent="0.35">
      <c r="B637" s="2"/>
      <c r="C637" s="2"/>
      <c r="D637" s="2"/>
      <c r="E637" s="20"/>
      <c r="F637" s="20"/>
      <c r="G637" s="20"/>
      <c r="H637" s="22"/>
      <c r="I637" s="22"/>
      <c r="J637" s="22"/>
      <c r="K637" s="20"/>
    </row>
    <row r="638" spans="2:11" s="3" customFormat="1" x14ac:dyDescent="0.35">
      <c r="B638" s="2"/>
      <c r="C638" s="2"/>
      <c r="D638" s="2"/>
      <c r="E638" s="20"/>
      <c r="F638" s="20"/>
      <c r="G638" s="20"/>
      <c r="H638" s="22"/>
      <c r="I638" s="22"/>
      <c r="J638" s="22"/>
      <c r="K638" s="20"/>
    </row>
    <row r="639" spans="2:11" s="3" customFormat="1" x14ac:dyDescent="0.35">
      <c r="B639" s="2"/>
      <c r="C639" s="2"/>
      <c r="D639" s="2"/>
      <c r="E639" s="20"/>
      <c r="F639" s="20"/>
      <c r="G639" s="20"/>
      <c r="H639" s="22"/>
      <c r="I639" s="22"/>
      <c r="J639" s="22"/>
      <c r="K639" s="20"/>
    </row>
    <row r="640" spans="2:11" s="3" customFormat="1" x14ac:dyDescent="0.35">
      <c r="B640" s="2"/>
      <c r="C640" s="2"/>
      <c r="D640" s="2"/>
      <c r="E640" s="20"/>
      <c r="F640" s="20"/>
      <c r="G640" s="20"/>
      <c r="H640" s="22"/>
      <c r="I640" s="22"/>
      <c r="J640" s="22"/>
      <c r="K640" s="20"/>
    </row>
    <row r="641" spans="2:11" s="3" customFormat="1" x14ac:dyDescent="0.35">
      <c r="B641" s="2"/>
      <c r="C641" s="2"/>
      <c r="D641" s="2"/>
      <c r="E641" s="20"/>
      <c r="F641" s="20"/>
      <c r="G641" s="20"/>
      <c r="H641" s="22"/>
      <c r="I641" s="22"/>
      <c r="J641" s="22"/>
      <c r="K641" s="20"/>
    </row>
    <row r="642" spans="2:11" s="3" customFormat="1" x14ac:dyDescent="0.35">
      <c r="B642" s="2"/>
      <c r="C642" s="2"/>
      <c r="D642" s="2"/>
      <c r="E642" s="20"/>
      <c r="F642" s="20"/>
      <c r="G642" s="20"/>
      <c r="H642" s="22"/>
      <c r="I642" s="22"/>
      <c r="J642" s="22"/>
      <c r="K642" s="20"/>
    </row>
    <row r="643" spans="2:11" s="3" customFormat="1" x14ac:dyDescent="0.35">
      <c r="B643" s="2"/>
      <c r="C643" s="2"/>
      <c r="D643" s="2"/>
      <c r="E643" s="20"/>
      <c r="F643" s="20"/>
      <c r="G643" s="20"/>
      <c r="H643" s="22"/>
      <c r="I643" s="22"/>
      <c r="J643" s="22"/>
      <c r="K643" s="20"/>
    </row>
    <row r="644" spans="2:11" s="3" customFormat="1" x14ac:dyDescent="0.35">
      <c r="B644" s="2"/>
      <c r="C644" s="2"/>
      <c r="D644" s="2"/>
      <c r="E644" s="20"/>
      <c r="F644" s="20"/>
      <c r="G644" s="20"/>
      <c r="H644" s="22"/>
      <c r="I644" s="22"/>
      <c r="J644" s="22"/>
      <c r="K644" s="20"/>
    </row>
    <row r="645" spans="2:11" s="3" customFormat="1" x14ac:dyDescent="0.35">
      <c r="B645" s="2"/>
      <c r="C645" s="2"/>
      <c r="D645" s="2"/>
      <c r="E645" s="20"/>
      <c r="F645" s="20"/>
      <c r="G645" s="20"/>
      <c r="H645" s="22"/>
      <c r="I645" s="22"/>
      <c r="J645" s="22"/>
      <c r="K645" s="20"/>
    </row>
    <row r="646" spans="2:11" s="3" customFormat="1" x14ac:dyDescent="0.35">
      <c r="B646" s="2"/>
      <c r="C646" s="2"/>
      <c r="D646" s="2"/>
      <c r="E646" s="20"/>
      <c r="F646" s="20"/>
      <c r="G646" s="20"/>
      <c r="H646" s="22"/>
      <c r="I646" s="22"/>
      <c r="J646" s="22"/>
      <c r="K646" s="20"/>
    </row>
    <row r="647" spans="2:11" s="3" customFormat="1" x14ac:dyDescent="0.35">
      <c r="B647" s="2"/>
      <c r="C647" s="2"/>
      <c r="D647" s="2"/>
      <c r="E647" s="20"/>
      <c r="F647" s="20"/>
      <c r="G647" s="20"/>
      <c r="H647" s="22"/>
      <c r="I647" s="22"/>
      <c r="J647" s="22"/>
      <c r="K647" s="20"/>
    </row>
    <row r="648" spans="2:11" s="3" customFormat="1" x14ac:dyDescent="0.35">
      <c r="B648" s="2"/>
      <c r="C648" s="2"/>
      <c r="D648" s="2"/>
      <c r="E648" s="20"/>
      <c r="F648" s="20"/>
      <c r="G648" s="20"/>
      <c r="H648" s="22"/>
      <c r="I648" s="22"/>
      <c r="J648" s="22"/>
      <c r="K648" s="20"/>
    </row>
    <row r="649" spans="2:11" s="3" customFormat="1" x14ac:dyDescent="0.35">
      <c r="B649" s="2"/>
      <c r="C649" s="2"/>
      <c r="D649" s="2"/>
      <c r="E649" s="20"/>
      <c r="F649" s="20"/>
      <c r="G649" s="20"/>
      <c r="H649" s="22"/>
      <c r="I649" s="22"/>
      <c r="J649" s="22"/>
      <c r="K649" s="20"/>
    </row>
    <row r="650" spans="2:11" s="3" customFormat="1" x14ac:dyDescent="0.35">
      <c r="B650" s="2"/>
      <c r="C650" s="2"/>
      <c r="D650" s="2"/>
      <c r="E650" s="20"/>
      <c r="F650" s="20"/>
      <c r="G650" s="20"/>
      <c r="H650" s="22"/>
      <c r="I650" s="22"/>
      <c r="J650" s="22"/>
      <c r="K650" s="20"/>
    </row>
    <row r="651" spans="2:11" s="3" customFormat="1" x14ac:dyDescent="0.35">
      <c r="B651" s="2"/>
      <c r="C651" s="2"/>
      <c r="D651" s="2"/>
      <c r="E651" s="20"/>
      <c r="F651" s="20"/>
      <c r="G651" s="20"/>
      <c r="H651" s="22"/>
      <c r="I651" s="22"/>
      <c r="J651" s="22"/>
      <c r="K651" s="20"/>
    </row>
    <row r="652" spans="2:11" s="3" customFormat="1" x14ac:dyDescent="0.35">
      <c r="B652" s="2"/>
      <c r="C652" s="2"/>
      <c r="D652" s="2"/>
      <c r="E652" s="20"/>
      <c r="F652" s="20"/>
      <c r="G652" s="20"/>
      <c r="H652" s="22"/>
      <c r="I652" s="22"/>
      <c r="J652" s="22"/>
      <c r="K652" s="20"/>
    </row>
    <row r="653" spans="2:11" s="3" customFormat="1" x14ac:dyDescent="0.35">
      <c r="B653" s="2"/>
      <c r="C653" s="2"/>
      <c r="D653" s="2"/>
      <c r="E653" s="20"/>
      <c r="F653" s="20"/>
      <c r="G653" s="20"/>
      <c r="H653" s="22"/>
      <c r="I653" s="22"/>
      <c r="J653" s="22"/>
      <c r="K653" s="20"/>
    </row>
    <row r="654" spans="2:11" s="3" customFormat="1" x14ac:dyDescent="0.35">
      <c r="B654" s="2"/>
      <c r="C654" s="2"/>
      <c r="D654" s="2"/>
      <c r="E654" s="20"/>
      <c r="F654" s="20"/>
      <c r="G654" s="20"/>
      <c r="H654" s="22"/>
      <c r="I654" s="22"/>
      <c r="J654" s="22"/>
      <c r="K654" s="20"/>
    </row>
    <row r="655" spans="2:11" s="3" customFormat="1" x14ac:dyDescent="0.35">
      <c r="B655" s="2"/>
      <c r="C655" s="2"/>
      <c r="D655" s="2"/>
      <c r="E655" s="20"/>
      <c r="F655" s="20"/>
      <c r="G655" s="20"/>
      <c r="H655" s="22"/>
      <c r="I655" s="22"/>
      <c r="J655" s="22"/>
      <c r="K655" s="20"/>
    </row>
    <row r="656" spans="2:11" s="3" customFormat="1" x14ac:dyDescent="0.35">
      <c r="B656" s="2"/>
      <c r="C656" s="2"/>
      <c r="D656" s="2"/>
      <c r="E656" s="20"/>
      <c r="F656" s="20"/>
      <c r="G656" s="20"/>
      <c r="H656" s="22"/>
      <c r="I656" s="22"/>
      <c r="J656" s="22"/>
      <c r="K656" s="20"/>
    </row>
    <row r="657" spans="2:11" s="3" customFormat="1" x14ac:dyDescent="0.35">
      <c r="B657" s="2"/>
      <c r="C657" s="2"/>
      <c r="D657" s="2"/>
      <c r="E657" s="20"/>
      <c r="F657" s="20"/>
      <c r="G657" s="20"/>
      <c r="H657" s="22"/>
      <c r="I657" s="22"/>
      <c r="J657" s="22"/>
      <c r="K657" s="20"/>
    </row>
    <row r="658" spans="2:11" s="3" customFormat="1" x14ac:dyDescent="0.35">
      <c r="B658" s="2"/>
      <c r="C658" s="2"/>
      <c r="D658" s="2"/>
      <c r="E658" s="20"/>
      <c r="F658" s="20"/>
      <c r="G658" s="20"/>
      <c r="H658" s="22"/>
      <c r="I658" s="22"/>
      <c r="J658" s="22"/>
      <c r="K658" s="20"/>
    </row>
    <row r="659" spans="2:11" s="3" customFormat="1" x14ac:dyDescent="0.35">
      <c r="B659" s="2"/>
      <c r="C659" s="2"/>
      <c r="D659" s="2"/>
      <c r="E659" s="20"/>
      <c r="F659" s="20"/>
      <c r="G659" s="20"/>
      <c r="H659" s="22"/>
      <c r="I659" s="22"/>
      <c r="J659" s="22"/>
      <c r="K659" s="20"/>
    </row>
    <row r="660" spans="2:11" s="3" customFormat="1" x14ac:dyDescent="0.35">
      <c r="B660" s="2"/>
      <c r="C660" s="2"/>
      <c r="D660" s="2"/>
      <c r="E660" s="20"/>
      <c r="F660" s="20"/>
      <c r="G660" s="20"/>
      <c r="H660" s="22"/>
      <c r="I660" s="22"/>
      <c r="J660" s="22"/>
      <c r="K660" s="20"/>
    </row>
    <row r="661" spans="2:11" s="3" customFormat="1" x14ac:dyDescent="0.35">
      <c r="B661" s="2"/>
      <c r="C661" s="2"/>
      <c r="D661" s="2"/>
      <c r="E661" s="20"/>
      <c r="F661" s="20"/>
      <c r="G661" s="20"/>
      <c r="H661" s="22"/>
      <c r="I661" s="22"/>
      <c r="J661" s="22"/>
      <c r="K661" s="20"/>
    </row>
    <row r="662" spans="2:11" s="3" customFormat="1" x14ac:dyDescent="0.35">
      <c r="B662" s="2"/>
      <c r="C662" s="2"/>
      <c r="D662" s="2"/>
      <c r="E662" s="20"/>
      <c r="F662" s="20"/>
      <c r="G662" s="20"/>
      <c r="H662" s="22"/>
      <c r="I662" s="22"/>
      <c r="J662" s="22"/>
      <c r="K662" s="20"/>
    </row>
    <row r="663" spans="2:11" s="3" customFormat="1" x14ac:dyDescent="0.35">
      <c r="B663" s="2"/>
      <c r="C663" s="2"/>
      <c r="D663" s="2"/>
      <c r="E663" s="20"/>
      <c r="F663" s="20"/>
      <c r="G663" s="20"/>
      <c r="H663" s="22"/>
      <c r="I663" s="22"/>
      <c r="J663" s="22"/>
      <c r="K663" s="20"/>
    </row>
    <row r="664" spans="2:11" s="3" customFormat="1" x14ac:dyDescent="0.35">
      <c r="B664" s="2"/>
      <c r="C664" s="2"/>
      <c r="D664" s="2"/>
      <c r="E664" s="20"/>
      <c r="F664" s="20"/>
      <c r="G664" s="20"/>
      <c r="H664" s="22"/>
      <c r="I664" s="22"/>
      <c r="J664" s="22"/>
      <c r="K664" s="20"/>
    </row>
    <row r="665" spans="2:11" s="3" customFormat="1" x14ac:dyDescent="0.35">
      <c r="B665" s="2"/>
      <c r="C665" s="2"/>
      <c r="D665" s="2"/>
      <c r="E665" s="20"/>
      <c r="F665" s="20"/>
      <c r="G665" s="20"/>
      <c r="H665" s="22"/>
      <c r="I665" s="22"/>
      <c r="J665" s="22"/>
      <c r="K665" s="20"/>
    </row>
    <row r="666" spans="2:11" s="3" customFormat="1" x14ac:dyDescent="0.35">
      <c r="B666" s="2"/>
      <c r="C666" s="2"/>
      <c r="D666" s="2"/>
      <c r="E666" s="20"/>
      <c r="F666" s="20"/>
      <c r="G666" s="20"/>
      <c r="H666" s="22"/>
      <c r="I666" s="22"/>
      <c r="J666" s="22"/>
      <c r="K666" s="20"/>
    </row>
    <row r="667" spans="2:11" s="3" customFormat="1" x14ac:dyDescent="0.35">
      <c r="B667" s="2"/>
      <c r="C667" s="2"/>
      <c r="D667" s="2"/>
      <c r="E667" s="20"/>
      <c r="F667" s="20"/>
      <c r="G667" s="20"/>
      <c r="H667" s="22"/>
      <c r="I667" s="22"/>
      <c r="J667" s="22"/>
      <c r="K667" s="20"/>
    </row>
    <row r="668" spans="2:11" s="3" customFormat="1" x14ac:dyDescent="0.35">
      <c r="B668" s="2"/>
      <c r="C668" s="2"/>
      <c r="D668" s="2"/>
      <c r="E668" s="20"/>
      <c r="F668" s="20"/>
      <c r="G668" s="20"/>
      <c r="H668" s="22"/>
      <c r="I668" s="22"/>
      <c r="J668" s="22"/>
      <c r="K668" s="20"/>
    </row>
    <row r="669" spans="2:11" s="3" customFormat="1" x14ac:dyDescent="0.35">
      <c r="B669" s="2"/>
      <c r="C669" s="2"/>
      <c r="D669" s="2"/>
      <c r="E669" s="20"/>
      <c r="F669" s="20"/>
      <c r="G669" s="20"/>
      <c r="H669" s="22"/>
      <c r="I669" s="22"/>
      <c r="J669" s="22"/>
      <c r="K669" s="20"/>
    </row>
    <row r="670" spans="2:11" s="3" customFormat="1" x14ac:dyDescent="0.35">
      <c r="B670" s="2"/>
      <c r="C670" s="2"/>
      <c r="D670" s="2"/>
      <c r="E670" s="20"/>
      <c r="F670" s="20"/>
      <c r="G670" s="20"/>
      <c r="H670" s="22"/>
      <c r="I670" s="22"/>
      <c r="J670" s="22"/>
      <c r="K670" s="20"/>
    </row>
    <row r="671" spans="2:11" s="3" customFormat="1" x14ac:dyDescent="0.35">
      <c r="B671" s="2"/>
      <c r="C671" s="2"/>
      <c r="D671" s="2"/>
      <c r="E671" s="20"/>
      <c r="F671" s="20"/>
      <c r="G671" s="20"/>
      <c r="H671" s="22"/>
      <c r="I671" s="22"/>
      <c r="J671" s="22"/>
      <c r="K671" s="20"/>
    </row>
    <row r="672" spans="2:11" s="3" customFormat="1" x14ac:dyDescent="0.35">
      <c r="B672" s="2"/>
      <c r="C672" s="2"/>
      <c r="D672" s="2"/>
      <c r="E672" s="20"/>
      <c r="F672" s="20"/>
      <c r="G672" s="20"/>
      <c r="H672" s="22"/>
      <c r="I672" s="22"/>
      <c r="J672" s="22"/>
      <c r="K672" s="20"/>
    </row>
    <row r="673" spans="2:11" s="3" customFormat="1" x14ac:dyDescent="0.35">
      <c r="B673" s="2"/>
      <c r="C673" s="2"/>
      <c r="D673" s="2"/>
      <c r="E673" s="20"/>
      <c r="F673" s="20"/>
      <c r="G673" s="20"/>
      <c r="H673" s="22"/>
      <c r="I673" s="22"/>
      <c r="J673" s="22"/>
      <c r="K673" s="20"/>
    </row>
    <row r="674" spans="2:11" s="3" customFormat="1" x14ac:dyDescent="0.35">
      <c r="B674" s="2"/>
      <c r="C674" s="2"/>
      <c r="D674" s="2"/>
      <c r="E674" s="20"/>
      <c r="F674" s="20"/>
      <c r="G674" s="20"/>
      <c r="H674" s="22"/>
      <c r="I674" s="22"/>
      <c r="J674" s="22"/>
      <c r="K674" s="20"/>
    </row>
    <row r="675" spans="2:11" s="3" customFormat="1" x14ac:dyDescent="0.35">
      <c r="B675" s="2"/>
      <c r="C675" s="2"/>
      <c r="D675" s="2"/>
      <c r="E675" s="20"/>
      <c r="F675" s="20"/>
      <c r="G675" s="20"/>
      <c r="H675" s="22"/>
      <c r="I675" s="22"/>
      <c r="J675" s="22"/>
      <c r="K675" s="20"/>
    </row>
    <row r="676" spans="2:11" s="3" customFormat="1" x14ac:dyDescent="0.35">
      <c r="B676" s="2"/>
      <c r="C676" s="2"/>
      <c r="D676" s="2"/>
      <c r="E676" s="20"/>
      <c r="F676" s="20"/>
      <c r="G676" s="20"/>
      <c r="H676" s="22"/>
      <c r="I676" s="22"/>
      <c r="J676" s="22"/>
      <c r="K676" s="20"/>
    </row>
    <row r="677" spans="2:11" s="3" customFormat="1" x14ac:dyDescent="0.35">
      <c r="B677" s="2"/>
      <c r="C677" s="2"/>
      <c r="D677" s="2"/>
      <c r="E677" s="20"/>
      <c r="F677" s="20"/>
      <c r="G677" s="20"/>
      <c r="H677" s="22"/>
      <c r="I677" s="22"/>
      <c r="J677" s="22"/>
      <c r="K677" s="20"/>
    </row>
    <row r="678" spans="2:11" s="3" customFormat="1" x14ac:dyDescent="0.35">
      <c r="B678" s="2"/>
      <c r="C678" s="2"/>
      <c r="D678" s="2"/>
      <c r="E678" s="20"/>
      <c r="F678" s="20"/>
      <c r="G678" s="20"/>
      <c r="H678" s="22"/>
      <c r="I678" s="22"/>
      <c r="J678" s="22"/>
      <c r="K678" s="20"/>
    </row>
    <row r="679" spans="2:11" s="3" customFormat="1" x14ac:dyDescent="0.35">
      <c r="B679" s="2"/>
      <c r="C679" s="2"/>
      <c r="D679" s="2"/>
      <c r="E679" s="20"/>
      <c r="F679" s="20"/>
      <c r="G679" s="20"/>
      <c r="H679" s="22"/>
      <c r="I679" s="22"/>
      <c r="J679" s="22"/>
      <c r="K679" s="20"/>
    </row>
    <row r="680" spans="2:11" s="3" customFormat="1" x14ac:dyDescent="0.35">
      <c r="B680" s="2"/>
      <c r="C680" s="2"/>
      <c r="D680" s="2"/>
      <c r="E680" s="20"/>
      <c r="F680" s="20"/>
      <c r="G680" s="20"/>
      <c r="H680" s="22"/>
      <c r="I680" s="22"/>
      <c r="J680" s="22"/>
      <c r="K680" s="20"/>
    </row>
    <row r="681" spans="2:11" s="3" customFormat="1" x14ac:dyDescent="0.35">
      <c r="B681" s="2"/>
      <c r="C681" s="2"/>
      <c r="D681" s="2"/>
      <c r="E681" s="20"/>
      <c r="F681" s="20"/>
      <c r="G681" s="20"/>
      <c r="H681" s="22"/>
      <c r="I681" s="22"/>
      <c r="J681" s="22"/>
      <c r="K681" s="20"/>
    </row>
    <row r="682" spans="2:11" s="3" customFormat="1" x14ac:dyDescent="0.35">
      <c r="B682" s="2"/>
      <c r="C682" s="2"/>
      <c r="D682" s="2"/>
      <c r="E682" s="20"/>
      <c r="F682" s="20"/>
      <c r="G682" s="20"/>
      <c r="H682" s="22"/>
      <c r="I682" s="22"/>
      <c r="J682" s="22"/>
      <c r="K682" s="20"/>
    </row>
    <row r="683" spans="2:11" s="3" customFormat="1" x14ac:dyDescent="0.35">
      <c r="B683" s="2"/>
      <c r="C683" s="2"/>
      <c r="D683" s="2"/>
      <c r="E683" s="20"/>
      <c r="F683" s="20"/>
      <c r="G683" s="20"/>
      <c r="H683" s="22"/>
      <c r="I683" s="22"/>
      <c r="J683" s="22"/>
      <c r="K683" s="20"/>
    </row>
    <row r="684" spans="2:11" s="3" customFormat="1" x14ac:dyDescent="0.35">
      <c r="B684" s="2"/>
      <c r="C684" s="2"/>
      <c r="D684" s="2"/>
      <c r="E684" s="20"/>
      <c r="F684" s="20"/>
      <c r="G684" s="20"/>
      <c r="H684" s="22"/>
      <c r="I684" s="22"/>
      <c r="J684" s="22"/>
      <c r="K684" s="20"/>
    </row>
    <row r="685" spans="2:11" s="3" customFormat="1" x14ac:dyDescent="0.35">
      <c r="B685" s="2"/>
      <c r="C685" s="2"/>
      <c r="D685" s="2"/>
      <c r="E685" s="20"/>
      <c r="F685" s="20"/>
      <c r="G685" s="20"/>
      <c r="H685" s="22"/>
      <c r="I685" s="22"/>
      <c r="J685" s="22"/>
      <c r="K685" s="20"/>
    </row>
    <row r="686" spans="2:11" s="3" customFormat="1" x14ac:dyDescent="0.35">
      <c r="B686" s="2"/>
      <c r="C686" s="2"/>
      <c r="D686" s="2"/>
      <c r="E686" s="20"/>
      <c r="F686" s="20"/>
      <c r="G686" s="20"/>
      <c r="H686" s="22"/>
      <c r="I686" s="22"/>
      <c r="J686" s="22"/>
      <c r="K686" s="20"/>
    </row>
    <row r="687" spans="2:11" s="3" customFormat="1" x14ac:dyDescent="0.35">
      <c r="B687" s="2"/>
      <c r="C687" s="2"/>
      <c r="D687" s="2"/>
      <c r="E687" s="20"/>
      <c r="F687" s="20"/>
      <c r="G687" s="20"/>
      <c r="H687" s="22"/>
      <c r="I687" s="22"/>
      <c r="J687" s="22"/>
      <c r="K687" s="20"/>
    </row>
    <row r="688" spans="2:11" s="3" customFormat="1" x14ac:dyDescent="0.35">
      <c r="B688" s="2"/>
      <c r="C688" s="2"/>
      <c r="D688" s="2"/>
      <c r="E688" s="20"/>
      <c r="F688" s="20"/>
      <c r="G688" s="20"/>
      <c r="H688" s="22"/>
      <c r="I688" s="22"/>
      <c r="J688" s="22"/>
      <c r="K688" s="20"/>
    </row>
    <row r="689" spans="2:11" s="3" customFormat="1" x14ac:dyDescent="0.35">
      <c r="B689" s="2"/>
      <c r="C689" s="2"/>
      <c r="D689" s="2"/>
      <c r="E689" s="20"/>
      <c r="F689" s="20"/>
      <c r="G689" s="20"/>
      <c r="H689" s="22"/>
      <c r="I689" s="22"/>
      <c r="J689" s="22"/>
      <c r="K689" s="20"/>
    </row>
    <row r="690" spans="2:11" s="3" customFormat="1" x14ac:dyDescent="0.35">
      <c r="B690" s="2"/>
      <c r="C690" s="2"/>
      <c r="D690" s="2"/>
      <c r="E690" s="20"/>
      <c r="F690" s="20"/>
      <c r="G690" s="20"/>
      <c r="H690" s="22"/>
      <c r="I690" s="22"/>
      <c r="J690" s="22"/>
      <c r="K690" s="20"/>
    </row>
    <row r="691" spans="2:11" s="3" customFormat="1" x14ac:dyDescent="0.35">
      <c r="B691" s="2"/>
      <c r="C691" s="2"/>
      <c r="D691" s="2"/>
      <c r="E691" s="20"/>
      <c r="F691" s="20"/>
      <c r="G691" s="20"/>
      <c r="H691" s="22"/>
      <c r="I691" s="22"/>
      <c r="J691" s="22"/>
      <c r="K691" s="20"/>
    </row>
    <row r="692" spans="2:11" s="3" customFormat="1" x14ac:dyDescent="0.35">
      <c r="B692" s="2"/>
      <c r="C692" s="2"/>
      <c r="D692" s="2"/>
      <c r="E692" s="20"/>
      <c r="F692" s="20"/>
      <c r="G692" s="20"/>
      <c r="H692" s="22"/>
      <c r="I692" s="22"/>
      <c r="J692" s="22"/>
      <c r="K692" s="20"/>
    </row>
    <row r="693" spans="2:11" s="3" customFormat="1" x14ac:dyDescent="0.35">
      <c r="B693" s="2"/>
      <c r="C693" s="2"/>
      <c r="D693" s="2"/>
      <c r="E693" s="20"/>
      <c r="F693" s="20"/>
      <c r="G693" s="20"/>
      <c r="H693" s="22"/>
      <c r="I693" s="22"/>
      <c r="J693" s="22"/>
      <c r="K693" s="20"/>
    </row>
    <row r="694" spans="2:11" s="3" customFormat="1" x14ac:dyDescent="0.35">
      <c r="B694" s="2"/>
      <c r="C694" s="2"/>
      <c r="D694" s="2"/>
      <c r="E694" s="20"/>
      <c r="F694" s="20"/>
      <c r="G694" s="20"/>
      <c r="H694" s="22"/>
      <c r="I694" s="22"/>
      <c r="J694" s="22"/>
      <c r="K694" s="20"/>
    </row>
    <row r="695" spans="2:11" s="3" customFormat="1" x14ac:dyDescent="0.35">
      <c r="B695" s="2"/>
      <c r="C695" s="2"/>
      <c r="D695" s="2"/>
      <c r="E695" s="20"/>
      <c r="F695" s="20"/>
      <c r="G695" s="20"/>
      <c r="H695" s="22"/>
      <c r="I695" s="22"/>
      <c r="J695" s="22"/>
      <c r="K695" s="20"/>
    </row>
    <row r="696" spans="2:11" s="3" customFormat="1" x14ac:dyDescent="0.35">
      <c r="B696" s="2"/>
      <c r="C696" s="2"/>
      <c r="D696" s="2"/>
      <c r="E696" s="20"/>
      <c r="F696" s="20"/>
      <c r="G696" s="20"/>
      <c r="H696" s="22"/>
      <c r="I696" s="22"/>
      <c r="J696" s="22"/>
      <c r="K696" s="20"/>
    </row>
    <row r="697" spans="2:11" s="3" customFormat="1" x14ac:dyDescent="0.35">
      <c r="B697" s="2"/>
      <c r="C697" s="2"/>
      <c r="D697" s="2"/>
      <c r="E697" s="20"/>
      <c r="F697" s="20"/>
      <c r="G697" s="20"/>
      <c r="H697" s="22"/>
      <c r="I697" s="22"/>
      <c r="J697" s="22"/>
      <c r="K697" s="20"/>
    </row>
    <row r="698" spans="2:11" s="3" customFormat="1" x14ac:dyDescent="0.35">
      <c r="B698" s="2"/>
      <c r="C698" s="2"/>
      <c r="D698" s="2"/>
      <c r="E698" s="20"/>
      <c r="F698" s="20"/>
      <c r="G698" s="20"/>
      <c r="H698" s="22"/>
      <c r="I698" s="22"/>
      <c r="J698" s="22"/>
      <c r="K698" s="20"/>
    </row>
    <row r="699" spans="2:11" s="3" customFormat="1" x14ac:dyDescent="0.35">
      <c r="B699" s="2"/>
      <c r="C699" s="2"/>
      <c r="D699" s="2"/>
      <c r="E699" s="20"/>
      <c r="F699" s="20"/>
      <c r="G699" s="20"/>
      <c r="H699" s="22"/>
      <c r="I699" s="22"/>
      <c r="J699" s="22"/>
      <c r="K699" s="20"/>
    </row>
    <row r="700" spans="2:11" s="3" customFormat="1" x14ac:dyDescent="0.35">
      <c r="B700" s="2"/>
      <c r="C700" s="2"/>
      <c r="D700" s="2"/>
      <c r="E700" s="20"/>
      <c r="F700" s="20"/>
      <c r="G700" s="20"/>
      <c r="H700" s="22"/>
      <c r="I700" s="22"/>
      <c r="J700" s="22"/>
      <c r="K700" s="20"/>
    </row>
    <row r="701" spans="2:11" s="3" customFormat="1" x14ac:dyDescent="0.35">
      <c r="B701" s="2"/>
      <c r="C701" s="2"/>
      <c r="D701" s="2"/>
      <c r="E701" s="20"/>
      <c r="F701" s="20"/>
      <c r="G701" s="20"/>
      <c r="H701" s="22"/>
      <c r="I701" s="22"/>
      <c r="J701" s="22"/>
      <c r="K701" s="20"/>
    </row>
    <row r="702" spans="2:11" s="3" customFormat="1" x14ac:dyDescent="0.35">
      <c r="B702" s="2"/>
      <c r="C702" s="2"/>
      <c r="D702" s="2"/>
      <c r="E702" s="20"/>
      <c r="F702" s="20"/>
      <c r="G702" s="20"/>
      <c r="H702" s="22"/>
      <c r="I702" s="22"/>
      <c r="J702" s="22"/>
      <c r="K702" s="20"/>
    </row>
    <row r="703" spans="2:11" s="3" customFormat="1" x14ac:dyDescent="0.35">
      <c r="B703" s="2"/>
      <c r="C703" s="2"/>
      <c r="D703" s="2"/>
      <c r="E703" s="20"/>
      <c r="F703" s="20"/>
      <c r="G703" s="20"/>
      <c r="H703" s="22"/>
      <c r="I703" s="22"/>
      <c r="J703" s="22"/>
      <c r="K703" s="20"/>
    </row>
    <row r="704" spans="2:11" s="3" customFormat="1" x14ac:dyDescent="0.35">
      <c r="B704" s="2"/>
      <c r="C704" s="2"/>
      <c r="D704" s="2"/>
      <c r="E704" s="20"/>
      <c r="F704" s="20"/>
      <c r="G704" s="20"/>
      <c r="H704" s="22"/>
      <c r="I704" s="22"/>
      <c r="J704" s="22"/>
      <c r="K704" s="20"/>
    </row>
    <row r="705" spans="2:11" s="3" customFormat="1" x14ac:dyDescent="0.35">
      <c r="B705" s="2"/>
      <c r="C705" s="2"/>
      <c r="D705" s="2"/>
      <c r="E705" s="20"/>
      <c r="F705" s="20"/>
      <c r="G705" s="20"/>
      <c r="H705" s="22"/>
      <c r="I705" s="22"/>
      <c r="J705" s="22"/>
      <c r="K705" s="20"/>
    </row>
    <row r="706" spans="2:11" s="3" customFormat="1" x14ac:dyDescent="0.35">
      <c r="B706" s="2"/>
      <c r="C706" s="2"/>
      <c r="D706" s="2"/>
      <c r="E706" s="20"/>
      <c r="F706" s="20"/>
      <c r="G706" s="20"/>
      <c r="H706" s="22"/>
      <c r="I706" s="22"/>
      <c r="J706" s="22"/>
      <c r="K706" s="20"/>
    </row>
    <row r="707" spans="2:11" s="3" customFormat="1" x14ac:dyDescent="0.35">
      <c r="B707" s="2"/>
      <c r="C707" s="2"/>
      <c r="D707" s="2"/>
      <c r="E707" s="20"/>
      <c r="F707" s="20"/>
      <c r="G707" s="20"/>
      <c r="H707" s="22"/>
      <c r="I707" s="22"/>
      <c r="J707" s="22"/>
      <c r="K707" s="20"/>
    </row>
    <row r="708" spans="2:11" s="3" customFormat="1" x14ac:dyDescent="0.35">
      <c r="B708" s="2"/>
      <c r="C708" s="2"/>
      <c r="D708" s="2"/>
      <c r="E708" s="20"/>
      <c r="F708" s="20"/>
      <c r="G708" s="20"/>
      <c r="H708" s="22"/>
      <c r="I708" s="22"/>
      <c r="J708" s="22"/>
      <c r="K708" s="20"/>
    </row>
    <row r="709" spans="2:11" s="3" customFormat="1" x14ac:dyDescent="0.35">
      <c r="B709" s="2"/>
      <c r="C709" s="2"/>
      <c r="D709" s="2"/>
      <c r="E709" s="20"/>
      <c r="F709" s="20"/>
      <c r="G709" s="20"/>
      <c r="H709" s="22"/>
      <c r="I709" s="22"/>
      <c r="J709" s="22"/>
      <c r="K709" s="20"/>
    </row>
    <row r="710" spans="2:11" s="3" customFormat="1" x14ac:dyDescent="0.35">
      <c r="B710" s="2"/>
      <c r="C710" s="2"/>
      <c r="D710" s="2"/>
      <c r="E710" s="20"/>
      <c r="F710" s="20"/>
      <c r="G710" s="20"/>
      <c r="H710" s="22"/>
      <c r="I710" s="22"/>
      <c r="J710" s="22"/>
      <c r="K710" s="20"/>
    </row>
    <row r="711" spans="2:11" s="3" customFormat="1" x14ac:dyDescent="0.35">
      <c r="B711" s="2"/>
      <c r="C711" s="2"/>
      <c r="D711" s="2"/>
      <c r="E711" s="20"/>
      <c r="F711" s="20"/>
      <c r="G711" s="20"/>
      <c r="H711" s="22"/>
      <c r="I711" s="22"/>
      <c r="J711" s="22"/>
      <c r="K711" s="20"/>
    </row>
    <row r="712" spans="2:11" s="3" customFormat="1" x14ac:dyDescent="0.35">
      <c r="B712" s="2"/>
      <c r="C712" s="2"/>
      <c r="D712" s="2"/>
      <c r="E712" s="20"/>
      <c r="F712" s="20"/>
      <c r="G712" s="20"/>
      <c r="H712" s="22"/>
      <c r="I712" s="22"/>
      <c r="J712" s="22"/>
      <c r="K712" s="20"/>
    </row>
    <row r="713" spans="2:11" s="3" customFormat="1" x14ac:dyDescent="0.35">
      <c r="B713" s="2"/>
      <c r="C713" s="2"/>
      <c r="D713" s="2"/>
      <c r="E713" s="20"/>
      <c r="F713" s="20"/>
      <c r="G713" s="20"/>
      <c r="H713" s="22"/>
      <c r="I713" s="22"/>
      <c r="J713" s="22"/>
      <c r="K713" s="20"/>
    </row>
    <row r="714" spans="2:11" s="3" customFormat="1" x14ac:dyDescent="0.35">
      <c r="B714" s="2"/>
      <c r="C714" s="2"/>
      <c r="D714" s="2"/>
      <c r="E714" s="20"/>
      <c r="F714" s="20"/>
      <c r="G714" s="20"/>
      <c r="H714" s="22"/>
      <c r="I714" s="22"/>
      <c r="J714" s="22"/>
      <c r="K714" s="20"/>
    </row>
    <row r="715" spans="2:11" s="3" customFormat="1" x14ac:dyDescent="0.35">
      <c r="B715" s="2"/>
      <c r="C715" s="2"/>
      <c r="D715" s="2"/>
      <c r="E715" s="20"/>
      <c r="F715" s="20"/>
      <c r="G715" s="20"/>
      <c r="H715" s="22"/>
      <c r="I715" s="22"/>
      <c r="J715" s="22"/>
      <c r="K715" s="20"/>
    </row>
    <row r="716" spans="2:11" s="3" customFormat="1" x14ac:dyDescent="0.35">
      <c r="B716" s="2"/>
      <c r="C716" s="2"/>
      <c r="D716" s="2"/>
      <c r="E716" s="20"/>
      <c r="F716" s="20"/>
      <c r="G716" s="20"/>
      <c r="H716" s="22"/>
      <c r="I716" s="22"/>
      <c r="J716" s="22"/>
      <c r="K716" s="20"/>
    </row>
    <row r="717" spans="2:11" s="3" customFormat="1" x14ac:dyDescent="0.35">
      <c r="B717" s="2"/>
      <c r="C717" s="2"/>
      <c r="D717" s="2"/>
      <c r="E717" s="20"/>
      <c r="F717" s="20"/>
      <c r="G717" s="20"/>
      <c r="H717" s="22"/>
      <c r="I717" s="22"/>
      <c r="J717" s="22"/>
      <c r="K717" s="20"/>
    </row>
    <row r="718" spans="2:11" s="3" customFormat="1" x14ac:dyDescent="0.35">
      <c r="B718" s="2"/>
      <c r="C718" s="2"/>
      <c r="D718" s="2"/>
      <c r="E718" s="20"/>
      <c r="F718" s="20"/>
      <c r="G718" s="20"/>
      <c r="H718" s="22"/>
      <c r="I718" s="22"/>
      <c r="J718" s="22"/>
      <c r="K718" s="20"/>
    </row>
    <row r="719" spans="2:11" s="3" customFormat="1" x14ac:dyDescent="0.35">
      <c r="B719" s="2"/>
      <c r="C719" s="2"/>
      <c r="D719" s="2"/>
      <c r="E719" s="20"/>
      <c r="F719" s="20"/>
      <c r="G719" s="20"/>
      <c r="H719" s="22"/>
      <c r="I719" s="22"/>
      <c r="J719" s="22"/>
      <c r="K719" s="20"/>
    </row>
    <row r="720" spans="2:11" s="3" customFormat="1" x14ac:dyDescent="0.35">
      <c r="B720" s="2"/>
      <c r="C720" s="2"/>
      <c r="D720" s="2"/>
      <c r="E720" s="20"/>
      <c r="F720" s="20"/>
      <c r="G720" s="20"/>
      <c r="H720" s="22"/>
      <c r="I720" s="22"/>
      <c r="J720" s="22"/>
      <c r="K720" s="20"/>
    </row>
    <row r="721" spans="2:11" s="3" customFormat="1" x14ac:dyDescent="0.35">
      <c r="B721" s="2"/>
      <c r="C721" s="2"/>
      <c r="D721" s="2"/>
      <c r="E721" s="20"/>
      <c r="F721" s="20"/>
      <c r="G721" s="20"/>
      <c r="H721" s="22"/>
      <c r="I721" s="22"/>
      <c r="J721" s="22"/>
      <c r="K721" s="20"/>
    </row>
    <row r="722" spans="2:11" s="3" customFormat="1" x14ac:dyDescent="0.35">
      <c r="B722" s="2"/>
      <c r="C722" s="2"/>
      <c r="D722" s="2"/>
      <c r="E722" s="20"/>
      <c r="F722" s="20"/>
      <c r="G722" s="20"/>
      <c r="H722" s="22"/>
      <c r="I722" s="22"/>
      <c r="J722" s="22"/>
      <c r="K722" s="20"/>
    </row>
    <row r="723" spans="2:11" s="3" customFormat="1" x14ac:dyDescent="0.35">
      <c r="B723" s="2"/>
      <c r="C723" s="2"/>
      <c r="D723" s="2"/>
      <c r="E723" s="20"/>
      <c r="F723" s="20"/>
      <c r="G723" s="20"/>
      <c r="H723" s="22"/>
      <c r="I723" s="22"/>
      <c r="J723" s="22"/>
      <c r="K723" s="20"/>
    </row>
    <row r="724" spans="2:11" s="3" customFormat="1" x14ac:dyDescent="0.35">
      <c r="B724" s="2"/>
      <c r="C724" s="2"/>
      <c r="D724" s="2"/>
      <c r="E724" s="20"/>
      <c r="F724" s="20"/>
      <c r="G724" s="20"/>
      <c r="H724" s="22"/>
      <c r="I724" s="22"/>
      <c r="J724" s="22"/>
      <c r="K724" s="20"/>
    </row>
    <row r="725" spans="2:11" s="3" customFormat="1" x14ac:dyDescent="0.35">
      <c r="B725" s="2"/>
      <c r="C725" s="2"/>
      <c r="D725" s="2"/>
      <c r="E725" s="20"/>
      <c r="F725" s="20"/>
      <c r="G725" s="20"/>
      <c r="H725" s="22"/>
      <c r="I725" s="22"/>
      <c r="J725" s="22"/>
      <c r="K725" s="20"/>
    </row>
    <row r="726" spans="2:11" s="3" customFormat="1" x14ac:dyDescent="0.35">
      <c r="B726" s="2"/>
      <c r="C726" s="2"/>
      <c r="D726" s="2"/>
      <c r="E726" s="20"/>
      <c r="F726" s="20"/>
      <c r="G726" s="20"/>
      <c r="H726" s="22"/>
      <c r="I726" s="22"/>
      <c r="J726" s="22"/>
      <c r="K726" s="20"/>
    </row>
    <row r="727" spans="2:11" s="3" customFormat="1" x14ac:dyDescent="0.35">
      <c r="B727" s="2"/>
      <c r="C727" s="2"/>
      <c r="D727" s="2"/>
      <c r="E727" s="20"/>
      <c r="F727" s="20"/>
      <c r="G727" s="20"/>
      <c r="H727" s="22"/>
      <c r="I727" s="22"/>
      <c r="J727" s="22"/>
      <c r="K727" s="20"/>
    </row>
    <row r="728" spans="2:11" s="3" customFormat="1" x14ac:dyDescent="0.35">
      <c r="B728" s="2"/>
      <c r="C728" s="2"/>
      <c r="D728" s="2"/>
      <c r="E728" s="20"/>
      <c r="F728" s="20"/>
      <c r="G728" s="20"/>
      <c r="H728" s="22"/>
      <c r="I728" s="22"/>
      <c r="J728" s="22"/>
      <c r="K728" s="20"/>
    </row>
    <row r="729" spans="2:11" s="3" customFormat="1" x14ac:dyDescent="0.35">
      <c r="B729" s="2"/>
      <c r="C729" s="2"/>
      <c r="D729" s="2"/>
      <c r="E729" s="20"/>
      <c r="F729" s="20"/>
      <c r="G729" s="20"/>
      <c r="H729" s="22"/>
      <c r="I729" s="22"/>
      <c r="J729" s="22"/>
      <c r="K729" s="20"/>
    </row>
    <row r="730" spans="2:11" s="3" customFormat="1" x14ac:dyDescent="0.35">
      <c r="B730" s="2"/>
      <c r="C730" s="2"/>
      <c r="D730" s="2"/>
      <c r="E730" s="20"/>
      <c r="F730" s="20"/>
      <c r="G730" s="20"/>
      <c r="H730" s="22"/>
      <c r="I730" s="22"/>
      <c r="J730" s="22"/>
      <c r="K730" s="20"/>
    </row>
    <row r="731" spans="2:11" s="3" customFormat="1" x14ac:dyDescent="0.35">
      <c r="B731" s="2"/>
      <c r="C731" s="2"/>
      <c r="D731" s="2"/>
      <c r="E731" s="20"/>
      <c r="F731" s="20"/>
      <c r="G731" s="20"/>
      <c r="H731" s="22"/>
      <c r="I731" s="22"/>
      <c r="J731" s="22"/>
      <c r="K731" s="20"/>
    </row>
    <row r="732" spans="2:11" s="3" customFormat="1" x14ac:dyDescent="0.35">
      <c r="B732" s="2"/>
      <c r="C732" s="2"/>
      <c r="D732" s="2"/>
      <c r="E732" s="20"/>
      <c r="F732" s="20"/>
      <c r="G732" s="20"/>
      <c r="H732" s="22"/>
      <c r="I732" s="22"/>
      <c r="J732" s="22"/>
      <c r="K732" s="20"/>
    </row>
    <row r="733" spans="2:11" s="3" customFormat="1" x14ac:dyDescent="0.35">
      <c r="B733" s="2"/>
      <c r="C733" s="2"/>
      <c r="D733" s="2"/>
      <c r="E733" s="20"/>
      <c r="F733" s="20"/>
      <c r="G733" s="20"/>
      <c r="H733" s="22"/>
      <c r="I733" s="22"/>
      <c r="J733" s="22"/>
      <c r="K733" s="20"/>
    </row>
    <row r="734" spans="2:11" s="3" customFormat="1" x14ac:dyDescent="0.35">
      <c r="B734" s="2"/>
      <c r="C734" s="2"/>
      <c r="D734" s="2"/>
      <c r="E734" s="20"/>
      <c r="F734" s="20"/>
      <c r="G734" s="20"/>
      <c r="H734" s="22"/>
      <c r="I734" s="22"/>
      <c r="J734" s="22"/>
      <c r="K734" s="20"/>
    </row>
    <row r="735" spans="2:11" s="3" customFormat="1" x14ac:dyDescent="0.35">
      <c r="B735" s="2"/>
      <c r="C735" s="2"/>
      <c r="D735" s="2"/>
      <c r="E735" s="20"/>
      <c r="F735" s="20"/>
      <c r="G735" s="20"/>
      <c r="H735" s="22"/>
      <c r="I735" s="22"/>
      <c r="J735" s="22"/>
      <c r="K735" s="20"/>
    </row>
    <row r="736" spans="2:11" s="3" customFormat="1" x14ac:dyDescent="0.35">
      <c r="B736" s="2"/>
      <c r="C736" s="2"/>
      <c r="D736" s="2"/>
      <c r="E736" s="20"/>
      <c r="F736" s="20"/>
      <c r="G736" s="20"/>
      <c r="H736" s="22"/>
      <c r="I736" s="22"/>
      <c r="J736" s="22"/>
      <c r="K736" s="20"/>
    </row>
    <row r="737" spans="2:11" s="3" customFormat="1" x14ac:dyDescent="0.35">
      <c r="B737" s="2"/>
      <c r="C737" s="2"/>
      <c r="D737" s="2"/>
      <c r="E737" s="20"/>
      <c r="F737" s="20"/>
      <c r="G737" s="20"/>
      <c r="H737" s="22"/>
      <c r="I737" s="22"/>
      <c r="J737" s="22"/>
      <c r="K737" s="20"/>
    </row>
    <row r="738" spans="2:11" s="3" customFormat="1" x14ac:dyDescent="0.35">
      <c r="B738" s="2"/>
      <c r="C738" s="2"/>
      <c r="D738" s="2"/>
      <c r="E738" s="20"/>
      <c r="F738" s="20"/>
      <c r="G738" s="20"/>
      <c r="H738" s="22"/>
      <c r="I738" s="22"/>
      <c r="J738" s="22"/>
      <c r="K738" s="20"/>
    </row>
    <row r="739" spans="2:11" s="3" customFormat="1" x14ac:dyDescent="0.35">
      <c r="B739" s="2"/>
      <c r="C739" s="2"/>
      <c r="D739" s="2"/>
      <c r="E739" s="20"/>
      <c r="F739" s="20"/>
      <c r="G739" s="20"/>
      <c r="H739" s="22"/>
      <c r="I739" s="22"/>
      <c r="J739" s="22"/>
      <c r="K739" s="20"/>
    </row>
    <row r="740" spans="2:11" s="3" customFormat="1" x14ac:dyDescent="0.35">
      <c r="B740" s="2"/>
      <c r="C740" s="2"/>
      <c r="D740" s="2"/>
      <c r="E740" s="20"/>
      <c r="F740" s="20"/>
      <c r="G740" s="20"/>
      <c r="H740" s="22"/>
      <c r="I740" s="22"/>
      <c r="J740" s="22"/>
      <c r="K740" s="20"/>
    </row>
    <row r="741" spans="2:11" s="3" customFormat="1" x14ac:dyDescent="0.35">
      <c r="B741" s="2"/>
      <c r="C741" s="2"/>
      <c r="D741" s="2"/>
      <c r="E741" s="20"/>
      <c r="F741" s="20"/>
      <c r="G741" s="20"/>
      <c r="H741" s="22"/>
      <c r="I741" s="22"/>
      <c r="J741" s="22"/>
      <c r="K741" s="20"/>
    </row>
    <row r="742" spans="2:11" s="3" customFormat="1" x14ac:dyDescent="0.35">
      <c r="B742" s="2"/>
      <c r="C742" s="2"/>
      <c r="D742" s="2"/>
      <c r="E742" s="20"/>
      <c r="F742" s="20"/>
      <c r="G742" s="20"/>
      <c r="H742" s="22"/>
      <c r="I742" s="22"/>
      <c r="J742" s="22"/>
      <c r="K742" s="20"/>
    </row>
    <row r="743" spans="2:11" s="3" customFormat="1" x14ac:dyDescent="0.35">
      <c r="B743" s="2"/>
      <c r="C743" s="2"/>
      <c r="D743" s="2"/>
      <c r="E743" s="20"/>
      <c r="F743" s="20"/>
      <c r="G743" s="20"/>
      <c r="H743" s="22"/>
      <c r="I743" s="22"/>
      <c r="J743" s="22"/>
      <c r="K743" s="20"/>
    </row>
    <row r="744" spans="2:11" s="3" customFormat="1" x14ac:dyDescent="0.35">
      <c r="B744" s="2"/>
      <c r="C744" s="2"/>
      <c r="D744" s="2"/>
      <c r="E744" s="20"/>
      <c r="F744" s="20"/>
      <c r="G744" s="20"/>
      <c r="H744" s="22"/>
      <c r="I744" s="22"/>
      <c r="J744" s="22"/>
      <c r="K744" s="20"/>
    </row>
    <row r="745" spans="2:11" s="3" customFormat="1" x14ac:dyDescent="0.35">
      <c r="B745" s="2"/>
      <c r="C745" s="2"/>
      <c r="D745" s="2"/>
      <c r="E745" s="20"/>
      <c r="F745" s="20"/>
      <c r="G745" s="20"/>
      <c r="H745" s="22"/>
      <c r="I745" s="22"/>
      <c r="J745" s="22"/>
      <c r="K745" s="20"/>
    </row>
    <row r="746" spans="2:11" s="3" customFormat="1" x14ac:dyDescent="0.35">
      <c r="B746" s="2"/>
      <c r="C746" s="2"/>
      <c r="D746" s="2"/>
      <c r="E746" s="20"/>
      <c r="F746" s="20"/>
      <c r="G746" s="20"/>
      <c r="H746" s="22"/>
      <c r="I746" s="22"/>
      <c r="J746" s="22"/>
      <c r="K746" s="20"/>
    </row>
    <row r="747" spans="2:11" s="3" customFormat="1" x14ac:dyDescent="0.35">
      <c r="B747" s="2"/>
      <c r="C747" s="2"/>
      <c r="D747" s="2"/>
      <c r="E747" s="20"/>
      <c r="F747" s="20"/>
      <c r="G747" s="20"/>
      <c r="H747" s="22"/>
      <c r="I747" s="22"/>
      <c r="J747" s="22"/>
      <c r="K747" s="20"/>
    </row>
    <row r="748" spans="2:11" s="3" customFormat="1" x14ac:dyDescent="0.35">
      <c r="B748" s="2"/>
      <c r="C748" s="2"/>
      <c r="D748" s="2"/>
      <c r="E748" s="20"/>
      <c r="F748" s="20"/>
      <c r="G748" s="20"/>
      <c r="H748" s="22"/>
      <c r="I748" s="22"/>
      <c r="J748" s="22"/>
      <c r="K748" s="20"/>
    </row>
    <row r="749" spans="2:11" s="3" customFormat="1" x14ac:dyDescent="0.35">
      <c r="B749" s="2"/>
      <c r="C749" s="2"/>
      <c r="D749" s="2"/>
      <c r="E749" s="20"/>
      <c r="F749" s="20"/>
      <c r="G749" s="20"/>
      <c r="H749" s="22"/>
      <c r="I749" s="22"/>
      <c r="J749" s="22"/>
      <c r="K749" s="20"/>
    </row>
    <row r="750" spans="2:11" s="3" customFormat="1" x14ac:dyDescent="0.35">
      <c r="B750" s="2"/>
      <c r="C750" s="2"/>
      <c r="D750" s="2"/>
      <c r="E750" s="20"/>
      <c r="F750" s="20"/>
      <c r="G750" s="20"/>
      <c r="H750" s="22"/>
      <c r="I750" s="22"/>
      <c r="J750" s="22"/>
      <c r="K750" s="20"/>
    </row>
    <row r="751" spans="2:11" s="3" customFormat="1" x14ac:dyDescent="0.35">
      <c r="B751" s="2"/>
      <c r="C751" s="2"/>
      <c r="D751" s="2"/>
      <c r="E751" s="20"/>
      <c r="F751" s="20"/>
      <c r="G751" s="20"/>
      <c r="H751" s="22"/>
      <c r="I751" s="22"/>
      <c r="J751" s="22"/>
      <c r="K751" s="20"/>
    </row>
    <row r="752" spans="2:11" s="3" customFormat="1" x14ac:dyDescent="0.35">
      <c r="B752" s="2"/>
      <c r="C752" s="2"/>
      <c r="D752" s="2"/>
      <c r="E752" s="20"/>
      <c r="F752" s="20"/>
      <c r="G752" s="20"/>
      <c r="H752" s="22"/>
      <c r="I752" s="22"/>
      <c r="J752" s="22"/>
      <c r="K752" s="20"/>
    </row>
    <row r="753" spans="2:11" s="3" customFormat="1" x14ac:dyDescent="0.35">
      <c r="B753" s="2"/>
      <c r="C753" s="2"/>
      <c r="D753" s="2"/>
      <c r="E753" s="20"/>
      <c r="F753" s="20"/>
      <c r="G753" s="20"/>
      <c r="H753" s="22"/>
      <c r="I753" s="22"/>
      <c r="J753" s="22"/>
      <c r="K753" s="20"/>
    </row>
    <row r="754" spans="2:11" s="3" customFormat="1" x14ac:dyDescent="0.35">
      <c r="B754" s="2"/>
      <c r="C754" s="2"/>
      <c r="D754" s="2"/>
      <c r="E754" s="20"/>
      <c r="F754" s="20"/>
      <c r="G754" s="20"/>
      <c r="H754" s="22"/>
      <c r="I754" s="22"/>
      <c r="J754" s="22"/>
      <c r="K754" s="20"/>
    </row>
    <row r="755" spans="2:11" s="3" customFormat="1" x14ac:dyDescent="0.35">
      <c r="B755" s="2"/>
      <c r="C755" s="2"/>
      <c r="D755" s="2"/>
      <c r="E755" s="20"/>
      <c r="F755" s="20"/>
      <c r="G755" s="20"/>
      <c r="H755" s="22"/>
      <c r="I755" s="22"/>
      <c r="J755" s="22"/>
      <c r="K755" s="20"/>
    </row>
    <row r="756" spans="2:11" s="3" customFormat="1" x14ac:dyDescent="0.35">
      <c r="B756" s="2"/>
      <c r="C756" s="2"/>
      <c r="D756" s="2"/>
      <c r="E756" s="20"/>
      <c r="F756" s="20"/>
      <c r="G756" s="20"/>
      <c r="H756" s="22"/>
      <c r="I756" s="22"/>
      <c r="J756" s="22"/>
      <c r="K756" s="20"/>
    </row>
    <row r="757" spans="2:11" s="3" customFormat="1" x14ac:dyDescent="0.35">
      <c r="B757" s="2"/>
      <c r="C757" s="2"/>
      <c r="D757" s="2"/>
      <c r="E757" s="20"/>
      <c r="F757" s="20"/>
      <c r="G757" s="20"/>
      <c r="H757" s="22"/>
      <c r="I757" s="22"/>
      <c r="J757" s="22"/>
      <c r="K757" s="20"/>
    </row>
    <row r="758" spans="2:11" s="3" customFormat="1" x14ac:dyDescent="0.35">
      <c r="B758" s="2"/>
      <c r="C758" s="2"/>
      <c r="D758" s="2"/>
      <c r="E758" s="20"/>
      <c r="F758" s="20"/>
      <c r="G758" s="20"/>
      <c r="H758" s="22"/>
      <c r="I758" s="22"/>
      <c r="J758" s="22"/>
      <c r="K758" s="20"/>
    </row>
    <row r="759" spans="2:11" s="3" customFormat="1" x14ac:dyDescent="0.35">
      <c r="B759" s="2"/>
      <c r="C759" s="2"/>
      <c r="D759" s="2"/>
      <c r="E759" s="20"/>
      <c r="F759" s="20"/>
      <c r="G759" s="20"/>
      <c r="H759" s="22"/>
      <c r="I759" s="22"/>
      <c r="J759" s="22"/>
      <c r="K759" s="20"/>
    </row>
    <row r="760" spans="2:11" s="3" customFormat="1" x14ac:dyDescent="0.35">
      <c r="B760" s="2"/>
      <c r="C760" s="2"/>
      <c r="D760" s="2"/>
      <c r="E760" s="20"/>
      <c r="F760" s="20"/>
      <c r="G760" s="20"/>
      <c r="H760" s="22"/>
      <c r="I760" s="22"/>
      <c r="J760" s="22"/>
      <c r="K760" s="20"/>
    </row>
    <row r="761" spans="2:11" s="3" customFormat="1" x14ac:dyDescent="0.35">
      <c r="B761" s="2"/>
      <c r="C761" s="2"/>
      <c r="D761" s="2"/>
      <c r="E761" s="20"/>
      <c r="F761" s="20"/>
      <c r="G761" s="20"/>
      <c r="H761" s="22"/>
      <c r="I761" s="22"/>
      <c r="J761" s="22"/>
      <c r="K761" s="20"/>
    </row>
    <row r="762" spans="2:11" s="3" customFormat="1" x14ac:dyDescent="0.35">
      <c r="B762" s="2"/>
      <c r="C762" s="2"/>
      <c r="D762" s="2"/>
      <c r="E762" s="20"/>
      <c r="F762" s="20"/>
      <c r="G762" s="20"/>
      <c r="H762" s="22"/>
      <c r="I762" s="22"/>
      <c r="J762" s="22"/>
      <c r="K762" s="20"/>
    </row>
    <row r="763" spans="2:11" s="3" customFormat="1" x14ac:dyDescent="0.35">
      <c r="B763" s="2"/>
      <c r="C763" s="2"/>
      <c r="D763" s="2"/>
      <c r="E763" s="20"/>
      <c r="F763" s="20"/>
      <c r="G763" s="20"/>
      <c r="H763" s="22"/>
      <c r="I763" s="22"/>
      <c r="J763" s="22"/>
      <c r="K763" s="20"/>
    </row>
    <row r="764" spans="2:11" s="3" customFormat="1" x14ac:dyDescent="0.35">
      <c r="B764" s="2"/>
      <c r="C764" s="2"/>
      <c r="D764" s="2"/>
      <c r="E764" s="20"/>
      <c r="F764" s="20"/>
      <c r="G764" s="20"/>
      <c r="H764" s="22"/>
      <c r="I764" s="22"/>
      <c r="J764" s="22"/>
      <c r="K764" s="20"/>
    </row>
    <row r="765" spans="2:11" s="3" customFormat="1" x14ac:dyDescent="0.35">
      <c r="B765" s="2"/>
      <c r="C765" s="2"/>
      <c r="D765" s="2"/>
      <c r="E765" s="20"/>
      <c r="F765" s="20"/>
      <c r="G765" s="20"/>
      <c r="H765" s="22"/>
      <c r="I765" s="22"/>
      <c r="J765" s="22"/>
      <c r="K765" s="20"/>
    </row>
    <row r="766" spans="2:11" s="3" customFormat="1" x14ac:dyDescent="0.35">
      <c r="B766" s="2"/>
      <c r="C766" s="2"/>
      <c r="D766" s="2"/>
      <c r="E766" s="20"/>
      <c r="F766" s="20"/>
      <c r="G766" s="20"/>
      <c r="H766" s="22"/>
      <c r="I766" s="22"/>
      <c r="J766" s="22"/>
      <c r="K766" s="20"/>
    </row>
    <row r="767" spans="2:11" s="3" customFormat="1" x14ac:dyDescent="0.35">
      <c r="B767" s="2"/>
      <c r="C767" s="2"/>
      <c r="D767" s="2"/>
      <c r="E767" s="20"/>
      <c r="F767" s="20"/>
      <c r="G767" s="20"/>
      <c r="H767" s="22"/>
      <c r="I767" s="22"/>
      <c r="J767" s="22"/>
      <c r="K767" s="20"/>
    </row>
    <row r="768" spans="2:11" s="3" customFormat="1" x14ac:dyDescent="0.35">
      <c r="B768" s="2"/>
      <c r="C768" s="2"/>
      <c r="D768" s="2"/>
      <c r="E768" s="20"/>
      <c r="F768" s="20"/>
      <c r="G768" s="20"/>
      <c r="H768" s="22"/>
      <c r="I768" s="22"/>
      <c r="J768" s="22"/>
      <c r="K768" s="20"/>
    </row>
    <row r="769" spans="2:11" s="3" customFormat="1" x14ac:dyDescent="0.35">
      <c r="B769" s="2"/>
      <c r="C769" s="2"/>
      <c r="D769" s="2"/>
      <c r="E769" s="20"/>
      <c r="F769" s="20"/>
      <c r="G769" s="20"/>
      <c r="H769" s="22"/>
      <c r="I769" s="22"/>
      <c r="J769" s="22"/>
      <c r="K769" s="20"/>
    </row>
    <row r="770" spans="2:11" s="3" customFormat="1" x14ac:dyDescent="0.35">
      <c r="B770" s="2"/>
      <c r="C770" s="2"/>
      <c r="D770" s="2"/>
      <c r="E770" s="20"/>
      <c r="F770" s="20"/>
      <c r="G770" s="20"/>
      <c r="H770" s="22"/>
      <c r="I770" s="22"/>
      <c r="J770" s="22"/>
      <c r="K770" s="20"/>
    </row>
    <row r="771" spans="2:11" s="3" customFormat="1" x14ac:dyDescent="0.35">
      <c r="B771" s="2"/>
      <c r="C771" s="2"/>
      <c r="D771" s="2"/>
      <c r="E771" s="20"/>
      <c r="F771" s="20"/>
      <c r="G771" s="20"/>
      <c r="H771" s="22"/>
      <c r="I771" s="22"/>
      <c r="J771" s="22"/>
      <c r="K771" s="20"/>
    </row>
    <row r="772" spans="2:11" s="3" customFormat="1" x14ac:dyDescent="0.35">
      <c r="B772" s="2"/>
      <c r="C772" s="2"/>
      <c r="D772" s="2"/>
      <c r="E772" s="20"/>
      <c r="F772" s="20"/>
      <c r="G772" s="20"/>
      <c r="H772" s="22"/>
      <c r="I772" s="22"/>
      <c r="J772" s="22"/>
      <c r="K772" s="20"/>
    </row>
    <row r="773" spans="2:11" s="3" customFormat="1" x14ac:dyDescent="0.35">
      <c r="B773" s="2"/>
      <c r="C773" s="2"/>
      <c r="D773" s="2"/>
      <c r="E773" s="20"/>
      <c r="F773" s="20"/>
      <c r="G773" s="20"/>
      <c r="H773" s="22"/>
      <c r="I773" s="22"/>
      <c r="J773" s="22"/>
      <c r="K773" s="20"/>
    </row>
    <row r="774" spans="2:11" s="3" customFormat="1" x14ac:dyDescent="0.35">
      <c r="B774" s="2"/>
      <c r="C774" s="2"/>
      <c r="D774" s="2"/>
      <c r="E774" s="20"/>
      <c r="F774" s="20"/>
      <c r="G774" s="20"/>
      <c r="H774" s="22"/>
      <c r="I774" s="22"/>
      <c r="J774" s="22"/>
      <c r="K774" s="20"/>
    </row>
    <row r="775" spans="2:11" s="3" customFormat="1" x14ac:dyDescent="0.35">
      <c r="B775" s="2"/>
      <c r="C775" s="2"/>
      <c r="D775" s="2"/>
      <c r="E775" s="20"/>
      <c r="F775" s="20"/>
      <c r="G775" s="20"/>
      <c r="H775" s="22"/>
      <c r="I775" s="22"/>
      <c r="J775" s="22"/>
      <c r="K775" s="20"/>
    </row>
    <row r="776" spans="2:11" s="3" customFormat="1" x14ac:dyDescent="0.35">
      <c r="B776" s="2"/>
      <c r="C776" s="2"/>
      <c r="D776" s="2"/>
      <c r="E776" s="20"/>
      <c r="F776" s="20"/>
      <c r="G776" s="20"/>
      <c r="H776" s="22"/>
      <c r="I776" s="22"/>
      <c r="J776" s="22"/>
      <c r="K776" s="20"/>
    </row>
    <row r="777" spans="2:11" s="3" customFormat="1" x14ac:dyDescent="0.35">
      <c r="B777" s="2"/>
      <c r="C777" s="2"/>
      <c r="D777" s="2"/>
      <c r="E777" s="20"/>
      <c r="F777" s="20"/>
      <c r="G777" s="20"/>
      <c r="H777" s="22"/>
      <c r="I777" s="22"/>
      <c r="J777" s="22"/>
      <c r="K777" s="20"/>
    </row>
    <row r="778" spans="2:11" s="3" customFormat="1" x14ac:dyDescent="0.35">
      <c r="B778" s="2"/>
      <c r="C778" s="2"/>
      <c r="D778" s="2"/>
      <c r="E778" s="20"/>
      <c r="F778" s="20"/>
      <c r="G778" s="20"/>
      <c r="H778" s="22"/>
      <c r="I778" s="22"/>
      <c r="J778" s="22"/>
      <c r="K778" s="20"/>
    </row>
    <row r="779" spans="2:11" s="3" customFormat="1" x14ac:dyDescent="0.35">
      <c r="B779" s="2"/>
      <c r="C779" s="2"/>
      <c r="D779" s="2"/>
      <c r="E779" s="20"/>
      <c r="F779" s="20"/>
      <c r="G779" s="20"/>
      <c r="H779" s="22"/>
      <c r="I779" s="22"/>
      <c r="J779" s="22"/>
      <c r="K779" s="20"/>
    </row>
    <row r="780" spans="2:11" s="3" customFormat="1" x14ac:dyDescent="0.35">
      <c r="B780" s="2"/>
      <c r="C780" s="2"/>
      <c r="D780" s="2"/>
      <c r="E780" s="20"/>
      <c r="F780" s="20"/>
      <c r="G780" s="20"/>
      <c r="H780" s="22"/>
      <c r="I780" s="22"/>
      <c r="J780" s="22"/>
      <c r="K780" s="20"/>
    </row>
    <row r="781" spans="2:11" s="3" customFormat="1" x14ac:dyDescent="0.35">
      <c r="B781" s="2"/>
      <c r="C781" s="2"/>
      <c r="D781" s="2"/>
      <c r="E781" s="20"/>
      <c r="F781" s="20"/>
      <c r="G781" s="20"/>
      <c r="H781" s="22"/>
      <c r="I781" s="22"/>
      <c r="J781" s="22"/>
      <c r="K781" s="20"/>
    </row>
    <row r="782" spans="2:11" s="3" customFormat="1" x14ac:dyDescent="0.35">
      <c r="B782" s="2"/>
      <c r="C782" s="2"/>
      <c r="D782" s="2"/>
      <c r="E782" s="20"/>
      <c r="F782" s="20"/>
      <c r="G782" s="20"/>
      <c r="H782" s="22"/>
      <c r="I782" s="22"/>
      <c r="J782" s="22"/>
      <c r="K782" s="20"/>
    </row>
    <row r="783" spans="2:11" s="3" customFormat="1" x14ac:dyDescent="0.35">
      <c r="B783" s="2"/>
      <c r="C783" s="2"/>
      <c r="D783" s="2"/>
      <c r="E783" s="20"/>
      <c r="F783" s="20"/>
      <c r="G783" s="20"/>
      <c r="H783" s="22"/>
      <c r="I783" s="22"/>
      <c r="J783" s="22"/>
      <c r="K783" s="20"/>
    </row>
    <row r="784" spans="2:11" s="3" customFormat="1" x14ac:dyDescent="0.35">
      <c r="B784" s="2"/>
      <c r="C784" s="2"/>
      <c r="D784" s="2"/>
      <c r="E784" s="20"/>
      <c r="F784" s="20"/>
      <c r="G784" s="20"/>
      <c r="H784" s="22"/>
      <c r="I784" s="22"/>
      <c r="J784" s="22"/>
      <c r="K784" s="20"/>
    </row>
    <row r="785" spans="2:11" s="3" customFormat="1" x14ac:dyDescent="0.35">
      <c r="B785" s="2"/>
      <c r="C785" s="2"/>
      <c r="D785" s="2"/>
      <c r="E785" s="20"/>
      <c r="F785" s="20"/>
      <c r="G785" s="20"/>
      <c r="H785" s="22"/>
      <c r="I785" s="22"/>
      <c r="J785" s="22"/>
      <c r="K785" s="20"/>
    </row>
    <row r="786" spans="2:11" s="3" customFormat="1" x14ac:dyDescent="0.35">
      <c r="B786" s="2"/>
      <c r="C786" s="2"/>
      <c r="D786" s="2"/>
      <c r="E786" s="20"/>
      <c r="F786" s="20"/>
      <c r="G786" s="20"/>
      <c r="H786" s="22"/>
      <c r="I786" s="22"/>
      <c r="J786" s="22"/>
      <c r="K786" s="20"/>
    </row>
    <row r="787" spans="2:11" s="3" customFormat="1" x14ac:dyDescent="0.35">
      <c r="B787" s="2"/>
      <c r="C787" s="2"/>
      <c r="D787" s="2"/>
      <c r="E787" s="20"/>
      <c r="F787" s="20"/>
      <c r="G787" s="20"/>
      <c r="H787" s="22"/>
      <c r="I787" s="22"/>
      <c r="J787" s="22"/>
      <c r="K787" s="20"/>
    </row>
    <row r="788" spans="2:11" s="3" customFormat="1" x14ac:dyDescent="0.35">
      <c r="B788" s="2"/>
      <c r="C788" s="2"/>
      <c r="D788" s="2"/>
      <c r="E788" s="20"/>
      <c r="F788" s="20"/>
      <c r="G788" s="20"/>
      <c r="H788" s="22"/>
      <c r="I788" s="22"/>
      <c r="J788" s="22"/>
      <c r="K788" s="20"/>
    </row>
    <row r="789" spans="2:11" s="3" customFormat="1" x14ac:dyDescent="0.35">
      <c r="B789" s="2"/>
      <c r="C789" s="2"/>
      <c r="D789" s="2"/>
      <c r="E789" s="20"/>
      <c r="F789" s="20"/>
      <c r="G789" s="20"/>
      <c r="H789" s="22"/>
      <c r="I789" s="22"/>
      <c r="J789" s="22"/>
      <c r="K789" s="20"/>
    </row>
    <row r="790" spans="2:11" s="3" customFormat="1" x14ac:dyDescent="0.35">
      <c r="B790" s="2"/>
      <c r="C790" s="2"/>
      <c r="D790" s="2"/>
      <c r="E790" s="20"/>
      <c r="F790" s="20"/>
      <c r="G790" s="20"/>
      <c r="H790" s="22"/>
      <c r="I790" s="22"/>
      <c r="J790" s="22"/>
      <c r="K790" s="20"/>
    </row>
    <row r="791" spans="2:11" s="3" customFormat="1" x14ac:dyDescent="0.35">
      <c r="B791" s="2"/>
      <c r="C791" s="2"/>
      <c r="D791" s="2"/>
      <c r="E791" s="20"/>
      <c r="F791" s="20"/>
      <c r="G791" s="20"/>
      <c r="H791" s="22"/>
      <c r="I791" s="22"/>
      <c r="J791" s="22"/>
      <c r="K791" s="20"/>
    </row>
    <row r="792" spans="2:11" s="3" customFormat="1" x14ac:dyDescent="0.35">
      <c r="B792" s="2"/>
      <c r="C792" s="2"/>
      <c r="D792" s="2"/>
      <c r="E792" s="20"/>
      <c r="F792" s="20"/>
      <c r="G792" s="20"/>
      <c r="H792" s="22"/>
      <c r="I792" s="22"/>
      <c r="J792" s="22"/>
      <c r="K792" s="20"/>
    </row>
    <row r="793" spans="2:11" s="3" customFormat="1" x14ac:dyDescent="0.35">
      <c r="B793" s="2"/>
      <c r="C793" s="2"/>
      <c r="D793" s="2"/>
      <c r="E793" s="20"/>
      <c r="F793" s="20"/>
      <c r="G793" s="20"/>
      <c r="H793" s="22"/>
      <c r="I793" s="22"/>
      <c r="J793" s="22"/>
      <c r="K793" s="20"/>
    </row>
    <row r="794" spans="2:11" s="3" customFormat="1" x14ac:dyDescent="0.35">
      <c r="B794" s="2"/>
      <c r="C794" s="2"/>
      <c r="D794" s="2"/>
      <c r="E794" s="20"/>
      <c r="F794" s="20"/>
      <c r="G794" s="20"/>
      <c r="H794" s="22"/>
      <c r="I794" s="22"/>
      <c r="J794" s="22"/>
      <c r="K794" s="20"/>
    </row>
    <row r="795" spans="2:11" s="3" customFormat="1" x14ac:dyDescent="0.35">
      <c r="B795" s="2"/>
      <c r="C795" s="2"/>
      <c r="D795" s="2"/>
      <c r="E795" s="20"/>
      <c r="F795" s="20"/>
      <c r="G795" s="20"/>
      <c r="H795" s="22"/>
      <c r="I795" s="22"/>
      <c r="J795" s="22"/>
      <c r="K795" s="20"/>
    </row>
    <row r="796" spans="2:11" s="3" customFormat="1" x14ac:dyDescent="0.35">
      <c r="B796" s="2"/>
      <c r="C796" s="2"/>
      <c r="D796" s="2"/>
      <c r="E796" s="20"/>
      <c r="F796" s="20"/>
      <c r="G796" s="20"/>
      <c r="H796" s="22"/>
      <c r="I796" s="22"/>
      <c r="J796" s="22"/>
      <c r="K796" s="20"/>
    </row>
    <row r="797" spans="2:11" s="3" customFormat="1" x14ac:dyDescent="0.35">
      <c r="B797" s="2"/>
      <c r="C797" s="2"/>
      <c r="D797" s="2"/>
      <c r="E797" s="20"/>
      <c r="F797" s="20"/>
      <c r="G797" s="20"/>
      <c r="H797" s="22"/>
      <c r="I797" s="22"/>
      <c r="J797" s="22"/>
      <c r="K797" s="20"/>
    </row>
    <row r="798" spans="2:11" s="3" customFormat="1" x14ac:dyDescent="0.35">
      <c r="B798" s="2"/>
      <c r="C798" s="2"/>
      <c r="D798" s="2"/>
      <c r="E798" s="20"/>
      <c r="F798" s="20"/>
      <c r="G798" s="20"/>
      <c r="H798" s="22"/>
      <c r="I798" s="22"/>
      <c r="J798" s="22"/>
      <c r="K798" s="20"/>
    </row>
    <row r="799" spans="2:11" s="3" customFormat="1" x14ac:dyDescent="0.35">
      <c r="B799" s="2"/>
      <c r="C799" s="2"/>
      <c r="D799" s="2"/>
      <c r="E799" s="20"/>
      <c r="F799" s="20"/>
      <c r="G799" s="20"/>
      <c r="H799" s="22"/>
      <c r="I799" s="22"/>
      <c r="J799" s="22"/>
      <c r="K799" s="20"/>
    </row>
    <row r="800" spans="2:11" s="3" customFormat="1" x14ac:dyDescent="0.35">
      <c r="B800" s="2"/>
      <c r="C800" s="2"/>
      <c r="D800" s="2"/>
      <c r="E800" s="20"/>
      <c r="F800" s="20"/>
      <c r="G800" s="20"/>
      <c r="H800" s="22"/>
      <c r="I800" s="22"/>
      <c r="J800" s="22"/>
      <c r="K800" s="20"/>
    </row>
    <row r="801" spans="2:11" s="3" customFormat="1" x14ac:dyDescent="0.35">
      <c r="B801" s="2"/>
      <c r="C801" s="2"/>
      <c r="D801" s="2"/>
      <c r="E801" s="20"/>
      <c r="F801" s="20"/>
      <c r="G801" s="20"/>
      <c r="H801" s="22"/>
      <c r="I801" s="22"/>
      <c r="J801" s="22"/>
      <c r="K801" s="20"/>
    </row>
    <row r="802" spans="2:11" s="3" customFormat="1" x14ac:dyDescent="0.35">
      <c r="B802" s="2"/>
      <c r="C802" s="2"/>
      <c r="D802" s="2"/>
      <c r="E802" s="20"/>
      <c r="F802" s="20"/>
      <c r="G802" s="20"/>
      <c r="H802" s="22"/>
      <c r="I802" s="22"/>
      <c r="J802" s="22"/>
      <c r="K802" s="20"/>
    </row>
    <row r="803" spans="2:11" s="3" customFormat="1" x14ac:dyDescent="0.35">
      <c r="B803" s="2"/>
      <c r="C803" s="2"/>
      <c r="D803" s="2"/>
      <c r="E803" s="20"/>
      <c r="F803" s="20"/>
      <c r="G803" s="20"/>
      <c r="H803" s="22"/>
      <c r="I803" s="22"/>
      <c r="J803" s="22"/>
      <c r="K803" s="20"/>
    </row>
    <row r="804" spans="2:11" s="3" customFormat="1" x14ac:dyDescent="0.35">
      <c r="B804" s="2"/>
      <c r="C804" s="2"/>
      <c r="D804" s="2"/>
      <c r="E804" s="20"/>
      <c r="F804" s="20"/>
      <c r="G804" s="20"/>
      <c r="H804" s="22"/>
      <c r="I804" s="22"/>
      <c r="J804" s="22"/>
      <c r="K804" s="20"/>
    </row>
    <row r="805" spans="2:11" s="3" customFormat="1" x14ac:dyDescent="0.35">
      <c r="B805" s="2"/>
      <c r="C805" s="2"/>
      <c r="D805" s="2"/>
      <c r="E805" s="20"/>
      <c r="F805" s="20"/>
      <c r="G805" s="20"/>
      <c r="H805" s="22"/>
      <c r="I805" s="22"/>
      <c r="J805" s="22"/>
      <c r="K805" s="20"/>
    </row>
    <row r="806" spans="2:11" s="3" customFormat="1" x14ac:dyDescent="0.35">
      <c r="B806" s="2"/>
      <c r="C806" s="2"/>
      <c r="D806" s="2"/>
      <c r="E806" s="20"/>
      <c r="F806" s="20"/>
      <c r="G806" s="20"/>
      <c r="H806" s="22"/>
      <c r="I806" s="22"/>
      <c r="J806" s="22"/>
      <c r="K806" s="20"/>
    </row>
    <row r="807" spans="2:11" s="3" customFormat="1" x14ac:dyDescent="0.35">
      <c r="B807" s="2"/>
      <c r="C807" s="2"/>
      <c r="D807" s="2"/>
      <c r="E807" s="20"/>
      <c r="F807" s="20"/>
      <c r="G807" s="20"/>
      <c r="H807" s="22"/>
      <c r="I807" s="22"/>
      <c r="J807" s="22"/>
      <c r="K807" s="20"/>
    </row>
    <row r="808" spans="2:11" s="3" customFormat="1" x14ac:dyDescent="0.35">
      <c r="B808" s="2"/>
      <c r="C808" s="2"/>
      <c r="D808" s="2"/>
      <c r="E808" s="20"/>
      <c r="F808" s="20"/>
      <c r="G808" s="20"/>
      <c r="H808" s="22"/>
      <c r="I808" s="22"/>
      <c r="J808" s="22"/>
      <c r="K808" s="20"/>
    </row>
    <row r="809" spans="2:11" s="3" customFormat="1" x14ac:dyDescent="0.35">
      <c r="B809" s="2"/>
      <c r="C809" s="2"/>
      <c r="D809" s="2"/>
      <c r="E809" s="20"/>
      <c r="F809" s="20"/>
      <c r="G809" s="20"/>
      <c r="H809" s="22"/>
      <c r="I809" s="22"/>
      <c r="J809" s="22"/>
      <c r="K809" s="20"/>
    </row>
    <row r="810" spans="2:11" s="3" customFormat="1" x14ac:dyDescent="0.35">
      <c r="B810" s="2"/>
      <c r="C810" s="2"/>
      <c r="D810" s="2"/>
      <c r="E810" s="20"/>
      <c r="F810" s="20"/>
      <c r="G810" s="20"/>
      <c r="H810" s="22"/>
      <c r="I810" s="22"/>
      <c r="J810" s="22"/>
      <c r="K810" s="20"/>
    </row>
    <row r="811" spans="2:11" s="3" customFormat="1" x14ac:dyDescent="0.35">
      <c r="B811" s="2"/>
      <c r="C811" s="2"/>
      <c r="D811" s="2"/>
      <c r="E811" s="20"/>
      <c r="F811" s="20"/>
      <c r="G811" s="20"/>
      <c r="H811" s="22"/>
      <c r="I811" s="22"/>
      <c r="J811" s="22"/>
      <c r="K811" s="20"/>
    </row>
    <row r="812" spans="2:11" s="3" customFormat="1" x14ac:dyDescent="0.35">
      <c r="B812" s="2"/>
      <c r="C812" s="2"/>
      <c r="D812" s="2"/>
      <c r="E812" s="20"/>
      <c r="F812" s="20"/>
      <c r="G812" s="20"/>
      <c r="H812" s="22"/>
      <c r="I812" s="22"/>
      <c r="J812" s="22"/>
      <c r="K812" s="20"/>
    </row>
    <row r="813" spans="2:11" s="3" customFormat="1" x14ac:dyDescent="0.35">
      <c r="B813" s="2"/>
      <c r="C813" s="2"/>
      <c r="D813" s="2"/>
      <c r="E813" s="20"/>
      <c r="F813" s="20"/>
      <c r="G813" s="20"/>
      <c r="H813" s="22"/>
      <c r="I813" s="22"/>
      <c r="J813" s="22"/>
      <c r="K813" s="20"/>
    </row>
    <row r="814" spans="2:11" s="3" customFormat="1" x14ac:dyDescent="0.35">
      <c r="B814" s="2"/>
      <c r="C814" s="2"/>
      <c r="D814" s="2"/>
      <c r="E814" s="20"/>
      <c r="F814" s="20"/>
      <c r="G814" s="20"/>
      <c r="H814" s="22"/>
      <c r="I814" s="22"/>
      <c r="J814" s="22"/>
      <c r="K814" s="20"/>
    </row>
    <row r="815" spans="2:11" s="3" customFormat="1" x14ac:dyDescent="0.35">
      <c r="B815" s="2"/>
      <c r="C815" s="2"/>
      <c r="D815" s="2"/>
      <c r="E815" s="20"/>
      <c r="F815" s="20"/>
      <c r="G815" s="20"/>
      <c r="H815" s="22"/>
      <c r="I815" s="22"/>
      <c r="J815" s="22"/>
      <c r="K815" s="20"/>
    </row>
    <row r="816" spans="2:11" s="3" customFormat="1" x14ac:dyDescent="0.35">
      <c r="B816" s="2"/>
      <c r="C816" s="2"/>
      <c r="D816" s="2"/>
      <c r="E816" s="20"/>
      <c r="F816" s="20"/>
      <c r="G816" s="20"/>
      <c r="H816" s="22"/>
      <c r="I816" s="22"/>
      <c r="J816" s="22"/>
      <c r="K816" s="20"/>
    </row>
    <row r="817" spans="2:11" s="3" customFormat="1" x14ac:dyDescent="0.35">
      <c r="B817" s="2"/>
      <c r="C817" s="2"/>
      <c r="D817" s="2"/>
      <c r="E817" s="20"/>
      <c r="F817" s="20"/>
      <c r="G817" s="20"/>
      <c r="H817" s="22"/>
      <c r="I817" s="22"/>
      <c r="J817" s="22"/>
      <c r="K817" s="20"/>
    </row>
    <row r="818" spans="2:11" s="3" customFormat="1" x14ac:dyDescent="0.35">
      <c r="B818" s="2"/>
      <c r="C818" s="2"/>
      <c r="D818" s="2"/>
      <c r="E818" s="20"/>
      <c r="F818" s="20"/>
      <c r="G818" s="20"/>
      <c r="H818" s="22"/>
      <c r="I818" s="22"/>
      <c r="J818" s="22"/>
      <c r="K818" s="20"/>
    </row>
    <row r="819" spans="2:11" s="3" customFormat="1" x14ac:dyDescent="0.35">
      <c r="B819" s="2"/>
      <c r="C819" s="2"/>
      <c r="D819" s="2"/>
      <c r="E819" s="20"/>
      <c r="F819" s="20"/>
      <c r="G819" s="20"/>
      <c r="H819" s="22"/>
      <c r="I819" s="22"/>
      <c r="J819" s="22"/>
      <c r="K819" s="20"/>
    </row>
    <row r="820" spans="2:11" s="3" customFormat="1" x14ac:dyDescent="0.35">
      <c r="B820" s="2"/>
      <c r="C820" s="2"/>
      <c r="D820" s="2"/>
      <c r="E820" s="20"/>
      <c r="F820" s="20"/>
      <c r="G820" s="20"/>
      <c r="H820" s="22"/>
      <c r="I820" s="22"/>
      <c r="J820" s="22"/>
      <c r="K820" s="20"/>
    </row>
    <row r="821" spans="2:11" s="3" customFormat="1" x14ac:dyDescent="0.35">
      <c r="B821" s="2"/>
      <c r="C821" s="2"/>
      <c r="D821" s="2"/>
      <c r="E821" s="20"/>
      <c r="F821" s="20"/>
      <c r="G821" s="20"/>
      <c r="H821" s="22"/>
      <c r="I821" s="22"/>
      <c r="J821" s="22"/>
      <c r="K821" s="20"/>
    </row>
    <row r="822" spans="2:11" s="3" customFormat="1" x14ac:dyDescent="0.35">
      <c r="B822" s="2"/>
      <c r="C822" s="2"/>
      <c r="D822" s="2"/>
      <c r="E822" s="20"/>
      <c r="F822" s="20"/>
      <c r="G822" s="20"/>
      <c r="H822" s="22"/>
      <c r="I822" s="22"/>
      <c r="J822" s="22"/>
      <c r="K822" s="20"/>
    </row>
    <row r="823" spans="2:11" s="3" customFormat="1" x14ac:dyDescent="0.35">
      <c r="B823" s="2"/>
      <c r="C823" s="2"/>
      <c r="D823" s="2"/>
      <c r="E823" s="20"/>
      <c r="F823" s="20"/>
      <c r="G823" s="20"/>
      <c r="H823" s="22"/>
      <c r="I823" s="22"/>
      <c r="J823" s="22"/>
      <c r="K823" s="20"/>
    </row>
    <row r="824" spans="2:11" s="3" customFormat="1" x14ac:dyDescent="0.35">
      <c r="B824" s="2"/>
      <c r="C824" s="2"/>
      <c r="D824" s="2"/>
      <c r="E824" s="20"/>
      <c r="F824" s="20"/>
      <c r="G824" s="20"/>
      <c r="H824" s="22"/>
      <c r="I824" s="22"/>
      <c r="J824" s="22"/>
      <c r="K824" s="20"/>
    </row>
    <row r="825" spans="2:11" s="3" customFormat="1" x14ac:dyDescent="0.35">
      <c r="B825" s="2"/>
      <c r="C825" s="2"/>
      <c r="D825" s="2"/>
      <c r="E825" s="20"/>
      <c r="F825" s="20"/>
      <c r="G825" s="20"/>
      <c r="H825" s="22"/>
      <c r="I825" s="22"/>
      <c r="J825" s="22"/>
      <c r="K825" s="20"/>
    </row>
    <row r="826" spans="2:11" s="3" customFormat="1" x14ac:dyDescent="0.35">
      <c r="B826" s="2"/>
      <c r="C826" s="2"/>
      <c r="D826" s="2"/>
      <c r="E826" s="20"/>
      <c r="F826" s="20"/>
      <c r="G826" s="20"/>
      <c r="H826" s="22"/>
      <c r="I826" s="22"/>
      <c r="J826" s="22"/>
      <c r="K826" s="20"/>
    </row>
    <row r="827" spans="2:11" s="3" customFormat="1" x14ac:dyDescent="0.35">
      <c r="B827" s="2"/>
      <c r="C827" s="2"/>
      <c r="D827" s="2"/>
      <c r="E827" s="20"/>
      <c r="F827" s="20"/>
      <c r="G827" s="20"/>
      <c r="H827" s="22"/>
      <c r="I827" s="22"/>
      <c r="J827" s="22"/>
      <c r="K827" s="20"/>
    </row>
    <row r="828" spans="2:11" s="3" customFormat="1" x14ac:dyDescent="0.35">
      <c r="B828" s="2"/>
      <c r="C828" s="2"/>
      <c r="D828" s="2"/>
      <c r="E828" s="20"/>
      <c r="F828" s="20"/>
      <c r="G828" s="20"/>
      <c r="H828" s="22"/>
      <c r="I828" s="22"/>
      <c r="J828" s="22"/>
      <c r="K828" s="20"/>
    </row>
    <row r="829" spans="2:11" s="3" customFormat="1" x14ac:dyDescent="0.35">
      <c r="B829" s="2"/>
      <c r="C829" s="2"/>
      <c r="D829" s="2"/>
      <c r="E829" s="20"/>
      <c r="F829" s="20"/>
      <c r="G829" s="20"/>
      <c r="H829" s="22"/>
      <c r="I829" s="22"/>
      <c r="J829" s="22"/>
      <c r="K829" s="20"/>
    </row>
    <row r="830" spans="2:11" s="3" customFormat="1" x14ac:dyDescent="0.35">
      <c r="B830" s="2"/>
      <c r="C830" s="2"/>
      <c r="D830" s="2"/>
      <c r="E830" s="20"/>
      <c r="F830" s="20"/>
      <c r="G830" s="20"/>
      <c r="H830" s="22"/>
      <c r="I830" s="22"/>
      <c r="J830" s="22"/>
      <c r="K830" s="20"/>
    </row>
    <row r="831" spans="2:11" s="3" customFormat="1" x14ac:dyDescent="0.35">
      <c r="B831" s="2"/>
      <c r="C831" s="2"/>
      <c r="D831" s="2"/>
      <c r="E831" s="20"/>
      <c r="F831" s="20"/>
      <c r="G831" s="20"/>
      <c r="H831" s="22"/>
      <c r="I831" s="22"/>
      <c r="J831" s="22"/>
      <c r="K831" s="20"/>
    </row>
    <row r="832" spans="2:11" s="3" customFormat="1" x14ac:dyDescent="0.35">
      <c r="B832" s="2"/>
      <c r="C832" s="2"/>
      <c r="D832" s="2"/>
      <c r="E832" s="20"/>
      <c r="F832" s="20"/>
      <c r="G832" s="20"/>
      <c r="H832" s="22"/>
      <c r="I832" s="22"/>
      <c r="J832" s="22"/>
      <c r="K832" s="20"/>
    </row>
    <row r="833" spans="2:11" s="3" customFormat="1" x14ac:dyDescent="0.35">
      <c r="B833" s="2"/>
      <c r="C833" s="2"/>
      <c r="D833" s="2"/>
      <c r="E833" s="20"/>
      <c r="F833" s="20"/>
      <c r="G833" s="20"/>
      <c r="H833" s="22"/>
      <c r="I833" s="22"/>
      <c r="J833" s="22"/>
      <c r="K833" s="20"/>
    </row>
    <row r="834" spans="2:11" s="3" customFormat="1" x14ac:dyDescent="0.35">
      <c r="B834" s="2"/>
      <c r="C834" s="2"/>
      <c r="D834" s="2"/>
      <c r="E834" s="20"/>
      <c r="F834" s="20"/>
      <c r="G834" s="20"/>
      <c r="H834" s="22"/>
      <c r="I834" s="22"/>
      <c r="J834" s="22"/>
      <c r="K834" s="20"/>
    </row>
    <row r="835" spans="2:11" s="3" customFormat="1" x14ac:dyDescent="0.35">
      <c r="B835" s="2"/>
      <c r="C835" s="2"/>
      <c r="D835" s="2"/>
      <c r="E835" s="20"/>
      <c r="F835" s="20"/>
      <c r="G835" s="20"/>
      <c r="H835" s="22"/>
      <c r="I835" s="22"/>
      <c r="J835" s="22"/>
      <c r="K835" s="20"/>
    </row>
    <row r="836" spans="2:11" s="3" customFormat="1" x14ac:dyDescent="0.35">
      <c r="B836" s="2"/>
      <c r="C836" s="2"/>
      <c r="D836" s="2"/>
      <c r="E836" s="20"/>
      <c r="F836" s="20"/>
      <c r="G836" s="20"/>
      <c r="H836" s="22"/>
      <c r="I836" s="22"/>
      <c r="J836" s="22"/>
      <c r="K836" s="20"/>
    </row>
    <row r="837" spans="2:11" s="3" customFormat="1" x14ac:dyDescent="0.35">
      <c r="B837" s="2"/>
      <c r="C837" s="2"/>
      <c r="D837" s="2"/>
      <c r="E837" s="20"/>
      <c r="F837" s="20"/>
      <c r="G837" s="20"/>
      <c r="H837" s="22"/>
      <c r="I837" s="22"/>
      <c r="J837" s="22"/>
      <c r="K837" s="20"/>
    </row>
    <row r="838" spans="2:11" s="3" customFormat="1" x14ac:dyDescent="0.35">
      <c r="B838" s="2"/>
      <c r="C838" s="2"/>
      <c r="D838" s="2"/>
      <c r="E838" s="20"/>
      <c r="F838" s="20"/>
      <c r="G838" s="20"/>
      <c r="H838" s="22"/>
      <c r="I838" s="22"/>
      <c r="J838" s="22"/>
      <c r="K838" s="20"/>
    </row>
    <row r="839" spans="2:11" s="3" customFormat="1" x14ac:dyDescent="0.35">
      <c r="B839" s="2"/>
      <c r="C839" s="2"/>
      <c r="D839" s="2"/>
      <c r="E839" s="20"/>
      <c r="F839" s="20"/>
      <c r="G839" s="20"/>
      <c r="H839" s="22"/>
      <c r="I839" s="22"/>
      <c r="J839" s="22"/>
      <c r="K839" s="20"/>
    </row>
    <row r="840" spans="2:11" s="3" customFormat="1" x14ac:dyDescent="0.35">
      <c r="B840" s="2"/>
      <c r="C840" s="2"/>
      <c r="D840" s="2"/>
      <c r="E840" s="20"/>
      <c r="F840" s="20"/>
      <c r="G840" s="20"/>
      <c r="H840" s="22"/>
      <c r="I840" s="22"/>
      <c r="J840" s="22"/>
      <c r="K840" s="20"/>
    </row>
    <row r="841" spans="2:11" s="3" customFormat="1" x14ac:dyDescent="0.35">
      <c r="B841" s="2"/>
      <c r="C841" s="2"/>
      <c r="D841" s="2"/>
      <c r="E841" s="20"/>
      <c r="F841" s="20"/>
      <c r="G841" s="20"/>
      <c r="H841" s="22"/>
      <c r="I841" s="22"/>
      <c r="J841" s="22"/>
      <c r="K841" s="20"/>
    </row>
    <row r="842" spans="2:11" s="3" customFormat="1" x14ac:dyDescent="0.35">
      <c r="B842" s="2"/>
      <c r="C842" s="2"/>
      <c r="D842" s="2"/>
      <c r="E842" s="20"/>
      <c r="F842" s="20"/>
      <c r="G842" s="20"/>
      <c r="H842" s="22"/>
      <c r="I842" s="22"/>
      <c r="J842" s="22"/>
      <c r="K842" s="20"/>
    </row>
    <row r="843" spans="2:11" s="3" customFormat="1" x14ac:dyDescent="0.35">
      <c r="B843" s="2"/>
      <c r="C843" s="2"/>
      <c r="D843" s="2"/>
      <c r="E843" s="20"/>
      <c r="F843" s="20"/>
      <c r="G843" s="20"/>
      <c r="H843" s="22"/>
      <c r="I843" s="22"/>
      <c r="J843" s="22"/>
      <c r="K843" s="20"/>
    </row>
    <row r="844" spans="2:11" s="3" customFormat="1" x14ac:dyDescent="0.35">
      <c r="B844" s="2"/>
      <c r="C844" s="2"/>
      <c r="D844" s="2"/>
      <c r="E844" s="20"/>
      <c r="F844" s="20"/>
      <c r="G844" s="20"/>
      <c r="H844" s="22"/>
      <c r="I844" s="22"/>
      <c r="J844" s="22"/>
      <c r="K844" s="20"/>
    </row>
    <row r="845" spans="2:11" s="3" customFormat="1" x14ac:dyDescent="0.35">
      <c r="B845" s="2"/>
      <c r="C845" s="2"/>
      <c r="D845" s="2"/>
      <c r="E845" s="20"/>
      <c r="F845" s="20"/>
      <c r="G845" s="20"/>
      <c r="H845" s="22"/>
      <c r="I845" s="22"/>
      <c r="J845" s="22"/>
      <c r="K845" s="20"/>
    </row>
    <row r="846" spans="2:11" s="3" customFormat="1" x14ac:dyDescent="0.35">
      <c r="B846" s="2"/>
      <c r="C846" s="2"/>
      <c r="D846" s="2"/>
      <c r="E846" s="20"/>
      <c r="F846" s="20"/>
      <c r="G846" s="20"/>
      <c r="H846" s="22"/>
      <c r="I846" s="22"/>
      <c r="J846" s="22"/>
      <c r="K846" s="20"/>
    </row>
    <row r="847" spans="2:11" s="3" customFormat="1" x14ac:dyDescent="0.35">
      <c r="B847" s="2"/>
      <c r="C847" s="2"/>
      <c r="D847" s="2"/>
      <c r="E847" s="20"/>
      <c r="F847" s="20"/>
      <c r="G847" s="20"/>
      <c r="H847" s="22"/>
      <c r="I847" s="22"/>
      <c r="J847" s="22"/>
      <c r="K847" s="20"/>
    </row>
    <row r="848" spans="2:11" s="3" customFormat="1" x14ac:dyDescent="0.35">
      <c r="B848" s="2"/>
      <c r="C848" s="2"/>
      <c r="D848" s="2"/>
      <c r="E848" s="20"/>
      <c r="F848" s="20"/>
      <c r="G848" s="20"/>
      <c r="H848" s="22"/>
      <c r="I848" s="22"/>
      <c r="J848" s="22"/>
      <c r="K848" s="20"/>
    </row>
    <row r="849" spans="2:11" s="3" customFormat="1" x14ac:dyDescent="0.35">
      <c r="B849" s="2"/>
      <c r="C849" s="2"/>
      <c r="D849" s="2"/>
      <c r="E849" s="20"/>
      <c r="F849" s="20"/>
      <c r="G849" s="20"/>
      <c r="H849" s="22"/>
      <c r="I849" s="22"/>
      <c r="J849" s="22"/>
      <c r="K849" s="20"/>
    </row>
    <row r="850" spans="2:11" s="3" customFormat="1" x14ac:dyDescent="0.35">
      <c r="B850" s="2"/>
      <c r="C850" s="2"/>
      <c r="D850" s="2"/>
      <c r="E850" s="20"/>
      <c r="F850" s="20"/>
      <c r="G850" s="20"/>
      <c r="H850" s="22"/>
      <c r="I850" s="22"/>
      <c r="J850" s="22"/>
      <c r="K850" s="20"/>
    </row>
    <row r="851" spans="2:11" s="3" customFormat="1" x14ac:dyDescent="0.35">
      <c r="B851" s="2"/>
      <c r="C851" s="2"/>
      <c r="D851" s="2"/>
      <c r="E851" s="20"/>
      <c r="F851" s="20"/>
      <c r="G851" s="20"/>
      <c r="H851" s="22"/>
      <c r="I851" s="22"/>
      <c r="J851" s="22"/>
      <c r="K851" s="20"/>
    </row>
    <row r="852" spans="2:11" s="3" customFormat="1" x14ac:dyDescent="0.35">
      <c r="B852" s="2"/>
      <c r="C852" s="2"/>
      <c r="D852" s="2"/>
      <c r="E852" s="20"/>
      <c r="F852" s="20"/>
      <c r="G852" s="20"/>
      <c r="H852" s="22"/>
      <c r="I852" s="22"/>
      <c r="J852" s="22"/>
      <c r="K852" s="20"/>
    </row>
    <row r="853" spans="2:11" s="3" customFormat="1" x14ac:dyDescent="0.35">
      <c r="B853" s="2"/>
      <c r="C853" s="2"/>
      <c r="D853" s="2"/>
      <c r="E853" s="20"/>
      <c r="F853" s="20"/>
      <c r="G853" s="20"/>
      <c r="H853" s="22"/>
      <c r="I853" s="22"/>
      <c r="J853" s="22"/>
      <c r="K853" s="20"/>
    </row>
    <row r="854" spans="2:11" s="3" customFormat="1" x14ac:dyDescent="0.35">
      <c r="B854" s="2"/>
      <c r="C854" s="2"/>
      <c r="D854" s="2"/>
      <c r="E854" s="20"/>
      <c r="F854" s="20"/>
      <c r="G854" s="20"/>
      <c r="H854" s="22"/>
      <c r="I854" s="22"/>
      <c r="J854" s="22"/>
      <c r="K854" s="20"/>
    </row>
    <row r="855" spans="2:11" s="3" customFormat="1" x14ac:dyDescent="0.35">
      <c r="B855" s="2"/>
      <c r="C855" s="2"/>
      <c r="D855" s="2"/>
      <c r="E855" s="20"/>
      <c r="F855" s="20"/>
      <c r="G855" s="20"/>
      <c r="H855" s="22"/>
      <c r="I855" s="22"/>
      <c r="J855" s="22"/>
      <c r="K855" s="20"/>
    </row>
    <row r="856" spans="2:11" s="3" customFormat="1" x14ac:dyDescent="0.35">
      <c r="B856" s="2"/>
      <c r="C856" s="2"/>
      <c r="D856" s="2"/>
      <c r="E856" s="20"/>
      <c r="F856" s="20"/>
      <c r="G856" s="20"/>
      <c r="H856" s="22"/>
      <c r="I856" s="22"/>
      <c r="J856" s="22"/>
      <c r="K856" s="20"/>
    </row>
    <row r="857" spans="2:11" s="3" customFormat="1" x14ac:dyDescent="0.35">
      <c r="B857" s="2"/>
      <c r="C857" s="2"/>
      <c r="D857" s="2"/>
      <c r="E857" s="20"/>
      <c r="F857" s="20"/>
      <c r="G857" s="20"/>
      <c r="H857" s="22"/>
      <c r="I857" s="22"/>
      <c r="J857" s="22"/>
      <c r="K857" s="20"/>
    </row>
    <row r="858" spans="2:11" s="3" customFormat="1" x14ac:dyDescent="0.35">
      <c r="B858" s="2"/>
      <c r="C858" s="2"/>
      <c r="D858" s="2"/>
      <c r="E858" s="20"/>
      <c r="F858" s="20"/>
      <c r="G858" s="20"/>
      <c r="H858" s="22"/>
      <c r="I858" s="22"/>
      <c r="J858" s="22"/>
      <c r="K858" s="20"/>
    </row>
    <row r="859" spans="2:11" s="3" customFormat="1" x14ac:dyDescent="0.35">
      <c r="B859" s="2"/>
      <c r="C859" s="2"/>
      <c r="D859" s="2"/>
      <c r="E859" s="20"/>
      <c r="F859" s="20"/>
      <c r="G859" s="20"/>
      <c r="H859" s="22"/>
      <c r="I859" s="22"/>
      <c r="J859" s="22"/>
      <c r="K859" s="20"/>
    </row>
    <row r="860" spans="2:11" s="3" customFormat="1" x14ac:dyDescent="0.35">
      <c r="B860" s="2"/>
      <c r="C860" s="2"/>
      <c r="D860" s="2"/>
      <c r="E860" s="20"/>
      <c r="F860" s="20"/>
      <c r="G860" s="20"/>
      <c r="H860" s="22"/>
      <c r="I860" s="22"/>
      <c r="J860" s="22"/>
      <c r="K860" s="20"/>
    </row>
    <row r="861" spans="2:11" s="3" customFormat="1" x14ac:dyDescent="0.35">
      <c r="B861" s="2"/>
      <c r="C861" s="2"/>
      <c r="D861" s="2"/>
      <c r="E861" s="20"/>
      <c r="F861" s="20"/>
      <c r="G861" s="20"/>
      <c r="H861" s="22"/>
      <c r="I861" s="22"/>
      <c r="J861" s="22"/>
      <c r="K861" s="20"/>
    </row>
    <row r="862" spans="2:11" s="3" customFormat="1" x14ac:dyDescent="0.35">
      <c r="B862" s="2"/>
      <c r="C862" s="2"/>
      <c r="D862" s="2"/>
      <c r="E862" s="20"/>
      <c r="F862" s="20"/>
      <c r="G862" s="20"/>
      <c r="H862" s="22"/>
      <c r="I862" s="22"/>
      <c r="J862" s="22"/>
      <c r="K862" s="20"/>
    </row>
    <row r="863" spans="2:11" s="3" customFormat="1" x14ac:dyDescent="0.35">
      <c r="B863" s="2"/>
      <c r="C863" s="2"/>
      <c r="D863" s="2"/>
      <c r="E863" s="20"/>
      <c r="F863" s="20"/>
      <c r="G863" s="20"/>
      <c r="H863" s="22"/>
      <c r="I863" s="22"/>
      <c r="J863" s="22"/>
      <c r="K863" s="20"/>
    </row>
    <row r="864" spans="2:11" s="3" customFormat="1" x14ac:dyDescent="0.35">
      <c r="B864" s="2"/>
      <c r="C864" s="2"/>
      <c r="D864" s="2"/>
      <c r="E864" s="20"/>
      <c r="F864" s="20"/>
      <c r="G864" s="20"/>
      <c r="H864" s="22"/>
      <c r="I864" s="22"/>
      <c r="J864" s="22"/>
      <c r="K864" s="20"/>
    </row>
    <row r="865" spans="2:11" s="3" customFormat="1" x14ac:dyDescent="0.35">
      <c r="B865" s="2"/>
      <c r="C865" s="2"/>
      <c r="D865" s="2"/>
      <c r="E865" s="20"/>
      <c r="F865" s="20"/>
      <c r="G865" s="20"/>
      <c r="H865" s="22"/>
      <c r="I865" s="22"/>
      <c r="J865" s="22"/>
      <c r="K865" s="20"/>
    </row>
    <row r="866" spans="2:11" s="3" customFormat="1" x14ac:dyDescent="0.35">
      <c r="B866" s="2"/>
      <c r="C866" s="2"/>
      <c r="D866" s="2"/>
      <c r="E866" s="20"/>
      <c r="F866" s="20"/>
      <c r="G866" s="20"/>
      <c r="H866" s="22"/>
      <c r="I866" s="22"/>
      <c r="J866" s="22"/>
      <c r="K866" s="20"/>
    </row>
    <row r="867" spans="2:11" s="3" customFormat="1" x14ac:dyDescent="0.35">
      <c r="B867" s="2"/>
      <c r="C867" s="2"/>
      <c r="D867" s="2"/>
      <c r="E867" s="20"/>
      <c r="F867" s="20"/>
      <c r="G867" s="20"/>
      <c r="H867" s="22"/>
      <c r="I867" s="22"/>
      <c r="J867" s="22"/>
      <c r="K867" s="20"/>
    </row>
    <row r="868" spans="2:11" s="3" customFormat="1" x14ac:dyDescent="0.35">
      <c r="B868" s="2"/>
      <c r="C868" s="2"/>
      <c r="D868" s="2"/>
      <c r="E868" s="20"/>
      <c r="F868" s="20"/>
      <c r="G868" s="20"/>
      <c r="H868" s="22"/>
      <c r="I868" s="22"/>
      <c r="J868" s="22"/>
      <c r="K868" s="20"/>
    </row>
    <row r="869" spans="2:11" s="3" customFormat="1" x14ac:dyDescent="0.35">
      <c r="B869" s="2"/>
      <c r="C869" s="2"/>
      <c r="D869" s="2"/>
      <c r="E869" s="20"/>
      <c r="F869" s="20"/>
      <c r="G869" s="20"/>
      <c r="H869" s="22"/>
      <c r="I869" s="22"/>
      <c r="J869" s="22"/>
      <c r="K869" s="20"/>
    </row>
    <row r="870" spans="2:11" s="3" customFormat="1" x14ac:dyDescent="0.35">
      <c r="B870" s="2"/>
      <c r="C870" s="2"/>
      <c r="D870" s="2"/>
      <c r="E870" s="20"/>
      <c r="F870" s="20"/>
      <c r="G870" s="20"/>
      <c r="H870" s="22"/>
      <c r="I870" s="22"/>
      <c r="J870" s="22"/>
      <c r="K870" s="20"/>
    </row>
    <row r="871" spans="2:11" s="3" customFormat="1" x14ac:dyDescent="0.35">
      <c r="B871" s="2"/>
      <c r="C871" s="2"/>
      <c r="D871" s="2"/>
      <c r="E871" s="20"/>
      <c r="F871" s="20"/>
      <c r="G871" s="20"/>
      <c r="H871" s="22"/>
      <c r="I871" s="22"/>
      <c r="J871" s="22"/>
      <c r="K871" s="20"/>
    </row>
    <row r="872" spans="2:11" s="3" customFormat="1" x14ac:dyDescent="0.35">
      <c r="B872" s="2"/>
      <c r="C872" s="2"/>
      <c r="D872" s="2"/>
      <c r="E872" s="20"/>
      <c r="F872" s="20"/>
      <c r="G872" s="20"/>
      <c r="H872" s="22"/>
      <c r="I872" s="22"/>
      <c r="J872" s="22"/>
      <c r="K872" s="20"/>
    </row>
    <row r="873" spans="2:11" s="3" customFormat="1" x14ac:dyDescent="0.35">
      <c r="B873" s="2"/>
      <c r="C873" s="2"/>
      <c r="D873" s="2"/>
      <c r="E873" s="20"/>
      <c r="F873" s="20"/>
      <c r="G873" s="20"/>
      <c r="H873" s="22"/>
      <c r="I873" s="22"/>
      <c r="J873" s="22"/>
      <c r="K873" s="20"/>
    </row>
    <row r="874" spans="2:11" s="3" customFormat="1" x14ac:dyDescent="0.35">
      <c r="B874" s="2"/>
      <c r="C874" s="2"/>
      <c r="D874" s="2"/>
      <c r="E874" s="20"/>
      <c r="F874" s="20"/>
      <c r="G874" s="20"/>
      <c r="H874" s="22"/>
      <c r="I874" s="22"/>
      <c r="J874" s="22"/>
      <c r="K874" s="20"/>
    </row>
    <row r="875" spans="2:11" s="3" customFormat="1" x14ac:dyDescent="0.35">
      <c r="B875" s="2"/>
      <c r="C875" s="2"/>
      <c r="D875" s="2"/>
      <c r="E875" s="20"/>
      <c r="F875" s="20"/>
      <c r="G875" s="20"/>
      <c r="H875" s="22"/>
      <c r="I875" s="22"/>
      <c r="J875" s="22"/>
      <c r="K875" s="20"/>
    </row>
    <row r="876" spans="2:11" s="3" customFormat="1" x14ac:dyDescent="0.35">
      <c r="B876" s="2"/>
      <c r="C876" s="2"/>
      <c r="D876" s="2"/>
      <c r="E876" s="20"/>
      <c r="F876" s="20"/>
      <c r="G876" s="20"/>
      <c r="H876" s="22"/>
      <c r="I876" s="22"/>
      <c r="J876" s="22"/>
      <c r="K876" s="20"/>
    </row>
    <row r="877" spans="2:11" s="3" customFormat="1" x14ac:dyDescent="0.35">
      <c r="B877" s="2"/>
      <c r="C877" s="2"/>
      <c r="D877" s="2"/>
      <c r="E877" s="20"/>
      <c r="F877" s="20"/>
      <c r="G877" s="20"/>
      <c r="H877" s="22"/>
      <c r="I877" s="22"/>
      <c r="J877" s="22"/>
      <c r="K877" s="20"/>
    </row>
    <row r="878" spans="2:11" s="3" customFormat="1" x14ac:dyDescent="0.35">
      <c r="B878" s="2"/>
      <c r="C878" s="2"/>
      <c r="D878" s="2"/>
      <c r="E878" s="20"/>
      <c r="F878" s="20"/>
      <c r="G878" s="20"/>
      <c r="H878" s="22"/>
      <c r="I878" s="22"/>
      <c r="J878" s="22"/>
      <c r="K878" s="20"/>
    </row>
    <row r="879" spans="2:11" s="3" customFormat="1" x14ac:dyDescent="0.35">
      <c r="B879" s="2"/>
      <c r="C879" s="2"/>
      <c r="D879" s="2"/>
      <c r="E879" s="20"/>
      <c r="F879" s="20"/>
      <c r="G879" s="20"/>
      <c r="H879" s="22"/>
      <c r="I879" s="22"/>
      <c r="J879" s="22"/>
      <c r="K879" s="20"/>
    </row>
    <row r="880" spans="2:11" s="3" customFormat="1" x14ac:dyDescent="0.35">
      <c r="B880" s="2"/>
      <c r="C880" s="2"/>
      <c r="D880" s="2"/>
      <c r="E880" s="20"/>
      <c r="F880" s="20"/>
      <c r="G880" s="20"/>
      <c r="H880" s="22"/>
      <c r="I880" s="22"/>
      <c r="J880" s="22"/>
      <c r="K880" s="20"/>
    </row>
    <row r="881" spans="2:11" s="3" customFormat="1" x14ac:dyDescent="0.35">
      <c r="B881" s="2"/>
      <c r="C881" s="2"/>
      <c r="D881" s="2"/>
      <c r="E881" s="20"/>
      <c r="F881" s="20"/>
      <c r="G881" s="20"/>
      <c r="H881" s="22"/>
      <c r="I881" s="22"/>
      <c r="J881" s="22"/>
      <c r="K881" s="20"/>
    </row>
    <row r="882" spans="2:11" s="3" customFormat="1" x14ac:dyDescent="0.35">
      <c r="B882" s="2"/>
      <c r="C882" s="2"/>
      <c r="D882" s="2"/>
      <c r="E882" s="20"/>
      <c r="F882" s="20"/>
      <c r="G882" s="20"/>
      <c r="H882" s="22"/>
      <c r="I882" s="22"/>
      <c r="J882" s="22"/>
      <c r="K882" s="20"/>
    </row>
    <row r="883" spans="2:11" s="3" customFormat="1" x14ac:dyDescent="0.35">
      <c r="B883" s="2"/>
      <c r="C883" s="2"/>
      <c r="D883" s="2"/>
      <c r="E883" s="20"/>
      <c r="F883" s="20"/>
      <c r="G883" s="20"/>
      <c r="H883" s="22"/>
      <c r="I883" s="22"/>
      <c r="J883" s="22"/>
      <c r="K883" s="20"/>
    </row>
    <row r="884" spans="2:11" s="3" customFormat="1" x14ac:dyDescent="0.35">
      <c r="B884" s="2"/>
      <c r="C884" s="2"/>
      <c r="D884" s="2"/>
      <c r="E884" s="20"/>
      <c r="F884" s="20"/>
      <c r="G884" s="20"/>
      <c r="H884" s="22"/>
      <c r="I884" s="22"/>
      <c r="J884" s="22"/>
      <c r="K884" s="20"/>
    </row>
    <row r="885" spans="2:11" s="3" customFormat="1" x14ac:dyDescent="0.35">
      <c r="B885" s="2"/>
      <c r="C885" s="2"/>
      <c r="D885" s="2"/>
      <c r="E885" s="20"/>
      <c r="F885" s="20"/>
      <c r="G885" s="20"/>
      <c r="H885" s="22"/>
      <c r="I885" s="22"/>
      <c r="J885" s="22"/>
      <c r="K885" s="20"/>
    </row>
    <row r="886" spans="2:11" s="3" customFormat="1" x14ac:dyDescent="0.35">
      <c r="B886" s="2"/>
      <c r="C886" s="2"/>
      <c r="D886" s="2"/>
      <c r="E886" s="20"/>
      <c r="F886" s="20"/>
      <c r="G886" s="20"/>
      <c r="H886" s="22"/>
      <c r="I886" s="22"/>
      <c r="J886" s="22"/>
      <c r="K886" s="20"/>
    </row>
    <row r="887" spans="2:11" s="3" customFormat="1" x14ac:dyDescent="0.35">
      <c r="B887" s="2"/>
      <c r="C887" s="2"/>
      <c r="D887" s="2"/>
      <c r="E887" s="20"/>
      <c r="F887" s="20"/>
      <c r="G887" s="20"/>
      <c r="H887" s="22"/>
      <c r="I887" s="22"/>
      <c r="J887" s="22"/>
      <c r="K887" s="20"/>
    </row>
    <row r="888" spans="2:11" s="3" customFormat="1" x14ac:dyDescent="0.35">
      <c r="B888" s="2"/>
      <c r="C888" s="2"/>
      <c r="D888" s="2"/>
      <c r="E888" s="20"/>
      <c r="F888" s="20"/>
      <c r="G888" s="20"/>
      <c r="H888" s="22"/>
      <c r="I888" s="22"/>
      <c r="J888" s="22"/>
      <c r="K888" s="20"/>
    </row>
    <row r="889" spans="2:11" s="3" customFormat="1" x14ac:dyDescent="0.35">
      <c r="B889" s="2"/>
      <c r="C889" s="2"/>
      <c r="D889" s="2"/>
      <c r="E889" s="20"/>
      <c r="F889" s="20"/>
      <c r="G889" s="20"/>
      <c r="H889" s="22"/>
      <c r="I889" s="22"/>
      <c r="J889" s="22"/>
      <c r="K889" s="20"/>
    </row>
    <row r="890" spans="2:11" s="3" customFormat="1" x14ac:dyDescent="0.35">
      <c r="B890" s="2"/>
      <c r="C890" s="2"/>
      <c r="D890" s="2"/>
      <c r="E890" s="20"/>
      <c r="F890" s="20"/>
      <c r="G890" s="20"/>
      <c r="H890" s="22"/>
      <c r="I890" s="22"/>
      <c r="J890" s="22"/>
      <c r="K890" s="20"/>
    </row>
    <row r="891" spans="2:11" s="3" customFormat="1" x14ac:dyDescent="0.35">
      <c r="B891" s="2"/>
      <c r="C891" s="2"/>
      <c r="D891" s="2"/>
      <c r="E891" s="20"/>
      <c r="F891" s="20"/>
      <c r="G891" s="20"/>
      <c r="H891" s="22"/>
      <c r="I891" s="22"/>
      <c r="J891" s="22"/>
      <c r="K891" s="20"/>
    </row>
    <row r="892" spans="2:11" s="3" customFormat="1" x14ac:dyDescent="0.35">
      <c r="B892" s="2"/>
      <c r="C892" s="2"/>
      <c r="D892" s="2"/>
      <c r="E892" s="20"/>
      <c r="F892" s="20"/>
      <c r="G892" s="20"/>
      <c r="H892" s="22"/>
      <c r="I892" s="22"/>
      <c r="J892" s="22"/>
      <c r="K892" s="20"/>
    </row>
    <row r="893" spans="2:11" s="3" customFormat="1" x14ac:dyDescent="0.35">
      <c r="B893" s="2"/>
      <c r="C893" s="2"/>
      <c r="D893" s="2"/>
      <c r="E893" s="20"/>
      <c r="F893" s="20"/>
      <c r="G893" s="20"/>
      <c r="H893" s="22"/>
      <c r="I893" s="22"/>
      <c r="J893" s="22"/>
      <c r="K893" s="20"/>
    </row>
    <row r="894" spans="2:11" s="3" customFormat="1" x14ac:dyDescent="0.35">
      <c r="B894" s="2"/>
      <c r="C894" s="2"/>
      <c r="D894" s="2"/>
      <c r="E894" s="20"/>
      <c r="F894" s="20"/>
      <c r="G894" s="20"/>
      <c r="H894" s="22"/>
      <c r="I894" s="22"/>
      <c r="J894" s="22"/>
      <c r="K894" s="20"/>
    </row>
    <row r="895" spans="2:11" s="3" customFormat="1" x14ac:dyDescent="0.35">
      <c r="B895" s="2"/>
      <c r="C895" s="2"/>
      <c r="D895" s="2"/>
      <c r="E895" s="20"/>
      <c r="F895" s="20"/>
      <c r="G895" s="20"/>
      <c r="H895" s="22"/>
      <c r="I895" s="22"/>
      <c r="J895" s="22"/>
      <c r="K895" s="20"/>
    </row>
    <row r="896" spans="2:11" s="3" customFormat="1" x14ac:dyDescent="0.35">
      <c r="B896" s="2"/>
      <c r="C896" s="2"/>
      <c r="D896" s="2"/>
      <c r="E896" s="20"/>
      <c r="F896" s="20"/>
      <c r="G896" s="20"/>
      <c r="H896" s="22"/>
      <c r="I896" s="22"/>
      <c r="J896" s="22"/>
      <c r="K896" s="20"/>
    </row>
    <row r="897" spans="2:11" s="3" customFormat="1" x14ac:dyDescent="0.35">
      <c r="B897" s="2"/>
      <c r="C897" s="2"/>
      <c r="D897" s="2"/>
      <c r="E897" s="20"/>
      <c r="F897" s="20"/>
      <c r="G897" s="20"/>
      <c r="H897" s="22"/>
      <c r="I897" s="22"/>
      <c r="J897" s="22"/>
      <c r="K897" s="20"/>
    </row>
    <row r="898" spans="2:11" s="3" customFormat="1" x14ac:dyDescent="0.35">
      <c r="B898" s="2"/>
      <c r="C898" s="2"/>
      <c r="D898" s="2"/>
      <c r="E898" s="20"/>
      <c r="F898" s="20"/>
      <c r="G898" s="20"/>
      <c r="H898" s="22"/>
      <c r="I898" s="22"/>
      <c r="J898" s="22"/>
      <c r="K898" s="20"/>
    </row>
    <row r="899" spans="2:11" s="3" customFormat="1" x14ac:dyDescent="0.35">
      <c r="B899" s="2"/>
      <c r="C899" s="2"/>
      <c r="D899" s="2"/>
      <c r="E899" s="20"/>
      <c r="F899" s="20"/>
      <c r="G899" s="20"/>
      <c r="H899" s="22"/>
      <c r="I899" s="22"/>
      <c r="J899" s="22"/>
      <c r="K899" s="20"/>
    </row>
    <row r="900" spans="2:11" s="3" customFormat="1" x14ac:dyDescent="0.35">
      <c r="B900" s="2"/>
      <c r="C900" s="2"/>
      <c r="D900" s="2"/>
      <c r="E900" s="20"/>
      <c r="F900" s="20"/>
      <c r="G900" s="20"/>
      <c r="H900" s="22"/>
      <c r="I900" s="22"/>
      <c r="J900" s="22"/>
      <c r="K900" s="20"/>
    </row>
    <row r="901" spans="2:11" s="3" customFormat="1" x14ac:dyDescent="0.35">
      <c r="B901" s="2"/>
      <c r="C901" s="2"/>
      <c r="D901" s="2"/>
      <c r="E901" s="20"/>
      <c r="F901" s="20"/>
      <c r="G901" s="20"/>
      <c r="H901" s="22"/>
      <c r="I901" s="22"/>
      <c r="J901" s="22"/>
      <c r="K901" s="20"/>
    </row>
    <row r="902" spans="2:11" s="3" customFormat="1" x14ac:dyDescent="0.35">
      <c r="B902" s="2"/>
      <c r="C902" s="2"/>
      <c r="D902" s="2"/>
      <c r="E902" s="20"/>
      <c r="F902" s="20"/>
      <c r="G902" s="20"/>
      <c r="H902" s="22"/>
      <c r="I902" s="22"/>
      <c r="J902" s="22"/>
      <c r="K902" s="20"/>
    </row>
    <row r="903" spans="2:11" s="3" customFormat="1" x14ac:dyDescent="0.35">
      <c r="B903" s="2"/>
      <c r="C903" s="2"/>
      <c r="D903" s="2"/>
      <c r="E903" s="20"/>
      <c r="F903" s="20"/>
      <c r="G903" s="20"/>
      <c r="H903" s="22"/>
      <c r="I903" s="22"/>
      <c r="J903" s="22"/>
      <c r="K903" s="20"/>
    </row>
    <row r="904" spans="2:11" s="3" customFormat="1" x14ac:dyDescent="0.35">
      <c r="B904" s="2"/>
      <c r="C904" s="2"/>
      <c r="D904" s="2"/>
      <c r="E904" s="20"/>
      <c r="F904" s="20"/>
      <c r="G904" s="20"/>
      <c r="H904" s="22"/>
      <c r="I904" s="22"/>
      <c r="J904" s="22"/>
      <c r="K904" s="20"/>
    </row>
    <row r="905" spans="2:11" s="3" customFormat="1" x14ac:dyDescent="0.35">
      <c r="B905" s="2"/>
      <c r="C905" s="2"/>
      <c r="D905" s="2"/>
      <c r="E905" s="20"/>
      <c r="F905" s="20"/>
      <c r="G905" s="20"/>
      <c r="H905" s="22"/>
      <c r="I905" s="22"/>
      <c r="J905" s="22"/>
      <c r="K905" s="20"/>
    </row>
    <row r="906" spans="2:11" s="3" customFormat="1" x14ac:dyDescent="0.35">
      <c r="B906" s="2"/>
      <c r="C906" s="2"/>
      <c r="D906" s="2"/>
      <c r="E906" s="20"/>
      <c r="F906" s="20"/>
      <c r="G906" s="20"/>
      <c r="H906" s="22"/>
      <c r="I906" s="22"/>
      <c r="J906" s="22"/>
      <c r="K906" s="20"/>
    </row>
    <row r="907" spans="2:11" s="3" customFormat="1" x14ac:dyDescent="0.35">
      <c r="B907" s="2"/>
      <c r="C907" s="2"/>
      <c r="D907" s="2"/>
      <c r="E907" s="20"/>
      <c r="F907" s="20"/>
      <c r="G907" s="20"/>
      <c r="H907" s="22"/>
      <c r="I907" s="22"/>
      <c r="J907" s="22"/>
      <c r="K907" s="20"/>
    </row>
    <row r="908" spans="2:11" s="3" customFormat="1" x14ac:dyDescent="0.35">
      <c r="B908" s="2"/>
      <c r="C908" s="2"/>
      <c r="D908" s="2"/>
      <c r="E908" s="20"/>
      <c r="F908" s="20"/>
      <c r="G908" s="20"/>
      <c r="H908" s="22"/>
      <c r="I908" s="22"/>
      <c r="J908" s="22"/>
      <c r="K908" s="20"/>
    </row>
    <row r="909" spans="2:11" s="3" customFormat="1" x14ac:dyDescent="0.35">
      <c r="B909" s="2"/>
      <c r="C909" s="2"/>
      <c r="D909" s="2"/>
      <c r="E909" s="20"/>
      <c r="F909" s="20"/>
      <c r="G909" s="20"/>
      <c r="H909" s="22"/>
      <c r="I909" s="22"/>
      <c r="J909" s="22"/>
      <c r="K909" s="20"/>
    </row>
    <row r="910" spans="2:11" s="3" customFormat="1" x14ac:dyDescent="0.35">
      <c r="B910" s="2"/>
      <c r="C910" s="2"/>
      <c r="D910" s="2"/>
      <c r="E910" s="20"/>
      <c r="F910" s="20"/>
      <c r="G910" s="20"/>
      <c r="H910" s="22"/>
      <c r="I910" s="22"/>
      <c r="J910" s="22"/>
      <c r="K910" s="20"/>
    </row>
    <row r="911" spans="2:11" s="3" customFormat="1" x14ac:dyDescent="0.35">
      <c r="B911" s="2"/>
      <c r="C911" s="2"/>
      <c r="D911" s="2"/>
      <c r="E911" s="20"/>
      <c r="F911" s="20"/>
      <c r="G911" s="20"/>
      <c r="H911" s="22"/>
      <c r="I911" s="22"/>
      <c r="J911" s="22"/>
      <c r="K911" s="20"/>
    </row>
    <row r="912" spans="2:11" s="3" customFormat="1" x14ac:dyDescent="0.35">
      <c r="B912" s="2"/>
      <c r="C912" s="2"/>
      <c r="D912" s="2"/>
      <c r="E912" s="20"/>
      <c r="F912" s="20"/>
      <c r="G912" s="20"/>
      <c r="H912" s="22"/>
      <c r="I912" s="22"/>
      <c r="J912" s="22"/>
      <c r="K912" s="20"/>
    </row>
    <row r="913" spans="2:11" s="3" customFormat="1" x14ac:dyDescent="0.35">
      <c r="B913" s="2"/>
      <c r="C913" s="2"/>
      <c r="D913" s="2"/>
      <c r="E913" s="20"/>
      <c r="F913" s="20"/>
      <c r="G913" s="20"/>
      <c r="H913" s="22"/>
      <c r="I913" s="22"/>
      <c r="J913" s="22"/>
      <c r="K913" s="20"/>
    </row>
    <row r="914" spans="2:11" s="3" customFormat="1" x14ac:dyDescent="0.35">
      <c r="B914" s="2"/>
      <c r="C914" s="2"/>
      <c r="D914" s="2"/>
      <c r="E914" s="20"/>
      <c r="F914" s="20"/>
      <c r="G914" s="20"/>
      <c r="H914" s="22"/>
      <c r="I914" s="22"/>
      <c r="J914" s="22"/>
      <c r="K914" s="20"/>
    </row>
    <row r="915" spans="2:11" s="3" customFormat="1" x14ac:dyDescent="0.35">
      <c r="B915" s="2"/>
      <c r="C915" s="2"/>
      <c r="D915" s="2"/>
      <c r="E915" s="20"/>
      <c r="F915" s="20"/>
      <c r="G915" s="20"/>
      <c r="H915" s="22"/>
      <c r="I915" s="22"/>
      <c r="J915" s="22"/>
      <c r="K915" s="20"/>
    </row>
    <row r="916" spans="2:11" s="3" customFormat="1" x14ac:dyDescent="0.35">
      <c r="B916" s="2"/>
      <c r="C916" s="2"/>
      <c r="D916" s="2"/>
      <c r="E916" s="20"/>
      <c r="F916" s="20"/>
      <c r="G916" s="20"/>
      <c r="H916" s="22"/>
      <c r="I916" s="22"/>
      <c r="J916" s="22"/>
      <c r="K916" s="20"/>
    </row>
    <row r="917" spans="2:11" s="3" customFormat="1" x14ac:dyDescent="0.35">
      <c r="B917" s="2"/>
      <c r="C917" s="2"/>
      <c r="D917" s="2"/>
      <c r="E917" s="20"/>
      <c r="F917" s="20"/>
      <c r="G917" s="20"/>
      <c r="H917" s="22"/>
      <c r="I917" s="22"/>
      <c r="J917" s="22"/>
      <c r="K917" s="20"/>
    </row>
    <row r="918" spans="2:11" s="3" customFormat="1" x14ac:dyDescent="0.35">
      <c r="B918" s="2"/>
      <c r="C918" s="2"/>
      <c r="D918" s="2"/>
      <c r="E918" s="20"/>
      <c r="F918" s="20"/>
      <c r="G918" s="20"/>
      <c r="H918" s="22"/>
      <c r="I918" s="22"/>
      <c r="J918" s="22"/>
      <c r="K918" s="20"/>
    </row>
    <row r="919" spans="2:11" s="3" customFormat="1" x14ac:dyDescent="0.35">
      <c r="B919" s="2"/>
      <c r="C919" s="2"/>
      <c r="D919" s="2"/>
      <c r="E919" s="20"/>
      <c r="F919" s="20"/>
      <c r="G919" s="20"/>
      <c r="H919" s="22"/>
      <c r="I919" s="22"/>
      <c r="J919" s="22"/>
      <c r="K919" s="20"/>
    </row>
    <row r="920" spans="2:11" s="3" customFormat="1" x14ac:dyDescent="0.35">
      <c r="B920" s="2"/>
      <c r="C920" s="2"/>
      <c r="D920" s="2"/>
      <c r="E920" s="20"/>
      <c r="F920" s="20"/>
      <c r="G920" s="20"/>
      <c r="H920" s="22"/>
      <c r="I920" s="22"/>
      <c r="J920" s="22"/>
      <c r="K920" s="20"/>
    </row>
    <row r="921" spans="2:11" s="3" customFormat="1" x14ac:dyDescent="0.35">
      <c r="B921" s="2"/>
      <c r="C921" s="2"/>
      <c r="D921" s="2"/>
      <c r="E921" s="20"/>
      <c r="F921" s="20"/>
      <c r="G921" s="20"/>
      <c r="H921" s="22"/>
      <c r="I921" s="22"/>
      <c r="J921" s="22"/>
      <c r="K921" s="20"/>
    </row>
    <row r="922" spans="2:11" s="3" customFormat="1" x14ac:dyDescent="0.35">
      <c r="B922" s="2"/>
      <c r="C922" s="2"/>
      <c r="D922" s="2"/>
      <c r="E922" s="20"/>
      <c r="F922" s="20"/>
      <c r="G922" s="20"/>
      <c r="H922" s="22"/>
      <c r="I922" s="22"/>
      <c r="J922" s="22"/>
      <c r="K922" s="20"/>
    </row>
    <row r="923" spans="2:11" s="3" customFormat="1" x14ac:dyDescent="0.35">
      <c r="B923" s="2"/>
      <c r="C923" s="2"/>
      <c r="D923" s="2"/>
      <c r="E923" s="20"/>
      <c r="F923" s="20"/>
      <c r="G923" s="20"/>
      <c r="H923" s="22"/>
      <c r="I923" s="22"/>
      <c r="J923" s="22"/>
      <c r="K923" s="20"/>
    </row>
    <row r="924" spans="2:11" s="3" customFormat="1" x14ac:dyDescent="0.35">
      <c r="B924" s="2"/>
      <c r="C924" s="2"/>
      <c r="D924" s="2"/>
      <c r="E924" s="20"/>
      <c r="F924" s="20"/>
      <c r="G924" s="20"/>
      <c r="H924" s="22"/>
      <c r="I924" s="22"/>
      <c r="J924" s="22"/>
      <c r="K924" s="20"/>
    </row>
    <row r="925" spans="2:11" s="3" customFormat="1" x14ac:dyDescent="0.35">
      <c r="B925" s="2"/>
      <c r="C925" s="2"/>
      <c r="D925" s="2"/>
      <c r="E925" s="20"/>
      <c r="F925" s="20"/>
      <c r="G925" s="20"/>
      <c r="H925" s="22"/>
      <c r="I925" s="22"/>
      <c r="J925" s="22"/>
      <c r="K925" s="20"/>
    </row>
    <row r="926" spans="2:11" s="3" customFormat="1" x14ac:dyDescent="0.35">
      <c r="B926" s="2"/>
      <c r="C926" s="2"/>
      <c r="D926" s="2"/>
      <c r="E926" s="20"/>
      <c r="F926" s="20"/>
      <c r="G926" s="20"/>
      <c r="H926" s="22"/>
      <c r="I926" s="22"/>
      <c r="J926" s="22"/>
      <c r="K926" s="20"/>
    </row>
    <row r="927" spans="2:11" s="3" customFormat="1" x14ac:dyDescent="0.35">
      <c r="B927" s="2"/>
      <c r="C927" s="2"/>
      <c r="D927" s="2"/>
      <c r="E927" s="20"/>
      <c r="F927" s="20"/>
      <c r="G927" s="20"/>
      <c r="H927" s="22"/>
      <c r="I927" s="22"/>
      <c r="J927" s="22"/>
      <c r="K927" s="20"/>
    </row>
    <row r="928" spans="2:11" s="3" customFormat="1" x14ac:dyDescent="0.35">
      <c r="B928" s="2"/>
      <c r="C928" s="2"/>
      <c r="D928" s="2"/>
      <c r="E928" s="20"/>
      <c r="F928" s="20"/>
      <c r="G928" s="20"/>
      <c r="H928" s="22"/>
      <c r="I928" s="22"/>
      <c r="J928" s="22"/>
      <c r="K928" s="20"/>
    </row>
    <row r="929" spans="2:11" s="3" customFormat="1" x14ac:dyDescent="0.35">
      <c r="B929" s="2"/>
      <c r="C929" s="2"/>
      <c r="D929" s="2"/>
      <c r="E929" s="20"/>
      <c r="F929" s="20"/>
      <c r="G929" s="20"/>
      <c r="H929" s="22"/>
      <c r="I929" s="22"/>
      <c r="J929" s="22"/>
      <c r="K929" s="20"/>
    </row>
    <row r="930" spans="2:11" s="3" customFormat="1" x14ac:dyDescent="0.35">
      <c r="B930" s="2"/>
      <c r="C930" s="2"/>
      <c r="D930" s="2"/>
      <c r="E930" s="20"/>
      <c r="F930" s="20"/>
      <c r="G930" s="20"/>
      <c r="H930" s="22"/>
      <c r="I930" s="22"/>
      <c r="J930" s="22"/>
      <c r="K930" s="20"/>
    </row>
    <row r="931" spans="2:11" s="3" customFormat="1" x14ac:dyDescent="0.35">
      <c r="B931" s="2"/>
      <c r="C931" s="2"/>
      <c r="D931" s="2"/>
      <c r="E931" s="20"/>
      <c r="F931" s="20"/>
      <c r="G931" s="20"/>
      <c r="H931" s="22"/>
      <c r="I931" s="22"/>
      <c r="J931" s="22"/>
      <c r="K931" s="20"/>
    </row>
    <row r="932" spans="2:11" s="3" customFormat="1" x14ac:dyDescent="0.35">
      <c r="B932" s="2"/>
      <c r="C932" s="2"/>
      <c r="D932" s="2"/>
      <c r="E932" s="20"/>
      <c r="F932" s="20"/>
      <c r="G932" s="20"/>
      <c r="H932" s="22"/>
      <c r="I932" s="22"/>
      <c r="J932" s="22"/>
      <c r="K932" s="20"/>
    </row>
    <row r="933" spans="2:11" s="3" customFormat="1" x14ac:dyDescent="0.35">
      <c r="B933" s="2"/>
      <c r="C933" s="2"/>
      <c r="D933" s="2"/>
      <c r="E933" s="20"/>
      <c r="F933" s="20"/>
      <c r="G933" s="20"/>
      <c r="H933" s="22"/>
      <c r="I933" s="22"/>
      <c r="J933" s="22"/>
      <c r="K933" s="20"/>
    </row>
    <row r="934" spans="2:11" s="3" customFormat="1" x14ac:dyDescent="0.35">
      <c r="B934" s="2"/>
      <c r="C934" s="2"/>
      <c r="D934" s="2"/>
      <c r="E934" s="20"/>
      <c r="F934" s="20"/>
      <c r="G934" s="20"/>
      <c r="H934" s="22"/>
      <c r="I934" s="22"/>
      <c r="J934" s="22"/>
      <c r="K934" s="20"/>
    </row>
    <row r="935" spans="2:11" s="3" customFormat="1" x14ac:dyDescent="0.35">
      <c r="B935" s="2"/>
      <c r="C935" s="2"/>
      <c r="D935" s="2"/>
      <c r="E935" s="20"/>
      <c r="F935" s="20"/>
      <c r="G935" s="20"/>
      <c r="H935" s="22"/>
      <c r="I935" s="22"/>
      <c r="J935" s="22"/>
      <c r="K935" s="20"/>
    </row>
    <row r="936" spans="2:11" s="3" customFormat="1" x14ac:dyDescent="0.35">
      <c r="B936" s="2"/>
      <c r="C936" s="2"/>
      <c r="D936" s="2"/>
      <c r="E936" s="20"/>
      <c r="F936" s="20"/>
      <c r="G936" s="20"/>
      <c r="H936" s="22"/>
      <c r="I936" s="22"/>
      <c r="J936" s="22"/>
      <c r="K936" s="20"/>
    </row>
    <row r="937" spans="2:11" s="3" customFormat="1" x14ac:dyDescent="0.35">
      <c r="B937" s="2"/>
      <c r="C937" s="2"/>
      <c r="D937" s="2"/>
      <c r="E937" s="20"/>
      <c r="F937" s="20"/>
      <c r="G937" s="20"/>
      <c r="H937" s="22"/>
      <c r="I937" s="22"/>
      <c r="J937" s="22"/>
      <c r="K937" s="20"/>
    </row>
    <row r="938" spans="2:11" s="3" customFormat="1" x14ac:dyDescent="0.35">
      <c r="B938" s="2"/>
      <c r="C938" s="2"/>
      <c r="D938" s="2"/>
      <c r="E938" s="20"/>
      <c r="F938" s="20"/>
      <c r="G938" s="20"/>
      <c r="H938" s="22"/>
      <c r="I938" s="22"/>
      <c r="J938" s="22"/>
      <c r="K938" s="20"/>
    </row>
    <row r="939" spans="2:11" s="3" customFormat="1" x14ac:dyDescent="0.35">
      <c r="B939" s="2"/>
      <c r="C939" s="2"/>
      <c r="D939" s="2"/>
      <c r="E939" s="20"/>
      <c r="F939" s="20"/>
      <c r="G939" s="20"/>
      <c r="H939" s="22"/>
      <c r="I939" s="22"/>
      <c r="J939" s="22"/>
      <c r="K939" s="20"/>
    </row>
    <row r="940" spans="2:11" s="3" customFormat="1" x14ac:dyDescent="0.35">
      <c r="B940" s="2"/>
      <c r="C940" s="2"/>
      <c r="D940" s="2"/>
      <c r="E940" s="20"/>
      <c r="F940" s="20"/>
      <c r="G940" s="20"/>
      <c r="H940" s="22"/>
      <c r="I940" s="22"/>
      <c r="J940" s="22"/>
      <c r="K940" s="20"/>
    </row>
    <row r="941" spans="2:11" s="3" customFormat="1" x14ac:dyDescent="0.35">
      <c r="B941" s="2"/>
      <c r="C941" s="2"/>
      <c r="D941" s="2"/>
      <c r="E941" s="20"/>
      <c r="F941" s="20"/>
      <c r="G941" s="20"/>
      <c r="H941" s="22"/>
      <c r="I941" s="22"/>
      <c r="J941" s="22"/>
      <c r="K941" s="20"/>
    </row>
    <row r="942" spans="2:11" s="3" customFormat="1" x14ac:dyDescent="0.35">
      <c r="B942" s="2"/>
      <c r="C942" s="2"/>
      <c r="D942" s="2"/>
      <c r="E942" s="20"/>
      <c r="F942" s="20"/>
      <c r="G942" s="20"/>
      <c r="H942" s="22"/>
      <c r="I942" s="22"/>
      <c r="J942" s="22"/>
      <c r="K942" s="20"/>
    </row>
    <row r="943" spans="2:11" s="3" customFormat="1" x14ac:dyDescent="0.35">
      <c r="B943" s="2"/>
      <c r="C943" s="2"/>
      <c r="D943" s="2"/>
      <c r="E943" s="20"/>
      <c r="F943" s="20"/>
      <c r="G943" s="20"/>
      <c r="H943" s="22"/>
      <c r="I943" s="22"/>
      <c r="J943" s="22"/>
      <c r="K943" s="20"/>
    </row>
    <row r="944" spans="2:11" s="3" customFormat="1" x14ac:dyDescent="0.35">
      <c r="B944" s="2"/>
      <c r="C944" s="2"/>
      <c r="D944" s="2"/>
      <c r="E944" s="20"/>
      <c r="F944" s="20"/>
      <c r="G944" s="20"/>
      <c r="H944" s="22"/>
      <c r="I944" s="22"/>
      <c r="J944" s="22"/>
      <c r="K944" s="20"/>
    </row>
    <row r="945" spans="2:11" s="3" customFormat="1" x14ac:dyDescent="0.35">
      <c r="B945" s="2"/>
      <c r="C945" s="2"/>
      <c r="D945" s="2"/>
      <c r="E945" s="20"/>
      <c r="F945" s="20"/>
      <c r="G945" s="20"/>
      <c r="H945" s="22"/>
      <c r="I945" s="22"/>
      <c r="J945" s="22"/>
      <c r="K945" s="20"/>
    </row>
    <row r="946" spans="2:11" s="3" customFormat="1" x14ac:dyDescent="0.35">
      <c r="B946" s="2"/>
      <c r="C946" s="2"/>
      <c r="D946" s="2"/>
      <c r="E946" s="20"/>
      <c r="F946" s="20"/>
      <c r="G946" s="20"/>
      <c r="H946" s="22"/>
      <c r="I946" s="22"/>
      <c r="J946" s="22"/>
      <c r="K946" s="20"/>
    </row>
    <row r="947" spans="2:11" s="3" customFormat="1" x14ac:dyDescent="0.35">
      <c r="B947" s="2"/>
      <c r="C947" s="2"/>
      <c r="D947" s="2"/>
      <c r="E947" s="20"/>
      <c r="F947" s="20"/>
      <c r="G947" s="20"/>
      <c r="H947" s="22"/>
      <c r="I947" s="22"/>
      <c r="J947" s="22"/>
      <c r="K947" s="20"/>
    </row>
    <row r="948" spans="2:11" s="3" customFormat="1" x14ac:dyDescent="0.35">
      <c r="B948" s="2"/>
      <c r="C948" s="2"/>
      <c r="D948" s="2"/>
      <c r="E948" s="20"/>
      <c r="F948" s="20"/>
      <c r="G948" s="20"/>
      <c r="H948" s="22"/>
      <c r="I948" s="22"/>
      <c r="J948" s="22"/>
      <c r="K948" s="20"/>
    </row>
    <row r="949" spans="2:11" s="3" customFormat="1" x14ac:dyDescent="0.35">
      <c r="B949" s="2"/>
      <c r="C949" s="2"/>
      <c r="D949" s="2"/>
      <c r="E949" s="20"/>
      <c r="F949" s="20"/>
      <c r="G949" s="20"/>
      <c r="H949" s="22"/>
      <c r="I949" s="22"/>
      <c r="J949" s="22"/>
      <c r="K949" s="20"/>
    </row>
    <row r="950" spans="2:11" s="3" customFormat="1" x14ac:dyDescent="0.35">
      <c r="B950" s="2"/>
      <c r="C950" s="2"/>
      <c r="D950" s="2"/>
      <c r="E950" s="20"/>
      <c r="F950" s="20"/>
      <c r="G950" s="20"/>
      <c r="H950" s="22"/>
      <c r="I950" s="22"/>
      <c r="J950" s="22"/>
      <c r="K950" s="20"/>
    </row>
    <row r="951" spans="2:11" s="3" customFormat="1" x14ac:dyDescent="0.35">
      <c r="B951" s="2"/>
      <c r="C951" s="2"/>
      <c r="D951" s="2"/>
      <c r="E951" s="20"/>
      <c r="F951" s="20"/>
      <c r="G951" s="20"/>
      <c r="H951" s="22"/>
      <c r="I951" s="22"/>
      <c r="J951" s="22"/>
      <c r="K951" s="20"/>
    </row>
    <row r="952" spans="2:11" s="3" customFormat="1" x14ac:dyDescent="0.35">
      <c r="B952" s="2"/>
      <c r="C952" s="2"/>
      <c r="D952" s="2"/>
      <c r="E952" s="20"/>
      <c r="F952" s="20"/>
      <c r="G952" s="20"/>
      <c r="H952" s="22"/>
      <c r="I952" s="22"/>
      <c r="J952" s="22"/>
      <c r="K952" s="20"/>
    </row>
    <row r="953" spans="2:11" s="3" customFormat="1" x14ac:dyDescent="0.35">
      <c r="B953" s="2"/>
      <c r="C953" s="2"/>
      <c r="D953" s="2"/>
      <c r="E953" s="20"/>
      <c r="F953" s="20"/>
      <c r="G953" s="20"/>
      <c r="H953" s="22"/>
      <c r="I953" s="22"/>
      <c r="J953" s="22"/>
      <c r="K953" s="20"/>
    </row>
    <row r="954" spans="2:11" s="3" customFormat="1" x14ac:dyDescent="0.35">
      <c r="B954" s="2"/>
      <c r="C954" s="2"/>
      <c r="D954" s="2"/>
      <c r="E954" s="20"/>
      <c r="F954" s="20"/>
      <c r="G954" s="20"/>
      <c r="H954" s="22"/>
      <c r="I954" s="22"/>
      <c r="J954" s="22"/>
      <c r="K954" s="20"/>
    </row>
    <row r="955" spans="2:11" s="3" customFormat="1" x14ac:dyDescent="0.35">
      <c r="B955" s="2"/>
      <c r="C955" s="2"/>
      <c r="D955" s="2"/>
      <c r="E955" s="20"/>
      <c r="F955" s="20"/>
      <c r="G955" s="20"/>
      <c r="H955" s="22"/>
      <c r="I955" s="22"/>
      <c r="J955" s="22"/>
      <c r="K955" s="20"/>
    </row>
    <row r="956" spans="2:11" s="3" customFormat="1" x14ac:dyDescent="0.35">
      <c r="B956" s="2"/>
      <c r="C956" s="2"/>
      <c r="D956" s="2"/>
      <c r="E956" s="20"/>
      <c r="F956" s="20"/>
      <c r="G956" s="20"/>
      <c r="H956" s="22"/>
      <c r="I956" s="22"/>
      <c r="J956" s="22"/>
      <c r="K956" s="20"/>
    </row>
    <row r="957" spans="2:11" s="3" customFormat="1" x14ac:dyDescent="0.35">
      <c r="B957" s="2"/>
      <c r="C957" s="2"/>
      <c r="D957" s="2"/>
      <c r="E957" s="20"/>
      <c r="F957" s="20"/>
      <c r="G957" s="20"/>
      <c r="H957" s="22"/>
      <c r="I957" s="22"/>
      <c r="J957" s="22"/>
      <c r="K957" s="20"/>
    </row>
    <row r="958" spans="2:11" s="3" customFormat="1" x14ac:dyDescent="0.35">
      <c r="B958" s="2"/>
      <c r="C958" s="2"/>
      <c r="D958" s="2"/>
      <c r="E958" s="20"/>
      <c r="F958" s="20"/>
      <c r="G958" s="20"/>
      <c r="H958" s="22"/>
      <c r="I958" s="22"/>
      <c r="J958" s="22"/>
      <c r="K958" s="20"/>
    </row>
    <row r="959" spans="2:11" s="3" customFormat="1" x14ac:dyDescent="0.35">
      <c r="B959" s="2"/>
      <c r="C959" s="2"/>
      <c r="D959" s="2"/>
      <c r="E959" s="20"/>
      <c r="F959" s="20"/>
      <c r="G959" s="20"/>
      <c r="H959" s="22"/>
      <c r="I959" s="22"/>
      <c r="J959" s="22"/>
      <c r="K959" s="20"/>
    </row>
    <row r="960" spans="2:11" s="3" customFormat="1" x14ac:dyDescent="0.35">
      <c r="B960" s="2"/>
      <c r="C960" s="2"/>
      <c r="D960" s="2"/>
      <c r="E960" s="20"/>
      <c r="F960" s="20"/>
      <c r="G960" s="20"/>
      <c r="H960" s="22"/>
      <c r="I960" s="22"/>
      <c r="J960" s="22"/>
      <c r="K960" s="20"/>
    </row>
    <row r="961" spans="2:11" s="3" customFormat="1" x14ac:dyDescent="0.35">
      <c r="B961" s="2"/>
      <c r="C961" s="2"/>
      <c r="D961" s="2"/>
      <c r="E961" s="20"/>
      <c r="F961" s="20"/>
      <c r="G961" s="20"/>
      <c r="H961" s="22"/>
      <c r="I961" s="22"/>
      <c r="J961" s="22"/>
      <c r="K961" s="20"/>
    </row>
    <row r="962" spans="2:11" s="3" customFormat="1" x14ac:dyDescent="0.35">
      <c r="B962" s="2"/>
      <c r="C962" s="2"/>
      <c r="D962" s="2"/>
      <c r="E962" s="20"/>
      <c r="F962" s="20"/>
      <c r="G962" s="20"/>
      <c r="H962" s="22"/>
      <c r="I962" s="22"/>
      <c r="J962" s="22"/>
      <c r="K962" s="20"/>
    </row>
    <row r="963" spans="2:11" s="3" customFormat="1" x14ac:dyDescent="0.35">
      <c r="B963" s="2"/>
      <c r="C963" s="2"/>
      <c r="D963" s="2"/>
      <c r="E963" s="20"/>
      <c r="F963" s="20"/>
      <c r="G963" s="20"/>
      <c r="H963" s="22"/>
      <c r="I963" s="22"/>
      <c r="J963" s="22"/>
      <c r="K963" s="20"/>
    </row>
    <row r="964" spans="2:11" s="3" customFormat="1" x14ac:dyDescent="0.35">
      <c r="B964" s="2"/>
      <c r="C964" s="2"/>
      <c r="D964" s="2"/>
      <c r="E964" s="20"/>
      <c r="F964" s="20"/>
      <c r="G964" s="20"/>
      <c r="H964" s="22"/>
      <c r="I964" s="22"/>
      <c r="J964" s="22"/>
      <c r="K964" s="20"/>
    </row>
    <row r="965" spans="2:11" s="3" customFormat="1" x14ac:dyDescent="0.35">
      <c r="B965" s="2"/>
      <c r="C965" s="2"/>
      <c r="D965" s="2"/>
      <c r="E965" s="20"/>
      <c r="F965" s="20"/>
      <c r="G965" s="20"/>
      <c r="H965" s="22"/>
      <c r="I965" s="22"/>
      <c r="J965" s="22"/>
      <c r="K965" s="20"/>
    </row>
    <row r="966" spans="2:11" s="3" customFormat="1" x14ac:dyDescent="0.35">
      <c r="B966" s="2"/>
      <c r="C966" s="2"/>
      <c r="D966" s="2"/>
      <c r="E966" s="20"/>
      <c r="F966" s="20"/>
      <c r="G966" s="20"/>
      <c r="H966" s="22"/>
      <c r="I966" s="22"/>
      <c r="J966" s="22"/>
      <c r="K966" s="20"/>
    </row>
    <row r="967" spans="2:11" s="3" customFormat="1" x14ac:dyDescent="0.35">
      <c r="B967" s="2"/>
      <c r="C967" s="2"/>
      <c r="D967" s="2"/>
      <c r="E967" s="20"/>
      <c r="F967" s="20"/>
      <c r="G967" s="20"/>
      <c r="H967" s="22"/>
      <c r="I967" s="22"/>
      <c r="J967" s="22"/>
      <c r="K967" s="20"/>
    </row>
    <row r="968" spans="2:11" s="3" customFormat="1" x14ac:dyDescent="0.35">
      <c r="B968" s="2"/>
      <c r="C968" s="2"/>
      <c r="D968" s="2"/>
      <c r="E968" s="20"/>
      <c r="F968" s="20"/>
      <c r="G968" s="20"/>
      <c r="H968" s="22"/>
      <c r="I968" s="22"/>
      <c r="J968" s="22"/>
      <c r="K968" s="20"/>
    </row>
    <row r="969" spans="2:11" s="3" customFormat="1" x14ac:dyDescent="0.35">
      <c r="B969" s="2"/>
      <c r="C969" s="2"/>
      <c r="D969" s="2"/>
      <c r="E969" s="20"/>
      <c r="F969" s="20"/>
      <c r="G969" s="20"/>
      <c r="H969" s="22"/>
      <c r="I969" s="22"/>
      <c r="J969" s="22"/>
      <c r="K969" s="20"/>
    </row>
    <row r="970" spans="2:11" s="3" customFormat="1" x14ac:dyDescent="0.35">
      <c r="B970" s="2"/>
      <c r="C970" s="2"/>
      <c r="D970" s="2"/>
      <c r="E970" s="20"/>
      <c r="F970" s="20"/>
      <c r="G970" s="20"/>
      <c r="H970" s="22"/>
      <c r="I970" s="22"/>
      <c r="J970" s="22"/>
      <c r="K970" s="20"/>
    </row>
    <row r="971" spans="2:11" s="3" customFormat="1" x14ac:dyDescent="0.35">
      <c r="B971" s="2"/>
      <c r="C971" s="2"/>
      <c r="D971" s="2"/>
      <c r="E971" s="20"/>
      <c r="F971" s="20"/>
      <c r="G971" s="20"/>
      <c r="H971" s="22"/>
      <c r="I971" s="22"/>
      <c r="J971" s="22"/>
      <c r="K971" s="20"/>
    </row>
    <row r="972" spans="2:11" s="3" customFormat="1" x14ac:dyDescent="0.35">
      <c r="B972" s="2"/>
      <c r="C972" s="2"/>
      <c r="D972" s="2"/>
      <c r="E972" s="20"/>
      <c r="F972" s="20"/>
      <c r="G972" s="20"/>
      <c r="H972" s="22"/>
      <c r="I972" s="22"/>
      <c r="J972" s="22"/>
      <c r="K972" s="20"/>
    </row>
    <row r="973" spans="2:11" s="3" customFormat="1" x14ac:dyDescent="0.35">
      <c r="B973" s="2"/>
      <c r="C973" s="2"/>
      <c r="D973" s="2"/>
      <c r="E973" s="20"/>
      <c r="F973" s="20"/>
      <c r="G973" s="20"/>
      <c r="H973" s="22"/>
      <c r="I973" s="22"/>
      <c r="J973" s="22"/>
      <c r="K973" s="20"/>
    </row>
    <row r="974" spans="2:11" s="3" customFormat="1" x14ac:dyDescent="0.35">
      <c r="B974" s="2"/>
      <c r="C974" s="2"/>
      <c r="D974" s="2"/>
      <c r="E974" s="20"/>
      <c r="F974" s="20"/>
      <c r="G974" s="20"/>
      <c r="H974" s="22"/>
      <c r="I974" s="22"/>
      <c r="J974" s="22"/>
      <c r="K974" s="20"/>
    </row>
    <row r="975" spans="2:11" s="3" customFormat="1" x14ac:dyDescent="0.35">
      <c r="B975" s="2"/>
      <c r="C975" s="2"/>
      <c r="D975" s="2"/>
      <c r="E975" s="20"/>
      <c r="F975" s="20"/>
      <c r="G975" s="20"/>
      <c r="H975" s="22"/>
      <c r="I975" s="22"/>
      <c r="J975" s="22"/>
      <c r="K975" s="20"/>
    </row>
    <row r="976" spans="2:11" s="3" customFormat="1" x14ac:dyDescent="0.35">
      <c r="B976" s="2"/>
      <c r="C976" s="2"/>
      <c r="D976" s="2"/>
      <c r="E976" s="20"/>
      <c r="F976" s="20"/>
      <c r="G976" s="20"/>
      <c r="H976" s="22"/>
      <c r="I976" s="22"/>
      <c r="J976" s="22"/>
      <c r="K976" s="20"/>
    </row>
    <row r="977" spans="2:11" s="3" customFormat="1" x14ac:dyDescent="0.35">
      <c r="B977" s="2"/>
      <c r="C977" s="2"/>
      <c r="D977" s="2"/>
      <c r="E977" s="20"/>
      <c r="F977" s="20"/>
      <c r="G977" s="20"/>
      <c r="H977" s="22"/>
      <c r="I977" s="22"/>
      <c r="J977" s="22"/>
      <c r="K977" s="20"/>
    </row>
    <row r="978" spans="2:11" s="3" customFormat="1" x14ac:dyDescent="0.35">
      <c r="B978" s="2"/>
      <c r="C978" s="2"/>
      <c r="D978" s="2"/>
      <c r="E978" s="20"/>
      <c r="F978" s="20"/>
      <c r="G978" s="20"/>
      <c r="H978" s="22"/>
      <c r="I978" s="22"/>
      <c r="J978" s="22"/>
      <c r="K978" s="20"/>
    </row>
    <row r="979" spans="2:11" s="3" customFormat="1" x14ac:dyDescent="0.35">
      <c r="B979" s="2"/>
      <c r="C979" s="2"/>
      <c r="D979" s="2"/>
      <c r="E979" s="20"/>
      <c r="F979" s="20"/>
      <c r="G979" s="20"/>
      <c r="H979" s="22"/>
      <c r="I979" s="22"/>
      <c r="J979" s="22"/>
      <c r="K979" s="20"/>
    </row>
    <row r="980" spans="2:11" s="3" customFormat="1" x14ac:dyDescent="0.35">
      <c r="B980" s="2"/>
      <c r="C980" s="2"/>
      <c r="D980" s="2"/>
      <c r="E980" s="20"/>
      <c r="F980" s="20"/>
      <c r="G980" s="20"/>
      <c r="H980" s="22"/>
      <c r="I980" s="22"/>
      <c r="J980" s="22"/>
      <c r="K980" s="20"/>
    </row>
    <row r="981" spans="2:11" s="3" customFormat="1" x14ac:dyDescent="0.35">
      <c r="B981" s="2"/>
      <c r="C981" s="2"/>
      <c r="D981" s="2"/>
      <c r="E981" s="20"/>
      <c r="F981" s="20"/>
      <c r="G981" s="20"/>
      <c r="H981" s="22"/>
      <c r="I981" s="22"/>
      <c r="J981" s="22"/>
      <c r="K981" s="20"/>
    </row>
    <row r="982" spans="2:11" s="3" customFormat="1" x14ac:dyDescent="0.35">
      <c r="B982" s="2"/>
      <c r="C982" s="2"/>
      <c r="D982" s="2"/>
      <c r="E982" s="20"/>
      <c r="F982" s="20"/>
      <c r="G982" s="20"/>
      <c r="H982" s="22"/>
      <c r="I982" s="22"/>
      <c r="J982" s="22"/>
      <c r="K982" s="20"/>
    </row>
    <row r="983" spans="2:11" s="3" customFormat="1" x14ac:dyDescent="0.35">
      <c r="B983" s="2"/>
      <c r="C983" s="2"/>
      <c r="D983" s="2"/>
      <c r="E983" s="20"/>
      <c r="F983" s="20"/>
      <c r="G983" s="20"/>
      <c r="H983" s="22"/>
      <c r="I983" s="22"/>
      <c r="J983" s="22"/>
      <c r="K983" s="20"/>
    </row>
    <row r="984" spans="2:11" s="3" customFormat="1" x14ac:dyDescent="0.35">
      <c r="B984" s="2"/>
      <c r="C984" s="2"/>
      <c r="D984" s="2"/>
      <c r="E984" s="20"/>
      <c r="F984" s="20"/>
      <c r="G984" s="20"/>
      <c r="H984" s="22"/>
      <c r="I984" s="22"/>
      <c r="J984" s="22"/>
      <c r="K984" s="20"/>
    </row>
    <row r="985" spans="2:11" s="3" customFormat="1" x14ac:dyDescent="0.35">
      <c r="B985" s="2"/>
      <c r="C985" s="2"/>
      <c r="D985" s="2"/>
      <c r="E985" s="20"/>
      <c r="F985" s="20"/>
      <c r="G985" s="20"/>
      <c r="H985" s="22"/>
      <c r="I985" s="22"/>
      <c r="J985" s="22"/>
      <c r="K985" s="20"/>
    </row>
    <row r="986" spans="2:11" s="3" customFormat="1" x14ac:dyDescent="0.35">
      <c r="B986" s="2"/>
      <c r="C986" s="2"/>
      <c r="D986" s="2"/>
      <c r="E986" s="20"/>
      <c r="F986" s="20"/>
      <c r="G986" s="20"/>
      <c r="H986" s="22"/>
      <c r="I986" s="22"/>
      <c r="J986" s="22"/>
      <c r="K986" s="20"/>
    </row>
    <row r="987" spans="2:11" s="3" customFormat="1" x14ac:dyDescent="0.35">
      <c r="B987" s="2"/>
      <c r="C987" s="2"/>
      <c r="D987" s="2"/>
      <c r="E987" s="20"/>
      <c r="F987" s="20"/>
      <c r="G987" s="20"/>
      <c r="H987" s="22"/>
      <c r="I987" s="22"/>
      <c r="J987" s="22"/>
      <c r="K987" s="20"/>
    </row>
    <row r="988" spans="2:11" s="3" customFormat="1" x14ac:dyDescent="0.35">
      <c r="B988" s="2"/>
      <c r="C988" s="2"/>
      <c r="D988" s="2"/>
      <c r="E988" s="20"/>
      <c r="F988" s="20"/>
      <c r="G988" s="20"/>
      <c r="H988" s="22"/>
      <c r="I988" s="22"/>
      <c r="J988" s="22"/>
      <c r="K988" s="20"/>
    </row>
    <row r="989" spans="2:11" s="3" customFormat="1" x14ac:dyDescent="0.35">
      <c r="B989" s="2"/>
      <c r="C989" s="2"/>
      <c r="D989" s="2"/>
      <c r="E989" s="20"/>
      <c r="F989" s="20"/>
      <c r="G989" s="20"/>
      <c r="H989" s="22"/>
      <c r="I989" s="22"/>
      <c r="J989" s="22"/>
      <c r="K989" s="20"/>
    </row>
    <row r="990" spans="2:11" s="3" customFormat="1" x14ac:dyDescent="0.35">
      <c r="B990" s="2"/>
      <c r="C990" s="2"/>
      <c r="D990" s="2"/>
      <c r="E990" s="20"/>
      <c r="F990" s="20"/>
      <c r="G990" s="20"/>
      <c r="H990" s="22"/>
      <c r="I990" s="22"/>
      <c r="J990" s="22"/>
      <c r="K990" s="20"/>
    </row>
    <row r="991" spans="2:11" s="3" customFormat="1" x14ac:dyDescent="0.35">
      <c r="B991" s="2"/>
      <c r="C991" s="2"/>
      <c r="D991" s="2"/>
      <c r="E991" s="20"/>
      <c r="F991" s="20"/>
      <c r="G991" s="20"/>
      <c r="H991" s="22"/>
      <c r="I991" s="22"/>
      <c r="J991" s="22"/>
      <c r="K991" s="20"/>
    </row>
    <row r="992" spans="2:11" s="3" customFormat="1" x14ac:dyDescent="0.35">
      <c r="B992" s="2"/>
      <c r="C992" s="2"/>
      <c r="D992" s="2"/>
      <c r="E992" s="20"/>
      <c r="F992" s="20"/>
      <c r="G992" s="20"/>
      <c r="H992" s="22"/>
      <c r="I992" s="22"/>
      <c r="J992" s="22"/>
      <c r="K992" s="20"/>
    </row>
    <row r="993" spans="2:11" s="3" customFormat="1" x14ac:dyDescent="0.35">
      <c r="B993" s="2"/>
      <c r="C993" s="2"/>
      <c r="D993" s="2"/>
      <c r="E993" s="20"/>
      <c r="F993" s="20"/>
      <c r="G993" s="20"/>
      <c r="H993" s="22"/>
      <c r="I993" s="22"/>
      <c r="J993" s="22"/>
      <c r="K993" s="20"/>
    </row>
    <row r="994" spans="2:11" s="3" customFormat="1" x14ac:dyDescent="0.35">
      <c r="B994" s="2"/>
      <c r="C994" s="2"/>
      <c r="D994" s="2"/>
      <c r="E994" s="20"/>
      <c r="F994" s="20"/>
      <c r="G994" s="20"/>
      <c r="H994" s="22"/>
      <c r="I994" s="22"/>
      <c r="J994" s="22"/>
      <c r="K994" s="20"/>
    </row>
    <row r="995" spans="2:11" s="3" customFormat="1" x14ac:dyDescent="0.35">
      <c r="B995" s="2"/>
      <c r="C995" s="2"/>
      <c r="D995" s="2"/>
      <c r="E995" s="20"/>
      <c r="F995" s="20"/>
      <c r="G995" s="20"/>
      <c r="H995" s="22"/>
      <c r="I995" s="22"/>
      <c r="J995" s="22"/>
      <c r="K995" s="20"/>
    </row>
    <row r="996" spans="2:11" s="3" customFormat="1" x14ac:dyDescent="0.35">
      <c r="B996" s="2"/>
      <c r="C996" s="2"/>
      <c r="D996" s="2"/>
      <c r="E996" s="20"/>
      <c r="F996" s="20"/>
      <c r="G996" s="20"/>
      <c r="H996" s="22"/>
      <c r="I996" s="22"/>
      <c r="J996" s="22"/>
      <c r="K996" s="20"/>
    </row>
    <row r="997" spans="2:11" s="3" customFormat="1" x14ac:dyDescent="0.35">
      <c r="B997" s="2"/>
      <c r="C997" s="2"/>
      <c r="D997" s="2"/>
      <c r="E997" s="20"/>
      <c r="F997" s="20"/>
      <c r="G997" s="20"/>
      <c r="H997" s="22"/>
      <c r="I997" s="22"/>
      <c r="J997" s="22"/>
      <c r="K997" s="20"/>
    </row>
    <row r="998" spans="2:11" s="3" customFormat="1" x14ac:dyDescent="0.35">
      <c r="B998" s="2"/>
      <c r="C998" s="2"/>
      <c r="D998" s="2"/>
      <c r="E998" s="20"/>
      <c r="F998" s="20"/>
      <c r="G998" s="20"/>
      <c r="H998" s="22"/>
      <c r="I998" s="22"/>
      <c r="J998" s="22"/>
      <c r="K998" s="20"/>
    </row>
    <row r="999" spans="2:11" s="3" customFormat="1" x14ac:dyDescent="0.35">
      <c r="B999" s="2"/>
      <c r="C999" s="2"/>
      <c r="D999" s="2"/>
      <c r="E999" s="20"/>
      <c r="F999" s="20"/>
      <c r="G999" s="20"/>
      <c r="H999" s="22"/>
      <c r="I999" s="22"/>
      <c r="J999" s="22"/>
      <c r="K999" s="20"/>
    </row>
    <row r="1000" spans="2:11" s="3" customFormat="1" x14ac:dyDescent="0.35">
      <c r="B1000" s="2"/>
      <c r="C1000" s="2"/>
      <c r="D1000" s="2"/>
      <c r="E1000" s="20"/>
      <c r="F1000" s="20"/>
      <c r="G1000" s="20"/>
      <c r="H1000" s="22"/>
      <c r="I1000" s="22"/>
      <c r="J1000" s="22"/>
      <c r="K1000" s="20"/>
    </row>
    <row r="1001" spans="2:11" s="3" customFormat="1" x14ac:dyDescent="0.35">
      <c r="B1001" s="2"/>
      <c r="C1001" s="2"/>
      <c r="D1001" s="2"/>
      <c r="E1001" s="20"/>
      <c r="F1001" s="20"/>
      <c r="G1001" s="20"/>
      <c r="H1001" s="22"/>
      <c r="I1001" s="22"/>
      <c r="J1001" s="22"/>
      <c r="K1001" s="20"/>
    </row>
    <row r="1002" spans="2:11" s="3" customFormat="1" x14ac:dyDescent="0.35">
      <c r="B1002" s="2"/>
      <c r="C1002" s="2"/>
      <c r="D1002" s="2"/>
      <c r="E1002" s="20"/>
      <c r="F1002" s="20"/>
      <c r="G1002" s="20"/>
      <c r="H1002" s="22"/>
      <c r="I1002" s="22"/>
      <c r="J1002" s="22"/>
      <c r="K1002" s="20"/>
    </row>
    <row r="1003" spans="2:11" s="3" customFormat="1" x14ac:dyDescent="0.35">
      <c r="B1003" s="2"/>
      <c r="C1003" s="2"/>
      <c r="D1003" s="2"/>
      <c r="E1003" s="20"/>
      <c r="F1003" s="20"/>
      <c r="G1003" s="20"/>
      <c r="H1003" s="22"/>
      <c r="I1003" s="22"/>
      <c r="J1003" s="22"/>
      <c r="K1003" s="20"/>
    </row>
    <row r="1004" spans="2:11" s="3" customFormat="1" x14ac:dyDescent="0.35">
      <c r="B1004" s="2"/>
      <c r="C1004" s="2"/>
      <c r="D1004" s="2"/>
      <c r="E1004" s="20"/>
      <c r="F1004" s="20"/>
      <c r="G1004" s="20"/>
      <c r="H1004" s="22"/>
      <c r="I1004" s="22"/>
      <c r="J1004" s="22"/>
      <c r="K1004" s="20"/>
    </row>
    <row r="1005" spans="2:11" s="3" customFormat="1" x14ac:dyDescent="0.35">
      <c r="B1005" s="2"/>
      <c r="C1005" s="2"/>
      <c r="D1005" s="2"/>
      <c r="E1005" s="20"/>
      <c r="F1005" s="20"/>
      <c r="G1005" s="20"/>
      <c r="H1005" s="22"/>
      <c r="I1005" s="22"/>
      <c r="J1005" s="22"/>
      <c r="K1005" s="20"/>
    </row>
    <row r="1006" spans="2:11" s="3" customFormat="1" x14ac:dyDescent="0.35">
      <c r="B1006" s="2"/>
      <c r="C1006" s="2"/>
      <c r="D1006" s="2"/>
      <c r="E1006" s="20"/>
      <c r="F1006" s="20"/>
      <c r="G1006" s="20"/>
      <c r="H1006" s="22"/>
      <c r="I1006" s="22"/>
      <c r="J1006" s="22"/>
      <c r="K1006" s="20"/>
    </row>
    <row r="1007" spans="2:11" s="3" customFormat="1" x14ac:dyDescent="0.35">
      <c r="B1007" s="2"/>
      <c r="C1007" s="2"/>
      <c r="D1007" s="2"/>
      <c r="E1007" s="20"/>
      <c r="F1007" s="20"/>
      <c r="G1007" s="20"/>
      <c r="H1007" s="22"/>
      <c r="I1007" s="22"/>
      <c r="J1007" s="22"/>
      <c r="K1007" s="20"/>
    </row>
    <row r="1008" spans="2:11" s="3" customFormat="1" x14ac:dyDescent="0.35">
      <c r="B1008" s="2"/>
      <c r="C1008" s="2"/>
      <c r="D1008" s="2"/>
      <c r="E1008" s="20"/>
      <c r="F1008" s="20"/>
      <c r="G1008" s="20"/>
      <c r="H1008" s="22"/>
      <c r="I1008" s="22"/>
      <c r="J1008" s="22"/>
      <c r="K1008" s="20"/>
    </row>
    <row r="1009" spans="2:11" s="3" customFormat="1" x14ac:dyDescent="0.35">
      <c r="B1009" s="2"/>
      <c r="C1009" s="2"/>
      <c r="D1009" s="2"/>
      <c r="E1009" s="20"/>
      <c r="F1009" s="20"/>
      <c r="G1009" s="20"/>
      <c r="H1009" s="22"/>
      <c r="I1009" s="22"/>
      <c r="J1009" s="22"/>
      <c r="K1009" s="20"/>
    </row>
    <row r="1010" spans="2:11" s="3" customFormat="1" x14ac:dyDescent="0.35">
      <c r="B1010" s="2"/>
      <c r="C1010" s="2"/>
      <c r="D1010" s="2"/>
      <c r="E1010" s="20"/>
      <c r="F1010" s="20"/>
      <c r="G1010" s="20"/>
      <c r="H1010" s="22"/>
      <c r="I1010" s="22"/>
      <c r="J1010" s="22"/>
      <c r="K1010" s="20"/>
    </row>
    <row r="1011" spans="2:11" s="3" customFormat="1" x14ac:dyDescent="0.35">
      <c r="B1011" s="2"/>
      <c r="C1011" s="2"/>
      <c r="D1011" s="2"/>
      <c r="E1011" s="20"/>
      <c r="F1011" s="20"/>
      <c r="G1011" s="20"/>
      <c r="H1011" s="22"/>
      <c r="I1011" s="22"/>
      <c r="J1011" s="22"/>
      <c r="K1011" s="20"/>
    </row>
    <row r="1012" spans="2:11" s="3" customFormat="1" x14ac:dyDescent="0.35">
      <c r="B1012" s="2"/>
      <c r="C1012" s="2"/>
      <c r="D1012" s="2"/>
      <c r="E1012" s="20"/>
      <c r="F1012" s="20"/>
      <c r="G1012" s="20"/>
      <c r="H1012" s="22"/>
      <c r="I1012" s="22"/>
      <c r="J1012" s="22"/>
      <c r="K1012" s="20"/>
    </row>
    <row r="1013" spans="2:11" s="3" customFormat="1" x14ac:dyDescent="0.35">
      <c r="B1013" s="2"/>
      <c r="C1013" s="2"/>
      <c r="D1013" s="2"/>
      <c r="E1013" s="20"/>
      <c r="F1013" s="20"/>
      <c r="G1013" s="20"/>
      <c r="H1013" s="22"/>
      <c r="I1013" s="22"/>
      <c r="J1013" s="22"/>
      <c r="K1013" s="20"/>
    </row>
    <row r="1014" spans="2:11" s="3" customFormat="1" x14ac:dyDescent="0.35">
      <c r="B1014" s="2"/>
      <c r="C1014" s="2"/>
      <c r="D1014" s="2"/>
      <c r="E1014" s="20"/>
      <c r="F1014" s="20"/>
      <c r="G1014" s="20"/>
      <c r="H1014" s="22"/>
      <c r="I1014" s="22"/>
      <c r="J1014" s="22"/>
      <c r="K1014" s="20"/>
    </row>
    <row r="1015" spans="2:11" s="3" customFormat="1" x14ac:dyDescent="0.35">
      <c r="B1015" s="2"/>
      <c r="C1015" s="2"/>
      <c r="D1015" s="2"/>
      <c r="E1015" s="20"/>
      <c r="F1015" s="20"/>
      <c r="G1015" s="20"/>
      <c r="H1015" s="22"/>
      <c r="I1015" s="22"/>
      <c r="J1015" s="22"/>
      <c r="K1015" s="20"/>
    </row>
    <row r="1016" spans="2:11" s="3" customFormat="1" x14ac:dyDescent="0.35">
      <c r="B1016" s="2"/>
      <c r="C1016" s="2"/>
      <c r="D1016" s="2"/>
      <c r="E1016" s="20"/>
      <c r="F1016" s="20"/>
      <c r="G1016" s="20"/>
      <c r="H1016" s="22"/>
      <c r="I1016" s="22"/>
      <c r="J1016" s="22"/>
      <c r="K1016" s="20"/>
    </row>
    <row r="1017" spans="2:11" s="3" customFormat="1" x14ac:dyDescent="0.35">
      <c r="B1017" s="2"/>
      <c r="C1017" s="2"/>
      <c r="D1017" s="2"/>
      <c r="E1017" s="20"/>
      <c r="F1017" s="20"/>
      <c r="G1017" s="20"/>
      <c r="H1017" s="22"/>
      <c r="I1017" s="22"/>
      <c r="J1017" s="22"/>
      <c r="K1017" s="20"/>
    </row>
    <row r="1018" spans="2:11" s="3" customFormat="1" x14ac:dyDescent="0.35">
      <c r="B1018" s="2"/>
      <c r="C1018" s="2"/>
      <c r="D1018" s="2"/>
      <c r="E1018" s="20"/>
      <c r="F1018" s="20"/>
      <c r="G1018" s="20"/>
      <c r="H1018" s="22"/>
      <c r="I1018" s="22"/>
      <c r="J1018" s="22"/>
      <c r="K1018" s="20"/>
    </row>
    <row r="1019" spans="2:11" s="3" customFormat="1" x14ac:dyDescent="0.35">
      <c r="B1019" s="2"/>
      <c r="C1019" s="2"/>
      <c r="D1019" s="2"/>
      <c r="E1019" s="20"/>
      <c r="F1019" s="20"/>
      <c r="G1019" s="20"/>
      <c r="H1019" s="22"/>
      <c r="I1019" s="22"/>
      <c r="J1019" s="22"/>
      <c r="K1019" s="20"/>
    </row>
    <row r="1020" spans="2:11" s="3" customFormat="1" x14ac:dyDescent="0.35">
      <c r="B1020" s="2"/>
      <c r="C1020" s="2"/>
      <c r="D1020" s="2"/>
      <c r="E1020" s="20"/>
      <c r="F1020" s="20"/>
      <c r="G1020" s="20"/>
      <c r="H1020" s="22"/>
      <c r="I1020" s="22"/>
      <c r="J1020" s="22"/>
      <c r="K1020" s="20"/>
    </row>
    <row r="1021" spans="2:11" s="3" customFormat="1" x14ac:dyDescent="0.35">
      <c r="B1021" s="2"/>
      <c r="C1021" s="2"/>
      <c r="D1021" s="2"/>
      <c r="E1021" s="20"/>
      <c r="F1021" s="20"/>
      <c r="G1021" s="20"/>
      <c r="H1021" s="22"/>
      <c r="I1021" s="22"/>
      <c r="J1021" s="22"/>
      <c r="K1021" s="20"/>
    </row>
    <row r="1022" spans="2:11" s="3" customFormat="1" x14ac:dyDescent="0.35">
      <c r="B1022" s="2"/>
      <c r="C1022" s="2"/>
      <c r="D1022" s="2"/>
      <c r="E1022" s="20"/>
      <c r="F1022" s="20"/>
      <c r="G1022" s="20"/>
      <c r="H1022" s="22"/>
      <c r="I1022" s="22"/>
      <c r="J1022" s="22"/>
      <c r="K1022" s="20"/>
    </row>
    <row r="1023" spans="2:11" s="3" customFormat="1" x14ac:dyDescent="0.35">
      <c r="B1023" s="2"/>
      <c r="C1023" s="2"/>
      <c r="D1023" s="2"/>
      <c r="E1023" s="20"/>
      <c r="F1023" s="20"/>
      <c r="G1023" s="20"/>
      <c r="H1023" s="22"/>
      <c r="I1023" s="22"/>
      <c r="J1023" s="22"/>
      <c r="K1023" s="20"/>
    </row>
    <row r="1024" spans="2:11" s="3" customFormat="1" x14ac:dyDescent="0.35">
      <c r="B1024" s="2"/>
      <c r="C1024" s="2"/>
      <c r="D1024" s="2"/>
      <c r="E1024" s="20"/>
      <c r="F1024" s="20"/>
      <c r="G1024" s="20"/>
      <c r="H1024" s="22"/>
      <c r="I1024" s="22"/>
      <c r="J1024" s="22"/>
      <c r="K1024" s="20"/>
    </row>
    <row r="1025" spans="2:11" s="3" customFormat="1" x14ac:dyDescent="0.35">
      <c r="B1025" s="2"/>
      <c r="C1025" s="2"/>
      <c r="D1025" s="2"/>
      <c r="E1025" s="20"/>
      <c r="F1025" s="20"/>
      <c r="G1025" s="20"/>
      <c r="H1025" s="22"/>
      <c r="I1025" s="22"/>
      <c r="J1025" s="22"/>
      <c r="K1025" s="20"/>
    </row>
    <row r="1026" spans="2:11" s="3" customFormat="1" x14ac:dyDescent="0.35">
      <c r="B1026" s="2"/>
      <c r="C1026" s="2"/>
      <c r="D1026" s="2"/>
      <c r="E1026" s="20"/>
      <c r="F1026" s="20"/>
      <c r="G1026" s="20"/>
      <c r="H1026" s="22"/>
      <c r="I1026" s="22"/>
      <c r="J1026" s="22"/>
      <c r="K1026" s="20"/>
    </row>
    <row r="1027" spans="2:11" s="3" customFormat="1" x14ac:dyDescent="0.35">
      <c r="B1027" s="2"/>
      <c r="C1027" s="2"/>
      <c r="D1027" s="2"/>
      <c r="E1027" s="20"/>
      <c r="F1027" s="20"/>
      <c r="G1027" s="20"/>
      <c r="H1027" s="22"/>
      <c r="I1027" s="22"/>
      <c r="J1027" s="22"/>
      <c r="K1027" s="20"/>
    </row>
    <row r="1028" spans="2:11" s="3" customFormat="1" x14ac:dyDescent="0.35">
      <c r="B1028" s="2"/>
      <c r="C1028" s="2"/>
      <c r="D1028" s="2"/>
      <c r="E1028" s="20"/>
      <c r="F1028" s="20"/>
      <c r="G1028" s="20"/>
      <c r="H1028" s="22"/>
      <c r="I1028" s="22"/>
      <c r="J1028" s="22"/>
      <c r="K1028" s="20"/>
    </row>
    <row r="1029" spans="2:11" s="3" customFormat="1" x14ac:dyDescent="0.35">
      <c r="B1029" s="2"/>
      <c r="C1029" s="2"/>
      <c r="D1029" s="2"/>
      <c r="E1029" s="20"/>
      <c r="F1029" s="20"/>
      <c r="G1029" s="20"/>
      <c r="H1029" s="22"/>
      <c r="I1029" s="22"/>
      <c r="J1029" s="22"/>
      <c r="K1029" s="20"/>
    </row>
    <row r="1030" spans="2:11" s="3" customFormat="1" x14ac:dyDescent="0.35">
      <c r="B1030" s="2"/>
      <c r="C1030" s="2"/>
      <c r="D1030" s="2"/>
      <c r="E1030" s="20"/>
      <c r="F1030" s="20"/>
      <c r="G1030" s="20"/>
      <c r="H1030" s="22"/>
      <c r="I1030" s="22"/>
      <c r="J1030" s="22"/>
      <c r="K1030" s="20"/>
    </row>
    <row r="1031" spans="2:11" s="3" customFormat="1" x14ac:dyDescent="0.35">
      <c r="B1031" s="2"/>
      <c r="C1031" s="2"/>
      <c r="D1031" s="2"/>
      <c r="E1031" s="20"/>
      <c r="F1031" s="20"/>
      <c r="G1031" s="20"/>
      <c r="H1031" s="22"/>
      <c r="I1031" s="22"/>
      <c r="J1031" s="22"/>
      <c r="K1031" s="20"/>
    </row>
    <row r="1032" spans="2:11" s="3" customFormat="1" x14ac:dyDescent="0.35">
      <c r="B1032" s="2"/>
      <c r="C1032" s="2"/>
      <c r="D1032" s="2"/>
      <c r="E1032" s="20"/>
      <c r="F1032" s="20"/>
      <c r="G1032" s="20"/>
      <c r="H1032" s="22"/>
      <c r="I1032" s="22"/>
      <c r="J1032" s="22"/>
      <c r="K1032" s="20"/>
    </row>
    <row r="1033" spans="2:11" s="3" customFormat="1" x14ac:dyDescent="0.35">
      <c r="B1033" s="2"/>
      <c r="C1033" s="2"/>
      <c r="D1033" s="2"/>
      <c r="E1033" s="20"/>
      <c r="F1033" s="20"/>
      <c r="G1033" s="20"/>
      <c r="H1033" s="22"/>
      <c r="I1033" s="22"/>
      <c r="J1033" s="22"/>
      <c r="K1033" s="20"/>
    </row>
    <row r="1034" spans="2:11" s="3" customFormat="1" x14ac:dyDescent="0.35">
      <c r="B1034" s="2"/>
      <c r="C1034" s="2"/>
      <c r="D1034" s="2"/>
      <c r="E1034" s="20"/>
      <c r="F1034" s="20"/>
      <c r="G1034" s="20"/>
      <c r="H1034" s="22"/>
      <c r="I1034" s="22"/>
      <c r="J1034" s="22"/>
      <c r="K1034" s="20"/>
    </row>
    <row r="1035" spans="2:11" s="3" customFormat="1" x14ac:dyDescent="0.35">
      <c r="B1035" s="2"/>
      <c r="C1035" s="2"/>
      <c r="D1035" s="2"/>
      <c r="E1035" s="20"/>
      <c r="F1035" s="20"/>
      <c r="G1035" s="20"/>
      <c r="H1035" s="22"/>
      <c r="I1035" s="22"/>
      <c r="J1035" s="22"/>
      <c r="K1035" s="20"/>
    </row>
    <row r="1036" spans="2:11" s="3" customFormat="1" x14ac:dyDescent="0.35">
      <c r="B1036" s="2"/>
      <c r="C1036" s="2"/>
      <c r="D1036" s="2"/>
      <c r="E1036" s="20"/>
      <c r="F1036" s="20"/>
      <c r="G1036" s="20"/>
      <c r="H1036" s="22"/>
      <c r="I1036" s="22"/>
      <c r="J1036" s="22"/>
      <c r="K1036" s="20"/>
    </row>
    <row r="1037" spans="2:11" s="3" customFormat="1" x14ac:dyDescent="0.35">
      <c r="B1037" s="2"/>
      <c r="C1037" s="2"/>
      <c r="D1037" s="2"/>
      <c r="E1037" s="20"/>
      <c r="F1037" s="20"/>
      <c r="G1037" s="20"/>
      <c r="H1037" s="22"/>
      <c r="I1037" s="22"/>
      <c r="J1037" s="22"/>
      <c r="K1037" s="20"/>
    </row>
    <row r="1038" spans="2:11" s="3" customFormat="1" x14ac:dyDescent="0.35">
      <c r="B1038" s="2"/>
      <c r="C1038" s="2"/>
      <c r="D1038" s="2"/>
      <c r="E1038" s="20"/>
      <c r="F1038" s="20"/>
      <c r="G1038" s="20"/>
      <c r="H1038" s="22"/>
      <c r="I1038" s="22"/>
      <c r="J1038" s="22"/>
      <c r="K1038" s="20"/>
    </row>
    <row r="1039" spans="2:11" s="3" customFormat="1" x14ac:dyDescent="0.35">
      <c r="B1039" s="2"/>
      <c r="C1039" s="2"/>
      <c r="D1039" s="2"/>
      <c r="E1039" s="20"/>
      <c r="F1039" s="20"/>
      <c r="G1039" s="20"/>
      <c r="H1039" s="22"/>
      <c r="I1039" s="22"/>
      <c r="J1039" s="22"/>
      <c r="K1039" s="20"/>
    </row>
    <row r="1040" spans="2:11" s="3" customFormat="1" x14ac:dyDescent="0.35">
      <c r="B1040" s="2"/>
      <c r="C1040" s="2"/>
      <c r="D1040" s="2"/>
      <c r="E1040" s="20"/>
      <c r="F1040" s="20"/>
      <c r="G1040" s="20"/>
      <c r="H1040" s="22"/>
      <c r="I1040" s="22"/>
      <c r="J1040" s="22"/>
      <c r="K1040" s="20"/>
    </row>
    <row r="1041" spans="2:11" s="3" customFormat="1" x14ac:dyDescent="0.35">
      <c r="B1041" s="2"/>
      <c r="C1041" s="2"/>
      <c r="D1041" s="2"/>
      <c r="E1041" s="20"/>
      <c r="F1041" s="20"/>
      <c r="G1041" s="20"/>
      <c r="H1041" s="22"/>
      <c r="I1041" s="22"/>
      <c r="J1041" s="22"/>
      <c r="K1041" s="20"/>
    </row>
    <row r="1042" spans="2:11" s="3" customFormat="1" x14ac:dyDescent="0.35">
      <c r="B1042" s="2"/>
      <c r="C1042" s="2"/>
      <c r="D1042" s="2"/>
      <c r="E1042" s="20"/>
      <c r="F1042" s="20"/>
      <c r="G1042" s="20"/>
      <c r="H1042" s="22"/>
      <c r="I1042" s="22"/>
      <c r="J1042" s="22"/>
      <c r="K1042" s="20"/>
    </row>
    <row r="1043" spans="2:11" s="3" customFormat="1" x14ac:dyDescent="0.35">
      <c r="B1043" s="2"/>
      <c r="C1043" s="2"/>
      <c r="D1043" s="2"/>
      <c r="E1043" s="20"/>
      <c r="F1043" s="20"/>
      <c r="G1043" s="20"/>
      <c r="H1043" s="22"/>
      <c r="I1043" s="22"/>
      <c r="J1043" s="22"/>
      <c r="K1043" s="20"/>
    </row>
    <row r="1044" spans="2:11" s="3" customFormat="1" x14ac:dyDescent="0.35">
      <c r="B1044" s="2"/>
      <c r="C1044" s="2"/>
      <c r="D1044" s="2"/>
      <c r="E1044" s="20"/>
      <c r="F1044" s="20"/>
      <c r="G1044" s="20"/>
      <c r="H1044" s="22"/>
      <c r="I1044" s="22"/>
      <c r="J1044" s="22"/>
      <c r="K1044" s="20"/>
    </row>
    <row r="1045" spans="2:11" s="3" customFormat="1" x14ac:dyDescent="0.35">
      <c r="B1045" s="2"/>
      <c r="C1045" s="2"/>
      <c r="D1045" s="2"/>
      <c r="E1045" s="20"/>
      <c r="F1045" s="20"/>
      <c r="G1045" s="20"/>
      <c r="H1045" s="22"/>
      <c r="I1045" s="22"/>
      <c r="J1045" s="22"/>
      <c r="K1045" s="20"/>
    </row>
    <row r="1046" spans="2:11" s="3" customFormat="1" x14ac:dyDescent="0.35">
      <c r="B1046" s="2"/>
      <c r="C1046" s="2"/>
      <c r="D1046" s="2"/>
      <c r="E1046" s="20"/>
      <c r="F1046" s="20"/>
      <c r="G1046" s="20"/>
      <c r="H1046" s="22"/>
      <c r="I1046" s="22"/>
      <c r="J1046" s="22"/>
      <c r="K1046" s="20"/>
    </row>
    <row r="1047" spans="2:11" s="3" customFormat="1" x14ac:dyDescent="0.35">
      <c r="B1047" s="2"/>
      <c r="C1047" s="2"/>
      <c r="D1047" s="2"/>
      <c r="E1047" s="20"/>
      <c r="F1047" s="20"/>
      <c r="G1047" s="20"/>
      <c r="H1047" s="22"/>
      <c r="I1047" s="22"/>
      <c r="J1047" s="22"/>
      <c r="K1047" s="20"/>
    </row>
    <row r="1048" spans="2:11" s="3" customFormat="1" x14ac:dyDescent="0.35">
      <c r="B1048" s="2"/>
      <c r="C1048" s="2"/>
      <c r="D1048" s="2"/>
      <c r="E1048" s="20"/>
      <c r="F1048" s="20"/>
      <c r="G1048" s="20"/>
      <c r="H1048" s="22"/>
      <c r="I1048" s="22"/>
      <c r="J1048" s="22"/>
      <c r="K1048" s="20"/>
    </row>
    <row r="1049" spans="2:11" s="3" customFormat="1" x14ac:dyDescent="0.35">
      <c r="B1049" s="2"/>
      <c r="C1049" s="2"/>
      <c r="D1049" s="2"/>
      <c r="E1049" s="20"/>
      <c r="F1049" s="20"/>
      <c r="G1049" s="20"/>
      <c r="H1049" s="22"/>
      <c r="I1049" s="22"/>
      <c r="J1049" s="22"/>
      <c r="K1049" s="20"/>
    </row>
    <row r="1050" spans="2:11" s="3" customFormat="1" x14ac:dyDescent="0.35">
      <c r="B1050" s="2"/>
      <c r="C1050" s="2"/>
      <c r="D1050" s="2"/>
      <c r="E1050" s="20"/>
      <c r="F1050" s="20"/>
      <c r="G1050" s="20"/>
      <c r="H1050" s="22"/>
      <c r="I1050" s="22"/>
      <c r="J1050" s="22"/>
      <c r="K1050" s="20"/>
    </row>
    <row r="1051" spans="2:11" s="3" customFormat="1" x14ac:dyDescent="0.35">
      <c r="B1051" s="2"/>
      <c r="C1051" s="2"/>
      <c r="D1051" s="2"/>
      <c r="E1051" s="20"/>
      <c r="F1051" s="20"/>
      <c r="G1051" s="20"/>
      <c r="H1051" s="22"/>
      <c r="I1051" s="22"/>
      <c r="J1051" s="22"/>
      <c r="K1051" s="20"/>
    </row>
    <row r="1052" spans="2:11" s="3" customFormat="1" x14ac:dyDescent="0.35">
      <c r="B1052" s="2"/>
      <c r="C1052" s="2"/>
      <c r="D1052" s="2"/>
      <c r="E1052" s="20"/>
      <c r="F1052" s="20"/>
      <c r="G1052" s="20"/>
      <c r="H1052" s="22"/>
      <c r="I1052" s="22"/>
      <c r="J1052" s="22"/>
      <c r="K1052" s="20"/>
    </row>
    <row r="1053" spans="2:11" s="3" customFormat="1" x14ac:dyDescent="0.35">
      <c r="B1053" s="2"/>
      <c r="C1053" s="2"/>
      <c r="D1053" s="2"/>
      <c r="E1053" s="20"/>
      <c r="F1053" s="20"/>
      <c r="G1053" s="20"/>
      <c r="H1053" s="22"/>
      <c r="I1053" s="22"/>
      <c r="J1053" s="22"/>
      <c r="K1053" s="20"/>
    </row>
    <row r="1054" spans="2:11" s="3" customFormat="1" x14ac:dyDescent="0.35">
      <c r="B1054" s="2"/>
      <c r="C1054" s="2"/>
      <c r="D1054" s="2"/>
      <c r="E1054" s="20"/>
      <c r="F1054" s="20"/>
      <c r="G1054" s="20"/>
      <c r="H1054" s="22"/>
      <c r="I1054" s="22"/>
      <c r="J1054" s="22"/>
      <c r="K1054" s="20"/>
    </row>
    <row r="1055" spans="2:11" s="3" customFormat="1" x14ac:dyDescent="0.35">
      <c r="B1055" s="2"/>
      <c r="C1055" s="2"/>
      <c r="D1055" s="2"/>
      <c r="E1055" s="20"/>
      <c r="F1055" s="20"/>
      <c r="G1055" s="20"/>
      <c r="H1055" s="22"/>
      <c r="I1055" s="22"/>
      <c r="J1055" s="22"/>
      <c r="K1055" s="20"/>
    </row>
    <row r="1056" spans="2:11" s="3" customFormat="1" x14ac:dyDescent="0.35">
      <c r="B1056" s="2"/>
      <c r="C1056" s="2"/>
      <c r="D1056" s="2"/>
      <c r="E1056" s="20"/>
      <c r="F1056" s="20"/>
      <c r="G1056" s="20"/>
      <c r="H1056" s="22"/>
      <c r="I1056" s="22"/>
      <c r="J1056" s="22"/>
      <c r="K1056" s="20"/>
    </row>
    <row r="1057" spans="2:11" s="3" customFormat="1" x14ac:dyDescent="0.35">
      <c r="B1057" s="2"/>
      <c r="C1057" s="2"/>
      <c r="D1057" s="2"/>
      <c r="E1057" s="20"/>
      <c r="F1057" s="20"/>
      <c r="G1057" s="20"/>
      <c r="H1057" s="22"/>
      <c r="I1057" s="22"/>
      <c r="J1057" s="22"/>
      <c r="K1057" s="20"/>
    </row>
    <row r="1058" spans="2:11" s="3" customFormat="1" x14ac:dyDescent="0.35">
      <c r="B1058" s="2"/>
      <c r="C1058" s="2"/>
      <c r="D1058" s="2"/>
      <c r="E1058" s="20"/>
      <c r="F1058" s="20"/>
      <c r="G1058" s="20"/>
      <c r="H1058" s="22"/>
      <c r="I1058" s="22"/>
      <c r="J1058" s="22"/>
      <c r="K1058" s="20"/>
    </row>
    <row r="1059" spans="2:11" s="3" customFormat="1" x14ac:dyDescent="0.35">
      <c r="B1059" s="2"/>
      <c r="C1059" s="2"/>
      <c r="D1059" s="2"/>
      <c r="E1059" s="20"/>
      <c r="F1059" s="20"/>
      <c r="G1059" s="20"/>
      <c r="H1059" s="22"/>
      <c r="I1059" s="22"/>
      <c r="J1059" s="22"/>
      <c r="K1059" s="20"/>
    </row>
    <row r="1060" spans="2:11" s="3" customFormat="1" x14ac:dyDescent="0.35">
      <c r="B1060" s="2"/>
      <c r="C1060" s="2"/>
      <c r="D1060" s="2"/>
      <c r="E1060" s="20"/>
      <c r="F1060" s="20"/>
      <c r="G1060" s="20"/>
      <c r="H1060" s="22"/>
      <c r="I1060" s="22"/>
      <c r="J1060" s="22"/>
      <c r="K1060" s="20"/>
    </row>
    <row r="1061" spans="2:11" s="3" customFormat="1" x14ac:dyDescent="0.35">
      <c r="B1061" s="2"/>
      <c r="C1061" s="2"/>
      <c r="D1061" s="2"/>
      <c r="E1061" s="20"/>
      <c r="F1061" s="20"/>
      <c r="G1061" s="20"/>
      <c r="H1061" s="22"/>
      <c r="I1061" s="22"/>
      <c r="J1061" s="22"/>
      <c r="K1061" s="20"/>
    </row>
    <row r="1062" spans="2:11" s="3" customFormat="1" x14ac:dyDescent="0.35">
      <c r="B1062" s="2"/>
      <c r="C1062" s="2"/>
      <c r="D1062" s="2"/>
      <c r="E1062" s="20"/>
      <c r="F1062" s="20"/>
      <c r="G1062" s="20"/>
      <c r="H1062" s="22"/>
      <c r="I1062" s="22"/>
      <c r="J1062" s="22"/>
      <c r="K1062" s="20"/>
    </row>
    <row r="1063" spans="2:11" s="3" customFormat="1" x14ac:dyDescent="0.35">
      <c r="B1063" s="2"/>
      <c r="C1063" s="2"/>
      <c r="D1063" s="2"/>
      <c r="E1063" s="20"/>
      <c r="F1063" s="20"/>
      <c r="G1063" s="20"/>
      <c r="H1063" s="22"/>
      <c r="I1063" s="22"/>
      <c r="J1063" s="22"/>
      <c r="K1063" s="20"/>
    </row>
    <row r="1064" spans="2:11" s="3" customFormat="1" x14ac:dyDescent="0.35">
      <c r="B1064" s="2"/>
      <c r="C1064" s="2"/>
      <c r="D1064" s="2"/>
      <c r="E1064" s="20"/>
      <c r="F1064" s="20"/>
      <c r="G1064" s="20"/>
      <c r="H1064" s="22"/>
      <c r="I1064" s="22"/>
      <c r="J1064" s="22"/>
      <c r="K1064" s="20"/>
    </row>
    <row r="1065" spans="2:11" s="3" customFormat="1" x14ac:dyDescent="0.35">
      <c r="B1065" s="2"/>
      <c r="C1065" s="2"/>
      <c r="D1065" s="2"/>
      <c r="E1065" s="20"/>
      <c r="F1065" s="20"/>
      <c r="G1065" s="20"/>
      <c r="H1065" s="22"/>
      <c r="I1065" s="22"/>
      <c r="J1065" s="22"/>
      <c r="K1065" s="20"/>
    </row>
    <row r="1066" spans="2:11" s="3" customFormat="1" x14ac:dyDescent="0.35">
      <c r="B1066" s="2"/>
      <c r="C1066" s="2"/>
      <c r="D1066" s="2"/>
      <c r="E1066" s="20"/>
      <c r="F1066" s="20"/>
      <c r="G1066" s="20"/>
      <c r="H1066" s="22"/>
      <c r="I1066" s="22"/>
      <c r="J1066" s="22"/>
      <c r="K1066" s="20"/>
    </row>
    <row r="1067" spans="2:11" s="3" customFormat="1" x14ac:dyDescent="0.35">
      <c r="B1067" s="2"/>
      <c r="C1067" s="2"/>
      <c r="D1067" s="2"/>
      <c r="E1067" s="20"/>
      <c r="F1067" s="20"/>
      <c r="G1067" s="20"/>
      <c r="H1067" s="22"/>
      <c r="I1067" s="22"/>
      <c r="J1067" s="22"/>
      <c r="K1067" s="20"/>
    </row>
    <row r="1068" spans="2:11" s="3" customFormat="1" x14ac:dyDescent="0.35">
      <c r="B1068" s="2"/>
      <c r="C1068" s="2"/>
      <c r="D1068" s="2"/>
      <c r="E1068" s="20"/>
      <c r="F1068" s="20"/>
      <c r="G1068" s="20"/>
      <c r="H1068" s="22"/>
      <c r="I1068" s="22"/>
      <c r="J1068" s="22"/>
      <c r="K1068" s="20"/>
    </row>
    <row r="1069" spans="2:11" s="3" customFormat="1" x14ac:dyDescent="0.35">
      <c r="B1069" s="2"/>
      <c r="C1069" s="2"/>
      <c r="D1069" s="2"/>
      <c r="E1069" s="20"/>
      <c r="F1069" s="20"/>
      <c r="G1069" s="20"/>
      <c r="H1069" s="22"/>
      <c r="I1069" s="22"/>
      <c r="J1069" s="22"/>
      <c r="K1069" s="20"/>
    </row>
    <row r="1070" spans="2:11" s="3" customFormat="1" x14ac:dyDescent="0.35">
      <c r="B1070" s="2"/>
      <c r="C1070" s="2"/>
      <c r="D1070" s="2"/>
      <c r="E1070" s="20"/>
      <c r="F1070" s="20"/>
      <c r="G1070" s="20"/>
      <c r="H1070" s="22"/>
      <c r="I1070" s="22"/>
      <c r="J1070" s="22"/>
      <c r="K1070" s="20"/>
    </row>
    <row r="1071" spans="2:11" s="3" customFormat="1" x14ac:dyDescent="0.35">
      <c r="B1071" s="2"/>
      <c r="C1071" s="2"/>
      <c r="D1071" s="2"/>
      <c r="E1071" s="20"/>
      <c r="F1071" s="20"/>
      <c r="G1071" s="20"/>
      <c r="H1071" s="22"/>
      <c r="I1071" s="22"/>
      <c r="J1071" s="22"/>
      <c r="K1071" s="20"/>
    </row>
    <row r="1072" spans="2:11" s="3" customFormat="1" x14ac:dyDescent="0.35">
      <c r="B1072" s="2"/>
      <c r="C1072" s="2"/>
      <c r="D1072" s="2"/>
      <c r="E1072" s="20"/>
      <c r="F1072" s="20"/>
      <c r="G1072" s="20"/>
      <c r="H1072" s="22"/>
      <c r="I1072" s="22"/>
      <c r="J1072" s="22"/>
      <c r="K1072" s="20"/>
    </row>
    <row r="1073" spans="2:11" s="3" customFormat="1" x14ac:dyDescent="0.35">
      <c r="B1073" s="2"/>
      <c r="C1073" s="2"/>
      <c r="D1073" s="2"/>
      <c r="E1073" s="20"/>
      <c r="F1073" s="20"/>
      <c r="G1073" s="20"/>
      <c r="H1073" s="22"/>
      <c r="I1073" s="22"/>
      <c r="J1073" s="22"/>
      <c r="K1073" s="20"/>
    </row>
    <row r="1074" spans="2:11" s="3" customFormat="1" x14ac:dyDescent="0.35">
      <c r="B1074" s="2"/>
      <c r="C1074" s="2"/>
      <c r="D1074" s="2"/>
      <c r="E1074" s="20"/>
      <c r="F1074" s="20"/>
      <c r="G1074" s="20"/>
      <c r="H1074" s="22"/>
      <c r="I1074" s="22"/>
      <c r="J1074" s="22"/>
      <c r="K1074" s="20"/>
    </row>
    <row r="1075" spans="2:11" s="3" customFormat="1" x14ac:dyDescent="0.35">
      <c r="B1075" s="2"/>
      <c r="C1075" s="2"/>
      <c r="D1075" s="2"/>
      <c r="E1075" s="20"/>
      <c r="F1075" s="20"/>
      <c r="G1075" s="20"/>
      <c r="H1075" s="22"/>
      <c r="I1075" s="22"/>
      <c r="J1075" s="22"/>
      <c r="K1075" s="20"/>
    </row>
    <row r="1076" spans="2:11" s="3" customFormat="1" x14ac:dyDescent="0.35">
      <c r="B1076" s="2"/>
      <c r="C1076" s="2"/>
      <c r="D1076" s="2"/>
      <c r="E1076" s="20"/>
      <c r="F1076" s="20"/>
      <c r="G1076" s="20"/>
      <c r="H1076" s="22"/>
      <c r="I1076" s="22"/>
      <c r="J1076" s="22"/>
      <c r="K1076" s="20"/>
    </row>
    <row r="1077" spans="2:11" s="3" customFormat="1" x14ac:dyDescent="0.35">
      <c r="B1077" s="2"/>
      <c r="C1077" s="2"/>
      <c r="D1077" s="2"/>
      <c r="E1077" s="20"/>
      <c r="F1077" s="20"/>
      <c r="G1077" s="20"/>
      <c r="H1077" s="22"/>
      <c r="I1077" s="22"/>
      <c r="J1077" s="22"/>
      <c r="K1077" s="20"/>
    </row>
    <row r="1078" spans="2:11" s="3" customFormat="1" x14ac:dyDescent="0.35">
      <c r="B1078" s="2"/>
      <c r="C1078" s="2"/>
      <c r="D1078" s="2"/>
      <c r="E1078" s="20"/>
      <c r="F1078" s="20"/>
      <c r="G1078" s="20"/>
      <c r="H1078" s="22"/>
      <c r="I1078" s="22"/>
      <c r="J1078" s="22"/>
      <c r="K1078" s="20"/>
    </row>
    <row r="1079" spans="2:11" s="3" customFormat="1" x14ac:dyDescent="0.35">
      <c r="B1079" s="2"/>
      <c r="C1079" s="2"/>
      <c r="D1079" s="2"/>
      <c r="E1079" s="20"/>
      <c r="F1079" s="20"/>
      <c r="G1079" s="20"/>
      <c r="H1079" s="22"/>
      <c r="I1079" s="22"/>
      <c r="J1079" s="22"/>
      <c r="K1079" s="20"/>
    </row>
    <row r="1080" spans="2:11" s="3" customFormat="1" x14ac:dyDescent="0.35">
      <c r="B1080" s="2"/>
      <c r="C1080" s="2"/>
      <c r="D1080" s="2"/>
      <c r="E1080" s="20"/>
      <c r="F1080" s="20"/>
      <c r="G1080" s="20"/>
      <c r="H1080" s="22"/>
      <c r="I1080" s="22"/>
      <c r="J1080" s="22"/>
      <c r="K1080" s="20"/>
    </row>
    <row r="1081" spans="2:11" s="3" customFormat="1" x14ac:dyDescent="0.35">
      <c r="B1081" s="2"/>
      <c r="C1081" s="2"/>
      <c r="D1081" s="2"/>
      <c r="E1081" s="20"/>
      <c r="F1081" s="20"/>
      <c r="G1081" s="20"/>
      <c r="H1081" s="22"/>
      <c r="I1081" s="22"/>
      <c r="J1081" s="22"/>
      <c r="K1081" s="20"/>
    </row>
    <row r="1082" spans="2:11" s="3" customFormat="1" x14ac:dyDescent="0.35">
      <c r="B1082" s="2"/>
      <c r="C1082" s="2"/>
      <c r="D1082" s="2"/>
      <c r="E1082" s="20"/>
      <c r="F1082" s="20"/>
      <c r="G1082" s="20"/>
      <c r="H1082" s="22"/>
      <c r="I1082" s="22"/>
      <c r="J1082" s="22"/>
      <c r="K1082" s="20"/>
    </row>
    <row r="1083" spans="2:11" s="3" customFormat="1" x14ac:dyDescent="0.35">
      <c r="B1083" s="2"/>
      <c r="C1083" s="2"/>
      <c r="D1083" s="2"/>
      <c r="E1083" s="20"/>
      <c r="F1083" s="20"/>
      <c r="G1083" s="20"/>
      <c r="H1083" s="22"/>
      <c r="I1083" s="22"/>
      <c r="J1083" s="22"/>
      <c r="K1083" s="20"/>
    </row>
    <row r="1084" spans="2:11" s="3" customFormat="1" x14ac:dyDescent="0.35">
      <c r="B1084" s="2"/>
      <c r="C1084" s="2"/>
      <c r="D1084" s="2"/>
      <c r="E1084" s="20"/>
      <c r="F1084" s="20"/>
      <c r="G1084" s="20"/>
      <c r="H1084" s="22"/>
      <c r="I1084" s="22"/>
      <c r="J1084" s="22"/>
      <c r="K1084" s="20"/>
    </row>
    <row r="1085" spans="2:11" s="3" customFormat="1" x14ac:dyDescent="0.35">
      <c r="B1085" s="2"/>
      <c r="C1085" s="2"/>
      <c r="D1085" s="2"/>
      <c r="E1085" s="20"/>
      <c r="F1085" s="20"/>
      <c r="G1085" s="20"/>
      <c r="H1085" s="22"/>
      <c r="I1085" s="22"/>
      <c r="J1085" s="22"/>
      <c r="K1085" s="20"/>
    </row>
    <row r="1086" spans="2:11" s="3" customFormat="1" x14ac:dyDescent="0.35">
      <c r="B1086" s="2"/>
      <c r="C1086" s="2"/>
      <c r="D1086" s="2"/>
      <c r="E1086" s="20"/>
      <c r="F1086" s="20"/>
      <c r="G1086" s="20"/>
      <c r="H1086" s="22"/>
      <c r="I1086" s="22"/>
      <c r="J1086" s="22"/>
      <c r="K1086" s="20"/>
    </row>
    <row r="1087" spans="2:11" s="3" customFormat="1" x14ac:dyDescent="0.35">
      <c r="B1087" s="2"/>
      <c r="C1087" s="2"/>
      <c r="D1087" s="2"/>
      <c r="E1087" s="20"/>
      <c r="F1087" s="20"/>
      <c r="G1087" s="20"/>
      <c r="H1087" s="22"/>
      <c r="I1087" s="22"/>
      <c r="J1087" s="22"/>
      <c r="K1087" s="20"/>
    </row>
    <row r="1088" spans="2:11" s="3" customFormat="1" x14ac:dyDescent="0.35">
      <c r="B1088" s="2"/>
      <c r="C1088" s="2"/>
      <c r="D1088" s="2"/>
      <c r="E1088" s="20"/>
      <c r="F1088" s="20"/>
      <c r="G1088" s="20"/>
      <c r="H1088" s="22"/>
      <c r="I1088" s="22"/>
      <c r="J1088" s="22"/>
      <c r="K1088" s="20"/>
    </row>
    <row r="1089" spans="2:11" s="3" customFormat="1" x14ac:dyDescent="0.35">
      <c r="B1089" s="2"/>
      <c r="C1089" s="2"/>
      <c r="D1089" s="2"/>
      <c r="E1089" s="20"/>
      <c r="F1089" s="20"/>
      <c r="G1089" s="20"/>
      <c r="H1089" s="22"/>
      <c r="I1089" s="22"/>
      <c r="J1089" s="22"/>
      <c r="K1089" s="20"/>
    </row>
    <row r="1090" spans="2:11" s="3" customFormat="1" x14ac:dyDescent="0.35">
      <c r="B1090" s="2"/>
      <c r="C1090" s="2"/>
      <c r="D1090" s="2"/>
      <c r="E1090" s="20"/>
      <c r="F1090" s="20"/>
      <c r="G1090" s="20"/>
      <c r="H1090" s="22"/>
      <c r="I1090" s="22"/>
      <c r="J1090" s="22"/>
      <c r="K1090" s="20"/>
    </row>
    <row r="1091" spans="2:11" s="3" customFormat="1" x14ac:dyDescent="0.35">
      <c r="B1091" s="2"/>
      <c r="C1091" s="2"/>
      <c r="D1091" s="2"/>
      <c r="E1091" s="20"/>
      <c r="F1091" s="20"/>
      <c r="G1091" s="20"/>
      <c r="H1091" s="22"/>
      <c r="I1091" s="22"/>
      <c r="J1091" s="22"/>
      <c r="K1091" s="20"/>
    </row>
    <row r="1092" spans="2:11" s="3" customFormat="1" x14ac:dyDescent="0.35">
      <c r="B1092" s="2"/>
      <c r="C1092" s="2"/>
      <c r="D1092" s="2"/>
      <c r="E1092" s="20"/>
      <c r="F1092" s="20"/>
      <c r="G1092" s="20"/>
      <c r="H1092" s="22"/>
      <c r="I1092" s="22"/>
      <c r="J1092" s="22"/>
      <c r="K1092" s="20"/>
    </row>
    <row r="1093" spans="2:11" s="3" customFormat="1" x14ac:dyDescent="0.35">
      <c r="B1093" s="2"/>
      <c r="C1093" s="2"/>
      <c r="D1093" s="2"/>
      <c r="E1093" s="20"/>
      <c r="F1093" s="20"/>
      <c r="G1093" s="20"/>
      <c r="H1093" s="22"/>
      <c r="I1093" s="22"/>
      <c r="J1093" s="22"/>
      <c r="K1093" s="20"/>
    </row>
    <row r="1094" spans="2:11" s="3" customFormat="1" x14ac:dyDescent="0.35">
      <c r="B1094" s="2"/>
      <c r="C1094" s="2"/>
      <c r="D1094" s="2"/>
      <c r="E1094" s="20"/>
      <c r="F1094" s="20"/>
      <c r="G1094" s="20"/>
      <c r="H1094" s="22"/>
      <c r="I1094" s="22"/>
      <c r="J1094" s="22"/>
      <c r="K1094" s="20"/>
    </row>
    <row r="1095" spans="2:11" s="3" customFormat="1" x14ac:dyDescent="0.35">
      <c r="B1095" s="2"/>
      <c r="C1095" s="2"/>
      <c r="D1095" s="2"/>
      <c r="E1095" s="20"/>
      <c r="F1095" s="20"/>
      <c r="G1095" s="20"/>
      <c r="H1095" s="22"/>
      <c r="I1095" s="22"/>
      <c r="J1095" s="22"/>
      <c r="K1095" s="20"/>
    </row>
    <row r="1096" spans="2:11" s="3" customFormat="1" x14ac:dyDescent="0.35">
      <c r="B1096" s="2"/>
      <c r="C1096" s="2"/>
      <c r="D1096" s="2"/>
      <c r="E1096" s="20"/>
      <c r="F1096" s="20"/>
      <c r="G1096" s="20"/>
      <c r="H1096" s="22"/>
      <c r="I1096" s="22"/>
      <c r="J1096" s="22"/>
      <c r="K1096" s="20"/>
    </row>
    <row r="1097" spans="2:11" s="3" customFormat="1" x14ac:dyDescent="0.35">
      <c r="B1097" s="2"/>
      <c r="C1097" s="2"/>
      <c r="D1097" s="2"/>
      <c r="E1097" s="20"/>
      <c r="F1097" s="20"/>
      <c r="G1097" s="20"/>
      <c r="H1097" s="22"/>
      <c r="I1097" s="22"/>
      <c r="J1097" s="22"/>
      <c r="K1097" s="20"/>
    </row>
    <row r="1098" spans="2:11" s="3" customFormat="1" x14ac:dyDescent="0.35">
      <c r="B1098" s="2"/>
      <c r="C1098" s="2"/>
      <c r="D1098" s="2"/>
      <c r="E1098" s="20"/>
      <c r="F1098" s="20"/>
      <c r="G1098" s="20"/>
      <c r="H1098" s="22"/>
      <c r="I1098" s="22"/>
      <c r="J1098" s="22"/>
      <c r="K1098" s="20"/>
    </row>
    <row r="1099" spans="2:11" s="3" customFormat="1" x14ac:dyDescent="0.35">
      <c r="B1099" s="2"/>
      <c r="C1099" s="2"/>
      <c r="D1099" s="2"/>
      <c r="E1099" s="20"/>
      <c r="F1099" s="20"/>
      <c r="G1099" s="20"/>
      <c r="H1099" s="22"/>
      <c r="I1099" s="22"/>
      <c r="J1099" s="22"/>
      <c r="K1099" s="20"/>
    </row>
    <row r="1100" spans="2:11" s="3" customFormat="1" x14ac:dyDescent="0.35">
      <c r="B1100" s="2"/>
      <c r="C1100" s="2"/>
      <c r="D1100" s="2"/>
      <c r="E1100" s="20"/>
      <c r="F1100" s="20"/>
      <c r="G1100" s="20"/>
      <c r="H1100" s="22"/>
      <c r="I1100" s="22"/>
      <c r="J1100" s="22"/>
      <c r="K1100" s="20"/>
    </row>
    <row r="1101" spans="2:11" s="3" customFormat="1" x14ac:dyDescent="0.35">
      <c r="B1101" s="2"/>
      <c r="C1101" s="2"/>
      <c r="D1101" s="2"/>
      <c r="E1101" s="20"/>
      <c r="F1101" s="20"/>
      <c r="G1101" s="20"/>
      <c r="H1101" s="22"/>
      <c r="I1101" s="22"/>
      <c r="J1101" s="22"/>
      <c r="K1101" s="20"/>
    </row>
    <row r="1102" spans="2:11" s="3" customFormat="1" x14ac:dyDescent="0.35">
      <c r="B1102" s="2"/>
      <c r="C1102" s="2"/>
      <c r="D1102" s="2"/>
      <c r="E1102" s="20"/>
      <c r="F1102" s="20"/>
      <c r="G1102" s="20"/>
      <c r="H1102" s="22"/>
      <c r="I1102" s="22"/>
      <c r="J1102" s="22"/>
      <c r="K1102" s="20"/>
    </row>
    <row r="1103" spans="2:11" s="3" customFormat="1" x14ac:dyDescent="0.35">
      <c r="B1103" s="2"/>
      <c r="C1103" s="2"/>
      <c r="D1103" s="2"/>
      <c r="E1103" s="20"/>
      <c r="F1103" s="20"/>
      <c r="G1103" s="20"/>
      <c r="H1103" s="22"/>
      <c r="I1103" s="22"/>
      <c r="J1103" s="22"/>
      <c r="K1103" s="20"/>
    </row>
    <row r="1104" spans="2:11" s="3" customFormat="1" x14ac:dyDescent="0.35">
      <c r="B1104" s="2"/>
      <c r="C1104" s="2"/>
      <c r="D1104" s="2"/>
      <c r="E1104" s="20"/>
      <c r="F1104" s="20"/>
      <c r="G1104" s="20"/>
      <c r="H1104" s="22"/>
      <c r="I1104" s="22"/>
      <c r="J1104" s="22"/>
      <c r="K1104" s="20"/>
    </row>
    <row r="1105" spans="2:11" s="3" customFormat="1" x14ac:dyDescent="0.35">
      <c r="B1105" s="2"/>
      <c r="C1105" s="2"/>
      <c r="D1105" s="2"/>
      <c r="E1105" s="20"/>
      <c r="F1105" s="20"/>
      <c r="G1105" s="20"/>
      <c r="H1105" s="22"/>
      <c r="I1105" s="22"/>
      <c r="J1105" s="22"/>
      <c r="K1105" s="20"/>
    </row>
    <row r="1106" spans="2:11" s="3" customFormat="1" x14ac:dyDescent="0.35">
      <c r="B1106" s="2"/>
      <c r="C1106" s="2"/>
      <c r="D1106" s="2"/>
      <c r="E1106" s="20"/>
      <c r="F1106" s="20"/>
      <c r="G1106" s="20"/>
      <c r="H1106" s="22"/>
      <c r="I1106" s="22"/>
      <c r="J1106" s="22"/>
      <c r="K1106" s="20"/>
    </row>
    <row r="1107" spans="2:11" s="3" customFormat="1" x14ac:dyDescent="0.35">
      <c r="B1107" s="2"/>
      <c r="C1107" s="2"/>
      <c r="D1107" s="2"/>
      <c r="E1107" s="20"/>
      <c r="F1107" s="20"/>
      <c r="G1107" s="20"/>
      <c r="H1107" s="22"/>
      <c r="I1107" s="22"/>
      <c r="J1107" s="22"/>
      <c r="K1107" s="20"/>
    </row>
    <row r="1108" spans="2:11" s="3" customFormat="1" x14ac:dyDescent="0.35">
      <c r="B1108" s="2"/>
      <c r="C1108" s="2"/>
      <c r="D1108" s="2"/>
      <c r="E1108" s="20"/>
      <c r="F1108" s="20"/>
      <c r="G1108" s="20"/>
      <c r="H1108" s="22"/>
      <c r="I1108" s="22"/>
      <c r="J1108" s="22"/>
      <c r="K1108" s="20"/>
    </row>
    <row r="1109" spans="2:11" s="3" customFormat="1" x14ac:dyDescent="0.35">
      <c r="B1109" s="2"/>
      <c r="C1109" s="2"/>
      <c r="D1109" s="2"/>
      <c r="E1109" s="20"/>
      <c r="F1109" s="20"/>
      <c r="G1109" s="20"/>
      <c r="H1109" s="22"/>
      <c r="I1109" s="22"/>
      <c r="J1109" s="22"/>
      <c r="K1109" s="20"/>
    </row>
    <row r="1110" spans="2:11" s="3" customFormat="1" x14ac:dyDescent="0.35">
      <c r="B1110" s="2"/>
      <c r="C1110" s="2"/>
      <c r="D1110" s="2"/>
      <c r="E1110" s="20"/>
      <c r="F1110" s="20"/>
      <c r="G1110" s="20"/>
      <c r="H1110" s="22"/>
      <c r="I1110" s="22"/>
      <c r="J1110" s="22"/>
      <c r="K1110" s="20"/>
    </row>
    <row r="1111" spans="2:11" s="3" customFormat="1" x14ac:dyDescent="0.35">
      <c r="B1111" s="2"/>
      <c r="C1111" s="2"/>
      <c r="D1111" s="2"/>
      <c r="E1111" s="20"/>
      <c r="F1111" s="20"/>
      <c r="G1111" s="20"/>
      <c r="H1111" s="22"/>
      <c r="I1111" s="22"/>
      <c r="J1111" s="22"/>
      <c r="K1111" s="20"/>
    </row>
    <row r="1112" spans="2:11" s="3" customFormat="1" x14ac:dyDescent="0.35">
      <c r="B1112" s="2"/>
      <c r="C1112" s="2"/>
      <c r="D1112" s="2"/>
      <c r="E1112" s="20"/>
      <c r="F1112" s="20"/>
      <c r="G1112" s="20"/>
      <c r="H1112" s="22"/>
      <c r="I1112" s="22"/>
      <c r="J1112" s="22"/>
      <c r="K1112" s="20"/>
    </row>
    <row r="1113" spans="2:11" s="3" customFormat="1" x14ac:dyDescent="0.35">
      <c r="B1113" s="2"/>
      <c r="C1113" s="2"/>
      <c r="D1113" s="2"/>
      <c r="E1113" s="20"/>
      <c r="F1113" s="20"/>
      <c r="G1113" s="20"/>
      <c r="H1113" s="22"/>
      <c r="I1113" s="22"/>
      <c r="J1113" s="22"/>
      <c r="K1113" s="20"/>
    </row>
    <row r="1114" spans="2:11" s="3" customFormat="1" x14ac:dyDescent="0.35">
      <c r="B1114" s="2"/>
      <c r="C1114" s="2"/>
      <c r="D1114" s="2"/>
      <c r="E1114" s="20"/>
      <c r="F1114" s="20"/>
      <c r="G1114" s="20"/>
      <c r="H1114" s="22"/>
      <c r="I1114" s="22"/>
      <c r="J1114" s="22"/>
      <c r="K1114" s="20"/>
    </row>
    <row r="1115" spans="2:11" s="3" customFormat="1" x14ac:dyDescent="0.35">
      <c r="B1115" s="2"/>
      <c r="C1115" s="2"/>
      <c r="D1115" s="2"/>
      <c r="E1115" s="20"/>
      <c r="F1115" s="20"/>
      <c r="G1115" s="20"/>
      <c r="H1115" s="22"/>
      <c r="I1115" s="22"/>
      <c r="J1115" s="22"/>
      <c r="K1115" s="20"/>
    </row>
    <row r="1116" spans="2:11" s="3" customFormat="1" x14ac:dyDescent="0.35">
      <c r="B1116" s="2"/>
      <c r="C1116" s="2"/>
      <c r="D1116" s="2"/>
      <c r="E1116" s="20"/>
      <c r="F1116" s="20"/>
      <c r="G1116" s="20"/>
      <c r="H1116" s="22"/>
      <c r="I1116" s="22"/>
      <c r="J1116" s="22"/>
      <c r="K1116" s="20"/>
    </row>
    <row r="1117" spans="2:11" s="3" customFormat="1" x14ac:dyDescent="0.35">
      <c r="B1117" s="2"/>
      <c r="C1117" s="2"/>
      <c r="D1117" s="2"/>
      <c r="E1117" s="20"/>
      <c r="F1117" s="20"/>
      <c r="G1117" s="20"/>
      <c r="H1117" s="22"/>
      <c r="I1117" s="22"/>
      <c r="J1117" s="22"/>
      <c r="K1117" s="20"/>
    </row>
    <row r="1118" spans="2:11" s="3" customFormat="1" x14ac:dyDescent="0.35">
      <c r="B1118" s="2"/>
      <c r="C1118" s="2"/>
      <c r="D1118" s="2"/>
      <c r="E1118" s="20"/>
      <c r="F1118" s="20"/>
      <c r="G1118" s="20"/>
      <c r="H1118" s="22"/>
      <c r="I1118" s="22"/>
      <c r="J1118" s="22"/>
      <c r="K1118" s="20"/>
    </row>
    <row r="1119" spans="2:11" s="3" customFormat="1" x14ac:dyDescent="0.35">
      <c r="B1119" s="2"/>
      <c r="C1119" s="2"/>
      <c r="D1119" s="2"/>
      <c r="E1119" s="20"/>
      <c r="F1119" s="20"/>
      <c r="G1119" s="20"/>
      <c r="H1119" s="22"/>
      <c r="I1119" s="22"/>
      <c r="J1119" s="22"/>
      <c r="K1119" s="20"/>
    </row>
    <row r="1120" spans="2:11" s="3" customFormat="1" x14ac:dyDescent="0.35">
      <c r="B1120" s="2"/>
      <c r="C1120" s="2"/>
      <c r="D1120" s="2"/>
      <c r="E1120" s="20"/>
      <c r="F1120" s="20"/>
      <c r="G1120" s="20"/>
      <c r="H1120" s="22"/>
      <c r="I1120" s="22"/>
      <c r="J1120" s="22"/>
      <c r="K1120" s="20"/>
    </row>
    <row r="1121" spans="2:11" s="3" customFormat="1" x14ac:dyDescent="0.35">
      <c r="B1121" s="2"/>
      <c r="C1121" s="2"/>
      <c r="D1121" s="2"/>
      <c r="E1121" s="20"/>
      <c r="F1121" s="20"/>
      <c r="G1121" s="20"/>
      <c r="H1121" s="22"/>
      <c r="I1121" s="22"/>
      <c r="J1121" s="22"/>
      <c r="K1121" s="20"/>
    </row>
    <row r="1122" spans="2:11" s="3" customFormat="1" x14ac:dyDescent="0.35">
      <c r="B1122" s="2"/>
      <c r="C1122" s="2"/>
      <c r="D1122" s="2"/>
      <c r="E1122" s="20"/>
      <c r="F1122" s="20"/>
      <c r="G1122" s="20"/>
      <c r="H1122" s="22"/>
      <c r="I1122" s="22"/>
      <c r="J1122" s="22"/>
      <c r="K1122" s="20"/>
    </row>
    <row r="1123" spans="2:11" s="3" customFormat="1" x14ac:dyDescent="0.35">
      <c r="B1123" s="2"/>
      <c r="C1123" s="2"/>
      <c r="D1123" s="2"/>
      <c r="E1123" s="20"/>
      <c r="F1123" s="20"/>
      <c r="G1123" s="20"/>
      <c r="H1123" s="22"/>
      <c r="I1123" s="22"/>
      <c r="J1123" s="22"/>
      <c r="K1123" s="20"/>
    </row>
    <row r="1124" spans="2:11" s="3" customFormat="1" x14ac:dyDescent="0.35">
      <c r="B1124" s="2"/>
      <c r="C1124" s="2"/>
      <c r="D1124" s="2"/>
      <c r="E1124" s="20"/>
      <c r="F1124" s="20"/>
      <c r="G1124" s="20"/>
      <c r="H1124" s="22"/>
      <c r="I1124" s="22"/>
      <c r="J1124" s="22"/>
      <c r="K1124" s="20"/>
    </row>
    <row r="1125" spans="2:11" s="3" customFormat="1" x14ac:dyDescent="0.35">
      <c r="B1125" s="2"/>
      <c r="C1125" s="2"/>
      <c r="D1125" s="2"/>
      <c r="E1125" s="20"/>
      <c r="F1125" s="20"/>
      <c r="G1125" s="20"/>
      <c r="H1125" s="22"/>
      <c r="I1125" s="22"/>
      <c r="J1125" s="22"/>
      <c r="K1125" s="20"/>
    </row>
    <row r="1126" spans="2:11" s="3" customFormat="1" x14ac:dyDescent="0.35">
      <c r="B1126" s="2"/>
      <c r="C1126" s="2"/>
      <c r="D1126" s="2"/>
      <c r="E1126" s="20"/>
      <c r="F1126" s="20"/>
      <c r="G1126" s="20"/>
      <c r="H1126" s="22"/>
      <c r="I1126" s="22"/>
      <c r="J1126" s="22"/>
      <c r="K1126" s="20"/>
    </row>
    <row r="1127" spans="2:11" s="3" customFormat="1" x14ac:dyDescent="0.35">
      <c r="B1127" s="2"/>
      <c r="C1127" s="2"/>
      <c r="D1127" s="2"/>
      <c r="E1127" s="20"/>
      <c r="F1127" s="20"/>
      <c r="G1127" s="20"/>
      <c r="H1127" s="22"/>
      <c r="I1127" s="22"/>
      <c r="J1127" s="22"/>
      <c r="K1127" s="20"/>
    </row>
    <row r="1128" spans="2:11" s="3" customFormat="1" x14ac:dyDescent="0.35">
      <c r="B1128" s="2"/>
      <c r="C1128" s="2"/>
      <c r="D1128" s="2"/>
      <c r="E1128" s="20"/>
      <c r="F1128" s="20"/>
      <c r="G1128" s="20"/>
      <c r="H1128" s="22"/>
      <c r="I1128" s="22"/>
      <c r="J1128" s="22"/>
      <c r="K1128" s="20"/>
    </row>
    <row r="1129" spans="2:11" s="3" customFormat="1" x14ac:dyDescent="0.35">
      <c r="B1129" s="2"/>
      <c r="C1129" s="2"/>
      <c r="D1129" s="2"/>
      <c r="E1129" s="20"/>
      <c r="F1129" s="20"/>
      <c r="G1129" s="20"/>
      <c r="H1129" s="22"/>
      <c r="I1129" s="22"/>
      <c r="J1129" s="22"/>
      <c r="K1129" s="20"/>
    </row>
    <row r="1130" spans="2:11" s="3" customFormat="1" x14ac:dyDescent="0.35">
      <c r="B1130" s="2"/>
      <c r="C1130" s="2"/>
      <c r="D1130" s="2"/>
      <c r="E1130" s="20"/>
      <c r="F1130" s="20"/>
      <c r="G1130" s="20"/>
      <c r="H1130" s="22"/>
      <c r="I1130" s="22"/>
      <c r="J1130" s="22"/>
      <c r="K1130" s="20"/>
    </row>
    <row r="1131" spans="2:11" s="3" customFormat="1" x14ac:dyDescent="0.35">
      <c r="B1131" s="2"/>
      <c r="C1131" s="2"/>
      <c r="D1131" s="2"/>
      <c r="E1131" s="20"/>
      <c r="F1131" s="20"/>
      <c r="G1131" s="20"/>
      <c r="H1131" s="22"/>
      <c r="I1131" s="22"/>
      <c r="J1131" s="22"/>
      <c r="K1131" s="20"/>
    </row>
    <row r="1132" spans="2:11" s="3" customFormat="1" x14ac:dyDescent="0.35">
      <c r="B1132" s="2"/>
      <c r="C1132" s="2"/>
      <c r="D1132" s="2"/>
      <c r="E1132" s="20"/>
      <c r="F1132" s="20"/>
      <c r="G1132" s="20"/>
      <c r="H1132" s="22"/>
      <c r="I1132" s="22"/>
      <c r="J1132" s="22"/>
      <c r="K1132" s="20"/>
    </row>
    <row r="1133" spans="2:11" s="3" customFormat="1" x14ac:dyDescent="0.35">
      <c r="B1133" s="2"/>
      <c r="C1133" s="2"/>
      <c r="D1133" s="2"/>
      <c r="E1133" s="20"/>
      <c r="F1133" s="20"/>
      <c r="G1133" s="20"/>
      <c r="H1133" s="22"/>
      <c r="I1133" s="22"/>
      <c r="J1133" s="22"/>
      <c r="K1133" s="20"/>
    </row>
    <row r="1134" spans="2:11" s="3" customFormat="1" x14ac:dyDescent="0.35">
      <c r="B1134" s="2"/>
      <c r="C1134" s="2"/>
      <c r="D1134" s="2"/>
      <c r="E1134" s="20"/>
      <c r="F1134" s="20"/>
      <c r="G1134" s="20"/>
      <c r="H1134" s="22"/>
      <c r="I1134" s="22"/>
      <c r="J1134" s="22"/>
      <c r="K1134" s="20"/>
    </row>
    <row r="1135" spans="2:11" s="3" customFormat="1" x14ac:dyDescent="0.35">
      <c r="B1135" s="2"/>
      <c r="C1135" s="2"/>
      <c r="D1135" s="2"/>
      <c r="E1135" s="20"/>
      <c r="F1135" s="20"/>
      <c r="G1135" s="20"/>
      <c r="H1135" s="22"/>
      <c r="I1135" s="22"/>
      <c r="J1135" s="22"/>
      <c r="K1135" s="20"/>
    </row>
    <row r="1136" spans="2:11" s="3" customFormat="1" x14ac:dyDescent="0.35">
      <c r="B1136" s="2"/>
      <c r="C1136" s="2"/>
      <c r="D1136" s="2"/>
      <c r="E1136" s="20"/>
      <c r="F1136" s="20"/>
      <c r="G1136" s="20"/>
      <c r="H1136" s="22"/>
      <c r="I1136" s="22"/>
      <c r="J1136" s="22"/>
      <c r="K1136" s="20"/>
    </row>
    <row r="1137" spans="2:11" s="3" customFormat="1" x14ac:dyDescent="0.35">
      <c r="B1137" s="2"/>
      <c r="C1137" s="2"/>
      <c r="D1137" s="2"/>
      <c r="E1137" s="20"/>
      <c r="F1137" s="20"/>
      <c r="G1137" s="20"/>
      <c r="H1137" s="22"/>
      <c r="I1137" s="22"/>
      <c r="J1137" s="22"/>
      <c r="K1137" s="20"/>
    </row>
    <row r="1138" spans="2:11" s="3" customFormat="1" x14ac:dyDescent="0.35">
      <c r="B1138" s="2"/>
      <c r="C1138" s="2"/>
      <c r="D1138" s="2"/>
      <c r="E1138" s="20"/>
      <c r="F1138" s="20"/>
      <c r="G1138" s="20"/>
      <c r="H1138" s="22"/>
      <c r="I1138" s="22"/>
      <c r="J1138" s="22"/>
      <c r="K1138" s="20"/>
    </row>
    <row r="1139" spans="2:11" s="3" customFormat="1" x14ac:dyDescent="0.35">
      <c r="B1139" s="2"/>
      <c r="C1139" s="2"/>
      <c r="D1139" s="2"/>
      <c r="E1139" s="20"/>
      <c r="F1139" s="20"/>
      <c r="G1139" s="20"/>
      <c r="H1139" s="22"/>
      <c r="I1139" s="22"/>
      <c r="J1139" s="22"/>
      <c r="K1139" s="20"/>
    </row>
    <row r="1140" spans="2:11" s="3" customFormat="1" x14ac:dyDescent="0.35">
      <c r="B1140" s="2"/>
      <c r="C1140" s="2"/>
      <c r="D1140" s="2"/>
      <c r="E1140" s="20"/>
      <c r="F1140" s="20"/>
      <c r="G1140" s="20"/>
      <c r="H1140" s="22"/>
      <c r="I1140" s="22"/>
      <c r="J1140" s="22"/>
      <c r="K1140" s="20"/>
    </row>
    <row r="1141" spans="2:11" s="3" customFormat="1" x14ac:dyDescent="0.35">
      <c r="B1141" s="2"/>
      <c r="C1141" s="2"/>
      <c r="D1141" s="2"/>
      <c r="E1141" s="20"/>
      <c r="F1141" s="20"/>
      <c r="G1141" s="20"/>
      <c r="H1141" s="22"/>
      <c r="I1141" s="22"/>
      <c r="J1141" s="22"/>
      <c r="K1141" s="20"/>
    </row>
    <row r="1142" spans="2:11" s="3" customFormat="1" x14ac:dyDescent="0.35">
      <c r="B1142" s="2"/>
      <c r="C1142" s="2"/>
      <c r="D1142" s="2"/>
      <c r="E1142" s="20"/>
      <c r="F1142" s="20"/>
      <c r="G1142" s="20"/>
      <c r="H1142" s="22"/>
      <c r="I1142" s="22"/>
      <c r="J1142" s="22"/>
      <c r="K1142" s="20"/>
    </row>
    <row r="1143" spans="2:11" s="3" customFormat="1" x14ac:dyDescent="0.35">
      <c r="B1143" s="2"/>
      <c r="C1143" s="2"/>
      <c r="D1143" s="2"/>
      <c r="E1143" s="20"/>
      <c r="F1143" s="20"/>
      <c r="G1143" s="20"/>
      <c r="H1143" s="22"/>
      <c r="I1143" s="22"/>
      <c r="J1143" s="22"/>
      <c r="K1143" s="20"/>
    </row>
    <row r="1144" spans="2:11" s="3" customFormat="1" x14ac:dyDescent="0.35">
      <c r="B1144" s="2"/>
      <c r="C1144" s="2"/>
      <c r="D1144" s="2"/>
      <c r="E1144" s="20"/>
      <c r="F1144" s="20"/>
      <c r="G1144" s="20"/>
      <c r="H1144" s="22"/>
      <c r="I1144" s="22"/>
      <c r="J1144" s="22"/>
      <c r="K1144" s="20"/>
    </row>
    <row r="1145" spans="2:11" s="3" customFormat="1" x14ac:dyDescent="0.35">
      <c r="B1145" s="2"/>
      <c r="C1145" s="2"/>
      <c r="D1145" s="2"/>
      <c r="E1145" s="20"/>
      <c r="F1145" s="20"/>
      <c r="G1145" s="20"/>
      <c r="H1145" s="22"/>
      <c r="I1145" s="22"/>
      <c r="J1145" s="22"/>
      <c r="K1145" s="20"/>
    </row>
    <row r="1146" spans="2:11" s="3" customFormat="1" x14ac:dyDescent="0.35">
      <c r="B1146" s="2"/>
      <c r="C1146" s="2"/>
      <c r="D1146" s="2"/>
      <c r="E1146" s="20"/>
      <c r="F1146" s="20"/>
      <c r="G1146" s="20"/>
      <c r="H1146" s="22"/>
      <c r="I1146" s="22"/>
      <c r="J1146" s="22"/>
      <c r="K1146" s="20"/>
    </row>
    <row r="1147" spans="2:11" s="3" customFormat="1" x14ac:dyDescent="0.35">
      <c r="B1147" s="2"/>
      <c r="C1147" s="2"/>
      <c r="D1147" s="2"/>
      <c r="E1147" s="20"/>
      <c r="F1147" s="20"/>
      <c r="G1147" s="20"/>
      <c r="H1147" s="22"/>
      <c r="I1147" s="22"/>
      <c r="J1147" s="22"/>
      <c r="K1147" s="20"/>
    </row>
    <row r="1148" spans="2:11" s="3" customFormat="1" x14ac:dyDescent="0.35">
      <c r="B1148" s="2"/>
      <c r="C1148" s="2"/>
      <c r="D1148" s="2"/>
      <c r="E1148" s="20"/>
      <c r="F1148" s="20"/>
      <c r="G1148" s="20"/>
      <c r="H1148" s="22"/>
      <c r="I1148" s="22"/>
      <c r="J1148" s="22"/>
      <c r="K1148" s="20"/>
    </row>
    <row r="1149" spans="2:11" s="3" customFormat="1" x14ac:dyDescent="0.35">
      <c r="B1149" s="2"/>
      <c r="C1149" s="2"/>
      <c r="D1149" s="2"/>
      <c r="E1149" s="20"/>
      <c r="F1149" s="20"/>
      <c r="G1149" s="20"/>
      <c r="H1149" s="22"/>
      <c r="I1149" s="22"/>
      <c r="J1149" s="22"/>
      <c r="K1149" s="20"/>
    </row>
    <row r="1150" spans="2:11" s="3" customFormat="1" x14ac:dyDescent="0.35">
      <c r="B1150" s="2"/>
      <c r="C1150" s="2"/>
      <c r="D1150" s="2"/>
      <c r="E1150" s="20"/>
      <c r="F1150" s="20"/>
      <c r="G1150" s="20"/>
      <c r="H1150" s="22"/>
      <c r="I1150" s="22"/>
      <c r="J1150" s="22"/>
      <c r="K1150" s="20"/>
    </row>
    <row r="1151" spans="2:11" s="3" customFormat="1" x14ac:dyDescent="0.35">
      <c r="B1151" s="2"/>
      <c r="C1151" s="2"/>
      <c r="D1151" s="2"/>
      <c r="E1151" s="20"/>
      <c r="F1151" s="20"/>
      <c r="G1151" s="20"/>
      <c r="H1151" s="22"/>
      <c r="I1151" s="22"/>
      <c r="J1151" s="22"/>
      <c r="K1151" s="20"/>
    </row>
    <row r="1152" spans="2:11" s="3" customFormat="1" x14ac:dyDescent="0.35">
      <c r="B1152" s="2"/>
      <c r="C1152" s="2"/>
      <c r="D1152" s="2"/>
      <c r="E1152" s="20"/>
      <c r="F1152" s="20"/>
      <c r="G1152" s="20"/>
      <c r="H1152" s="22"/>
      <c r="I1152" s="22"/>
      <c r="J1152" s="22"/>
      <c r="K1152" s="20"/>
    </row>
    <row r="1153" spans="2:11" s="3" customFormat="1" x14ac:dyDescent="0.35">
      <c r="B1153" s="2"/>
      <c r="C1153" s="2"/>
      <c r="D1153" s="2"/>
      <c r="E1153" s="20"/>
      <c r="F1153" s="20"/>
      <c r="G1153" s="20"/>
      <c r="H1153" s="22"/>
      <c r="I1153" s="22"/>
      <c r="J1153" s="22"/>
      <c r="K1153" s="20"/>
    </row>
    <row r="1154" spans="2:11" s="3" customFormat="1" x14ac:dyDescent="0.35">
      <c r="B1154" s="2"/>
      <c r="C1154" s="2"/>
      <c r="D1154" s="2"/>
      <c r="E1154" s="20"/>
      <c r="F1154" s="20"/>
      <c r="G1154" s="20"/>
      <c r="H1154" s="22"/>
      <c r="I1154" s="22"/>
      <c r="J1154" s="22"/>
      <c r="K1154" s="20"/>
    </row>
    <row r="1155" spans="2:11" s="3" customFormat="1" x14ac:dyDescent="0.35">
      <c r="B1155" s="2"/>
      <c r="C1155" s="2"/>
      <c r="D1155" s="2"/>
      <c r="E1155" s="20"/>
      <c r="F1155" s="20"/>
      <c r="G1155" s="20"/>
      <c r="H1155" s="22"/>
      <c r="I1155" s="22"/>
      <c r="J1155" s="22"/>
      <c r="K1155" s="20"/>
    </row>
    <row r="1156" spans="2:11" s="3" customFormat="1" x14ac:dyDescent="0.35">
      <c r="B1156" s="2"/>
      <c r="C1156" s="2"/>
      <c r="D1156" s="2"/>
      <c r="E1156" s="20"/>
      <c r="F1156" s="20"/>
      <c r="G1156" s="20"/>
      <c r="H1156" s="22"/>
      <c r="I1156" s="22"/>
      <c r="J1156" s="22"/>
      <c r="K1156" s="20"/>
    </row>
    <row r="1157" spans="2:11" s="3" customFormat="1" x14ac:dyDescent="0.35">
      <c r="B1157" s="2"/>
      <c r="C1157" s="2"/>
      <c r="D1157" s="2"/>
      <c r="E1157" s="20"/>
      <c r="F1157" s="20"/>
      <c r="G1157" s="20"/>
      <c r="H1157" s="22"/>
      <c r="I1157" s="22"/>
      <c r="J1157" s="22"/>
      <c r="K1157" s="20"/>
    </row>
    <row r="1158" spans="2:11" s="3" customFormat="1" x14ac:dyDescent="0.35">
      <c r="B1158" s="2"/>
      <c r="C1158" s="2"/>
      <c r="D1158" s="2"/>
      <c r="E1158" s="20"/>
      <c r="F1158" s="20"/>
      <c r="G1158" s="20"/>
      <c r="H1158" s="22"/>
      <c r="I1158" s="22"/>
      <c r="J1158" s="22"/>
      <c r="K1158" s="20"/>
    </row>
    <row r="1159" spans="2:11" s="3" customFormat="1" x14ac:dyDescent="0.35">
      <c r="B1159" s="2"/>
      <c r="C1159" s="2"/>
      <c r="D1159" s="2"/>
      <c r="E1159" s="20"/>
      <c r="F1159" s="20"/>
      <c r="G1159" s="20"/>
      <c r="H1159" s="22"/>
      <c r="I1159" s="22"/>
      <c r="J1159" s="22"/>
      <c r="K1159" s="20"/>
    </row>
    <row r="1160" spans="2:11" s="3" customFormat="1" x14ac:dyDescent="0.35">
      <c r="B1160" s="2"/>
      <c r="C1160" s="2"/>
      <c r="D1160" s="2"/>
      <c r="E1160" s="20"/>
      <c r="F1160" s="20"/>
      <c r="G1160" s="20"/>
      <c r="H1160" s="22"/>
      <c r="I1160" s="22"/>
      <c r="J1160" s="22"/>
      <c r="K1160" s="20"/>
    </row>
    <row r="1161" spans="2:11" s="3" customFormat="1" x14ac:dyDescent="0.35">
      <c r="B1161" s="2"/>
      <c r="C1161" s="2"/>
      <c r="D1161" s="2"/>
      <c r="E1161" s="20"/>
      <c r="F1161" s="20"/>
      <c r="G1161" s="20"/>
      <c r="H1161" s="22"/>
      <c r="I1161" s="22"/>
      <c r="J1161" s="22"/>
      <c r="K1161" s="20"/>
    </row>
    <row r="1162" spans="2:11" s="3" customFormat="1" x14ac:dyDescent="0.35">
      <c r="B1162" s="2"/>
      <c r="C1162" s="2"/>
      <c r="D1162" s="2"/>
      <c r="E1162" s="20"/>
      <c r="F1162" s="20"/>
      <c r="G1162" s="20"/>
      <c r="H1162" s="22"/>
      <c r="I1162" s="22"/>
      <c r="J1162" s="22"/>
      <c r="K1162" s="20"/>
    </row>
    <row r="1163" spans="2:11" s="3" customFormat="1" x14ac:dyDescent="0.35">
      <c r="B1163" s="2"/>
      <c r="C1163" s="2"/>
      <c r="D1163" s="2"/>
      <c r="E1163" s="20"/>
      <c r="F1163" s="20"/>
      <c r="G1163" s="20"/>
      <c r="H1163" s="22"/>
      <c r="I1163" s="22"/>
      <c r="J1163" s="22"/>
      <c r="K1163" s="20"/>
    </row>
    <row r="1164" spans="2:11" s="3" customFormat="1" x14ac:dyDescent="0.35">
      <c r="B1164" s="2"/>
      <c r="C1164" s="2"/>
      <c r="D1164" s="2"/>
      <c r="E1164" s="20"/>
      <c r="F1164" s="20"/>
      <c r="G1164" s="20"/>
      <c r="H1164" s="22"/>
      <c r="I1164" s="22"/>
      <c r="J1164" s="22"/>
      <c r="K1164" s="20"/>
    </row>
    <row r="1165" spans="2:11" s="3" customFormat="1" x14ac:dyDescent="0.35">
      <c r="B1165" s="2"/>
      <c r="C1165" s="2"/>
      <c r="D1165" s="2"/>
      <c r="E1165" s="20"/>
      <c r="F1165" s="20"/>
      <c r="G1165" s="20"/>
      <c r="H1165" s="22"/>
      <c r="I1165" s="22"/>
      <c r="J1165" s="22"/>
      <c r="K1165" s="20"/>
    </row>
    <row r="1166" spans="2:11" s="3" customFormat="1" x14ac:dyDescent="0.35">
      <c r="B1166" s="2"/>
      <c r="C1166" s="2"/>
      <c r="D1166" s="2"/>
      <c r="E1166" s="20"/>
      <c r="F1166" s="20"/>
      <c r="G1166" s="20"/>
      <c r="H1166" s="22"/>
      <c r="I1166" s="22"/>
      <c r="J1166" s="22"/>
      <c r="K1166" s="20"/>
    </row>
    <row r="1167" spans="2:11" s="3" customFormat="1" x14ac:dyDescent="0.35">
      <c r="B1167" s="2"/>
      <c r="C1167" s="2"/>
      <c r="D1167" s="2"/>
      <c r="E1167" s="20"/>
      <c r="F1167" s="20"/>
      <c r="G1167" s="20"/>
      <c r="H1167" s="22"/>
      <c r="I1167" s="22"/>
      <c r="J1167" s="22"/>
      <c r="K1167" s="20"/>
    </row>
    <row r="1168" spans="2:11" s="3" customFormat="1" x14ac:dyDescent="0.35">
      <c r="B1168" s="2"/>
      <c r="C1168" s="2"/>
      <c r="D1168" s="2"/>
      <c r="E1168" s="20"/>
      <c r="F1168" s="20"/>
      <c r="G1168" s="20"/>
      <c r="H1168" s="22"/>
      <c r="I1168" s="22"/>
      <c r="J1168" s="22"/>
      <c r="K1168" s="20"/>
    </row>
    <row r="1169" spans="2:11" s="3" customFormat="1" x14ac:dyDescent="0.35">
      <c r="B1169" s="2"/>
      <c r="C1169" s="2"/>
      <c r="D1169" s="2"/>
      <c r="E1169" s="20"/>
      <c r="F1169" s="20"/>
      <c r="G1169" s="20"/>
      <c r="H1169" s="22"/>
      <c r="I1169" s="22"/>
      <c r="J1169" s="22"/>
      <c r="K1169" s="20"/>
    </row>
    <row r="1170" spans="2:11" s="3" customFormat="1" x14ac:dyDescent="0.35">
      <c r="B1170" s="2"/>
      <c r="C1170" s="2"/>
      <c r="D1170" s="2"/>
      <c r="E1170" s="20"/>
      <c r="F1170" s="20"/>
      <c r="G1170" s="20"/>
      <c r="H1170" s="22"/>
      <c r="I1170" s="22"/>
      <c r="J1170" s="22"/>
      <c r="K1170" s="20"/>
    </row>
    <row r="1171" spans="2:11" s="3" customFormat="1" x14ac:dyDescent="0.35">
      <c r="B1171" s="2"/>
      <c r="C1171" s="2"/>
      <c r="D1171" s="2"/>
      <c r="E1171" s="20"/>
      <c r="F1171" s="20"/>
      <c r="G1171" s="20"/>
      <c r="H1171" s="22"/>
      <c r="I1171" s="22"/>
      <c r="J1171" s="22"/>
      <c r="K1171" s="20"/>
    </row>
    <row r="1172" spans="2:11" s="3" customFormat="1" x14ac:dyDescent="0.35">
      <c r="B1172" s="2"/>
      <c r="C1172" s="2"/>
      <c r="D1172" s="2"/>
      <c r="E1172" s="20"/>
      <c r="F1172" s="20"/>
      <c r="G1172" s="20"/>
      <c r="H1172" s="22"/>
      <c r="I1172" s="22"/>
      <c r="J1172" s="22"/>
      <c r="K1172" s="20"/>
    </row>
    <row r="1173" spans="2:11" s="3" customFormat="1" x14ac:dyDescent="0.35">
      <c r="B1173" s="2"/>
      <c r="C1173" s="2"/>
      <c r="D1173" s="2"/>
      <c r="E1173" s="20"/>
      <c r="F1173" s="20"/>
      <c r="G1173" s="20"/>
      <c r="H1173" s="22"/>
      <c r="I1173" s="22"/>
      <c r="J1173" s="22"/>
      <c r="K1173" s="20"/>
    </row>
    <row r="1174" spans="2:11" s="3" customFormat="1" x14ac:dyDescent="0.35">
      <c r="B1174" s="2"/>
      <c r="C1174" s="2"/>
      <c r="D1174" s="2"/>
      <c r="E1174" s="20"/>
      <c r="F1174" s="20"/>
      <c r="G1174" s="20"/>
      <c r="H1174" s="22"/>
      <c r="I1174" s="22"/>
      <c r="J1174" s="22"/>
      <c r="K1174" s="20"/>
    </row>
    <row r="1175" spans="2:11" s="3" customFormat="1" x14ac:dyDescent="0.35">
      <c r="B1175" s="2"/>
      <c r="C1175" s="2"/>
      <c r="D1175" s="2"/>
      <c r="E1175" s="20"/>
      <c r="F1175" s="20"/>
      <c r="G1175" s="20"/>
      <c r="H1175" s="22"/>
      <c r="I1175" s="22"/>
      <c r="J1175" s="22"/>
      <c r="K1175" s="20"/>
    </row>
    <row r="1176" spans="2:11" s="3" customFormat="1" x14ac:dyDescent="0.35">
      <c r="B1176" s="2"/>
      <c r="C1176" s="2"/>
      <c r="D1176" s="2"/>
      <c r="E1176" s="20"/>
      <c r="F1176" s="20"/>
      <c r="G1176" s="20"/>
      <c r="H1176" s="22"/>
      <c r="I1176" s="22"/>
      <c r="J1176" s="22"/>
      <c r="K1176" s="20"/>
    </row>
    <row r="1177" spans="2:11" s="3" customFormat="1" x14ac:dyDescent="0.35">
      <c r="B1177" s="2"/>
      <c r="C1177" s="2"/>
      <c r="D1177" s="2"/>
      <c r="E1177" s="20"/>
      <c r="F1177" s="20"/>
      <c r="G1177" s="20"/>
      <c r="H1177" s="22"/>
      <c r="I1177" s="22"/>
      <c r="J1177" s="22"/>
      <c r="K1177" s="20"/>
    </row>
    <row r="1178" spans="2:11" s="3" customFormat="1" x14ac:dyDescent="0.35">
      <c r="B1178" s="2"/>
      <c r="C1178" s="2"/>
      <c r="D1178" s="2"/>
      <c r="E1178" s="20"/>
      <c r="F1178" s="20"/>
      <c r="G1178" s="20"/>
      <c r="H1178" s="22"/>
      <c r="I1178" s="22"/>
      <c r="J1178" s="22"/>
      <c r="K1178" s="20"/>
    </row>
    <row r="1179" spans="2:11" s="3" customFormat="1" x14ac:dyDescent="0.35">
      <c r="B1179" s="2"/>
      <c r="C1179" s="2"/>
      <c r="D1179" s="2"/>
      <c r="E1179" s="20"/>
      <c r="F1179" s="20"/>
      <c r="G1179" s="20"/>
      <c r="H1179" s="22"/>
      <c r="I1179" s="22"/>
      <c r="J1179" s="22"/>
      <c r="K1179" s="20"/>
    </row>
    <row r="1180" spans="2:11" s="3" customFormat="1" x14ac:dyDescent="0.35">
      <c r="B1180" s="2"/>
      <c r="C1180" s="2"/>
      <c r="D1180" s="2"/>
      <c r="E1180" s="20"/>
      <c r="F1180" s="20"/>
      <c r="G1180" s="20"/>
      <c r="H1180" s="22"/>
      <c r="I1180" s="22"/>
      <c r="J1180" s="22"/>
      <c r="K1180" s="20"/>
    </row>
    <row r="1181" spans="2:11" s="3" customFormat="1" x14ac:dyDescent="0.35">
      <c r="B1181" s="2"/>
      <c r="C1181" s="2"/>
      <c r="D1181" s="2"/>
      <c r="E1181" s="20"/>
      <c r="F1181" s="20"/>
      <c r="G1181" s="20"/>
      <c r="H1181" s="22"/>
      <c r="I1181" s="22"/>
      <c r="J1181" s="22"/>
      <c r="K1181" s="20"/>
    </row>
    <row r="1182" spans="2:11" s="3" customFormat="1" x14ac:dyDescent="0.35">
      <c r="B1182" s="2"/>
      <c r="C1182" s="2"/>
      <c r="D1182" s="2"/>
      <c r="E1182" s="20"/>
      <c r="F1182" s="20"/>
      <c r="G1182" s="20"/>
      <c r="H1182" s="22"/>
      <c r="I1182" s="22"/>
      <c r="J1182" s="22"/>
      <c r="K1182" s="20"/>
    </row>
    <row r="1183" spans="2:11" s="3" customFormat="1" x14ac:dyDescent="0.35">
      <c r="B1183" s="2"/>
      <c r="C1183" s="2"/>
      <c r="D1183" s="2"/>
      <c r="E1183" s="20"/>
      <c r="F1183" s="20"/>
      <c r="G1183" s="20"/>
      <c r="H1183" s="22"/>
      <c r="I1183" s="22"/>
      <c r="J1183" s="22"/>
      <c r="K1183" s="20"/>
    </row>
    <row r="1184" spans="2:11" s="3" customFormat="1" x14ac:dyDescent="0.35">
      <c r="B1184" s="2"/>
      <c r="C1184" s="2"/>
      <c r="D1184" s="2"/>
      <c r="E1184" s="20"/>
      <c r="F1184" s="20"/>
      <c r="G1184" s="20"/>
      <c r="H1184" s="22"/>
      <c r="I1184" s="22"/>
      <c r="J1184" s="22"/>
      <c r="K1184" s="20"/>
    </row>
    <row r="1185" spans="2:11" s="3" customFormat="1" x14ac:dyDescent="0.35">
      <c r="B1185" s="2"/>
      <c r="C1185" s="2"/>
      <c r="D1185" s="2"/>
      <c r="E1185" s="20"/>
      <c r="F1185" s="20"/>
      <c r="G1185" s="20"/>
      <c r="H1185" s="22"/>
      <c r="I1185" s="22"/>
      <c r="J1185" s="22"/>
      <c r="K1185" s="20"/>
    </row>
    <row r="1186" spans="2:11" s="3" customFormat="1" x14ac:dyDescent="0.35">
      <c r="B1186" s="2"/>
      <c r="C1186" s="2"/>
      <c r="D1186" s="2"/>
      <c r="E1186" s="20"/>
      <c r="F1186" s="20"/>
      <c r="G1186" s="20"/>
      <c r="H1186" s="22"/>
      <c r="I1186" s="22"/>
      <c r="J1186" s="22"/>
      <c r="K1186" s="20"/>
    </row>
    <row r="1187" spans="2:11" s="3" customFormat="1" x14ac:dyDescent="0.35">
      <c r="B1187" s="2"/>
      <c r="C1187" s="2"/>
      <c r="D1187" s="2"/>
      <c r="E1187" s="20"/>
      <c r="F1187" s="20"/>
      <c r="G1187" s="20"/>
      <c r="H1187" s="22"/>
      <c r="I1187" s="22"/>
      <c r="J1187" s="22"/>
      <c r="K1187" s="20"/>
    </row>
    <row r="1188" spans="2:11" s="3" customFormat="1" x14ac:dyDescent="0.35">
      <c r="B1188" s="2"/>
      <c r="C1188" s="2"/>
      <c r="D1188" s="2"/>
      <c r="E1188" s="20"/>
      <c r="F1188" s="20"/>
      <c r="G1188" s="20"/>
      <c r="H1188" s="22"/>
      <c r="I1188" s="22"/>
      <c r="J1188" s="22"/>
      <c r="K1188" s="20"/>
    </row>
    <row r="1189" spans="2:11" s="3" customFormat="1" x14ac:dyDescent="0.35">
      <c r="B1189" s="2"/>
      <c r="C1189" s="2"/>
      <c r="D1189" s="2"/>
      <c r="E1189" s="20"/>
      <c r="F1189" s="20"/>
      <c r="G1189" s="20"/>
      <c r="H1189" s="22"/>
      <c r="I1189" s="22"/>
      <c r="J1189" s="22"/>
      <c r="K1189" s="20"/>
    </row>
    <row r="1190" spans="2:11" s="3" customFormat="1" x14ac:dyDescent="0.35">
      <c r="B1190" s="2"/>
      <c r="C1190" s="2"/>
      <c r="D1190" s="2"/>
      <c r="E1190" s="20"/>
      <c r="F1190" s="20"/>
      <c r="G1190" s="20"/>
      <c r="H1190" s="22"/>
      <c r="I1190" s="22"/>
      <c r="J1190" s="22"/>
      <c r="K1190" s="20"/>
    </row>
    <row r="1191" spans="2:11" s="3" customFormat="1" x14ac:dyDescent="0.35">
      <c r="B1191" s="2"/>
      <c r="C1191" s="2"/>
      <c r="D1191" s="2"/>
      <c r="E1191" s="20"/>
      <c r="F1191" s="20"/>
      <c r="G1191" s="20"/>
      <c r="H1191" s="22"/>
      <c r="I1191" s="22"/>
      <c r="J1191" s="22"/>
      <c r="K1191" s="20"/>
    </row>
    <row r="1192" spans="2:11" s="3" customFormat="1" x14ac:dyDescent="0.35">
      <c r="B1192" s="2"/>
      <c r="C1192" s="2"/>
      <c r="D1192" s="2"/>
      <c r="E1192" s="20"/>
      <c r="F1192" s="20"/>
      <c r="G1192" s="20"/>
      <c r="H1192" s="22"/>
      <c r="I1192" s="22"/>
      <c r="J1192" s="22"/>
      <c r="K1192" s="20"/>
    </row>
    <row r="1193" spans="2:11" s="3" customFormat="1" x14ac:dyDescent="0.35">
      <c r="B1193" s="2"/>
      <c r="C1193" s="2"/>
      <c r="D1193" s="2"/>
      <c r="E1193" s="20"/>
      <c r="F1193" s="20"/>
      <c r="G1193" s="20"/>
      <c r="H1193" s="22"/>
      <c r="I1193" s="22"/>
      <c r="J1193" s="22"/>
      <c r="K1193" s="20"/>
    </row>
    <row r="1194" spans="2:11" s="3" customFormat="1" x14ac:dyDescent="0.35">
      <c r="B1194" s="2"/>
      <c r="C1194" s="2"/>
      <c r="D1194" s="2"/>
      <c r="E1194" s="20"/>
      <c r="F1194" s="20"/>
      <c r="G1194" s="20"/>
      <c r="H1194" s="22"/>
      <c r="I1194" s="22"/>
      <c r="J1194" s="22"/>
      <c r="K1194" s="20"/>
    </row>
    <row r="1195" spans="2:11" s="3" customFormat="1" x14ac:dyDescent="0.35">
      <c r="B1195" s="2"/>
      <c r="C1195" s="2"/>
      <c r="D1195" s="2"/>
      <c r="E1195" s="20"/>
      <c r="F1195" s="20"/>
      <c r="G1195" s="20"/>
      <c r="H1195" s="22"/>
      <c r="I1195" s="22"/>
      <c r="J1195" s="22"/>
      <c r="K1195" s="20"/>
    </row>
    <row r="1196" spans="2:11" s="3" customFormat="1" x14ac:dyDescent="0.35">
      <c r="B1196" s="2"/>
      <c r="C1196" s="2"/>
      <c r="D1196" s="2"/>
      <c r="E1196" s="20"/>
      <c r="F1196" s="20"/>
      <c r="G1196" s="20"/>
      <c r="H1196" s="22"/>
      <c r="I1196" s="22"/>
      <c r="J1196" s="22"/>
      <c r="K1196" s="20"/>
    </row>
    <row r="1197" spans="2:11" s="3" customFormat="1" x14ac:dyDescent="0.35">
      <c r="B1197" s="2"/>
      <c r="C1197" s="2"/>
      <c r="D1197" s="2"/>
      <c r="E1197" s="20"/>
      <c r="F1197" s="20"/>
      <c r="G1197" s="20"/>
      <c r="H1197" s="22"/>
      <c r="I1197" s="22"/>
      <c r="J1197" s="22"/>
      <c r="K1197" s="20"/>
    </row>
    <row r="1198" spans="2:11" s="3" customFormat="1" x14ac:dyDescent="0.35">
      <c r="B1198" s="2"/>
      <c r="C1198" s="2"/>
      <c r="D1198" s="2"/>
      <c r="E1198" s="20"/>
      <c r="F1198" s="20"/>
      <c r="G1198" s="20"/>
      <c r="H1198" s="22"/>
      <c r="I1198" s="22"/>
      <c r="J1198" s="22"/>
      <c r="K1198" s="20"/>
    </row>
    <row r="1199" spans="2:11" s="3" customFormat="1" x14ac:dyDescent="0.35">
      <c r="B1199" s="2"/>
      <c r="C1199" s="2"/>
      <c r="D1199" s="2"/>
      <c r="E1199" s="20"/>
      <c r="F1199" s="20"/>
      <c r="G1199" s="20"/>
      <c r="H1199" s="22"/>
      <c r="I1199" s="22"/>
      <c r="J1199" s="22"/>
      <c r="K1199" s="20"/>
    </row>
    <row r="1200" spans="2:11" s="3" customFormat="1" x14ac:dyDescent="0.35">
      <c r="B1200" s="2"/>
      <c r="C1200" s="2"/>
      <c r="D1200" s="2"/>
      <c r="E1200" s="20"/>
      <c r="F1200" s="20"/>
      <c r="G1200" s="20"/>
      <c r="H1200" s="22"/>
      <c r="I1200" s="22"/>
      <c r="J1200" s="22"/>
      <c r="K1200" s="20"/>
    </row>
    <row r="1201" spans="2:11" s="3" customFormat="1" x14ac:dyDescent="0.35">
      <c r="B1201" s="2"/>
      <c r="C1201" s="2"/>
      <c r="D1201" s="2"/>
      <c r="E1201" s="20"/>
      <c r="F1201" s="20"/>
      <c r="G1201" s="20"/>
      <c r="H1201" s="22"/>
      <c r="I1201" s="22"/>
      <c r="J1201" s="22"/>
      <c r="K1201" s="20"/>
    </row>
    <row r="1202" spans="2:11" s="3" customFormat="1" x14ac:dyDescent="0.35">
      <c r="B1202" s="2"/>
      <c r="C1202" s="2"/>
      <c r="D1202" s="2"/>
      <c r="E1202" s="20"/>
      <c r="F1202" s="20"/>
      <c r="G1202" s="20"/>
      <c r="H1202" s="22"/>
      <c r="I1202" s="22"/>
      <c r="J1202" s="22"/>
      <c r="K1202" s="20"/>
    </row>
    <row r="1203" spans="2:11" s="3" customFormat="1" x14ac:dyDescent="0.35">
      <c r="B1203" s="2"/>
      <c r="C1203" s="2"/>
      <c r="D1203" s="2"/>
      <c r="E1203" s="20"/>
      <c r="F1203" s="20"/>
      <c r="G1203" s="20"/>
      <c r="H1203" s="22"/>
      <c r="I1203" s="22"/>
      <c r="J1203" s="22"/>
      <c r="K1203" s="20"/>
    </row>
    <row r="1204" spans="2:11" s="3" customFormat="1" x14ac:dyDescent="0.35">
      <c r="B1204" s="2"/>
      <c r="C1204" s="2"/>
      <c r="D1204" s="2"/>
      <c r="E1204" s="20"/>
      <c r="F1204" s="20"/>
      <c r="G1204" s="20"/>
      <c r="H1204" s="22"/>
      <c r="I1204" s="22"/>
      <c r="J1204" s="22"/>
      <c r="K1204" s="20"/>
    </row>
    <row r="1205" spans="2:11" s="3" customFormat="1" x14ac:dyDescent="0.35">
      <c r="B1205" s="2"/>
      <c r="C1205" s="2"/>
      <c r="D1205" s="2"/>
      <c r="E1205" s="20"/>
      <c r="F1205" s="20"/>
      <c r="G1205" s="20"/>
      <c r="H1205" s="22"/>
      <c r="I1205" s="22"/>
      <c r="J1205" s="22"/>
      <c r="K1205" s="20"/>
    </row>
    <row r="1206" spans="2:11" s="3" customFormat="1" x14ac:dyDescent="0.35">
      <c r="B1206" s="2"/>
      <c r="C1206" s="2"/>
      <c r="D1206" s="2"/>
      <c r="E1206" s="20"/>
      <c r="F1206" s="20"/>
      <c r="G1206" s="20"/>
      <c r="H1206" s="22"/>
      <c r="I1206" s="22"/>
      <c r="J1206" s="22"/>
      <c r="K1206" s="20"/>
    </row>
    <row r="1207" spans="2:11" s="3" customFormat="1" x14ac:dyDescent="0.35">
      <c r="B1207" s="2"/>
      <c r="C1207" s="2"/>
      <c r="D1207" s="2"/>
      <c r="E1207" s="20"/>
      <c r="F1207" s="20"/>
      <c r="G1207" s="20"/>
      <c r="H1207" s="22"/>
      <c r="I1207" s="22"/>
      <c r="J1207" s="22"/>
      <c r="K1207" s="20"/>
    </row>
    <row r="1208" spans="2:11" s="3" customFormat="1" x14ac:dyDescent="0.35">
      <c r="B1208" s="2"/>
      <c r="C1208" s="2"/>
      <c r="D1208" s="2"/>
      <c r="E1208" s="20"/>
      <c r="F1208" s="20"/>
      <c r="G1208" s="20"/>
      <c r="H1208" s="22"/>
      <c r="I1208" s="22"/>
      <c r="J1208" s="22"/>
      <c r="K1208" s="20"/>
    </row>
    <row r="1209" spans="2:11" s="3" customFormat="1" x14ac:dyDescent="0.35">
      <c r="B1209" s="2"/>
      <c r="C1209" s="2"/>
      <c r="D1209" s="2"/>
      <c r="E1209" s="20"/>
      <c r="F1209" s="20"/>
      <c r="G1209" s="20"/>
      <c r="H1209" s="22"/>
      <c r="I1209" s="22"/>
      <c r="J1209" s="22"/>
      <c r="K1209" s="20"/>
    </row>
    <row r="1210" spans="2:11" s="3" customFormat="1" x14ac:dyDescent="0.35">
      <c r="B1210" s="2"/>
      <c r="C1210" s="2"/>
      <c r="D1210" s="2"/>
      <c r="E1210" s="20"/>
      <c r="F1210" s="20"/>
      <c r="G1210" s="20"/>
      <c r="H1210" s="22"/>
      <c r="I1210" s="22"/>
      <c r="J1210" s="22"/>
      <c r="K1210" s="20"/>
    </row>
    <row r="1211" spans="2:11" s="3" customFormat="1" x14ac:dyDescent="0.35">
      <c r="B1211" s="2"/>
      <c r="C1211" s="2"/>
      <c r="D1211" s="2"/>
      <c r="E1211" s="20"/>
      <c r="F1211" s="20"/>
      <c r="G1211" s="20"/>
      <c r="H1211" s="22"/>
      <c r="I1211" s="22"/>
      <c r="J1211" s="22"/>
      <c r="K1211" s="20"/>
    </row>
    <row r="1212" spans="2:11" s="3" customFormat="1" x14ac:dyDescent="0.35">
      <c r="B1212" s="2"/>
      <c r="C1212" s="2"/>
      <c r="D1212" s="2"/>
      <c r="E1212" s="20"/>
      <c r="F1212" s="20"/>
      <c r="G1212" s="20"/>
      <c r="H1212" s="22"/>
      <c r="I1212" s="22"/>
      <c r="J1212" s="22"/>
      <c r="K1212" s="20"/>
    </row>
    <row r="1213" spans="2:11" s="3" customFormat="1" x14ac:dyDescent="0.35">
      <c r="B1213" s="2"/>
      <c r="C1213" s="2"/>
      <c r="D1213" s="2"/>
      <c r="E1213" s="20"/>
      <c r="F1213" s="20"/>
      <c r="G1213" s="20"/>
      <c r="H1213" s="22"/>
      <c r="I1213" s="22"/>
      <c r="J1213" s="22"/>
      <c r="K1213" s="20"/>
    </row>
    <row r="1214" spans="2:11" s="3" customFormat="1" x14ac:dyDescent="0.35">
      <c r="B1214" s="2"/>
      <c r="C1214" s="2"/>
      <c r="D1214" s="2"/>
      <c r="E1214" s="20"/>
      <c r="F1214" s="20"/>
      <c r="G1214" s="20"/>
      <c r="H1214" s="22"/>
      <c r="I1214" s="22"/>
      <c r="J1214" s="22"/>
      <c r="K1214" s="20"/>
    </row>
    <row r="1215" spans="2:11" s="3" customFormat="1" x14ac:dyDescent="0.35">
      <c r="B1215" s="2"/>
      <c r="C1215" s="2"/>
      <c r="D1215" s="2"/>
      <c r="E1215" s="20"/>
      <c r="F1215" s="20"/>
      <c r="G1215" s="20"/>
      <c r="H1215" s="22"/>
      <c r="I1215" s="22"/>
      <c r="J1215" s="22"/>
      <c r="K1215" s="20"/>
    </row>
    <row r="1216" spans="2:11" s="3" customFormat="1" x14ac:dyDescent="0.35">
      <c r="B1216" s="2"/>
      <c r="C1216" s="2"/>
      <c r="D1216" s="2"/>
      <c r="E1216" s="20"/>
      <c r="F1216" s="20"/>
      <c r="G1216" s="20"/>
      <c r="H1216" s="22"/>
      <c r="I1216" s="22"/>
      <c r="J1216" s="22"/>
      <c r="K1216" s="20"/>
    </row>
    <row r="1217" spans="2:11" s="3" customFormat="1" x14ac:dyDescent="0.35">
      <c r="B1217" s="2"/>
      <c r="C1217" s="2"/>
      <c r="D1217" s="2"/>
      <c r="E1217" s="20"/>
      <c r="F1217" s="20"/>
      <c r="G1217" s="20"/>
      <c r="H1217" s="22"/>
      <c r="I1217" s="22"/>
      <c r="J1217" s="22"/>
      <c r="K1217" s="20"/>
    </row>
    <row r="1218" spans="2:11" s="3" customFormat="1" x14ac:dyDescent="0.35">
      <c r="B1218" s="2"/>
      <c r="C1218" s="2"/>
      <c r="D1218" s="2"/>
      <c r="E1218" s="20"/>
      <c r="F1218" s="20"/>
      <c r="G1218" s="20"/>
      <c r="H1218" s="22"/>
      <c r="I1218" s="22"/>
      <c r="J1218" s="22"/>
      <c r="K1218" s="20"/>
    </row>
    <row r="1219" spans="2:11" s="3" customFormat="1" x14ac:dyDescent="0.35">
      <c r="B1219" s="2"/>
      <c r="C1219" s="2"/>
      <c r="D1219" s="2"/>
      <c r="E1219" s="20"/>
      <c r="F1219" s="20"/>
      <c r="G1219" s="20"/>
      <c r="H1219" s="22"/>
      <c r="I1219" s="22"/>
      <c r="J1219" s="22"/>
      <c r="K1219" s="20"/>
    </row>
    <row r="1220" spans="2:11" s="3" customFormat="1" x14ac:dyDescent="0.35">
      <c r="B1220" s="2"/>
      <c r="C1220" s="2"/>
      <c r="D1220" s="2"/>
      <c r="E1220" s="20"/>
      <c r="F1220" s="20"/>
      <c r="G1220" s="20"/>
      <c r="H1220" s="22"/>
      <c r="I1220" s="22"/>
      <c r="J1220" s="22"/>
      <c r="K1220" s="20"/>
    </row>
    <row r="1221" spans="2:11" s="3" customFormat="1" x14ac:dyDescent="0.35">
      <c r="B1221" s="2"/>
      <c r="C1221" s="2"/>
      <c r="D1221" s="2"/>
      <c r="E1221" s="20"/>
      <c r="F1221" s="20"/>
      <c r="G1221" s="20"/>
      <c r="H1221" s="22"/>
      <c r="I1221" s="22"/>
      <c r="J1221" s="22"/>
      <c r="K1221" s="20"/>
    </row>
    <row r="1222" spans="2:11" s="3" customFormat="1" x14ac:dyDescent="0.35">
      <c r="B1222" s="2"/>
      <c r="C1222" s="2"/>
      <c r="D1222" s="2"/>
      <c r="E1222" s="20"/>
      <c r="F1222" s="20"/>
      <c r="G1222" s="20"/>
      <c r="H1222" s="22"/>
      <c r="I1222" s="22"/>
      <c r="J1222" s="22"/>
      <c r="K1222" s="20"/>
    </row>
    <row r="1223" spans="2:11" s="3" customFormat="1" x14ac:dyDescent="0.35">
      <c r="B1223" s="2"/>
      <c r="C1223" s="2"/>
      <c r="D1223" s="2"/>
      <c r="E1223" s="20"/>
      <c r="F1223" s="20"/>
      <c r="G1223" s="20"/>
      <c r="H1223" s="22"/>
      <c r="I1223" s="22"/>
      <c r="J1223" s="22"/>
      <c r="K1223" s="20"/>
    </row>
    <row r="1224" spans="2:11" s="3" customFormat="1" x14ac:dyDescent="0.35">
      <c r="B1224" s="2"/>
      <c r="C1224" s="2"/>
      <c r="D1224" s="2"/>
      <c r="E1224" s="20"/>
      <c r="F1224" s="20"/>
      <c r="G1224" s="20"/>
      <c r="H1224" s="22"/>
      <c r="I1224" s="22"/>
      <c r="J1224" s="22"/>
      <c r="K1224" s="20"/>
    </row>
    <row r="1225" spans="2:11" s="3" customFormat="1" x14ac:dyDescent="0.35">
      <c r="B1225" s="2"/>
      <c r="C1225" s="2"/>
      <c r="D1225" s="2"/>
      <c r="E1225" s="20"/>
      <c r="F1225" s="20"/>
      <c r="G1225" s="20"/>
      <c r="H1225" s="22"/>
      <c r="I1225" s="22"/>
      <c r="J1225" s="22"/>
      <c r="K1225" s="20"/>
    </row>
    <row r="1226" spans="2:11" s="3" customFormat="1" x14ac:dyDescent="0.35">
      <c r="B1226" s="2"/>
      <c r="C1226" s="2"/>
      <c r="D1226" s="2"/>
      <c r="E1226" s="20"/>
      <c r="F1226" s="20"/>
      <c r="G1226" s="20"/>
      <c r="H1226" s="22"/>
      <c r="I1226" s="22"/>
      <c r="J1226" s="22"/>
      <c r="K1226" s="20"/>
    </row>
    <row r="1227" spans="2:11" s="3" customFormat="1" x14ac:dyDescent="0.35">
      <c r="B1227" s="2"/>
      <c r="C1227" s="2"/>
      <c r="D1227" s="2"/>
      <c r="E1227" s="20"/>
      <c r="F1227" s="20"/>
      <c r="G1227" s="20"/>
      <c r="H1227" s="22"/>
      <c r="I1227" s="22"/>
      <c r="J1227" s="22"/>
      <c r="K1227" s="20"/>
    </row>
    <row r="1228" spans="2:11" s="3" customFormat="1" x14ac:dyDescent="0.35">
      <c r="B1228" s="2"/>
      <c r="C1228" s="2"/>
      <c r="D1228" s="2"/>
      <c r="E1228" s="20"/>
      <c r="F1228" s="20"/>
      <c r="G1228" s="20"/>
      <c r="H1228" s="22"/>
      <c r="I1228" s="22"/>
      <c r="J1228" s="22"/>
      <c r="K1228" s="20"/>
    </row>
    <row r="1229" spans="2:11" s="3" customFormat="1" x14ac:dyDescent="0.35">
      <c r="B1229" s="2"/>
      <c r="C1229" s="2"/>
      <c r="D1229" s="2"/>
      <c r="E1229" s="20"/>
      <c r="F1229" s="20"/>
      <c r="G1229" s="20"/>
      <c r="H1229" s="22"/>
      <c r="I1229" s="22"/>
      <c r="J1229" s="22"/>
      <c r="K1229" s="20"/>
    </row>
    <row r="1230" spans="2:11" s="3" customFormat="1" x14ac:dyDescent="0.35">
      <c r="B1230" s="2"/>
      <c r="C1230" s="2"/>
      <c r="D1230" s="2"/>
      <c r="E1230" s="20"/>
      <c r="F1230" s="20"/>
      <c r="G1230" s="20"/>
      <c r="H1230" s="22"/>
      <c r="I1230" s="22"/>
      <c r="J1230" s="22"/>
      <c r="K1230" s="20"/>
    </row>
    <row r="1231" spans="2:11" s="3" customFormat="1" x14ac:dyDescent="0.35">
      <c r="B1231" s="2"/>
      <c r="C1231" s="2"/>
      <c r="D1231" s="2"/>
      <c r="E1231" s="20"/>
      <c r="F1231" s="20"/>
      <c r="G1231" s="20"/>
      <c r="H1231" s="22"/>
      <c r="I1231" s="22"/>
      <c r="J1231" s="22"/>
      <c r="K1231" s="20"/>
    </row>
    <row r="1232" spans="2:11" s="3" customFormat="1" x14ac:dyDescent="0.35">
      <c r="B1232" s="2"/>
      <c r="C1232" s="2"/>
      <c r="D1232" s="2"/>
      <c r="E1232" s="20"/>
      <c r="F1232" s="20"/>
      <c r="G1232" s="20"/>
      <c r="H1232" s="22"/>
      <c r="I1232" s="22"/>
      <c r="J1232" s="22"/>
      <c r="K1232" s="20"/>
    </row>
    <row r="1233" spans="2:11" s="3" customFormat="1" x14ac:dyDescent="0.35">
      <c r="B1233" s="2"/>
      <c r="C1233" s="2"/>
      <c r="D1233" s="2"/>
      <c r="E1233" s="20"/>
      <c r="F1233" s="20"/>
      <c r="G1233" s="20"/>
      <c r="H1233" s="22"/>
      <c r="I1233" s="22"/>
      <c r="J1233" s="22"/>
      <c r="K1233" s="20"/>
    </row>
    <row r="1234" spans="2:11" s="3" customFormat="1" x14ac:dyDescent="0.35">
      <c r="B1234" s="2"/>
      <c r="C1234" s="2"/>
      <c r="D1234" s="2"/>
      <c r="E1234" s="20"/>
      <c r="F1234" s="20"/>
      <c r="G1234" s="20"/>
      <c r="H1234" s="22"/>
      <c r="I1234" s="22"/>
      <c r="J1234" s="22"/>
      <c r="K1234" s="20"/>
    </row>
    <row r="1235" spans="2:11" s="3" customFormat="1" x14ac:dyDescent="0.35">
      <c r="B1235" s="2"/>
      <c r="C1235" s="2"/>
      <c r="D1235" s="2"/>
      <c r="E1235" s="20"/>
      <c r="F1235" s="20"/>
      <c r="G1235" s="20"/>
      <c r="H1235" s="22"/>
      <c r="I1235" s="22"/>
      <c r="J1235" s="22"/>
      <c r="K1235" s="20"/>
    </row>
    <row r="1236" spans="2:11" s="3" customFormat="1" x14ac:dyDescent="0.35">
      <c r="B1236" s="2"/>
      <c r="C1236" s="2"/>
      <c r="D1236" s="2"/>
      <c r="E1236" s="20"/>
      <c r="F1236" s="20"/>
      <c r="G1236" s="20"/>
      <c r="H1236" s="22"/>
      <c r="I1236" s="22"/>
      <c r="J1236" s="22"/>
      <c r="K1236" s="20"/>
    </row>
    <row r="1237" spans="2:11" s="3" customFormat="1" x14ac:dyDescent="0.35">
      <c r="B1237" s="2"/>
      <c r="C1237" s="2"/>
      <c r="D1237" s="2"/>
      <c r="E1237" s="20"/>
      <c r="F1237" s="20"/>
      <c r="G1237" s="20"/>
      <c r="H1237" s="22"/>
      <c r="I1237" s="22"/>
      <c r="J1237" s="22"/>
      <c r="K1237" s="20"/>
    </row>
    <row r="1238" spans="2:11" s="3" customFormat="1" x14ac:dyDescent="0.35">
      <c r="B1238" s="2"/>
      <c r="C1238" s="2"/>
      <c r="D1238" s="2"/>
      <c r="E1238" s="20"/>
      <c r="F1238" s="20"/>
      <c r="G1238" s="20"/>
      <c r="H1238" s="22"/>
      <c r="I1238" s="22"/>
      <c r="J1238" s="22"/>
      <c r="K1238" s="20"/>
    </row>
    <row r="1239" spans="2:11" s="3" customFormat="1" x14ac:dyDescent="0.35">
      <c r="B1239" s="2"/>
      <c r="C1239" s="2"/>
      <c r="D1239" s="2"/>
      <c r="E1239" s="20"/>
      <c r="F1239" s="20"/>
      <c r="G1239" s="20"/>
      <c r="H1239" s="22"/>
      <c r="I1239" s="22"/>
      <c r="J1239" s="22"/>
      <c r="K1239" s="20"/>
    </row>
    <row r="1240" spans="2:11" s="3" customFormat="1" x14ac:dyDescent="0.35">
      <c r="B1240" s="2"/>
      <c r="C1240" s="2"/>
      <c r="D1240" s="2"/>
      <c r="E1240" s="20"/>
      <c r="F1240" s="20"/>
      <c r="G1240" s="20"/>
      <c r="H1240" s="22"/>
      <c r="I1240" s="22"/>
      <c r="J1240" s="22"/>
      <c r="K1240" s="20"/>
    </row>
    <row r="1241" spans="2:11" s="3" customFormat="1" x14ac:dyDescent="0.35">
      <c r="B1241" s="2"/>
      <c r="C1241" s="2"/>
      <c r="D1241" s="2"/>
      <c r="E1241" s="20"/>
      <c r="F1241" s="20"/>
      <c r="G1241" s="20"/>
      <c r="H1241" s="22"/>
      <c r="I1241" s="22"/>
      <c r="J1241" s="22"/>
      <c r="K1241" s="20"/>
    </row>
    <row r="1242" spans="2:11" s="3" customFormat="1" x14ac:dyDescent="0.35">
      <c r="B1242" s="2"/>
      <c r="C1242" s="2"/>
      <c r="D1242" s="2"/>
      <c r="E1242" s="20"/>
      <c r="F1242" s="20"/>
      <c r="G1242" s="20"/>
      <c r="H1242" s="22"/>
      <c r="I1242" s="22"/>
      <c r="J1242" s="22"/>
      <c r="K1242" s="20"/>
    </row>
    <row r="1243" spans="2:11" s="3" customFormat="1" x14ac:dyDescent="0.35">
      <c r="B1243" s="2"/>
      <c r="C1243" s="2"/>
      <c r="D1243" s="2"/>
      <c r="E1243" s="20"/>
      <c r="F1243" s="20"/>
      <c r="G1243" s="20"/>
      <c r="H1243" s="22"/>
      <c r="I1243" s="22"/>
      <c r="J1243" s="22"/>
      <c r="K1243" s="20"/>
    </row>
    <row r="1244" spans="2:11" s="3" customFormat="1" x14ac:dyDescent="0.35">
      <c r="B1244" s="2"/>
      <c r="C1244" s="2"/>
      <c r="D1244" s="2"/>
      <c r="E1244" s="20"/>
      <c r="F1244" s="20"/>
      <c r="G1244" s="20"/>
      <c r="H1244" s="22"/>
      <c r="I1244" s="22"/>
      <c r="J1244" s="22"/>
      <c r="K1244" s="20"/>
    </row>
    <row r="1245" spans="2:11" s="3" customFormat="1" x14ac:dyDescent="0.35">
      <c r="B1245" s="2"/>
      <c r="C1245" s="2"/>
      <c r="D1245" s="2"/>
      <c r="E1245" s="20"/>
      <c r="F1245" s="20"/>
      <c r="G1245" s="20"/>
      <c r="H1245" s="22"/>
      <c r="I1245" s="22"/>
      <c r="J1245" s="22"/>
      <c r="K1245" s="20"/>
    </row>
    <row r="1246" spans="2:11" s="3" customFormat="1" x14ac:dyDescent="0.35">
      <c r="B1246" s="2"/>
      <c r="C1246" s="2"/>
      <c r="D1246" s="2"/>
      <c r="E1246" s="20"/>
      <c r="F1246" s="20"/>
      <c r="G1246" s="20"/>
      <c r="H1246" s="22"/>
      <c r="I1246" s="22"/>
      <c r="J1246" s="22"/>
      <c r="K1246" s="20"/>
    </row>
    <row r="1247" spans="2:11" s="3" customFormat="1" x14ac:dyDescent="0.35">
      <c r="B1247" s="2"/>
      <c r="C1247" s="2"/>
      <c r="D1247" s="2"/>
      <c r="E1247" s="20"/>
      <c r="F1247" s="20"/>
      <c r="G1247" s="20"/>
      <c r="H1247" s="22"/>
      <c r="I1247" s="22"/>
      <c r="J1247" s="22"/>
      <c r="K1247" s="20"/>
    </row>
    <row r="1248" spans="2:11" s="3" customFormat="1" x14ac:dyDescent="0.35">
      <c r="B1248" s="2"/>
      <c r="C1248" s="2"/>
      <c r="D1248" s="2"/>
      <c r="E1248" s="20"/>
      <c r="F1248" s="20"/>
      <c r="G1248" s="20"/>
      <c r="H1248" s="22"/>
      <c r="I1248" s="22"/>
      <c r="J1248" s="22"/>
      <c r="K1248" s="20"/>
    </row>
    <row r="1249" spans="2:11" s="3" customFormat="1" x14ac:dyDescent="0.35">
      <c r="B1249" s="2"/>
      <c r="C1249" s="2"/>
      <c r="D1249" s="2"/>
      <c r="E1249" s="20"/>
      <c r="F1249" s="20"/>
      <c r="G1249" s="20"/>
      <c r="H1249" s="22"/>
      <c r="I1249" s="22"/>
      <c r="J1249" s="22"/>
      <c r="K1249" s="20"/>
    </row>
    <row r="1250" spans="2:11" s="3" customFormat="1" x14ac:dyDescent="0.35">
      <c r="B1250" s="2"/>
      <c r="C1250" s="2"/>
      <c r="D1250" s="2"/>
      <c r="E1250" s="20"/>
      <c r="F1250" s="20"/>
      <c r="G1250" s="20"/>
      <c r="H1250" s="22"/>
      <c r="I1250" s="22"/>
      <c r="J1250" s="22"/>
      <c r="K1250" s="20"/>
    </row>
    <row r="1251" spans="2:11" s="3" customFormat="1" x14ac:dyDescent="0.35">
      <c r="B1251" s="2"/>
      <c r="C1251" s="2"/>
      <c r="D1251" s="2"/>
      <c r="E1251" s="20"/>
      <c r="F1251" s="20"/>
      <c r="G1251" s="20"/>
      <c r="H1251" s="22"/>
      <c r="I1251" s="22"/>
      <c r="J1251" s="22"/>
      <c r="K1251" s="20"/>
    </row>
    <row r="1252" spans="2:11" s="3" customFormat="1" x14ac:dyDescent="0.35">
      <c r="B1252" s="2"/>
      <c r="C1252" s="2"/>
      <c r="D1252" s="2"/>
      <c r="E1252" s="20"/>
      <c r="F1252" s="20"/>
      <c r="G1252" s="20"/>
      <c r="H1252" s="22"/>
      <c r="I1252" s="22"/>
      <c r="J1252" s="22"/>
      <c r="K1252" s="20"/>
    </row>
    <row r="1253" spans="2:11" s="3" customFormat="1" x14ac:dyDescent="0.35">
      <c r="B1253" s="2"/>
      <c r="C1253" s="2"/>
      <c r="D1253" s="2"/>
      <c r="E1253" s="20"/>
      <c r="F1253" s="20"/>
      <c r="G1253" s="20"/>
      <c r="H1253" s="22"/>
      <c r="I1253" s="22"/>
      <c r="J1253" s="22"/>
      <c r="K1253" s="20"/>
    </row>
    <row r="1254" spans="2:11" s="3" customFormat="1" x14ac:dyDescent="0.35">
      <c r="B1254" s="2"/>
      <c r="C1254" s="2"/>
      <c r="D1254" s="2"/>
      <c r="E1254" s="20"/>
      <c r="F1254" s="20"/>
      <c r="G1254" s="20"/>
      <c r="H1254" s="22"/>
      <c r="I1254" s="22"/>
      <c r="J1254" s="22"/>
      <c r="K1254" s="20"/>
    </row>
    <row r="1255" spans="2:11" s="3" customFormat="1" x14ac:dyDescent="0.35">
      <c r="B1255" s="2"/>
      <c r="C1255" s="2"/>
      <c r="D1255" s="2"/>
      <c r="E1255" s="20"/>
      <c r="F1255" s="20"/>
      <c r="G1255" s="20"/>
      <c r="H1255" s="22"/>
      <c r="I1255" s="22"/>
      <c r="J1255" s="22"/>
      <c r="K1255" s="20"/>
    </row>
    <row r="1256" spans="2:11" s="3" customFormat="1" x14ac:dyDescent="0.35">
      <c r="B1256" s="2"/>
      <c r="C1256" s="2"/>
      <c r="D1256" s="2"/>
      <c r="E1256" s="20"/>
      <c r="F1256" s="20"/>
      <c r="G1256" s="20"/>
      <c r="H1256" s="22"/>
      <c r="I1256" s="22"/>
      <c r="J1256" s="22"/>
      <c r="K1256" s="20"/>
    </row>
    <row r="1257" spans="2:11" s="3" customFormat="1" x14ac:dyDescent="0.35">
      <c r="B1257" s="2"/>
      <c r="C1257" s="2"/>
      <c r="D1257" s="2"/>
      <c r="E1257" s="20"/>
      <c r="F1257" s="20"/>
      <c r="G1257" s="20"/>
      <c r="H1257" s="22"/>
      <c r="I1257" s="22"/>
      <c r="J1257" s="22"/>
      <c r="K1257" s="20"/>
    </row>
    <row r="1258" spans="2:11" s="3" customFormat="1" x14ac:dyDescent="0.35">
      <c r="B1258" s="2"/>
      <c r="C1258" s="2"/>
      <c r="D1258" s="2"/>
      <c r="E1258" s="20"/>
      <c r="F1258" s="20"/>
      <c r="G1258" s="20"/>
      <c r="H1258" s="22"/>
      <c r="I1258" s="22"/>
      <c r="J1258" s="22"/>
      <c r="K1258" s="20"/>
    </row>
    <row r="1259" spans="2:11" s="3" customFormat="1" x14ac:dyDescent="0.35">
      <c r="B1259" s="2"/>
      <c r="C1259" s="2"/>
      <c r="D1259" s="2"/>
      <c r="E1259" s="20"/>
      <c r="F1259" s="20"/>
      <c r="G1259" s="20"/>
      <c r="H1259" s="22"/>
      <c r="I1259" s="22"/>
      <c r="J1259" s="22"/>
      <c r="K1259" s="20"/>
    </row>
    <row r="1260" spans="2:11" s="3" customFormat="1" x14ac:dyDescent="0.35">
      <c r="B1260" s="2"/>
      <c r="C1260" s="2"/>
      <c r="D1260" s="2"/>
      <c r="E1260" s="20"/>
      <c r="F1260" s="20"/>
      <c r="G1260" s="20"/>
      <c r="H1260" s="22"/>
      <c r="I1260" s="22"/>
      <c r="J1260" s="22"/>
      <c r="K1260" s="20"/>
    </row>
    <row r="1261" spans="2:11" s="3" customFormat="1" x14ac:dyDescent="0.35">
      <c r="B1261" s="2"/>
      <c r="C1261" s="2"/>
      <c r="D1261" s="2"/>
      <c r="E1261" s="20"/>
      <c r="F1261" s="20"/>
      <c r="G1261" s="20"/>
      <c r="H1261" s="22"/>
      <c r="I1261" s="22"/>
      <c r="J1261" s="22"/>
      <c r="K1261" s="20"/>
    </row>
    <row r="1262" spans="2:11" s="3" customFormat="1" x14ac:dyDescent="0.35">
      <c r="B1262" s="2"/>
      <c r="C1262" s="2"/>
      <c r="D1262" s="2"/>
      <c r="E1262" s="20"/>
      <c r="F1262" s="20"/>
      <c r="G1262" s="20"/>
      <c r="H1262" s="22"/>
      <c r="I1262" s="22"/>
      <c r="J1262" s="22"/>
      <c r="K1262" s="20"/>
    </row>
    <row r="1263" spans="2:11" s="3" customFormat="1" x14ac:dyDescent="0.35">
      <c r="B1263" s="2"/>
      <c r="C1263" s="2"/>
      <c r="D1263" s="2"/>
      <c r="E1263" s="20"/>
      <c r="F1263" s="20"/>
      <c r="G1263" s="20"/>
      <c r="H1263" s="22"/>
      <c r="I1263" s="22"/>
      <c r="J1263" s="22"/>
      <c r="K1263" s="20"/>
    </row>
    <row r="1264" spans="2:11" s="3" customFormat="1" x14ac:dyDescent="0.35">
      <c r="B1264" s="2"/>
      <c r="C1264" s="2"/>
      <c r="D1264" s="2"/>
      <c r="E1264" s="20"/>
      <c r="F1264" s="20"/>
      <c r="G1264" s="20"/>
      <c r="H1264" s="22"/>
      <c r="I1264" s="22"/>
      <c r="J1264" s="22"/>
      <c r="K1264" s="20"/>
    </row>
    <row r="1265" spans="1:11" s="3" customFormat="1" x14ac:dyDescent="0.35">
      <c r="B1265" s="2"/>
      <c r="C1265" s="2"/>
      <c r="D1265" s="2"/>
      <c r="E1265" s="20"/>
      <c r="F1265" s="20"/>
      <c r="G1265" s="20"/>
      <c r="H1265" s="22"/>
      <c r="I1265" s="22"/>
      <c r="J1265" s="22"/>
      <c r="K1265" s="20"/>
    </row>
    <row r="1266" spans="1:11" s="3" customFormat="1" x14ac:dyDescent="0.35">
      <c r="B1266" s="2"/>
      <c r="C1266" s="2"/>
      <c r="D1266" s="2"/>
      <c r="E1266" s="20"/>
      <c r="F1266" s="20"/>
      <c r="G1266" s="20"/>
      <c r="H1266" s="22"/>
      <c r="I1266" s="22"/>
      <c r="J1266" s="22"/>
      <c r="K1266" s="20"/>
    </row>
    <row r="1267" spans="1:11" s="3" customFormat="1" x14ac:dyDescent="0.35">
      <c r="B1267" s="2"/>
      <c r="C1267" s="2"/>
      <c r="D1267" s="2"/>
      <c r="E1267" s="20"/>
      <c r="F1267" s="20"/>
      <c r="G1267" s="20"/>
      <c r="H1267" s="22"/>
      <c r="I1267" s="22"/>
      <c r="J1267" s="22"/>
      <c r="K1267" s="20"/>
    </row>
    <row r="1268" spans="1:11" s="3" customFormat="1" x14ac:dyDescent="0.35">
      <c r="B1268" s="2"/>
      <c r="C1268" s="2"/>
      <c r="D1268" s="2"/>
      <c r="E1268" s="20"/>
      <c r="F1268" s="20"/>
      <c r="G1268" s="20"/>
      <c r="H1268" s="22"/>
      <c r="I1268" s="22"/>
      <c r="J1268" s="22"/>
      <c r="K1268" s="20"/>
    </row>
    <row r="1269" spans="1:11" s="3" customFormat="1" x14ac:dyDescent="0.35">
      <c r="B1269" s="2"/>
      <c r="C1269" s="2"/>
      <c r="D1269" s="2"/>
      <c r="E1269" s="20"/>
      <c r="F1269" s="20"/>
      <c r="G1269" s="20"/>
      <c r="H1269" s="22"/>
      <c r="I1269" s="22"/>
      <c r="J1269" s="22"/>
      <c r="K1269" s="20"/>
    </row>
    <row r="1270" spans="1:11" s="3" customFormat="1" x14ac:dyDescent="0.35">
      <c r="B1270" s="2"/>
      <c r="C1270" s="2"/>
      <c r="D1270" s="2"/>
      <c r="E1270" s="20"/>
      <c r="F1270" s="20"/>
      <c r="G1270" s="20"/>
      <c r="H1270" s="22"/>
      <c r="I1270" s="22"/>
      <c r="J1270" s="22"/>
      <c r="K1270" s="20"/>
    </row>
    <row r="1271" spans="1:11" s="3" customFormat="1" x14ac:dyDescent="0.35">
      <c r="B1271" s="2"/>
      <c r="C1271" s="2"/>
      <c r="D1271" s="2"/>
      <c r="E1271" s="20"/>
      <c r="F1271" s="20"/>
      <c r="G1271" s="20"/>
      <c r="H1271" s="22"/>
      <c r="I1271" s="22"/>
      <c r="J1271" s="22"/>
      <c r="K1271" s="20"/>
    </row>
    <row r="1272" spans="1:11" s="3" customFormat="1" x14ac:dyDescent="0.35">
      <c r="B1272" s="2"/>
      <c r="C1272" s="2"/>
      <c r="D1272" s="2"/>
      <c r="E1272" s="20"/>
      <c r="F1272" s="20"/>
      <c r="G1272" s="20"/>
      <c r="H1272" s="22"/>
      <c r="I1272" s="22"/>
      <c r="J1272" s="22"/>
      <c r="K1272" s="20"/>
    </row>
    <row r="1273" spans="1:11" s="3" customFormat="1" x14ac:dyDescent="0.35">
      <c r="B1273" s="2"/>
      <c r="C1273" s="2"/>
      <c r="D1273" s="2"/>
      <c r="E1273" s="20"/>
      <c r="F1273" s="20"/>
      <c r="G1273" s="20"/>
      <c r="H1273" s="22"/>
      <c r="I1273" s="22"/>
      <c r="J1273" s="22"/>
      <c r="K1273" s="20"/>
    </row>
    <row r="1274" spans="1:11" s="3" customFormat="1" x14ac:dyDescent="0.35">
      <c r="B1274" s="2"/>
      <c r="C1274" s="2"/>
      <c r="D1274" s="2"/>
      <c r="E1274" s="20"/>
      <c r="F1274" s="20"/>
      <c r="G1274" s="20"/>
      <c r="H1274" s="22"/>
      <c r="I1274" s="22"/>
      <c r="J1274" s="22"/>
      <c r="K1274" s="20"/>
    </row>
    <row r="1275" spans="1:11" s="3" customFormat="1" x14ac:dyDescent="0.35">
      <c r="B1275" s="2"/>
      <c r="C1275" s="2"/>
      <c r="D1275" s="2"/>
      <c r="E1275" s="20"/>
      <c r="F1275" s="20"/>
      <c r="G1275" s="20"/>
      <c r="H1275" s="22"/>
      <c r="I1275" s="22"/>
      <c r="J1275" s="22"/>
      <c r="K1275" s="20"/>
    </row>
    <row r="1276" spans="1:11" s="3" customFormat="1" x14ac:dyDescent="0.35">
      <c r="B1276" s="2"/>
      <c r="C1276" s="2"/>
      <c r="D1276" s="2"/>
      <c r="E1276" s="20"/>
      <c r="F1276" s="20"/>
      <c r="G1276" s="20"/>
      <c r="H1276" s="22"/>
      <c r="I1276" s="22"/>
      <c r="J1276" s="22"/>
      <c r="K1276" s="20"/>
    </row>
    <row r="1277" spans="1:11" s="3" customFormat="1" x14ac:dyDescent="0.35">
      <c r="B1277" s="2"/>
      <c r="C1277" s="2"/>
      <c r="D1277" s="2"/>
      <c r="E1277" s="20"/>
      <c r="F1277" s="20"/>
      <c r="G1277" s="20"/>
      <c r="H1277" s="22"/>
      <c r="I1277" s="22"/>
      <c r="J1277" s="22"/>
    </row>
    <row r="1278" spans="1:11" s="3" customFormat="1" x14ac:dyDescent="0.35">
      <c r="B1278" s="2"/>
      <c r="C1278" s="2"/>
      <c r="D1278" s="2"/>
      <c r="E1278" s="20"/>
      <c r="F1278" s="20"/>
      <c r="G1278" s="20"/>
      <c r="H1278" s="22"/>
      <c r="I1278" s="22"/>
      <c r="J1278" s="22"/>
      <c r="K1278" s="2"/>
    </row>
    <row r="1279" spans="1:11" x14ac:dyDescent="0.35">
      <c r="A1279" s="3"/>
      <c r="E1279" s="20"/>
      <c r="F1279" s="20"/>
      <c r="G1279" s="20"/>
      <c r="H1279" s="22"/>
      <c r="I1279" s="22"/>
      <c r="J1279" s="22"/>
    </row>
    <row r="1280" spans="1:11" x14ac:dyDescent="0.35">
      <c r="A1280" s="3"/>
      <c r="E1280" s="20"/>
      <c r="F1280" s="20"/>
      <c r="G1280" s="20"/>
      <c r="H1280" s="22"/>
      <c r="I1280" s="22"/>
      <c r="J1280" s="22"/>
    </row>
    <row r="1281" spans="1:10" x14ac:dyDescent="0.35">
      <c r="A1281" s="3"/>
      <c r="E1281" s="20"/>
      <c r="F1281" s="20"/>
      <c r="G1281" s="20"/>
      <c r="H1281" s="22"/>
      <c r="I1281" s="22"/>
      <c r="J1281" s="22"/>
    </row>
    <row r="1282" spans="1:10" x14ac:dyDescent="0.35">
      <c r="A1282" s="3"/>
      <c r="E1282" s="20"/>
      <c r="F1282" s="20"/>
      <c r="G1282" s="20"/>
      <c r="H1282" s="22"/>
      <c r="I1282" s="22"/>
      <c r="J1282" s="22"/>
    </row>
    <row r="1283" spans="1:10" x14ac:dyDescent="0.35">
      <c r="A1283" s="3"/>
      <c r="E1283" s="20"/>
      <c r="F1283" s="20"/>
      <c r="G1283" s="20"/>
      <c r="H1283" s="22"/>
      <c r="I1283" s="22"/>
      <c r="J1283" s="22"/>
    </row>
    <row r="1284" spans="1:10" x14ac:dyDescent="0.35">
      <c r="A1284" s="3"/>
      <c r="E1284" s="20"/>
      <c r="F1284" s="20"/>
      <c r="G1284" s="20"/>
      <c r="H1284" s="22"/>
      <c r="I1284" s="22"/>
      <c r="J1284" s="22"/>
    </row>
    <row r="1285" spans="1:10" x14ac:dyDescent="0.35">
      <c r="A1285" s="3"/>
      <c r="E1285" s="20"/>
      <c r="F1285" s="20"/>
      <c r="G1285" s="20"/>
      <c r="H1285" s="22"/>
      <c r="I1285" s="22"/>
      <c r="J1285" s="22"/>
    </row>
    <row r="1286" spans="1:10" x14ac:dyDescent="0.35">
      <c r="A1286" s="3"/>
      <c r="E1286" s="20"/>
      <c r="F1286" s="20"/>
      <c r="G1286" s="20"/>
      <c r="H1286" s="22"/>
      <c r="I1286" s="22"/>
      <c r="J1286" s="22"/>
    </row>
    <row r="1287" spans="1:10" x14ac:dyDescent="0.35">
      <c r="A1287" s="3"/>
      <c r="E1287" s="20"/>
      <c r="F1287" s="20"/>
      <c r="G1287" s="20"/>
      <c r="H1287" s="22"/>
      <c r="I1287" s="22"/>
      <c r="J1287" s="22"/>
    </row>
    <row r="1288" spans="1:10" x14ac:dyDescent="0.35">
      <c r="A1288" s="3"/>
      <c r="E1288" s="20"/>
      <c r="F1288" s="20"/>
      <c r="G1288" s="20"/>
      <c r="H1288" s="22"/>
      <c r="I1288" s="22"/>
      <c r="J1288" s="22"/>
    </row>
    <row r="1289" spans="1:10" x14ac:dyDescent="0.35">
      <c r="A1289" s="3"/>
      <c r="E1289" s="20"/>
      <c r="F1289" s="20"/>
      <c r="G1289" s="20"/>
      <c r="H1289" s="22"/>
      <c r="I1289" s="22"/>
      <c r="J1289" s="22"/>
    </row>
    <row r="1290" spans="1:10" x14ac:dyDescent="0.35">
      <c r="A1290" s="3"/>
      <c r="E1290" s="20"/>
      <c r="F1290" s="20"/>
      <c r="G1290" s="20"/>
      <c r="H1290" s="22"/>
      <c r="I1290" s="22"/>
      <c r="J1290" s="22"/>
    </row>
    <row r="1291" spans="1:10" x14ac:dyDescent="0.35">
      <c r="A1291" s="3"/>
      <c r="E1291" s="20"/>
      <c r="F1291" s="20"/>
      <c r="G1291" s="20"/>
      <c r="H1291" s="22"/>
      <c r="I1291" s="22"/>
      <c r="J1291" s="22"/>
    </row>
    <row r="1292" spans="1:10" x14ac:dyDescent="0.35">
      <c r="A1292" s="3"/>
      <c r="E1292" s="20"/>
      <c r="F1292" s="20"/>
      <c r="G1292" s="20"/>
      <c r="H1292" s="22"/>
      <c r="I1292" s="22"/>
      <c r="J1292" s="22"/>
    </row>
    <row r="1293" spans="1:10" x14ac:dyDescent="0.35">
      <c r="A1293" s="3"/>
      <c r="E1293" s="20"/>
      <c r="F1293" s="20"/>
      <c r="G1293" s="20"/>
      <c r="H1293" s="22"/>
      <c r="I1293" s="22"/>
      <c r="J1293" s="22"/>
    </row>
    <row r="1294" spans="1:10" x14ac:dyDescent="0.35">
      <c r="A1294" s="3"/>
      <c r="E1294" s="20"/>
      <c r="F1294" s="20"/>
      <c r="G1294" s="20"/>
      <c r="H1294" s="22"/>
      <c r="I1294" s="22"/>
      <c r="J1294" s="22"/>
    </row>
    <row r="1295" spans="1:10" x14ac:dyDescent="0.35">
      <c r="A1295" s="3"/>
      <c r="E1295" s="20"/>
      <c r="F1295" s="20"/>
      <c r="G1295" s="20"/>
      <c r="H1295" s="22"/>
      <c r="I1295" s="22"/>
      <c r="J1295" s="22"/>
    </row>
    <row r="1296" spans="1:10" x14ac:dyDescent="0.35">
      <c r="A1296" s="3"/>
      <c r="E1296" s="20"/>
      <c r="F1296" s="20"/>
      <c r="G1296" s="20"/>
      <c r="H1296" s="22"/>
      <c r="I1296" s="22"/>
      <c r="J1296" s="22"/>
    </row>
    <row r="1297" spans="5:10" x14ac:dyDescent="0.35">
      <c r="E1297" s="20"/>
      <c r="F1297" s="20"/>
      <c r="G1297" s="20"/>
      <c r="H1297" s="22"/>
      <c r="I1297" s="22"/>
      <c r="J1297" s="22"/>
    </row>
    <row r="1298" spans="5:10" x14ac:dyDescent="0.35">
      <c r="E1298" s="20"/>
      <c r="F1298" s="20"/>
      <c r="G1298" s="20"/>
      <c r="H1298" s="22"/>
      <c r="I1298" s="22"/>
      <c r="J1298" s="22"/>
    </row>
    <row r="1299" spans="5:10" x14ac:dyDescent="0.35">
      <c r="E1299" s="20"/>
      <c r="F1299" s="20"/>
      <c r="G1299" s="20"/>
      <c r="H1299" s="22"/>
      <c r="I1299" s="22"/>
      <c r="J1299" s="22"/>
    </row>
    <row r="1300" spans="5:10" x14ac:dyDescent="0.35">
      <c r="E1300" s="20"/>
      <c r="F1300" s="20"/>
      <c r="G1300" s="20"/>
      <c r="H1300" s="22"/>
      <c r="I1300" s="22"/>
      <c r="J1300" s="22"/>
    </row>
    <row r="1301" spans="5:10" x14ac:dyDescent="0.35">
      <c r="E1301" s="20"/>
      <c r="F1301" s="20"/>
      <c r="G1301" s="20"/>
      <c r="H1301" s="22"/>
      <c r="I1301" s="22"/>
      <c r="J1301" s="22"/>
    </row>
    <row r="1302" spans="5:10" x14ac:dyDescent="0.35">
      <c r="E1302" s="20"/>
      <c r="F1302" s="20"/>
      <c r="G1302" s="20"/>
      <c r="H1302" s="22"/>
      <c r="I1302" s="22"/>
      <c r="J1302" s="22"/>
    </row>
    <row r="1303" spans="5:10" x14ac:dyDescent="0.35">
      <c r="E1303" s="20"/>
      <c r="F1303" s="20"/>
      <c r="G1303" s="20"/>
      <c r="H1303" s="22"/>
      <c r="I1303" s="22"/>
      <c r="J1303" s="22"/>
    </row>
    <row r="1304" spans="5:10" x14ac:dyDescent="0.35">
      <c r="E1304" s="20"/>
      <c r="F1304" s="20"/>
      <c r="G1304" s="20"/>
      <c r="H1304" s="22"/>
      <c r="I1304" s="22"/>
      <c r="J1304" s="22"/>
    </row>
    <row r="1305" spans="5:10" x14ac:dyDescent="0.35">
      <c r="E1305" s="20"/>
      <c r="F1305" s="20"/>
      <c r="G1305" s="20"/>
      <c r="H1305" s="22"/>
      <c r="I1305" s="22"/>
      <c r="J1305" s="22"/>
    </row>
    <row r="1306" spans="5:10" x14ac:dyDescent="0.35">
      <c r="E1306" s="20"/>
      <c r="F1306" s="20"/>
      <c r="G1306" s="20"/>
      <c r="H1306" s="22"/>
      <c r="I1306" s="22"/>
      <c r="J1306" s="22"/>
    </row>
    <row r="1307" spans="5:10" x14ac:dyDescent="0.35">
      <c r="E1307" s="20"/>
      <c r="F1307" s="20"/>
      <c r="G1307" s="20"/>
      <c r="H1307" s="22"/>
      <c r="I1307" s="22"/>
      <c r="J1307" s="22"/>
    </row>
    <row r="1308" spans="5:10" x14ac:dyDescent="0.35">
      <c r="E1308" s="20"/>
      <c r="F1308" s="20"/>
      <c r="G1308" s="20"/>
      <c r="H1308" s="22"/>
      <c r="I1308" s="22"/>
      <c r="J1308" s="22"/>
    </row>
    <row r="1309" spans="5:10" x14ac:dyDescent="0.35">
      <c r="E1309" s="20"/>
      <c r="F1309" s="20"/>
      <c r="G1309" s="20"/>
      <c r="H1309" s="22"/>
      <c r="I1309" s="22"/>
      <c r="J1309" s="22"/>
    </row>
    <row r="1310" spans="5:10" x14ac:dyDescent="0.35">
      <c r="E1310" s="20"/>
      <c r="F1310" s="20"/>
      <c r="G1310" s="20"/>
      <c r="H1310" s="22"/>
      <c r="I1310" s="22"/>
      <c r="J1310" s="22"/>
    </row>
    <row r="1311" spans="5:10" x14ac:dyDescent="0.35">
      <c r="E1311" s="20"/>
      <c r="F1311" s="20"/>
      <c r="G1311" s="20"/>
      <c r="H1311" s="22"/>
      <c r="I1311" s="22"/>
      <c r="J1311" s="22"/>
    </row>
    <row r="1312" spans="5:10" x14ac:dyDescent="0.35">
      <c r="E1312" s="20"/>
      <c r="F1312" s="20"/>
      <c r="G1312" s="20"/>
      <c r="H1312" s="22"/>
      <c r="I1312" s="22"/>
      <c r="J1312" s="22"/>
    </row>
    <row r="1313" spans="5:10" x14ac:dyDescent="0.35">
      <c r="E1313" s="20"/>
      <c r="F1313" s="20"/>
      <c r="G1313" s="20"/>
      <c r="H1313" s="22"/>
      <c r="I1313" s="22"/>
      <c r="J1313" s="22"/>
    </row>
    <row r="1314" spans="5:10" x14ac:dyDescent="0.35">
      <c r="E1314" s="20"/>
      <c r="F1314" s="20"/>
      <c r="G1314" s="20"/>
      <c r="H1314" s="22"/>
      <c r="I1314" s="22"/>
      <c r="J1314" s="22"/>
    </row>
    <row r="1315" spans="5:10" x14ac:dyDescent="0.35">
      <c r="E1315" s="20"/>
      <c r="F1315" s="20"/>
      <c r="G1315" s="20"/>
      <c r="H1315" s="22"/>
      <c r="I1315" s="22"/>
      <c r="J1315" s="22"/>
    </row>
    <row r="1316" spans="5:10" x14ac:dyDescent="0.35">
      <c r="E1316" s="20"/>
      <c r="F1316" s="20"/>
      <c r="G1316" s="20"/>
      <c r="H1316" s="22"/>
      <c r="I1316" s="22"/>
      <c r="J1316" s="22"/>
    </row>
    <row r="1317" spans="5:10" x14ac:dyDescent="0.35">
      <c r="E1317" s="20"/>
      <c r="F1317" s="20"/>
      <c r="G1317" s="20"/>
      <c r="H1317" s="22"/>
      <c r="I1317" s="22"/>
      <c r="J1317" s="22"/>
    </row>
    <row r="1318" spans="5:10" x14ac:dyDescent="0.35">
      <c r="E1318" s="20"/>
      <c r="F1318" s="20"/>
      <c r="G1318" s="20"/>
      <c r="H1318" s="22"/>
      <c r="I1318" s="22"/>
      <c r="J1318" s="22"/>
    </row>
    <row r="1319" spans="5:10" x14ac:dyDescent="0.35">
      <c r="E1319" s="20"/>
      <c r="F1319" s="20"/>
      <c r="G1319" s="20"/>
      <c r="H1319" s="22"/>
      <c r="I1319" s="22"/>
      <c r="J1319" s="22"/>
    </row>
    <row r="1320" spans="5:10" x14ac:dyDescent="0.35">
      <c r="E1320" s="20"/>
      <c r="F1320" s="20"/>
      <c r="G1320" s="20"/>
      <c r="H1320" s="22"/>
      <c r="I1320" s="22"/>
      <c r="J1320" s="22"/>
    </row>
    <row r="1321" spans="5:10" x14ac:dyDescent="0.35">
      <c r="E1321" s="20"/>
      <c r="F1321" s="20"/>
      <c r="G1321" s="20"/>
      <c r="H1321" s="22"/>
      <c r="I1321" s="22"/>
      <c r="J1321" s="22"/>
    </row>
    <row r="1322" spans="5:10" x14ac:dyDescent="0.35">
      <c r="E1322" s="20"/>
      <c r="F1322" s="20"/>
      <c r="G1322" s="20"/>
      <c r="H1322" s="22"/>
      <c r="I1322" s="22"/>
      <c r="J1322" s="22"/>
    </row>
    <row r="1323" spans="5:10" x14ac:dyDescent="0.35">
      <c r="E1323" s="20"/>
      <c r="F1323" s="20"/>
      <c r="G1323" s="20"/>
      <c r="H1323" s="22"/>
      <c r="I1323" s="22"/>
      <c r="J1323" s="22"/>
    </row>
    <row r="1324" spans="5:10" x14ac:dyDescent="0.35">
      <c r="E1324" s="20"/>
      <c r="F1324" s="20"/>
      <c r="G1324" s="20"/>
      <c r="H1324" s="22"/>
      <c r="I1324" s="22"/>
      <c r="J1324" s="22"/>
    </row>
    <row r="1325" spans="5:10" x14ac:dyDescent="0.35">
      <c r="E1325" s="20"/>
      <c r="F1325" s="20"/>
      <c r="G1325" s="20"/>
      <c r="H1325" s="22"/>
      <c r="I1325" s="22"/>
      <c r="J1325" s="22"/>
    </row>
    <row r="1326" spans="5:10" x14ac:dyDescent="0.35">
      <c r="E1326" s="20"/>
      <c r="F1326" s="20"/>
      <c r="G1326" s="20"/>
      <c r="H1326" s="22"/>
      <c r="I1326" s="22"/>
      <c r="J1326" s="22"/>
    </row>
    <row r="1327" spans="5:10" x14ac:dyDescent="0.35">
      <c r="E1327" s="20"/>
      <c r="F1327" s="20"/>
      <c r="G1327" s="20"/>
      <c r="H1327" s="22"/>
      <c r="I1327" s="22"/>
      <c r="J1327" s="22"/>
    </row>
    <row r="1328" spans="5:10" x14ac:dyDescent="0.35">
      <c r="E1328" s="20"/>
      <c r="F1328" s="20"/>
      <c r="G1328" s="20"/>
      <c r="H1328" s="22"/>
      <c r="I1328" s="22"/>
      <c r="J1328" s="22"/>
    </row>
    <row r="1329" spans="2:10" x14ac:dyDescent="0.35">
      <c r="E1329" s="20"/>
      <c r="F1329" s="20"/>
      <c r="G1329" s="20"/>
      <c r="H1329" s="22"/>
      <c r="I1329" s="22"/>
      <c r="J1329" s="22"/>
    </row>
    <row r="1330" spans="2:10" x14ac:dyDescent="0.35">
      <c r="E1330" s="20"/>
      <c r="F1330" s="20"/>
      <c r="G1330" s="20"/>
      <c r="H1330" s="22"/>
      <c r="I1330" s="22"/>
      <c r="J1330" s="22"/>
    </row>
    <row r="1331" spans="2:10" x14ac:dyDescent="0.35">
      <c r="E1331" s="20"/>
      <c r="F1331" s="20"/>
      <c r="G1331" s="20"/>
      <c r="H1331" s="22"/>
      <c r="I1331" s="22"/>
      <c r="J1331" s="22"/>
    </row>
    <row r="1332" spans="2:10" x14ac:dyDescent="0.35">
      <c r="E1332" s="20"/>
      <c r="F1332" s="20"/>
      <c r="G1332" s="20"/>
      <c r="H1332" s="22"/>
      <c r="I1332" s="22"/>
      <c r="J1332" s="22"/>
    </row>
    <row r="1333" spans="2:10" x14ac:dyDescent="0.35">
      <c r="E1333" s="20"/>
      <c r="F1333" s="20"/>
      <c r="G1333" s="20"/>
      <c r="H1333" s="22"/>
      <c r="I1333" s="22"/>
      <c r="J1333" s="22"/>
    </row>
    <row r="1334" spans="2:10" x14ac:dyDescent="0.35">
      <c r="E1334" s="20"/>
      <c r="F1334" s="20"/>
      <c r="G1334" s="20"/>
      <c r="H1334" s="22"/>
      <c r="I1334" s="22"/>
      <c r="J1334" s="22"/>
    </row>
    <row r="1335" spans="2:10" x14ac:dyDescent="0.35">
      <c r="B1335" s="3"/>
      <c r="C1335" s="3"/>
      <c r="D1335" s="3"/>
      <c r="E1335" s="20"/>
      <c r="F1335" s="20"/>
      <c r="G1335" s="20"/>
      <c r="H1335" s="22"/>
      <c r="I1335" s="22"/>
      <c r="J1335" s="22"/>
    </row>
    <row r="1336" spans="2:10" x14ac:dyDescent="0.35">
      <c r="B1336" s="3"/>
      <c r="C1336" s="3"/>
      <c r="D1336" s="3"/>
      <c r="E1336" s="20"/>
      <c r="F1336" s="20"/>
      <c r="G1336" s="20"/>
      <c r="H1336" s="22"/>
      <c r="I1336" s="22"/>
      <c r="J1336" s="22"/>
    </row>
    <row r="1337" spans="2:10" x14ac:dyDescent="0.35">
      <c r="B1337" s="3"/>
      <c r="C1337" s="3"/>
      <c r="D1337" s="3"/>
      <c r="E1337" s="20"/>
      <c r="F1337" s="20"/>
      <c r="G1337" s="20"/>
      <c r="H1337" s="22"/>
      <c r="I1337" s="22"/>
      <c r="J1337" s="22"/>
    </row>
    <row r="1338" spans="2:10" x14ac:dyDescent="0.35">
      <c r="B1338" s="3"/>
      <c r="C1338" s="3"/>
      <c r="D1338" s="3"/>
      <c r="E1338" s="3"/>
      <c r="F1338" s="3"/>
      <c r="G1338" s="3"/>
      <c r="H1338" s="3"/>
      <c r="I1338" s="3"/>
      <c r="J1338" s="3"/>
    </row>
  </sheetData>
  <mergeCells count="13">
    <mergeCell ref="A6:J6"/>
    <mergeCell ref="A8:B8"/>
    <mergeCell ref="A136:J136"/>
    <mergeCell ref="A137:J137"/>
    <mergeCell ref="B139:E139"/>
    <mergeCell ref="D13:J13"/>
    <mergeCell ref="D14:J14"/>
    <mergeCell ref="A130:J130"/>
    <mergeCell ref="A131:J131"/>
    <mergeCell ref="A134:J134"/>
    <mergeCell ref="A135:J135"/>
    <mergeCell ref="A124:J124"/>
    <mergeCell ref="A128:J128"/>
  </mergeCells>
  <dataValidations count="3">
    <dataValidation type="list" allowBlank="1" showInputMessage="1" showErrorMessage="1" sqref="B9">
      <formula1>$T$18:$T$20</formula1>
    </dataValidation>
    <dataValidation type="list" allowBlank="1" showInputMessage="1" showErrorMessage="1" sqref="B11">
      <formula1>$R$3:$R$5</formula1>
    </dataValidation>
    <dataValidation type="list" allowBlank="1" showInputMessage="1" showErrorMessage="1" sqref="B10">
      <formula1>$T$8:$T$11</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367"/>
  <sheetViews>
    <sheetView zoomScaleNormal="100" workbookViewId="0">
      <pane xSplit="3" ySplit="16" topLeftCell="D17" activePane="bottomRight" state="frozen"/>
      <selection pane="topRight" activeCell="B27" sqref="B27"/>
      <selection pane="bottomLeft" activeCell="B27" sqref="B27"/>
      <selection pane="bottomRight"/>
    </sheetView>
  </sheetViews>
  <sheetFormatPr defaultColWidth="9.1328125" defaultRowHeight="13.5" x14ac:dyDescent="0.35"/>
  <cols>
    <col min="1" max="1" width="11.73046875" style="2" customWidth="1"/>
    <col min="2" max="2" width="38.3984375" style="2" customWidth="1"/>
    <col min="3" max="3" width="11.73046875" style="2" customWidth="1"/>
    <col min="4" max="4" width="13.265625" style="2" customWidth="1"/>
    <col min="5" max="5" width="12" style="2" customWidth="1"/>
    <col min="6" max="6" width="12.73046875" style="2" customWidth="1"/>
    <col min="7" max="7" width="11.86328125" style="2" customWidth="1"/>
    <col min="8" max="8" width="11.1328125" style="2" customWidth="1"/>
    <col min="9" max="12" width="9.1328125" style="3"/>
    <col min="13" max="13" width="9.1328125" style="3" customWidth="1"/>
    <col min="14" max="14" width="14.73046875" style="3" hidden="1" customWidth="1"/>
    <col min="15" max="18" width="9.1328125" style="3" hidden="1" customWidth="1"/>
    <col min="19" max="20" width="9.1328125" style="3" customWidth="1"/>
    <col min="21" max="70" width="9.1328125" style="3"/>
    <col min="71" max="16384" width="9.1328125" style="2"/>
  </cols>
  <sheetData>
    <row r="1" spans="1:70" ht="14.25" customHeight="1" x14ac:dyDescent="0.4">
      <c r="A1" s="50" t="s">
        <v>158</v>
      </c>
      <c r="C1" s="1"/>
      <c r="D1" s="1"/>
      <c r="E1" s="1"/>
      <c r="F1" s="1"/>
      <c r="G1" s="1"/>
    </row>
    <row r="2" spans="1:70" ht="14.25" customHeight="1" x14ac:dyDescent="0.35">
      <c r="A2" s="48" t="s">
        <v>40</v>
      </c>
      <c r="C2" s="1"/>
      <c r="D2" s="1"/>
      <c r="E2" s="1"/>
      <c r="F2" s="1"/>
      <c r="G2" s="1"/>
    </row>
    <row r="3" spans="1:70" x14ac:dyDescent="0.35">
      <c r="A3" s="49" t="s">
        <v>41</v>
      </c>
      <c r="C3" s="1"/>
      <c r="D3" s="1"/>
      <c r="E3" s="1"/>
      <c r="F3" s="1"/>
      <c r="G3" s="1"/>
      <c r="O3" s="3" t="s">
        <v>42</v>
      </c>
      <c r="P3" s="3">
        <v>1</v>
      </c>
    </row>
    <row r="4" spans="1:70" ht="14.25" x14ac:dyDescent="0.35">
      <c r="A4" s="49" t="s">
        <v>43</v>
      </c>
      <c r="C4" s="1"/>
      <c r="D4" s="1"/>
      <c r="E4" s="1"/>
      <c r="F4" s="1"/>
      <c r="G4" s="1"/>
      <c r="O4" s="3" t="s">
        <v>44</v>
      </c>
      <c r="P4" s="3">
        <v>2</v>
      </c>
      <c r="R4" s="23"/>
    </row>
    <row r="5" spans="1:70" ht="9.75" customHeight="1" x14ac:dyDescent="0.35">
      <c r="O5" s="3" t="s">
        <v>45</v>
      </c>
      <c r="P5" s="3">
        <v>3</v>
      </c>
      <c r="R5" s="23"/>
    </row>
    <row r="6" spans="1:70" ht="43.5" customHeight="1" x14ac:dyDescent="0.4">
      <c r="A6" s="120" t="s">
        <v>46</v>
      </c>
      <c r="B6" s="120"/>
      <c r="C6" s="120"/>
      <c r="D6" s="120"/>
      <c r="E6" s="120"/>
      <c r="F6" s="120"/>
      <c r="G6" s="120"/>
      <c r="H6" s="120"/>
      <c r="I6" s="64"/>
      <c r="J6" s="64"/>
      <c r="K6" s="64"/>
      <c r="L6" s="64"/>
      <c r="P6" s="58">
        <f>VLOOKUP(B12,O2:P5,2,FALSE)</f>
        <v>1</v>
      </c>
      <c r="R6" s="23"/>
    </row>
    <row r="7" spans="1:70" ht="15.75" customHeight="1" x14ac:dyDescent="0.4">
      <c r="A7" s="120"/>
      <c r="B7" s="120"/>
      <c r="C7" s="120"/>
      <c r="D7" s="120"/>
      <c r="E7" s="120"/>
      <c r="F7" s="120"/>
      <c r="G7" s="120"/>
      <c r="H7" s="120"/>
      <c r="I7" s="64"/>
      <c r="J7" s="64"/>
      <c r="K7" s="64"/>
      <c r="L7" s="64"/>
      <c r="P7" s="58"/>
      <c r="R7" s="23"/>
    </row>
    <row r="8" spans="1:70" ht="13.5" customHeight="1" thickBot="1" x14ac:dyDescent="0.45">
      <c r="D8" s="1"/>
      <c r="E8" s="1"/>
      <c r="F8" s="1"/>
      <c r="G8" s="1"/>
      <c r="H8" s="3"/>
      <c r="P8" s="23"/>
      <c r="Q8" s="58"/>
      <c r="R8" s="23"/>
      <c r="S8" s="58"/>
    </row>
    <row r="9" spans="1:70" ht="30" customHeight="1" thickBot="1" x14ac:dyDescent="0.4">
      <c r="A9" s="121" t="s">
        <v>47</v>
      </c>
      <c r="B9" s="122"/>
      <c r="D9" s="1"/>
      <c r="E9" s="1"/>
      <c r="F9" s="1"/>
      <c r="G9" s="1"/>
      <c r="H9" s="3"/>
      <c r="Q9" s="3" t="s">
        <v>48</v>
      </c>
      <c r="R9" s="23"/>
    </row>
    <row r="10" spans="1:70" ht="13.9" thickBot="1" x14ac:dyDescent="0.4">
      <c r="A10" s="24" t="s">
        <v>49</v>
      </c>
      <c r="B10" s="47" t="s">
        <v>50</v>
      </c>
      <c r="D10" s="1"/>
      <c r="E10" s="1"/>
      <c r="F10" s="1"/>
      <c r="G10" s="1"/>
      <c r="H10" s="3"/>
      <c r="Q10" s="3" t="s">
        <v>51</v>
      </c>
      <c r="R10" s="23"/>
    </row>
    <row r="11" spans="1:70" ht="23.65" thickBot="1" x14ac:dyDescent="0.4">
      <c r="A11" s="62" t="s">
        <v>52</v>
      </c>
      <c r="B11" s="63" t="s">
        <v>53</v>
      </c>
      <c r="D11" s="1"/>
      <c r="E11" s="1"/>
      <c r="F11" s="1"/>
      <c r="G11" s="1"/>
      <c r="H11" s="4">
        <v>14</v>
      </c>
      <c r="Q11" s="3" t="s">
        <v>53</v>
      </c>
    </row>
    <row r="12" spans="1:70" ht="13.9" thickBot="1" x14ac:dyDescent="0.4">
      <c r="A12" s="62" t="s">
        <v>54</v>
      </c>
      <c r="B12" s="63" t="s">
        <v>42</v>
      </c>
      <c r="D12" s="1"/>
      <c r="E12" s="1"/>
      <c r="F12" s="1"/>
      <c r="G12" s="1"/>
      <c r="H12" s="4"/>
      <c r="Q12" s="3" t="s">
        <v>55</v>
      </c>
    </row>
    <row r="13" spans="1:70" x14ac:dyDescent="0.35">
      <c r="A13" s="9"/>
      <c r="B13" s="6"/>
      <c r="C13" s="6"/>
      <c r="D13" s="7"/>
      <c r="E13" s="7"/>
      <c r="F13" s="7"/>
      <c r="G13" s="7"/>
      <c r="H13" s="4"/>
    </row>
    <row r="14" spans="1:70" x14ac:dyDescent="0.35">
      <c r="A14" s="61"/>
      <c r="B14" s="5"/>
      <c r="C14" s="5"/>
      <c r="D14" s="126" t="str">
        <f>B10</f>
        <v>2016/2017</v>
      </c>
      <c r="E14" s="124"/>
      <c r="F14" s="124"/>
      <c r="G14" s="125"/>
      <c r="H14" s="4"/>
    </row>
    <row r="15" spans="1:70" x14ac:dyDescent="0.35">
      <c r="A15" s="3"/>
      <c r="B15" s="5"/>
      <c r="C15" s="5"/>
      <c r="D15" s="126" t="str">
        <f>B11</f>
        <v>Five years after graduation</v>
      </c>
      <c r="E15" s="124"/>
      <c r="F15" s="124"/>
      <c r="G15" s="125"/>
      <c r="H15" s="3"/>
      <c r="BR15" s="2"/>
    </row>
    <row r="16" spans="1:70" s="9" customFormat="1" ht="51" customHeight="1" x14ac:dyDescent="0.35">
      <c r="A16" s="41" t="s">
        <v>159</v>
      </c>
      <c r="B16" s="41" t="s">
        <v>57</v>
      </c>
      <c r="C16" s="41" t="s">
        <v>58</v>
      </c>
      <c r="D16" s="39" t="s">
        <v>160</v>
      </c>
      <c r="E16" s="12" t="s">
        <v>161</v>
      </c>
      <c r="F16" s="12" t="s">
        <v>162</v>
      </c>
      <c r="G16" s="13" t="s">
        <v>163</v>
      </c>
      <c r="H16" s="8"/>
      <c r="I16" s="8"/>
      <c r="J16" s="8"/>
      <c r="K16" s="8"/>
      <c r="L16" s="8"/>
      <c r="M16" s="8"/>
      <c r="N16" s="8"/>
      <c r="O16" s="8"/>
      <c r="P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70" x14ac:dyDescent="0.35">
      <c r="A17" s="44"/>
      <c r="B17" s="43"/>
      <c r="C17" s="43"/>
      <c r="D17" s="89"/>
      <c r="E17" s="14"/>
      <c r="F17" s="14"/>
      <c r="G17" s="54"/>
      <c r="H17" s="3"/>
      <c r="BR17" s="2"/>
    </row>
    <row r="18" spans="1:70" x14ac:dyDescent="0.35">
      <c r="A18" s="70" t="s">
        <v>42</v>
      </c>
      <c r="B18" s="26" t="s">
        <v>66</v>
      </c>
      <c r="C18" s="26" t="s">
        <v>67</v>
      </c>
      <c r="D18" s="67">
        <f>IFERROR(VLOOKUP($A18&amp;"_"&amp;$C18,'Table 15 + 16 feed'!$E$5:$RQ$110,46+$O$21+$O$22+$O$23,FALSE),".")</f>
        <v>3740</v>
      </c>
      <c r="E18" s="65">
        <f>IFERROR(VLOOKUP($A18&amp;"_"&amp;$C18,'Table 15 + 16 feed'!$E$5:$RQ$110,47+$O$21+$O$22+$O$23,FALSE),".")</f>
        <v>20400</v>
      </c>
      <c r="F18" s="65">
        <f>IFERROR(VLOOKUP($A18&amp;"_"&amp;$C18,'Table 15 + 16 feed'!$E$5:$RQ$110,48+$O$21+$O$22+$O$23,FALSE),".")</f>
        <v>29000</v>
      </c>
      <c r="G18" s="68">
        <f>IFERROR(VLOOKUP($A18&amp;"_"&amp;$C18,'Table 15 + 16 feed'!$E$5:$RQ$110,49+$O$21+$O$22+$O$23,FALSE),".")</f>
        <v>40900</v>
      </c>
      <c r="H18" s="3"/>
      <c r="BR18" s="2"/>
    </row>
    <row r="19" spans="1:70" x14ac:dyDescent="0.35">
      <c r="A19" s="99" t="s">
        <v>42</v>
      </c>
      <c r="B19" s="41"/>
      <c r="C19" s="26" t="s">
        <v>68</v>
      </c>
      <c r="D19" s="67">
        <f>IFERROR(VLOOKUP($A19&amp;"_"&amp;$C19,'Table 15 + 16 feed'!$E$5:$RQ$110,46+$O$21+$O$22+$O$23,FALSE),".")</f>
        <v>185890</v>
      </c>
      <c r="E19" s="65">
        <f>IFERROR(VLOOKUP($A19&amp;"_"&amp;$C19,'Table 15 + 16 feed'!$E$5:$RQ$110,47+$O$21+$O$22+$O$23,FALSE),".")</f>
        <v>18500</v>
      </c>
      <c r="F19" s="65">
        <f>IFERROR(VLOOKUP($A19&amp;"_"&amp;$C19,'Table 15 + 16 feed'!$E$5:$RQ$110,48+$O$21+$O$22+$O$23,FALSE),".")</f>
        <v>26000</v>
      </c>
      <c r="G19" s="68">
        <f>IFERROR(VLOOKUP($A19&amp;"_"&amp;$C19,'Table 15 + 16 feed'!$E$5:$RQ$110,49+$O$21+$O$22+$O$23,FALSE),".")</f>
        <v>34500</v>
      </c>
      <c r="H19" s="3"/>
      <c r="N19" s="3" t="s">
        <v>69</v>
      </c>
      <c r="O19" s="3">
        <v>12</v>
      </c>
      <c r="Q19" s="3" t="s">
        <v>70</v>
      </c>
      <c r="BR19" s="2"/>
    </row>
    <row r="20" spans="1:70" ht="13.9" thickBot="1" x14ac:dyDescent="0.4">
      <c r="A20" s="99" t="s">
        <v>42</v>
      </c>
      <c r="B20" s="41"/>
      <c r="C20" s="26" t="s">
        <v>71</v>
      </c>
      <c r="D20" s="67">
        <f>IFERROR(VLOOKUP($A20&amp;"_"&amp;$C20,'Table 15 + 16 feed'!$E$5:$RQ$110,46+$O$21+$O$22+$O$23,FALSE),".")</f>
        <v>3795</v>
      </c>
      <c r="E20" s="65">
        <f>IFERROR(VLOOKUP($A20&amp;"_"&amp;$C20,'Table 15 + 16 feed'!$E$5:$RQ$110,47+$O$21+$O$22+$O$23,FALSE),".")</f>
        <v>18200</v>
      </c>
      <c r="F20" s="65">
        <f>IFERROR(VLOOKUP($A20&amp;"_"&amp;$C20,'Table 15 + 16 feed'!$E$5:$RQ$110,48+$O$21+$O$22+$O$23,FALSE),".")</f>
        <v>28900</v>
      </c>
      <c r="G20" s="68">
        <f>IFERROR(VLOOKUP($A20&amp;"_"&amp;$C20,'Table 15 + 16 feed'!$E$5:$RQ$110,49+$O$21+$O$22+$O$23,FALSE),".")</f>
        <v>41700</v>
      </c>
      <c r="H20" s="3"/>
      <c r="Q20" s="3" t="s">
        <v>72</v>
      </c>
      <c r="BR20" s="2"/>
    </row>
    <row r="21" spans="1:70" ht="13.9" thickBot="1" x14ac:dyDescent="0.4">
      <c r="A21" s="26"/>
      <c r="B21" s="26"/>
      <c r="C21" s="41"/>
      <c r="D21" s="107" t="str">
        <f>IFERROR(VLOOKUP($A21&amp;"_"&amp;$C21,'Table 15 + 16 feed'!$E$5:$RQ$110,46+$O$21+$O$22+$O$23,FALSE),".")</f>
        <v>.</v>
      </c>
      <c r="E21" s="103" t="str">
        <f>IFERROR(VLOOKUP($A21&amp;"_"&amp;$C21,'Table 15 + 16 feed'!$E$5:$RQ$110,47+$O$21+$O$22+$O$23,FALSE),".")</f>
        <v>.</v>
      </c>
      <c r="F21" s="103" t="str">
        <f>IFERROR(VLOOKUP($A21&amp;"_"&amp;$C21,'Table 15 + 16 feed'!$E$5:$RQ$110,48+$O$21+$O$22+$O$23,FALSE),".")</f>
        <v>.</v>
      </c>
      <c r="G21" s="104" t="str">
        <f>IFERROR(VLOOKUP($A21&amp;"_"&amp;$C21,'Table 15 + 16 feed'!$E$5:$RQ$110,49+$O$21+$O$22+$O$23,FALSE),".")</f>
        <v>.</v>
      </c>
      <c r="H21" s="3"/>
      <c r="N21" s="56" t="s">
        <v>73</v>
      </c>
      <c r="O21" s="57">
        <f>IF(B11=Q9,0,IF(B11=Q10,O19,IF(B11=Q11,2*O19, IF(B11 =Q12,3*O19))))</f>
        <v>24</v>
      </c>
      <c r="Q21" s="3" t="s">
        <v>50</v>
      </c>
      <c r="BR21" s="2"/>
    </row>
    <row r="22" spans="1:70" ht="13.9" thickBot="1" x14ac:dyDescent="0.4">
      <c r="A22" s="26" t="s">
        <v>74</v>
      </c>
      <c r="B22" s="26" t="s">
        <v>75</v>
      </c>
      <c r="C22" s="26" t="s">
        <v>67</v>
      </c>
      <c r="D22" s="67">
        <f>IFERROR(VLOOKUP($A22&amp;"_"&amp;$C22,'Table 15 + 16 feed'!$E$5:$RQ$110,46+$O$21+$O$22+$O$23,FALSE),".")</f>
        <v>80</v>
      </c>
      <c r="E22" s="65">
        <f>IFERROR(VLOOKUP($A22&amp;"_"&amp;$C22,'Table 15 + 16 feed'!$E$5:$RQ$110,47+$O$21+$O$22+$O$23,FALSE),".")</f>
        <v>43100</v>
      </c>
      <c r="F22" s="65">
        <f>IFERROR(VLOOKUP($A22&amp;"_"&amp;$C22,'Table 15 + 16 feed'!$E$5:$RQ$110,48+$O$21+$O$22+$O$23,FALSE),".")</f>
        <v>48800</v>
      </c>
      <c r="G22" s="68">
        <f>IFERROR(VLOOKUP($A22&amp;"_"&amp;$C22,'Table 15 + 16 feed'!$E$5:$RQ$110,49+$O$21+$O$22+$O$23,FALSE),".")</f>
        <v>52300</v>
      </c>
      <c r="H22" s="52"/>
      <c r="N22" s="56" t="s">
        <v>76</v>
      </c>
      <c r="O22" s="57">
        <f>IF(B10=Q19,24*O19,IF(B10=Q20,12*O19,IF(B10=Q21,0)))</f>
        <v>0</v>
      </c>
      <c r="BR22" s="2"/>
    </row>
    <row r="23" spans="1:70" ht="13.9" thickBot="1" x14ac:dyDescent="0.4">
      <c r="A23" s="96" t="s">
        <v>74</v>
      </c>
      <c r="B23" s="26"/>
      <c r="C23" s="26" t="s">
        <v>68</v>
      </c>
      <c r="D23" s="67">
        <f>IFERROR(VLOOKUP($A23&amp;"_"&amp;$C23,'Table 15 + 16 feed'!$E$5:$RQ$110,46+$O$21+$O$22+$O$23,FALSE),".")</f>
        <v>4965</v>
      </c>
      <c r="E23" s="65">
        <f>IFERROR(VLOOKUP($A23&amp;"_"&amp;$C23,'Table 15 + 16 feed'!$E$5:$RQ$110,47+$O$21+$O$22+$O$23,FALSE),".")</f>
        <v>38900</v>
      </c>
      <c r="F23" s="65">
        <f>IFERROR(VLOOKUP($A23&amp;"_"&amp;$C23,'Table 15 + 16 feed'!$E$5:$RQ$110,48+$O$21+$O$22+$O$23,FALSE),".")</f>
        <v>47100</v>
      </c>
      <c r="G23" s="68">
        <f>IFERROR(VLOOKUP($A23&amp;"_"&amp;$C23,'Table 15 + 16 feed'!$E$5:$RQ$110,49+$O$21+$O$22+$O$23,FALSE),".")</f>
        <v>52400</v>
      </c>
      <c r="H23" s="42"/>
      <c r="I23" s="51"/>
      <c r="N23" s="56" t="s">
        <v>77</v>
      </c>
      <c r="O23" s="57">
        <f>IF(B12="All", 0, IF(B12= "Female", 4*O19, IF(B12="Male", 8*O19)))</f>
        <v>0</v>
      </c>
      <c r="BR23" s="2"/>
    </row>
    <row r="24" spans="1:70" x14ac:dyDescent="0.35">
      <c r="A24" s="96" t="s">
        <v>74</v>
      </c>
      <c r="B24" s="26"/>
      <c r="C24" s="26" t="s">
        <v>71</v>
      </c>
      <c r="D24" s="67">
        <f>IFERROR(VLOOKUP($A24&amp;"_"&amp;$C24,'Table 15 + 16 feed'!$E$5:$RQ$110,46+$O$21+$O$22+$O$23,FALSE),".")</f>
        <v>200</v>
      </c>
      <c r="E24" s="65">
        <f>IFERROR(VLOOKUP($A24&amp;"_"&amp;$C24,'Table 15 + 16 feed'!$E$5:$RQ$110,47+$O$21+$O$22+$O$23,FALSE),".")</f>
        <v>42900</v>
      </c>
      <c r="F24" s="65">
        <f>IFERROR(VLOOKUP($A24&amp;"_"&amp;$C24,'Table 15 + 16 feed'!$E$5:$RQ$110,48+$O$21+$O$22+$O$23,FALSE),".")</f>
        <v>50300</v>
      </c>
      <c r="G24" s="68">
        <f>IFERROR(VLOOKUP($A24&amp;"_"&amp;$C24,'Table 15 + 16 feed'!$E$5:$RQ$110,49+$O$21+$O$22+$O$23,FALSE),".")</f>
        <v>54100</v>
      </c>
      <c r="H24" s="52"/>
      <c r="BR24" s="2"/>
    </row>
    <row r="25" spans="1:70" x14ac:dyDescent="0.35">
      <c r="C25" s="23"/>
      <c r="D25" s="107" t="str">
        <f>IFERROR(VLOOKUP($A25&amp;"_"&amp;$C25,'Table 15 + 16 feed'!$E$5:$RQ$110,46+$O$21+$O$22+$O$23,FALSE),".")</f>
        <v>.</v>
      </c>
      <c r="E25" s="103" t="str">
        <f>IFERROR(VLOOKUP($A25&amp;"_"&amp;$C25,'Table 15 + 16 feed'!$E$5:$RQ$110,47+$O$21+$O$22+$O$23,FALSE),".")</f>
        <v>.</v>
      </c>
      <c r="F25" s="103" t="str">
        <f>IFERROR(VLOOKUP($A25&amp;"_"&amp;$C25,'Table 15 + 16 feed'!$E$5:$RQ$110,48+$O$21+$O$22+$O$23,FALSE),".")</f>
        <v>.</v>
      </c>
      <c r="G25" s="104" t="str">
        <f>IFERROR(VLOOKUP($A25&amp;"_"&amp;$C25,'Table 15 + 16 feed'!$E$5:$RQ$110,49+$O$21+$O$22+$O$23,FALSE),".")</f>
        <v>.</v>
      </c>
      <c r="H25" s="3"/>
      <c r="I25" s="3" t="s">
        <v>19</v>
      </c>
      <c r="BR25" s="2"/>
    </row>
    <row r="26" spans="1:70" x14ac:dyDescent="0.35">
      <c r="A26" s="26" t="s">
        <v>78</v>
      </c>
      <c r="B26" s="26" t="s">
        <v>79</v>
      </c>
      <c r="C26" s="26" t="s">
        <v>67</v>
      </c>
      <c r="D26" s="67">
        <f>IFERROR(VLOOKUP($A26&amp;"_"&amp;$C26,'Table 15 + 16 feed'!$E$5:$RQ$110,46+$O$21+$O$22+$O$23,FALSE),".")</f>
        <v>35</v>
      </c>
      <c r="E26" s="65">
        <f>IFERROR(VLOOKUP($A26&amp;"_"&amp;$C26,'Table 15 + 16 feed'!$E$5:$RQ$110,47+$O$21+$O$22+$O$23,FALSE),".")</f>
        <v>23600</v>
      </c>
      <c r="F26" s="65">
        <f>IFERROR(VLOOKUP($A26&amp;"_"&amp;$C26,'Table 15 + 16 feed'!$E$5:$RQ$110,48+$O$21+$O$22+$O$23,FALSE),".")</f>
        <v>31000</v>
      </c>
      <c r="G26" s="68">
        <f>IFERROR(VLOOKUP($A26&amp;"_"&amp;$C26,'Table 15 + 16 feed'!$E$5:$RQ$110,49+$O$21+$O$22+$O$23,FALSE),".")</f>
        <v>38100</v>
      </c>
      <c r="H26" s="3"/>
      <c r="BR26" s="2"/>
    </row>
    <row r="27" spans="1:70" x14ac:dyDescent="0.35">
      <c r="A27" s="96" t="s">
        <v>78</v>
      </c>
      <c r="B27" s="26"/>
      <c r="C27" s="26" t="s">
        <v>68</v>
      </c>
      <c r="D27" s="67">
        <f>IFERROR(VLOOKUP($A27&amp;"_"&amp;$C27,'Table 15 + 16 feed'!$E$5:$RQ$110,46+$O$21+$O$22+$O$23,FALSE),".")</f>
        <v>6385</v>
      </c>
      <c r="E27" s="65">
        <f>IFERROR(VLOOKUP($A27&amp;"_"&amp;$C27,'Table 15 + 16 feed'!$E$5:$RQ$110,47+$O$21+$O$22+$O$23,FALSE),".")</f>
        <v>21000</v>
      </c>
      <c r="F27" s="65">
        <f>IFERROR(VLOOKUP($A27&amp;"_"&amp;$C27,'Table 15 + 16 feed'!$E$5:$RQ$110,48+$O$21+$O$22+$O$23,FALSE),".")</f>
        <v>28300</v>
      </c>
      <c r="G27" s="68">
        <f>IFERROR(VLOOKUP($A27&amp;"_"&amp;$C27,'Table 15 + 16 feed'!$E$5:$RQ$110,49+$O$21+$O$22+$O$23,FALSE),".")</f>
        <v>34000</v>
      </c>
      <c r="H27" s="3"/>
      <c r="J27" s="3" t="s">
        <v>19</v>
      </c>
      <c r="BR27" s="2"/>
    </row>
    <row r="28" spans="1:70" x14ac:dyDescent="0.35">
      <c r="A28" s="96" t="s">
        <v>78</v>
      </c>
      <c r="B28" s="26"/>
      <c r="C28" s="26" t="s">
        <v>71</v>
      </c>
      <c r="D28" s="67">
        <f>IFERROR(VLOOKUP($A28&amp;"_"&amp;$C28,'Table 15 + 16 feed'!$E$5:$RQ$110,46+$O$21+$O$22+$O$23,FALSE),".")</f>
        <v>210</v>
      </c>
      <c r="E28" s="65">
        <f>IFERROR(VLOOKUP($A28&amp;"_"&amp;$C28,'Table 15 + 16 feed'!$E$5:$RQ$110,47+$O$21+$O$22+$O$23,FALSE),".")</f>
        <v>13800</v>
      </c>
      <c r="F28" s="65">
        <f>IFERROR(VLOOKUP($A28&amp;"_"&amp;$C28,'Table 15 + 16 feed'!$E$5:$RQ$110,48+$O$21+$O$22+$O$23,FALSE),".")</f>
        <v>24200</v>
      </c>
      <c r="G28" s="68">
        <f>IFERROR(VLOOKUP($A28&amp;"_"&amp;$C28,'Table 15 + 16 feed'!$E$5:$RQ$110,49+$O$21+$O$22+$O$23,FALSE),".")</f>
        <v>34100</v>
      </c>
      <c r="H28" s="3"/>
      <c r="BR28" s="2"/>
    </row>
    <row r="29" spans="1:70" x14ac:dyDescent="0.35">
      <c r="C29" s="23"/>
      <c r="D29" s="107" t="str">
        <f>IFERROR(VLOOKUP($A29&amp;"_"&amp;$C29,'Table 15 + 16 feed'!$E$5:$RQ$110,46+$O$21+$O$22+$O$23,FALSE),".")</f>
        <v>.</v>
      </c>
      <c r="E29" s="103" t="str">
        <f>IFERROR(VLOOKUP($A29&amp;"_"&amp;$C29,'Table 15 + 16 feed'!$E$5:$RQ$110,47+$O$21+$O$22+$O$23,FALSE),".")</f>
        <v>.</v>
      </c>
      <c r="F29" s="103" t="str">
        <f>IFERROR(VLOOKUP($A29&amp;"_"&amp;$C29,'Table 15 + 16 feed'!$E$5:$RQ$110,48+$O$21+$O$22+$O$23,FALSE),".")</f>
        <v>.</v>
      </c>
      <c r="G29" s="104" t="str">
        <f>IFERROR(VLOOKUP($A29&amp;"_"&amp;$C29,'Table 15 + 16 feed'!$E$5:$RQ$110,49+$O$21+$O$22+$O$23,FALSE),".")</f>
        <v>.</v>
      </c>
      <c r="H29" s="3"/>
      <c r="BR29" s="2"/>
    </row>
    <row r="30" spans="1:70" x14ac:dyDescent="0.35">
      <c r="A30" s="26" t="s">
        <v>80</v>
      </c>
      <c r="B30" s="26" t="s">
        <v>81</v>
      </c>
      <c r="C30" s="26" t="s">
        <v>67</v>
      </c>
      <c r="D30" s="67">
        <f>IFERROR(VLOOKUP($A30&amp;"_"&amp;$C30,'Table 15 + 16 feed'!$E$5:$RQ$110,46+$O$21+$O$22+$O$23,FALSE),".")</f>
        <v>35</v>
      </c>
      <c r="E30" s="65">
        <f>IFERROR(VLOOKUP($A30&amp;"_"&amp;$C30,'Table 15 + 16 feed'!$E$5:$RQ$110,47+$O$21+$O$22+$O$23,FALSE),".")</f>
        <v>31000</v>
      </c>
      <c r="F30" s="65">
        <f>IFERROR(VLOOKUP($A30&amp;"_"&amp;$C30,'Table 15 + 16 feed'!$E$5:$RQ$110,48+$O$21+$O$22+$O$23,FALSE),".")</f>
        <v>37600</v>
      </c>
      <c r="G30" s="68">
        <f>IFERROR(VLOOKUP($A30&amp;"_"&amp;$C30,'Table 15 + 16 feed'!$E$5:$RQ$110,49+$O$21+$O$22+$O$23,FALSE),".")</f>
        <v>44900</v>
      </c>
      <c r="H30" s="3"/>
      <c r="BR30" s="2"/>
    </row>
    <row r="31" spans="1:70" x14ac:dyDescent="0.35">
      <c r="A31" s="96" t="s">
        <v>80</v>
      </c>
      <c r="B31" s="26"/>
      <c r="C31" s="26" t="s">
        <v>68</v>
      </c>
      <c r="D31" s="67">
        <f>IFERROR(VLOOKUP($A31&amp;"_"&amp;$C31,'Table 15 + 16 feed'!$E$5:$RQ$110,46+$O$21+$O$22+$O$23,FALSE),".")</f>
        <v>1540</v>
      </c>
      <c r="E31" s="65">
        <f>IFERROR(VLOOKUP($A31&amp;"_"&amp;$C31,'Table 15 + 16 feed'!$E$5:$RQ$110,47+$O$21+$O$22+$O$23,FALSE),".")</f>
        <v>21200</v>
      </c>
      <c r="F31" s="65">
        <f>IFERROR(VLOOKUP($A31&amp;"_"&amp;$C31,'Table 15 + 16 feed'!$E$5:$RQ$110,48+$O$21+$O$22+$O$23,FALSE),".")</f>
        <v>33700</v>
      </c>
      <c r="G31" s="68">
        <f>IFERROR(VLOOKUP($A31&amp;"_"&amp;$C31,'Table 15 + 16 feed'!$E$5:$RQ$110,49+$O$21+$O$22+$O$23,FALSE),".")</f>
        <v>42100</v>
      </c>
      <c r="H31" s="3"/>
      <c r="BR31" s="2"/>
    </row>
    <row r="32" spans="1:70" x14ac:dyDescent="0.35">
      <c r="A32" s="96" t="s">
        <v>80</v>
      </c>
      <c r="B32" s="26"/>
      <c r="C32" s="26" t="s">
        <v>71</v>
      </c>
      <c r="D32" s="67">
        <f>IFERROR(VLOOKUP($A32&amp;"_"&amp;$C32,'Table 15 + 16 feed'!$E$5:$RQ$110,46+$O$21+$O$22+$O$23,FALSE),".")</f>
        <v>80</v>
      </c>
      <c r="E32" s="65">
        <f>IFERROR(VLOOKUP($A32&amp;"_"&amp;$C32,'Table 15 + 16 feed'!$E$5:$RQ$110,47+$O$21+$O$22+$O$23,FALSE),".")</f>
        <v>19300</v>
      </c>
      <c r="F32" s="65">
        <f>IFERROR(VLOOKUP($A32&amp;"_"&amp;$C32,'Table 15 + 16 feed'!$E$5:$RQ$110,48+$O$21+$O$22+$O$23,FALSE),".")</f>
        <v>33800</v>
      </c>
      <c r="G32" s="68">
        <f>IFERROR(VLOOKUP($A32&amp;"_"&amp;$C32,'Table 15 + 16 feed'!$E$5:$RQ$110,49+$O$21+$O$22+$O$23,FALSE),".")</f>
        <v>39000</v>
      </c>
      <c r="H32" s="3"/>
      <c r="BR32" s="2"/>
    </row>
    <row r="33" spans="1:70" x14ac:dyDescent="0.35">
      <c r="C33" s="23"/>
      <c r="D33" s="107" t="str">
        <f>IFERROR(VLOOKUP($A33&amp;"_"&amp;$C33,'Table 15 + 16 feed'!$E$5:$RQ$110,46+$O$21+$O$22+$O$23,FALSE),".")</f>
        <v>.</v>
      </c>
      <c r="E33" s="103" t="str">
        <f>IFERROR(VLOOKUP($A33&amp;"_"&amp;$C33,'Table 15 + 16 feed'!$E$5:$RQ$110,47+$O$21+$O$22+$O$23,FALSE),".")</f>
        <v>.</v>
      </c>
      <c r="F33" s="103" t="str">
        <f>IFERROR(VLOOKUP($A33&amp;"_"&amp;$C33,'Table 15 + 16 feed'!$E$5:$RQ$110,48+$O$21+$O$22+$O$23,FALSE),".")</f>
        <v>.</v>
      </c>
      <c r="G33" s="104" t="str">
        <f>IFERROR(VLOOKUP($A33&amp;"_"&amp;$C33,'Table 15 + 16 feed'!$E$5:$RQ$110,49+$O$21+$O$22+$O$23,FALSE),".")</f>
        <v>.</v>
      </c>
      <c r="H33" s="3"/>
      <c r="BR33" s="2"/>
    </row>
    <row r="34" spans="1:70" x14ac:dyDescent="0.35">
      <c r="A34" s="26" t="s">
        <v>82</v>
      </c>
      <c r="B34" s="26" t="s">
        <v>83</v>
      </c>
      <c r="C34" s="26" t="s">
        <v>67</v>
      </c>
      <c r="D34" s="67">
        <f>IFERROR(VLOOKUP($A34&amp;"_"&amp;$C34,'Table 15 + 16 feed'!$E$5:$RQ$110,46+$O$21+$O$22+$O$23,FALSE),".")</f>
        <v>130</v>
      </c>
      <c r="E34" s="65">
        <f>IFERROR(VLOOKUP($A34&amp;"_"&amp;$C34,'Table 15 + 16 feed'!$E$5:$RQ$110,47+$O$21+$O$22+$O$23,FALSE),".")</f>
        <v>20500</v>
      </c>
      <c r="F34" s="65">
        <f>IFERROR(VLOOKUP($A34&amp;"_"&amp;$C34,'Table 15 + 16 feed'!$E$5:$RQ$110,48+$O$21+$O$22+$O$23,FALSE),".")</f>
        <v>28700</v>
      </c>
      <c r="G34" s="68">
        <f>IFERROR(VLOOKUP($A34&amp;"_"&amp;$C34,'Table 15 + 16 feed'!$E$5:$RQ$110,49+$O$21+$O$22+$O$23,FALSE),".")</f>
        <v>36700</v>
      </c>
      <c r="H34" s="3"/>
      <c r="BR34" s="2"/>
    </row>
    <row r="35" spans="1:70" x14ac:dyDescent="0.35">
      <c r="A35" s="96" t="s">
        <v>82</v>
      </c>
      <c r="B35" s="26"/>
      <c r="C35" s="26" t="s">
        <v>68</v>
      </c>
      <c r="D35" s="67">
        <f>IFERROR(VLOOKUP($A35&amp;"_"&amp;$C35,'Table 15 + 16 feed'!$E$5:$RQ$110,46+$O$21+$O$22+$O$23,FALSE),".")</f>
        <v>7375</v>
      </c>
      <c r="E35" s="65">
        <f>IFERROR(VLOOKUP($A35&amp;"_"&amp;$C35,'Table 15 + 16 feed'!$E$5:$RQ$110,47+$O$21+$O$22+$O$23,FALSE),".")</f>
        <v>18600</v>
      </c>
      <c r="F35" s="65">
        <f>IFERROR(VLOOKUP($A35&amp;"_"&amp;$C35,'Table 15 + 16 feed'!$E$5:$RQ$110,48+$O$21+$O$22+$O$23,FALSE),".")</f>
        <v>26000</v>
      </c>
      <c r="G35" s="68">
        <f>IFERROR(VLOOKUP($A35&amp;"_"&amp;$C35,'Table 15 + 16 feed'!$E$5:$RQ$110,49+$O$21+$O$22+$O$23,FALSE),".")</f>
        <v>32700</v>
      </c>
      <c r="H35" s="3"/>
      <c r="BR35" s="2"/>
    </row>
    <row r="36" spans="1:70" x14ac:dyDescent="0.35">
      <c r="A36" s="96" t="s">
        <v>82</v>
      </c>
      <c r="B36" s="26"/>
      <c r="C36" s="26" t="s">
        <v>71</v>
      </c>
      <c r="D36" s="67">
        <f>IFERROR(VLOOKUP($A36&amp;"_"&amp;$C36,'Table 15 + 16 feed'!$E$5:$RQ$110,46+$O$21+$O$22+$O$23,FALSE),".")</f>
        <v>90</v>
      </c>
      <c r="E36" s="65">
        <f>IFERROR(VLOOKUP($A36&amp;"_"&amp;$C36,'Table 15 + 16 feed'!$E$5:$RQ$110,47+$O$21+$O$22+$O$23,FALSE),".")</f>
        <v>23000</v>
      </c>
      <c r="F36" s="65">
        <f>IFERROR(VLOOKUP($A36&amp;"_"&amp;$C36,'Table 15 + 16 feed'!$E$5:$RQ$110,48+$O$21+$O$22+$O$23,FALSE),".")</f>
        <v>31100</v>
      </c>
      <c r="G36" s="68">
        <f>IFERROR(VLOOKUP($A36&amp;"_"&amp;$C36,'Table 15 + 16 feed'!$E$5:$RQ$110,49+$O$21+$O$22+$O$23,FALSE),".")</f>
        <v>43600</v>
      </c>
      <c r="H36" s="3"/>
      <c r="BR36" s="2"/>
    </row>
    <row r="37" spans="1:70" s="3" customFormat="1" ht="14.25" customHeight="1" x14ac:dyDescent="0.35">
      <c r="C37" s="23"/>
      <c r="D37" s="107" t="str">
        <f>IFERROR(VLOOKUP($A37&amp;"_"&amp;$C37,'Table 15 + 16 feed'!$E$5:$RQ$110,46+$O$21+$O$22+$O$23,FALSE),".")</f>
        <v>.</v>
      </c>
      <c r="E37" s="103" t="str">
        <f>IFERROR(VLOOKUP($A37&amp;"_"&amp;$C37,'Table 15 + 16 feed'!$E$5:$RQ$110,47+$O$21+$O$22+$O$23,FALSE),".")</f>
        <v>.</v>
      </c>
      <c r="F37" s="103" t="str">
        <f>IFERROR(VLOOKUP($A37&amp;"_"&amp;$C37,'Table 15 + 16 feed'!$E$5:$RQ$110,48+$O$21+$O$22+$O$23,FALSE),".")</f>
        <v>.</v>
      </c>
      <c r="G37" s="104" t="str">
        <f>IFERROR(VLOOKUP($A37&amp;"_"&amp;$C37,'Table 15 + 16 feed'!$E$5:$RQ$110,49+$O$21+$O$22+$O$23,FALSE),".")</f>
        <v>.</v>
      </c>
      <c r="H37" s="17"/>
      <c r="I37" s="17"/>
      <c r="J37" s="17"/>
      <c r="K37" s="17"/>
    </row>
    <row r="38" spans="1:70" s="3" customFormat="1" ht="14.25" customHeight="1" x14ac:dyDescent="0.35">
      <c r="A38" s="26" t="s">
        <v>84</v>
      </c>
      <c r="B38" s="26" t="s">
        <v>85</v>
      </c>
      <c r="C38" s="26" t="s">
        <v>67</v>
      </c>
      <c r="D38" s="67">
        <f>IFERROR(VLOOKUP($A38&amp;"_"&amp;$C38,'Table 15 + 16 feed'!$E$5:$RQ$110,46+$O$21+$O$22+$O$23,FALSE),".")</f>
        <v>75</v>
      </c>
      <c r="E38" s="65">
        <f>IFERROR(VLOOKUP($A38&amp;"_"&amp;$C38,'Table 15 + 16 feed'!$E$5:$RQ$110,47+$O$21+$O$22+$O$23,FALSE),".")</f>
        <v>22200</v>
      </c>
      <c r="F38" s="65">
        <f>IFERROR(VLOOKUP($A38&amp;"_"&amp;$C38,'Table 15 + 16 feed'!$E$5:$RQ$110,48+$O$21+$O$22+$O$23,FALSE),".")</f>
        <v>28100</v>
      </c>
      <c r="G38" s="68">
        <f>IFERROR(VLOOKUP($A38&amp;"_"&amp;$C38,'Table 15 + 16 feed'!$E$5:$RQ$110,49+$O$21+$O$22+$O$23,FALSE),".")</f>
        <v>34700</v>
      </c>
      <c r="H38" s="17"/>
      <c r="I38" s="17"/>
      <c r="J38" s="17"/>
      <c r="K38" s="17"/>
    </row>
    <row r="39" spans="1:70" s="3" customFormat="1" ht="14.25" customHeight="1" x14ac:dyDescent="0.35">
      <c r="A39" s="96" t="s">
        <v>84</v>
      </c>
      <c r="C39" s="26" t="s">
        <v>68</v>
      </c>
      <c r="D39" s="67">
        <f>IFERROR(VLOOKUP($A39&amp;"_"&amp;$C39,'Table 15 + 16 feed'!$E$5:$RQ$110,46+$O$21+$O$22+$O$23,FALSE),".")</f>
        <v>4600</v>
      </c>
      <c r="E39" s="65">
        <f>IFERROR(VLOOKUP($A39&amp;"_"&amp;$C39,'Table 15 + 16 feed'!$E$5:$RQ$110,47+$O$21+$O$22+$O$23,FALSE),".")</f>
        <v>19300</v>
      </c>
      <c r="F39" s="65">
        <f>IFERROR(VLOOKUP($A39&amp;"_"&amp;$C39,'Table 15 + 16 feed'!$E$5:$RQ$110,48+$O$21+$O$22+$O$23,FALSE),".")</f>
        <v>25500</v>
      </c>
      <c r="G39" s="68">
        <f>IFERROR(VLOOKUP($A39&amp;"_"&amp;$C39,'Table 15 + 16 feed'!$E$5:$RQ$110,49+$O$21+$O$22+$O$23,FALSE),".")</f>
        <v>32200</v>
      </c>
      <c r="H39" s="17"/>
      <c r="I39" s="17"/>
      <c r="J39" s="17"/>
      <c r="K39" s="17"/>
    </row>
    <row r="40" spans="1:70" s="3" customFormat="1" ht="14.25" customHeight="1" x14ac:dyDescent="0.35">
      <c r="A40" s="96" t="s">
        <v>84</v>
      </c>
      <c r="C40" s="26" t="s">
        <v>71</v>
      </c>
      <c r="D40" s="67">
        <f>IFERROR(VLOOKUP($A40&amp;"_"&amp;$C40,'Table 15 + 16 feed'!$E$5:$RQ$110,46+$O$21+$O$22+$O$23,FALSE),".")</f>
        <v>75</v>
      </c>
      <c r="E40" s="65">
        <f>IFERROR(VLOOKUP($A40&amp;"_"&amp;$C40,'Table 15 + 16 feed'!$E$5:$RQ$110,47+$O$21+$O$22+$O$23,FALSE),".")</f>
        <v>22500</v>
      </c>
      <c r="F40" s="65">
        <f>IFERROR(VLOOKUP($A40&amp;"_"&amp;$C40,'Table 15 + 16 feed'!$E$5:$RQ$110,48+$O$21+$O$22+$O$23,FALSE),".")</f>
        <v>29500</v>
      </c>
      <c r="G40" s="68">
        <f>IFERROR(VLOOKUP($A40&amp;"_"&amp;$C40,'Table 15 + 16 feed'!$E$5:$RQ$110,49+$O$21+$O$22+$O$23,FALSE),".")</f>
        <v>37700</v>
      </c>
      <c r="H40" s="17"/>
      <c r="I40" s="17"/>
      <c r="J40" s="17"/>
      <c r="K40" s="17"/>
    </row>
    <row r="41" spans="1:70" s="3" customFormat="1" ht="14.25" customHeight="1" x14ac:dyDescent="0.35">
      <c r="C41" s="23"/>
      <c r="D41" s="107" t="str">
        <f>IFERROR(VLOOKUP($A41&amp;"_"&amp;$C41,'Table 15 + 16 feed'!$E$5:$RQ$110,46+$O$21+$O$22+$O$23,FALSE),".")</f>
        <v>.</v>
      </c>
      <c r="E41" s="103" t="str">
        <f>IFERROR(VLOOKUP($A41&amp;"_"&amp;$C41,'Table 15 + 16 feed'!$E$5:$RQ$110,47+$O$21+$O$22+$O$23,FALSE),".")</f>
        <v>.</v>
      </c>
      <c r="F41" s="103" t="str">
        <f>IFERROR(VLOOKUP($A41&amp;"_"&amp;$C41,'Table 15 + 16 feed'!$E$5:$RQ$110,48+$O$21+$O$22+$O$23,FALSE),".")</f>
        <v>.</v>
      </c>
      <c r="G41" s="104" t="str">
        <f>IFERROR(VLOOKUP($A41&amp;"_"&amp;$C41,'Table 15 + 16 feed'!$E$5:$RQ$110,49+$O$21+$O$22+$O$23,FALSE),".")</f>
        <v>.</v>
      </c>
      <c r="H41" s="17" t="s">
        <v>19</v>
      </c>
      <c r="I41" s="17"/>
      <c r="J41" s="17"/>
      <c r="K41" s="17"/>
    </row>
    <row r="42" spans="1:70" s="3" customFormat="1" x14ac:dyDescent="0.35">
      <c r="A42" s="26" t="s">
        <v>86</v>
      </c>
      <c r="B42" s="26" t="s">
        <v>87</v>
      </c>
      <c r="C42" s="26" t="s">
        <v>67</v>
      </c>
      <c r="D42" s="67">
        <f>IFERROR(VLOOKUP($A42&amp;"_"&amp;$C42,'Table 15 + 16 feed'!$E$5:$RQ$110,46+$O$21+$O$22+$O$23,FALSE),".")</f>
        <v>40</v>
      </c>
      <c r="E42" s="65">
        <f>IFERROR(VLOOKUP($A42&amp;"_"&amp;$C42,'Table 15 + 16 feed'!$E$5:$RQ$110,47+$O$21+$O$22+$O$23,FALSE),".")</f>
        <v>16600</v>
      </c>
      <c r="F42" s="65">
        <f>IFERROR(VLOOKUP($A42&amp;"_"&amp;$C42,'Table 15 + 16 feed'!$E$5:$RQ$110,48+$O$21+$O$22+$O$23,FALSE),".")</f>
        <v>24500</v>
      </c>
      <c r="G42" s="68">
        <f>IFERROR(VLOOKUP($A42&amp;"_"&amp;$C42,'Table 15 + 16 feed'!$E$5:$RQ$110,49+$O$21+$O$22+$O$23,FALSE),".")</f>
        <v>32400</v>
      </c>
      <c r="H42" s="20"/>
    </row>
    <row r="43" spans="1:70" s="3" customFormat="1" ht="14.25" customHeight="1" x14ac:dyDescent="0.35">
      <c r="A43" s="96" t="s">
        <v>86</v>
      </c>
      <c r="B43" s="26"/>
      <c r="C43" s="26" t="s">
        <v>68</v>
      </c>
      <c r="D43" s="67">
        <f>IFERROR(VLOOKUP($A43&amp;"_"&amp;$C43,'Table 15 + 16 feed'!$E$5:$RQ$110,46+$O$21+$O$22+$O$23,FALSE),".")</f>
        <v>5455</v>
      </c>
      <c r="E43" s="65">
        <f>IFERROR(VLOOKUP($A43&amp;"_"&amp;$C43,'Table 15 + 16 feed'!$E$5:$RQ$110,47+$O$21+$O$22+$O$23,FALSE),".")</f>
        <v>18700</v>
      </c>
      <c r="F43" s="65">
        <f>IFERROR(VLOOKUP($A43&amp;"_"&amp;$C43,'Table 15 + 16 feed'!$E$5:$RQ$110,48+$O$21+$O$22+$O$23,FALSE),".")</f>
        <v>24100</v>
      </c>
      <c r="G43" s="68">
        <f>IFERROR(VLOOKUP($A43&amp;"_"&amp;$C43,'Table 15 + 16 feed'!$E$5:$RQ$110,49+$O$21+$O$22+$O$23,FALSE),".")</f>
        <v>29900</v>
      </c>
      <c r="H43" s="20"/>
    </row>
    <row r="44" spans="1:70" s="3" customFormat="1" ht="14.25" customHeight="1" x14ac:dyDescent="0.35">
      <c r="A44" s="96" t="s">
        <v>86</v>
      </c>
      <c r="B44" s="26"/>
      <c r="C44" s="26" t="s">
        <v>71</v>
      </c>
      <c r="D44" s="67">
        <f>IFERROR(VLOOKUP($A44&amp;"_"&amp;$C44,'Table 15 + 16 feed'!$E$5:$RQ$110,46+$O$21+$O$22+$O$23,FALSE),".")</f>
        <v>20</v>
      </c>
      <c r="E44" s="65">
        <f>IFERROR(VLOOKUP($A44&amp;"_"&amp;$C44,'Table 15 + 16 feed'!$E$5:$RQ$110,47+$O$21+$O$22+$O$23,FALSE),".")</f>
        <v>22900</v>
      </c>
      <c r="F44" s="65">
        <f>IFERROR(VLOOKUP($A44&amp;"_"&amp;$C44,'Table 15 + 16 feed'!$E$5:$RQ$110,48+$O$21+$O$22+$O$23,FALSE),".")</f>
        <v>25800</v>
      </c>
      <c r="G44" s="68">
        <f>IFERROR(VLOOKUP($A44&amp;"_"&amp;$C44,'Table 15 + 16 feed'!$E$5:$RQ$110,49+$O$21+$O$22+$O$23,FALSE),".")</f>
        <v>33000</v>
      </c>
      <c r="H44" s="19"/>
    </row>
    <row r="45" spans="1:70" s="3" customFormat="1" ht="14.25" customHeight="1" x14ac:dyDescent="0.35">
      <c r="C45" s="23"/>
      <c r="D45" s="107" t="str">
        <f>IFERROR(VLOOKUP($A45&amp;"_"&amp;$C45,'Table 15 + 16 feed'!$E$5:$RQ$110,46+$O$21+$O$22+$O$23,FALSE),".")</f>
        <v>.</v>
      </c>
      <c r="E45" s="103" t="str">
        <f>IFERROR(VLOOKUP($A45&amp;"_"&amp;$C45,'Table 15 + 16 feed'!$E$5:$RQ$110,47+$O$21+$O$22+$O$23,FALSE),".")</f>
        <v>.</v>
      </c>
      <c r="F45" s="103" t="str">
        <f>IFERROR(VLOOKUP($A45&amp;"_"&amp;$C45,'Table 15 + 16 feed'!$E$5:$RQ$110,48+$O$21+$O$22+$O$23,FALSE),".")</f>
        <v>.</v>
      </c>
      <c r="G45" s="104" t="str">
        <f>IFERROR(VLOOKUP($A45&amp;"_"&amp;$C45,'Table 15 + 16 feed'!$E$5:$RQ$110,49+$O$21+$O$22+$O$23,FALSE),".")</f>
        <v>.</v>
      </c>
      <c r="H45" s="113"/>
    </row>
    <row r="46" spans="1:70" s="3" customFormat="1" ht="14.25" customHeight="1" x14ac:dyDescent="0.35">
      <c r="A46" s="26" t="s">
        <v>88</v>
      </c>
      <c r="B46" s="26" t="s">
        <v>89</v>
      </c>
      <c r="C46" s="26" t="s">
        <v>67</v>
      </c>
      <c r="D46" s="67">
        <f>IFERROR(VLOOKUP($A46&amp;"_"&amp;$C46,'Table 15 + 16 feed'!$E$5:$RQ$110,46+$O$21+$O$22+$O$23,FALSE),".")</f>
        <v>90</v>
      </c>
      <c r="E46" s="65">
        <f>IFERROR(VLOOKUP($A46&amp;"_"&amp;$C46,'Table 15 + 16 feed'!$E$5:$RQ$110,47+$O$21+$O$22+$O$23,FALSE),".")</f>
        <v>18400</v>
      </c>
      <c r="F46" s="65">
        <f>IFERROR(VLOOKUP($A46&amp;"_"&amp;$C46,'Table 15 + 16 feed'!$E$5:$RQ$110,48+$O$21+$O$22+$O$23,FALSE),".")</f>
        <v>25800</v>
      </c>
      <c r="G46" s="68">
        <f>IFERROR(VLOOKUP($A46&amp;"_"&amp;$C46,'Table 15 + 16 feed'!$E$5:$RQ$110,49+$O$21+$O$22+$O$23,FALSE),".")</f>
        <v>31000</v>
      </c>
      <c r="H46" s="113"/>
    </row>
    <row r="47" spans="1:70" s="3" customFormat="1" ht="14.25" customHeight="1" x14ac:dyDescent="0.35">
      <c r="A47" s="96" t="s">
        <v>88</v>
      </c>
      <c r="B47" s="26"/>
      <c r="C47" s="26" t="s">
        <v>68</v>
      </c>
      <c r="D47" s="67">
        <f>IFERROR(VLOOKUP($A47&amp;"_"&amp;$C47,'Table 15 + 16 feed'!$E$5:$RQ$110,46+$O$21+$O$22+$O$23,FALSE),".")</f>
        <v>6880</v>
      </c>
      <c r="E47" s="65">
        <f>IFERROR(VLOOKUP($A47&amp;"_"&amp;$C47,'Table 15 + 16 feed'!$E$5:$RQ$110,47+$O$21+$O$22+$O$23,FALSE),".")</f>
        <v>17300</v>
      </c>
      <c r="F47" s="65">
        <f>IFERROR(VLOOKUP($A47&amp;"_"&amp;$C47,'Table 15 + 16 feed'!$E$5:$RQ$110,48+$O$21+$O$22+$O$23,FALSE),".")</f>
        <v>23200</v>
      </c>
      <c r="G47" s="68">
        <f>IFERROR(VLOOKUP($A47&amp;"_"&amp;$C47,'Table 15 + 16 feed'!$E$5:$RQ$110,49+$O$21+$O$22+$O$23,FALSE),".")</f>
        <v>29000</v>
      </c>
      <c r="H47" s="113"/>
    </row>
    <row r="48" spans="1:70" s="3" customFormat="1" ht="14.25" customHeight="1" x14ac:dyDescent="0.35">
      <c r="A48" s="96" t="s">
        <v>88</v>
      </c>
      <c r="B48" s="26"/>
      <c r="C48" s="26" t="s">
        <v>71</v>
      </c>
      <c r="D48" s="67">
        <f>IFERROR(VLOOKUP($A48&amp;"_"&amp;$C48,'Table 15 + 16 feed'!$E$5:$RQ$110,46+$O$21+$O$22+$O$23,FALSE),".")</f>
        <v>55</v>
      </c>
      <c r="E48" s="65">
        <f>IFERROR(VLOOKUP($A48&amp;"_"&amp;$C48,'Table 15 + 16 feed'!$E$5:$RQ$110,47+$O$21+$O$22+$O$23,FALSE),".")</f>
        <v>20800</v>
      </c>
      <c r="F48" s="65">
        <f>IFERROR(VLOOKUP($A48&amp;"_"&amp;$C48,'Table 15 + 16 feed'!$E$5:$RQ$110,48+$O$21+$O$22+$O$23,FALSE),".")</f>
        <v>27400</v>
      </c>
      <c r="G48" s="68">
        <f>IFERROR(VLOOKUP($A48&amp;"_"&amp;$C48,'Table 15 + 16 feed'!$E$5:$RQ$110,49+$O$21+$O$22+$O$23,FALSE),".")</f>
        <v>42300</v>
      </c>
      <c r="H48" s="113"/>
    </row>
    <row r="49" spans="1:8" s="3" customFormat="1" ht="14.25" customHeight="1" x14ac:dyDescent="0.35">
      <c r="C49" s="23"/>
      <c r="D49" s="107" t="str">
        <f>IFERROR(VLOOKUP($A49&amp;"_"&amp;$C49,'Table 15 + 16 feed'!$E$5:$RQ$110,46+$O$21+$O$22+$O$23,FALSE),".")</f>
        <v>.</v>
      </c>
      <c r="E49" s="103" t="str">
        <f>IFERROR(VLOOKUP($A49&amp;"_"&amp;$C49,'Table 15 + 16 feed'!$E$5:$RQ$110,47+$O$21+$O$22+$O$23,FALSE),".")</f>
        <v>.</v>
      </c>
      <c r="F49" s="103" t="str">
        <f>IFERROR(VLOOKUP($A49&amp;"_"&amp;$C49,'Table 15 + 16 feed'!$E$5:$RQ$110,48+$O$21+$O$22+$O$23,FALSE),".")</f>
        <v>.</v>
      </c>
      <c r="G49" s="104" t="str">
        <f>IFERROR(VLOOKUP($A49&amp;"_"&amp;$C49,'Table 15 + 16 feed'!$E$5:$RQ$110,49+$O$21+$O$22+$O$23,FALSE),".")</f>
        <v>.</v>
      </c>
      <c r="H49" s="113"/>
    </row>
    <row r="50" spans="1:8" s="3" customFormat="1" ht="14.25" customHeight="1" x14ac:dyDescent="0.35">
      <c r="A50" s="26" t="s">
        <v>90</v>
      </c>
      <c r="B50" s="26" t="s">
        <v>91</v>
      </c>
      <c r="C50" s="26" t="s">
        <v>67</v>
      </c>
      <c r="D50" s="67" t="str">
        <f>IFERROR(VLOOKUP($A50&amp;"_"&amp;$C50,'Table 15 + 16 feed'!$E$5:$RQ$110,46+$O$21+$O$22+$O$23,FALSE),".")</f>
        <v>c</v>
      </c>
      <c r="E50" s="65" t="str">
        <f>IFERROR(VLOOKUP($A50&amp;"_"&amp;$C50,'Table 15 + 16 feed'!$E$5:$RQ$110,47+$O$21+$O$22+$O$23,FALSE),".")</f>
        <v>c</v>
      </c>
      <c r="F50" s="65" t="str">
        <f>IFERROR(VLOOKUP($A50&amp;"_"&amp;$C50,'Table 15 + 16 feed'!$E$5:$RQ$110,48+$O$21+$O$22+$O$23,FALSE),".")</f>
        <v>c</v>
      </c>
      <c r="G50" s="68" t="str">
        <f>IFERROR(VLOOKUP($A50&amp;"_"&amp;$C50,'Table 15 + 16 feed'!$E$5:$RQ$110,49+$O$21+$O$22+$O$23,FALSE),".")</f>
        <v>c</v>
      </c>
      <c r="H50" s="113"/>
    </row>
    <row r="51" spans="1:8" s="3" customFormat="1" ht="14.25" customHeight="1" x14ac:dyDescent="0.35">
      <c r="A51" s="96" t="s">
        <v>90</v>
      </c>
      <c r="B51" s="26"/>
      <c r="C51" s="26" t="s">
        <v>68</v>
      </c>
      <c r="D51" s="67">
        <f>IFERROR(VLOOKUP($A51&amp;"_"&amp;$C51,'Table 15 + 16 feed'!$E$5:$RQ$110,46+$O$21+$O$22+$O$23,FALSE),".")</f>
        <v>480</v>
      </c>
      <c r="E51" s="65">
        <f>IFERROR(VLOOKUP($A51&amp;"_"&amp;$C51,'Table 15 + 16 feed'!$E$5:$RQ$110,47+$O$21+$O$22+$O$23,FALSE),".")</f>
        <v>22500</v>
      </c>
      <c r="F51" s="65">
        <f>IFERROR(VLOOKUP($A51&amp;"_"&amp;$C51,'Table 15 + 16 feed'!$E$5:$RQ$110,48+$O$21+$O$22+$O$23,FALSE),".")</f>
        <v>32500</v>
      </c>
      <c r="G51" s="68">
        <f>IFERROR(VLOOKUP($A51&amp;"_"&amp;$C51,'Table 15 + 16 feed'!$E$5:$RQ$110,49+$O$21+$O$22+$O$23,FALSE),".")</f>
        <v>40100</v>
      </c>
      <c r="H51" s="113"/>
    </row>
    <row r="52" spans="1:8" s="3" customFormat="1" ht="14.25" customHeight="1" x14ac:dyDescent="0.35">
      <c r="A52" s="96" t="s">
        <v>90</v>
      </c>
      <c r="B52" s="26"/>
      <c r="C52" s="26" t="s">
        <v>71</v>
      </c>
      <c r="D52" s="67" t="str">
        <f>IFERROR(VLOOKUP($A52&amp;"_"&amp;$C52,'Table 15 + 16 feed'!$E$5:$RQ$110,46+$O$21+$O$22+$O$23,FALSE),".")</f>
        <v>c</v>
      </c>
      <c r="E52" s="65" t="str">
        <f>IFERROR(VLOOKUP($A52&amp;"_"&amp;$C52,'Table 15 + 16 feed'!$E$5:$RQ$110,47+$O$21+$O$22+$O$23,FALSE),".")</f>
        <v>c</v>
      </c>
      <c r="F52" s="65" t="str">
        <f>IFERROR(VLOOKUP($A52&amp;"_"&amp;$C52,'Table 15 + 16 feed'!$E$5:$RQ$110,48+$O$21+$O$22+$O$23,FALSE),".")</f>
        <v>c</v>
      </c>
      <c r="G52" s="68" t="str">
        <f>IFERROR(VLOOKUP($A52&amp;"_"&amp;$C52,'Table 15 + 16 feed'!$E$5:$RQ$110,49+$O$21+$O$22+$O$23,FALSE),".")</f>
        <v>c</v>
      </c>
      <c r="H52" s="113"/>
    </row>
    <row r="53" spans="1:8" s="3" customFormat="1" ht="14.25" customHeight="1" x14ac:dyDescent="0.35">
      <c r="C53" s="23"/>
      <c r="D53" s="107" t="str">
        <f>IFERROR(VLOOKUP($A53&amp;"_"&amp;$C53,'Table 15 + 16 feed'!$E$5:$RQ$110,46+$O$21+$O$22+$O$23,FALSE),".")</f>
        <v>.</v>
      </c>
      <c r="E53" s="103" t="str">
        <f>IFERROR(VLOOKUP($A53&amp;"_"&amp;$C53,'Table 15 + 16 feed'!$E$5:$RQ$110,47+$O$21+$O$22+$O$23,FALSE),".")</f>
        <v>.</v>
      </c>
      <c r="F53" s="103" t="str">
        <f>IFERROR(VLOOKUP($A53&amp;"_"&amp;$C53,'Table 15 + 16 feed'!$E$5:$RQ$110,48+$O$21+$O$22+$O$23,FALSE),".")</f>
        <v>.</v>
      </c>
      <c r="G53" s="104" t="str">
        <f>IFERROR(VLOOKUP($A53&amp;"_"&amp;$C53,'Table 15 + 16 feed'!$E$5:$RQ$110,49+$O$21+$O$22+$O$23,FALSE),".")</f>
        <v>.</v>
      </c>
      <c r="H53" s="113"/>
    </row>
    <row r="54" spans="1:8" s="3" customFormat="1" x14ac:dyDescent="0.35">
      <c r="A54" s="26" t="s">
        <v>92</v>
      </c>
      <c r="B54" s="26" t="s">
        <v>93</v>
      </c>
      <c r="C54" s="26" t="s">
        <v>67</v>
      </c>
      <c r="D54" s="67" t="str">
        <f>IFERROR(VLOOKUP($A54&amp;"_"&amp;$C54,'Table 15 + 16 feed'!$E$5:$RQ$110,46+$O$21+$O$22+$O$23,FALSE),".")</f>
        <v>c</v>
      </c>
      <c r="E54" s="65" t="str">
        <f>IFERROR(VLOOKUP($A54&amp;"_"&amp;$C54,'Table 15 + 16 feed'!$E$5:$RQ$110,47+$O$21+$O$22+$O$23,FALSE),".")</f>
        <v>c</v>
      </c>
      <c r="F54" s="65" t="str">
        <f>IFERROR(VLOOKUP($A54&amp;"_"&amp;$C54,'Table 15 + 16 feed'!$E$5:$RQ$110,48+$O$21+$O$22+$O$23,FALSE),".")</f>
        <v>c</v>
      </c>
      <c r="G54" s="68" t="str">
        <f>IFERROR(VLOOKUP($A54&amp;"_"&amp;$C54,'Table 15 + 16 feed'!$E$5:$RQ$110,49+$O$21+$O$22+$O$23,FALSE),".")</f>
        <v>c</v>
      </c>
      <c r="H54" s="40"/>
    </row>
    <row r="55" spans="1:8" s="3" customFormat="1" x14ac:dyDescent="0.35">
      <c r="A55" s="96" t="s">
        <v>92</v>
      </c>
      <c r="B55" s="26"/>
      <c r="C55" s="26" t="s">
        <v>68</v>
      </c>
      <c r="D55" s="67">
        <f>IFERROR(VLOOKUP($A55&amp;"_"&amp;$C55,'Table 15 + 16 feed'!$E$5:$RQ$110,46+$O$21+$O$22+$O$23,FALSE),".")</f>
        <v>1380</v>
      </c>
      <c r="E55" s="65">
        <f>IFERROR(VLOOKUP($A55&amp;"_"&amp;$C55,'Table 15 + 16 feed'!$E$5:$RQ$110,47+$O$21+$O$22+$O$23,FALSE),".")</f>
        <v>15900</v>
      </c>
      <c r="F55" s="65">
        <f>IFERROR(VLOOKUP($A55&amp;"_"&amp;$C55,'Table 15 + 16 feed'!$E$5:$RQ$110,48+$O$21+$O$22+$O$23,FALSE),".")</f>
        <v>21700</v>
      </c>
      <c r="G55" s="68">
        <f>IFERROR(VLOOKUP($A55&amp;"_"&amp;$C55,'Table 15 + 16 feed'!$E$5:$RQ$110,49+$O$21+$O$22+$O$23,FALSE),".")</f>
        <v>28800</v>
      </c>
      <c r="H55" s="40"/>
    </row>
    <row r="56" spans="1:8" s="3" customFormat="1" x14ac:dyDescent="0.35">
      <c r="A56" s="96" t="s">
        <v>92</v>
      </c>
      <c r="B56" s="26"/>
      <c r="C56" s="26" t="s">
        <v>71</v>
      </c>
      <c r="D56" s="67">
        <f>IFERROR(VLOOKUP($A56&amp;"_"&amp;$C56,'Table 15 + 16 feed'!$E$5:$RQ$110,46+$O$21+$O$22+$O$23,FALSE),".")</f>
        <v>15</v>
      </c>
      <c r="E56" s="65">
        <f>IFERROR(VLOOKUP($A56&amp;"_"&amp;$C56,'Table 15 + 16 feed'!$E$5:$RQ$110,47+$O$21+$O$22+$O$23,FALSE),".")</f>
        <v>20000</v>
      </c>
      <c r="F56" s="65">
        <f>IFERROR(VLOOKUP($A56&amp;"_"&amp;$C56,'Table 15 + 16 feed'!$E$5:$RQ$110,48+$O$21+$O$22+$O$23,FALSE),".")</f>
        <v>22500</v>
      </c>
      <c r="G56" s="68">
        <f>IFERROR(VLOOKUP($A56&amp;"_"&amp;$C56,'Table 15 + 16 feed'!$E$5:$RQ$110,49+$O$21+$O$22+$O$23,FALSE),".")</f>
        <v>27600</v>
      </c>
      <c r="H56" s="40"/>
    </row>
    <row r="57" spans="1:8" s="3" customFormat="1" x14ac:dyDescent="0.35">
      <c r="C57" s="23"/>
      <c r="D57" s="107" t="str">
        <f>IFERROR(VLOOKUP($A57&amp;"_"&amp;$C57,'Table 15 + 16 feed'!$E$5:$RQ$110,46+$O$21+$O$22+$O$23,FALSE),".")</f>
        <v>.</v>
      </c>
      <c r="E57" s="103" t="str">
        <f>IFERROR(VLOOKUP($A57&amp;"_"&amp;$C57,'Table 15 + 16 feed'!$E$5:$RQ$110,47+$O$21+$O$22+$O$23,FALSE),".")</f>
        <v>.</v>
      </c>
      <c r="F57" s="103" t="str">
        <f>IFERROR(VLOOKUP($A57&amp;"_"&amp;$C57,'Table 15 + 16 feed'!$E$5:$RQ$110,48+$O$21+$O$22+$O$23,FALSE),".")</f>
        <v>.</v>
      </c>
      <c r="G57" s="104" t="str">
        <f>IFERROR(VLOOKUP($A57&amp;"_"&amp;$C57,'Table 15 + 16 feed'!$E$5:$RQ$110,49+$O$21+$O$22+$O$23,FALSE),".")</f>
        <v>.</v>
      </c>
      <c r="H57" s="40"/>
    </row>
    <row r="58" spans="1:8" s="3" customFormat="1" x14ac:dyDescent="0.35">
      <c r="A58" s="26" t="s">
        <v>94</v>
      </c>
      <c r="B58" s="26" t="s">
        <v>95</v>
      </c>
      <c r="C58" s="26" t="s">
        <v>67</v>
      </c>
      <c r="D58" s="67">
        <f>IFERROR(VLOOKUP($A58&amp;"_"&amp;$C58,'Table 15 + 16 feed'!$E$5:$RQ$110,46+$O$21+$O$22+$O$23,FALSE),".")</f>
        <v>30</v>
      </c>
      <c r="E58" s="65">
        <f>IFERROR(VLOOKUP($A58&amp;"_"&amp;$C58,'Table 15 + 16 feed'!$E$5:$RQ$110,47+$O$21+$O$22+$O$23,FALSE),".")</f>
        <v>33800</v>
      </c>
      <c r="F58" s="65">
        <f>IFERROR(VLOOKUP($A58&amp;"_"&amp;$C58,'Table 15 + 16 feed'!$E$5:$RQ$110,48+$O$21+$O$22+$O$23,FALSE),".")</f>
        <v>42500</v>
      </c>
      <c r="G58" s="68">
        <f>IFERROR(VLOOKUP($A58&amp;"_"&amp;$C58,'Table 15 + 16 feed'!$E$5:$RQ$110,49+$O$21+$O$22+$O$23,FALSE),".")</f>
        <v>49900</v>
      </c>
      <c r="H58" s="40"/>
    </row>
    <row r="59" spans="1:8" s="3" customFormat="1" x14ac:dyDescent="0.35">
      <c r="A59" s="96" t="s">
        <v>94</v>
      </c>
      <c r="B59" s="26"/>
      <c r="C59" s="26" t="s">
        <v>68</v>
      </c>
      <c r="D59" s="67">
        <f>IFERROR(VLOOKUP($A59&amp;"_"&amp;$C59,'Table 15 + 16 feed'!$E$5:$RQ$110,46+$O$21+$O$22+$O$23,FALSE),".")</f>
        <v>1325</v>
      </c>
      <c r="E59" s="65">
        <f>IFERROR(VLOOKUP($A59&amp;"_"&amp;$C59,'Table 15 + 16 feed'!$E$5:$RQ$110,47+$O$21+$O$22+$O$23,FALSE),".")</f>
        <v>26700</v>
      </c>
      <c r="F59" s="65">
        <f>IFERROR(VLOOKUP($A59&amp;"_"&amp;$C59,'Table 15 + 16 feed'!$E$5:$RQ$110,48+$O$21+$O$22+$O$23,FALSE),".")</f>
        <v>32900</v>
      </c>
      <c r="G59" s="68">
        <f>IFERROR(VLOOKUP($A59&amp;"_"&amp;$C59,'Table 15 + 16 feed'!$E$5:$RQ$110,49+$O$21+$O$22+$O$23,FALSE),".")</f>
        <v>42800</v>
      </c>
      <c r="H59" s="40"/>
    </row>
    <row r="60" spans="1:8" s="3" customFormat="1" x14ac:dyDescent="0.35">
      <c r="A60" s="96" t="s">
        <v>94</v>
      </c>
      <c r="B60" s="26"/>
      <c r="C60" s="26" t="s">
        <v>71</v>
      </c>
      <c r="D60" s="67">
        <f>IFERROR(VLOOKUP($A60&amp;"_"&amp;$C60,'Table 15 + 16 feed'!$E$5:$RQ$110,46+$O$21+$O$22+$O$23,FALSE),".")</f>
        <v>15</v>
      </c>
      <c r="E60" s="65">
        <f>IFERROR(VLOOKUP($A60&amp;"_"&amp;$C60,'Table 15 + 16 feed'!$E$5:$RQ$110,47+$O$21+$O$22+$O$23,FALSE),".")</f>
        <v>30400</v>
      </c>
      <c r="F60" s="65">
        <f>IFERROR(VLOOKUP($A60&amp;"_"&amp;$C60,'Table 15 + 16 feed'!$E$5:$RQ$110,48+$O$21+$O$22+$O$23,FALSE),".")</f>
        <v>36900</v>
      </c>
      <c r="G60" s="68">
        <f>IFERROR(VLOOKUP($A60&amp;"_"&amp;$C60,'Table 15 + 16 feed'!$E$5:$RQ$110,49+$O$21+$O$22+$O$23,FALSE),".")</f>
        <v>53400</v>
      </c>
      <c r="H60" s="40"/>
    </row>
    <row r="61" spans="1:8" s="3" customFormat="1" x14ac:dyDescent="0.35">
      <c r="C61" s="23"/>
      <c r="D61" s="107" t="str">
        <f>IFERROR(VLOOKUP($A61&amp;"_"&amp;$C61,'Table 15 + 16 feed'!$E$5:$RQ$110,46+$O$21+$O$22+$O$23,FALSE),".")</f>
        <v>.</v>
      </c>
      <c r="E61" s="103" t="str">
        <f>IFERROR(VLOOKUP($A61&amp;"_"&amp;$C61,'Table 15 + 16 feed'!$E$5:$RQ$110,47+$O$21+$O$22+$O$23,FALSE),".")</f>
        <v>.</v>
      </c>
      <c r="F61" s="103" t="str">
        <f>IFERROR(VLOOKUP($A61&amp;"_"&amp;$C61,'Table 15 + 16 feed'!$E$5:$RQ$110,48+$O$21+$O$22+$O$23,FALSE),".")</f>
        <v>.</v>
      </c>
      <c r="G61" s="104" t="str">
        <f>IFERROR(VLOOKUP($A61&amp;"_"&amp;$C61,'Table 15 + 16 feed'!$E$5:$RQ$110,49+$O$21+$O$22+$O$23,FALSE),".")</f>
        <v>.</v>
      </c>
      <c r="H61" s="40"/>
    </row>
    <row r="62" spans="1:8" s="3" customFormat="1" x14ac:dyDescent="0.35">
      <c r="A62" s="26" t="s">
        <v>96</v>
      </c>
      <c r="B62" s="26" t="s">
        <v>97</v>
      </c>
      <c r="C62" s="26" t="s">
        <v>67</v>
      </c>
      <c r="D62" s="67">
        <f>IFERROR(VLOOKUP($A62&amp;"_"&amp;$C62,'Table 15 + 16 feed'!$E$5:$RQ$110,46+$O$21+$O$22+$O$23,FALSE),".")</f>
        <v>15</v>
      </c>
      <c r="E62" s="65">
        <f>IFERROR(VLOOKUP($A62&amp;"_"&amp;$C62,'Table 15 + 16 feed'!$E$5:$RQ$110,47+$O$21+$O$22+$O$23,FALSE),".")</f>
        <v>26700</v>
      </c>
      <c r="F62" s="65">
        <f>IFERROR(VLOOKUP($A62&amp;"_"&amp;$C62,'Table 15 + 16 feed'!$E$5:$RQ$110,48+$O$21+$O$22+$O$23,FALSE),".")</f>
        <v>30200</v>
      </c>
      <c r="G62" s="68">
        <f>IFERROR(VLOOKUP($A62&amp;"_"&amp;$C62,'Table 15 + 16 feed'!$E$5:$RQ$110,49+$O$21+$O$22+$O$23,FALSE),".")</f>
        <v>33800</v>
      </c>
      <c r="H62" s="40"/>
    </row>
    <row r="63" spans="1:8" s="3" customFormat="1" x14ac:dyDescent="0.35">
      <c r="A63" s="96" t="s">
        <v>96</v>
      </c>
      <c r="C63" s="26" t="s">
        <v>68</v>
      </c>
      <c r="D63" s="67">
        <f>IFERROR(VLOOKUP($A63&amp;"_"&amp;$C63,'Table 15 + 16 feed'!$E$5:$RQ$110,46+$O$21+$O$22+$O$23,FALSE),".")</f>
        <v>1605</v>
      </c>
      <c r="E63" s="65">
        <f>IFERROR(VLOOKUP($A63&amp;"_"&amp;$C63,'Table 15 + 16 feed'!$E$5:$RQ$110,47+$O$21+$O$22+$O$23,FALSE),".")</f>
        <v>23400</v>
      </c>
      <c r="F63" s="65">
        <f>IFERROR(VLOOKUP($A63&amp;"_"&amp;$C63,'Table 15 + 16 feed'!$E$5:$RQ$110,48+$O$21+$O$22+$O$23,FALSE),".")</f>
        <v>29100</v>
      </c>
      <c r="G63" s="68">
        <f>IFERROR(VLOOKUP($A63&amp;"_"&amp;$C63,'Table 15 + 16 feed'!$E$5:$RQ$110,49+$O$21+$O$22+$O$23,FALSE),".")</f>
        <v>36700</v>
      </c>
      <c r="H63" s="40"/>
    </row>
    <row r="64" spans="1:8" s="3" customFormat="1" x14ac:dyDescent="0.35">
      <c r="A64" s="96" t="s">
        <v>96</v>
      </c>
      <c r="C64" s="26" t="s">
        <v>71</v>
      </c>
      <c r="D64" s="67">
        <f>IFERROR(VLOOKUP($A64&amp;"_"&amp;$C64,'Table 15 + 16 feed'!$E$5:$RQ$110,46+$O$21+$O$22+$O$23,FALSE),".")</f>
        <v>25</v>
      </c>
      <c r="E64" s="65">
        <f>IFERROR(VLOOKUP($A64&amp;"_"&amp;$C64,'Table 15 + 16 feed'!$E$5:$RQ$110,47+$O$21+$O$22+$O$23,FALSE),".")</f>
        <v>22000</v>
      </c>
      <c r="F64" s="65">
        <f>IFERROR(VLOOKUP($A64&amp;"_"&amp;$C64,'Table 15 + 16 feed'!$E$5:$RQ$110,48+$O$21+$O$22+$O$23,FALSE),".")</f>
        <v>26800</v>
      </c>
      <c r="G64" s="68">
        <f>IFERROR(VLOOKUP($A64&amp;"_"&amp;$C64,'Table 15 + 16 feed'!$E$5:$RQ$110,49+$O$21+$O$22+$O$23,FALSE),".")</f>
        <v>33600</v>
      </c>
      <c r="H64" s="40"/>
    </row>
    <row r="65" spans="1:8" s="3" customFormat="1" x14ac:dyDescent="0.35">
      <c r="C65" s="23"/>
      <c r="D65" s="107" t="str">
        <f>IFERROR(VLOOKUP($A65&amp;"_"&amp;$C65,'Table 15 + 16 feed'!$E$5:$RQ$110,46+$O$21+$O$22+$O$23,FALSE),".")</f>
        <v>.</v>
      </c>
      <c r="E65" s="103" t="str">
        <f>IFERROR(VLOOKUP($A65&amp;"_"&amp;$C65,'Table 15 + 16 feed'!$E$5:$RQ$110,47+$O$21+$O$22+$O$23,FALSE),".")</f>
        <v>.</v>
      </c>
      <c r="F65" s="103" t="str">
        <f>IFERROR(VLOOKUP($A65&amp;"_"&amp;$C65,'Table 15 + 16 feed'!$E$5:$RQ$110,48+$O$21+$O$22+$O$23,FALSE),".")</f>
        <v>.</v>
      </c>
      <c r="G65" s="104" t="str">
        <f>IFERROR(VLOOKUP($A65&amp;"_"&amp;$C65,'Table 15 + 16 feed'!$E$5:$RQ$110,49+$O$21+$O$22+$O$23,FALSE),".")</f>
        <v>.</v>
      </c>
      <c r="H65" s="40"/>
    </row>
    <row r="66" spans="1:8" s="3" customFormat="1" x14ac:dyDescent="0.35">
      <c r="A66" s="26" t="s">
        <v>98</v>
      </c>
      <c r="B66" s="26" t="s">
        <v>99</v>
      </c>
      <c r="C66" s="26" t="s">
        <v>67</v>
      </c>
      <c r="D66" s="67">
        <f>IFERROR(VLOOKUP($A66&amp;"_"&amp;$C66,'Table 15 + 16 feed'!$E$5:$RQ$110,46+$O$21+$O$22+$O$23,FALSE),".")</f>
        <v>20</v>
      </c>
      <c r="E66" s="65">
        <f>IFERROR(VLOOKUP($A66&amp;"_"&amp;$C66,'Table 15 + 16 feed'!$E$5:$RQ$110,47+$O$21+$O$22+$O$23,FALSE),".")</f>
        <v>21400</v>
      </c>
      <c r="F66" s="65">
        <f>IFERROR(VLOOKUP($A66&amp;"_"&amp;$C66,'Table 15 + 16 feed'!$E$5:$RQ$110,48+$O$21+$O$22+$O$23,FALSE),".")</f>
        <v>27100</v>
      </c>
      <c r="G66" s="68">
        <f>IFERROR(VLOOKUP($A66&amp;"_"&amp;$C66,'Table 15 + 16 feed'!$E$5:$RQ$110,49+$O$21+$O$22+$O$23,FALSE),".")</f>
        <v>32700</v>
      </c>
      <c r="H66" s="40"/>
    </row>
    <row r="67" spans="1:8" s="3" customFormat="1" x14ac:dyDescent="0.35">
      <c r="A67" s="96" t="s">
        <v>98</v>
      </c>
      <c r="B67" s="26"/>
      <c r="C67" s="26" t="s">
        <v>68</v>
      </c>
      <c r="D67" s="67">
        <f>IFERROR(VLOOKUP($A67&amp;"_"&amp;$C67,'Table 15 + 16 feed'!$E$5:$RQ$110,46+$O$21+$O$22+$O$23,FALSE),".")</f>
        <v>1960</v>
      </c>
      <c r="E67" s="65">
        <f>IFERROR(VLOOKUP($A67&amp;"_"&amp;$C67,'Table 15 + 16 feed'!$E$5:$RQ$110,47+$O$21+$O$22+$O$23,FALSE),".")</f>
        <v>19100</v>
      </c>
      <c r="F67" s="65">
        <f>IFERROR(VLOOKUP($A67&amp;"_"&amp;$C67,'Table 15 + 16 feed'!$E$5:$RQ$110,48+$O$21+$O$22+$O$23,FALSE),".")</f>
        <v>25000</v>
      </c>
      <c r="G67" s="68">
        <f>IFERROR(VLOOKUP($A67&amp;"_"&amp;$C67,'Table 15 + 16 feed'!$E$5:$RQ$110,49+$O$21+$O$22+$O$23,FALSE),".")</f>
        <v>31800</v>
      </c>
      <c r="H67" s="40"/>
    </row>
    <row r="68" spans="1:8" s="3" customFormat="1" x14ac:dyDescent="0.35">
      <c r="A68" s="96" t="s">
        <v>98</v>
      </c>
      <c r="B68" s="26"/>
      <c r="C68" s="26" t="s">
        <v>71</v>
      </c>
      <c r="D68" s="67">
        <f>IFERROR(VLOOKUP($A68&amp;"_"&amp;$C68,'Table 15 + 16 feed'!$E$5:$RQ$110,46+$O$21+$O$22+$O$23,FALSE),".")</f>
        <v>25</v>
      </c>
      <c r="E68" s="65">
        <f>IFERROR(VLOOKUP($A68&amp;"_"&amp;$C68,'Table 15 + 16 feed'!$E$5:$RQ$110,47+$O$21+$O$22+$O$23,FALSE),".")</f>
        <v>22000</v>
      </c>
      <c r="F68" s="65">
        <f>IFERROR(VLOOKUP($A68&amp;"_"&amp;$C68,'Table 15 + 16 feed'!$E$5:$RQ$110,48+$O$21+$O$22+$O$23,FALSE),".")</f>
        <v>28400</v>
      </c>
      <c r="G68" s="68">
        <f>IFERROR(VLOOKUP($A68&amp;"_"&amp;$C68,'Table 15 + 16 feed'!$E$5:$RQ$110,49+$O$21+$O$22+$O$23,FALSE),".")</f>
        <v>35100</v>
      </c>
      <c r="H68" s="40"/>
    </row>
    <row r="69" spans="1:8" s="3" customFormat="1" x14ac:dyDescent="0.35">
      <c r="C69" s="23"/>
      <c r="D69" s="107" t="str">
        <f>IFERROR(VLOOKUP($A69&amp;"_"&amp;$C69,'Table 15 + 16 feed'!$E$5:$RQ$110,46+$O$21+$O$22+$O$23,FALSE),".")</f>
        <v>.</v>
      </c>
      <c r="E69" s="103" t="str">
        <f>IFERROR(VLOOKUP($A69&amp;"_"&amp;$C69,'Table 15 + 16 feed'!$E$5:$RQ$110,47+$O$21+$O$22+$O$23,FALSE),".")</f>
        <v>.</v>
      </c>
      <c r="F69" s="103" t="str">
        <f>IFERROR(VLOOKUP($A69&amp;"_"&amp;$C69,'Table 15 + 16 feed'!$E$5:$RQ$110,48+$O$21+$O$22+$O$23,FALSE),".")</f>
        <v>.</v>
      </c>
      <c r="G69" s="104" t="str">
        <f>IFERROR(VLOOKUP($A69&amp;"_"&amp;$C69,'Table 15 + 16 feed'!$E$5:$RQ$110,49+$O$21+$O$22+$O$23,FALSE),".")</f>
        <v>.</v>
      </c>
      <c r="H69" s="40"/>
    </row>
    <row r="70" spans="1:8" s="3" customFormat="1" x14ac:dyDescent="0.35">
      <c r="A70" s="26" t="s">
        <v>100</v>
      </c>
      <c r="B70" s="26" t="s">
        <v>101</v>
      </c>
      <c r="C70" s="26" t="s">
        <v>67</v>
      </c>
      <c r="D70" s="67">
        <f>IFERROR(VLOOKUP($A70&amp;"_"&amp;$C70,'Table 15 + 16 feed'!$E$5:$RQ$110,46+$O$21+$O$22+$O$23,FALSE),".")</f>
        <v>45</v>
      </c>
      <c r="E70" s="65">
        <f>IFERROR(VLOOKUP($A70&amp;"_"&amp;$C70,'Table 15 + 16 feed'!$E$5:$RQ$110,47+$O$21+$O$22+$O$23,FALSE),".")</f>
        <v>29800</v>
      </c>
      <c r="F70" s="65">
        <f>IFERROR(VLOOKUP($A70&amp;"_"&amp;$C70,'Table 15 + 16 feed'!$E$5:$RQ$110,48+$O$21+$O$22+$O$23,FALSE),".")</f>
        <v>42600</v>
      </c>
      <c r="G70" s="68">
        <f>IFERROR(VLOOKUP($A70&amp;"_"&amp;$C70,'Table 15 + 16 feed'!$E$5:$RQ$110,49+$O$21+$O$22+$O$23,FALSE),".")</f>
        <v>66500</v>
      </c>
      <c r="H70" s="40"/>
    </row>
    <row r="71" spans="1:8" s="3" customFormat="1" x14ac:dyDescent="0.35">
      <c r="A71" s="96" t="s">
        <v>100</v>
      </c>
      <c r="B71" s="26"/>
      <c r="C71" s="26" t="s">
        <v>68</v>
      </c>
      <c r="D71" s="67">
        <f>IFERROR(VLOOKUP($A71&amp;"_"&amp;$C71,'Table 15 + 16 feed'!$E$5:$RQ$110,46+$O$21+$O$22+$O$23,FALSE),".")</f>
        <v>3560</v>
      </c>
      <c r="E71" s="65">
        <f>IFERROR(VLOOKUP($A71&amp;"_"&amp;$C71,'Table 15 + 16 feed'!$E$5:$RQ$110,47+$O$21+$O$22+$O$23,FALSE),".")</f>
        <v>25900</v>
      </c>
      <c r="F71" s="65">
        <f>IFERROR(VLOOKUP($A71&amp;"_"&amp;$C71,'Table 15 + 16 feed'!$E$5:$RQ$110,48+$O$21+$O$22+$O$23,FALSE),".")</f>
        <v>33900</v>
      </c>
      <c r="G71" s="68">
        <f>IFERROR(VLOOKUP($A71&amp;"_"&amp;$C71,'Table 15 + 16 feed'!$E$5:$RQ$110,49+$O$21+$O$22+$O$23,FALSE),".")</f>
        <v>46600</v>
      </c>
      <c r="H71" s="40"/>
    </row>
    <row r="72" spans="1:8" s="3" customFormat="1" x14ac:dyDescent="0.35">
      <c r="A72" s="96" t="s">
        <v>100</v>
      </c>
      <c r="B72" s="26"/>
      <c r="C72" s="26" t="s">
        <v>71</v>
      </c>
      <c r="D72" s="67">
        <f>IFERROR(VLOOKUP($A72&amp;"_"&amp;$C72,'Table 15 + 16 feed'!$E$5:$RQ$110,46+$O$21+$O$22+$O$23,FALSE),".")</f>
        <v>110</v>
      </c>
      <c r="E72" s="65">
        <f>IFERROR(VLOOKUP($A72&amp;"_"&amp;$C72,'Table 15 + 16 feed'!$E$5:$RQ$110,47+$O$21+$O$22+$O$23,FALSE),".")</f>
        <v>25200</v>
      </c>
      <c r="F72" s="65">
        <f>IFERROR(VLOOKUP($A72&amp;"_"&amp;$C72,'Table 15 + 16 feed'!$E$5:$RQ$110,48+$O$21+$O$22+$O$23,FALSE),".")</f>
        <v>38300</v>
      </c>
      <c r="G72" s="68">
        <f>IFERROR(VLOOKUP($A72&amp;"_"&amp;$C72,'Table 15 + 16 feed'!$E$5:$RQ$110,49+$O$21+$O$22+$O$23,FALSE),".")</f>
        <v>53000</v>
      </c>
      <c r="H72" s="40"/>
    </row>
    <row r="73" spans="1:8" s="3" customFormat="1" x14ac:dyDescent="0.35">
      <c r="C73" s="23"/>
      <c r="D73" s="107" t="str">
        <f>IFERROR(VLOOKUP($A73&amp;"_"&amp;$C73,'Table 15 + 16 feed'!$E$5:$RQ$110,46+$O$21+$O$22+$O$23,FALSE),".")</f>
        <v>.</v>
      </c>
      <c r="E73" s="103" t="str">
        <f>IFERROR(VLOOKUP($A73&amp;"_"&amp;$C73,'Table 15 + 16 feed'!$E$5:$RQ$110,47+$O$21+$O$22+$O$23,FALSE),".")</f>
        <v>.</v>
      </c>
      <c r="F73" s="103" t="str">
        <f>IFERROR(VLOOKUP($A73&amp;"_"&amp;$C73,'Table 15 + 16 feed'!$E$5:$RQ$110,48+$O$21+$O$22+$O$23,FALSE),".")</f>
        <v>.</v>
      </c>
      <c r="G73" s="104" t="str">
        <f>IFERROR(VLOOKUP($A73&amp;"_"&amp;$C73,'Table 15 + 16 feed'!$E$5:$RQ$110,49+$O$21+$O$22+$O$23,FALSE),".")</f>
        <v>.</v>
      </c>
      <c r="H73" s="40"/>
    </row>
    <row r="74" spans="1:8" s="3" customFormat="1" x14ac:dyDescent="0.35">
      <c r="A74" s="26" t="s">
        <v>102</v>
      </c>
      <c r="B74" s="26" t="s">
        <v>103</v>
      </c>
      <c r="C74" s="26" t="s">
        <v>67</v>
      </c>
      <c r="D74" s="67">
        <f>IFERROR(VLOOKUP($A74&amp;"_"&amp;$C74,'Table 15 + 16 feed'!$E$5:$RQ$110,46+$O$21+$O$22+$O$23,FALSE),".")</f>
        <v>255</v>
      </c>
      <c r="E74" s="65">
        <f>IFERROR(VLOOKUP($A74&amp;"_"&amp;$C74,'Table 15 + 16 feed'!$E$5:$RQ$110,47+$O$21+$O$22+$O$23,FALSE),".")</f>
        <v>27100</v>
      </c>
      <c r="F74" s="65">
        <f>IFERROR(VLOOKUP($A74&amp;"_"&amp;$C74,'Table 15 + 16 feed'!$E$5:$RQ$110,48+$O$21+$O$22+$O$23,FALSE),".")</f>
        <v>33800</v>
      </c>
      <c r="G74" s="68">
        <f>IFERROR(VLOOKUP($A74&amp;"_"&amp;$C74,'Table 15 + 16 feed'!$E$5:$RQ$110,49+$O$21+$O$22+$O$23,FALSE),".")</f>
        <v>44600</v>
      </c>
      <c r="H74" s="40"/>
    </row>
    <row r="75" spans="1:8" s="3" customFormat="1" x14ac:dyDescent="0.35">
      <c r="A75" s="96" t="s">
        <v>102</v>
      </c>
      <c r="B75" s="26"/>
      <c r="C75" s="26" t="s">
        <v>68</v>
      </c>
      <c r="D75" s="67">
        <f>IFERROR(VLOOKUP($A75&amp;"_"&amp;$C75,'Table 15 + 16 feed'!$E$5:$RQ$110,46+$O$21+$O$22+$O$23,FALSE),".")</f>
        <v>7885</v>
      </c>
      <c r="E75" s="65">
        <f>IFERROR(VLOOKUP($A75&amp;"_"&amp;$C75,'Table 15 + 16 feed'!$E$5:$RQ$110,47+$O$21+$O$22+$O$23,FALSE),".")</f>
        <v>25800</v>
      </c>
      <c r="F75" s="65">
        <f>IFERROR(VLOOKUP($A75&amp;"_"&amp;$C75,'Table 15 + 16 feed'!$E$5:$RQ$110,48+$O$21+$O$22+$O$23,FALSE),".")</f>
        <v>34300</v>
      </c>
      <c r="G75" s="68">
        <f>IFERROR(VLOOKUP($A75&amp;"_"&amp;$C75,'Table 15 + 16 feed'!$E$5:$RQ$110,49+$O$21+$O$22+$O$23,FALSE),".")</f>
        <v>43600</v>
      </c>
      <c r="H75" s="40"/>
    </row>
    <row r="76" spans="1:8" s="3" customFormat="1" x14ac:dyDescent="0.35">
      <c r="A76" s="96" t="s">
        <v>102</v>
      </c>
      <c r="B76" s="26"/>
      <c r="C76" s="26" t="s">
        <v>71</v>
      </c>
      <c r="D76" s="67">
        <f>IFERROR(VLOOKUP($A76&amp;"_"&amp;$C76,'Table 15 + 16 feed'!$E$5:$RQ$110,46+$O$21+$O$22+$O$23,FALSE),".")</f>
        <v>490</v>
      </c>
      <c r="E76" s="65">
        <f>IFERROR(VLOOKUP($A76&amp;"_"&amp;$C76,'Table 15 + 16 feed'!$E$5:$RQ$110,47+$O$21+$O$22+$O$23,FALSE),".")</f>
        <v>23200</v>
      </c>
      <c r="F76" s="65">
        <f>IFERROR(VLOOKUP($A76&amp;"_"&amp;$C76,'Table 15 + 16 feed'!$E$5:$RQ$110,48+$O$21+$O$22+$O$23,FALSE),".")</f>
        <v>32900</v>
      </c>
      <c r="G76" s="68">
        <f>IFERROR(VLOOKUP($A76&amp;"_"&amp;$C76,'Table 15 + 16 feed'!$E$5:$RQ$110,49+$O$21+$O$22+$O$23,FALSE),".")</f>
        <v>44200</v>
      </c>
      <c r="H76" s="40"/>
    </row>
    <row r="77" spans="1:8" s="3" customFormat="1" x14ac:dyDescent="0.35">
      <c r="C77" s="23"/>
      <c r="D77" s="107" t="str">
        <f>IFERROR(VLOOKUP($A77&amp;"_"&amp;$C77,'Table 15 + 16 feed'!$E$5:$RQ$110,46+$O$21+$O$22+$O$23,FALSE),".")</f>
        <v>.</v>
      </c>
      <c r="E77" s="103" t="str">
        <f>IFERROR(VLOOKUP($A77&amp;"_"&amp;$C77,'Table 15 + 16 feed'!$E$5:$RQ$110,47+$O$21+$O$22+$O$23,FALSE),".")</f>
        <v>.</v>
      </c>
      <c r="F77" s="103" t="str">
        <f>IFERROR(VLOOKUP($A77&amp;"_"&amp;$C77,'Table 15 + 16 feed'!$E$5:$RQ$110,48+$O$21+$O$22+$O$23,FALSE),".")</f>
        <v>.</v>
      </c>
      <c r="G77" s="104" t="str">
        <f>IFERROR(VLOOKUP($A77&amp;"_"&amp;$C77,'Table 15 + 16 feed'!$E$5:$RQ$110,49+$O$21+$O$22+$O$23,FALSE),".")</f>
        <v>.</v>
      </c>
      <c r="H77" s="40"/>
    </row>
    <row r="78" spans="1:8" s="3" customFormat="1" x14ac:dyDescent="0.35">
      <c r="A78" s="26" t="s">
        <v>104</v>
      </c>
      <c r="B78" s="26" t="s">
        <v>105</v>
      </c>
      <c r="C78" s="26" t="s">
        <v>67</v>
      </c>
      <c r="D78" s="67">
        <f>IFERROR(VLOOKUP($A78&amp;"_"&amp;$C78,'Table 15 + 16 feed'!$E$5:$RQ$110,46+$O$21+$O$22+$O$23,FALSE),".")</f>
        <v>30</v>
      </c>
      <c r="E78" s="65">
        <f>IFERROR(VLOOKUP($A78&amp;"_"&amp;$C78,'Table 15 + 16 feed'!$E$5:$RQ$110,47+$O$21+$O$22+$O$23,FALSE),".")</f>
        <v>18500</v>
      </c>
      <c r="F78" s="65">
        <f>IFERROR(VLOOKUP($A78&amp;"_"&amp;$C78,'Table 15 + 16 feed'!$E$5:$RQ$110,48+$O$21+$O$22+$O$23,FALSE),".")</f>
        <v>26600</v>
      </c>
      <c r="G78" s="68">
        <f>IFERROR(VLOOKUP($A78&amp;"_"&amp;$C78,'Table 15 + 16 feed'!$E$5:$RQ$110,49+$O$21+$O$22+$O$23,FALSE),".")</f>
        <v>39100</v>
      </c>
      <c r="H78" s="40"/>
    </row>
    <row r="79" spans="1:8" s="3" customFormat="1" x14ac:dyDescent="0.35">
      <c r="A79" s="96" t="s">
        <v>104</v>
      </c>
      <c r="B79" s="26"/>
      <c r="C79" s="26" t="s">
        <v>68</v>
      </c>
      <c r="D79" s="67">
        <f>IFERROR(VLOOKUP($A79&amp;"_"&amp;$C79,'Table 15 + 16 feed'!$E$5:$RQ$110,46+$O$21+$O$22+$O$23,FALSE),".")</f>
        <v>1325</v>
      </c>
      <c r="E79" s="65">
        <f>IFERROR(VLOOKUP($A79&amp;"_"&amp;$C79,'Table 15 + 16 feed'!$E$5:$RQ$110,47+$O$21+$O$22+$O$23,FALSE),".")</f>
        <v>17400</v>
      </c>
      <c r="F79" s="65">
        <f>IFERROR(VLOOKUP($A79&amp;"_"&amp;$C79,'Table 15 + 16 feed'!$E$5:$RQ$110,48+$O$21+$O$22+$O$23,FALSE),".")</f>
        <v>25200</v>
      </c>
      <c r="G79" s="68">
        <f>IFERROR(VLOOKUP($A79&amp;"_"&amp;$C79,'Table 15 + 16 feed'!$E$5:$RQ$110,49+$O$21+$O$22+$O$23,FALSE),".")</f>
        <v>33900</v>
      </c>
      <c r="H79" s="40"/>
    </row>
    <row r="80" spans="1:8" s="3" customFormat="1" x14ac:dyDescent="0.35">
      <c r="A80" s="96" t="s">
        <v>104</v>
      </c>
      <c r="B80" s="26"/>
      <c r="C80" s="26" t="s">
        <v>71</v>
      </c>
      <c r="D80" s="67">
        <f>IFERROR(VLOOKUP($A80&amp;"_"&amp;$C80,'Table 15 + 16 feed'!$E$5:$RQ$110,46+$O$21+$O$22+$O$23,FALSE),".")</f>
        <v>15</v>
      </c>
      <c r="E80" s="65">
        <f>IFERROR(VLOOKUP($A80&amp;"_"&amp;$C80,'Table 15 + 16 feed'!$E$5:$RQ$110,47+$O$21+$O$22+$O$23,FALSE),".")</f>
        <v>21400</v>
      </c>
      <c r="F80" s="65">
        <f>IFERROR(VLOOKUP($A80&amp;"_"&amp;$C80,'Table 15 + 16 feed'!$E$5:$RQ$110,48+$O$21+$O$22+$O$23,FALSE),".")</f>
        <v>29300</v>
      </c>
      <c r="G80" s="68">
        <f>IFERROR(VLOOKUP($A80&amp;"_"&amp;$C80,'Table 15 + 16 feed'!$E$5:$RQ$110,49+$O$21+$O$22+$O$23,FALSE),".")</f>
        <v>35700</v>
      </c>
      <c r="H80" s="40"/>
    </row>
    <row r="81" spans="1:8" s="3" customFormat="1" x14ac:dyDescent="0.35">
      <c r="C81" s="23"/>
      <c r="D81" s="107" t="str">
        <f>IFERROR(VLOOKUP($A81&amp;"_"&amp;$C81,'Table 15 + 16 feed'!$E$5:$RQ$110,46+$O$21+$O$22+$O$23,FALSE),".")</f>
        <v>.</v>
      </c>
      <c r="E81" s="103" t="str">
        <f>IFERROR(VLOOKUP($A81&amp;"_"&amp;$C81,'Table 15 + 16 feed'!$E$5:$RQ$110,47+$O$21+$O$22+$O$23,FALSE),".")</f>
        <v>.</v>
      </c>
      <c r="F81" s="103" t="str">
        <f>IFERROR(VLOOKUP($A81&amp;"_"&amp;$C81,'Table 15 + 16 feed'!$E$5:$RQ$110,48+$O$21+$O$22+$O$23,FALSE),".")</f>
        <v>.</v>
      </c>
      <c r="G81" s="104" t="str">
        <f>IFERROR(VLOOKUP($A81&amp;"_"&amp;$C81,'Table 15 + 16 feed'!$E$5:$RQ$110,49+$O$21+$O$22+$O$23,FALSE),".")</f>
        <v>.</v>
      </c>
      <c r="H81" s="40"/>
    </row>
    <row r="82" spans="1:8" s="3" customFormat="1" x14ac:dyDescent="0.35">
      <c r="A82" s="26" t="s">
        <v>106</v>
      </c>
      <c r="B82" s="26" t="s">
        <v>107</v>
      </c>
      <c r="C82" s="26" t="s">
        <v>67</v>
      </c>
      <c r="D82" s="67">
        <f>IFERROR(VLOOKUP($A82&amp;"_"&amp;$C82,'Table 15 + 16 feed'!$E$5:$RQ$110,46+$O$21+$O$22+$O$23,FALSE),".")</f>
        <v>185</v>
      </c>
      <c r="E82" s="65">
        <f>IFERROR(VLOOKUP($A82&amp;"_"&amp;$C82,'Table 15 + 16 feed'!$E$5:$RQ$110,47+$O$21+$O$22+$O$23,FALSE),".")</f>
        <v>25900</v>
      </c>
      <c r="F82" s="65">
        <f>IFERROR(VLOOKUP($A82&amp;"_"&amp;$C82,'Table 15 + 16 feed'!$E$5:$RQ$110,48+$O$21+$O$22+$O$23,FALSE),".")</f>
        <v>36600</v>
      </c>
      <c r="G82" s="68">
        <f>IFERROR(VLOOKUP($A82&amp;"_"&amp;$C82,'Table 15 + 16 feed'!$E$5:$RQ$110,49+$O$21+$O$22+$O$23,FALSE),".")</f>
        <v>56200</v>
      </c>
      <c r="H82" s="40"/>
    </row>
    <row r="83" spans="1:8" s="3" customFormat="1" x14ac:dyDescent="0.35">
      <c r="A83" s="96" t="s">
        <v>106</v>
      </c>
      <c r="B83" s="26"/>
      <c r="C83" s="26" t="s">
        <v>68</v>
      </c>
      <c r="D83" s="67">
        <f>IFERROR(VLOOKUP($A83&amp;"_"&amp;$C83,'Table 15 + 16 feed'!$E$5:$RQ$110,46+$O$21+$O$22+$O$23,FALSE),".")</f>
        <v>7240</v>
      </c>
      <c r="E83" s="65">
        <f>IFERROR(VLOOKUP($A83&amp;"_"&amp;$C83,'Table 15 + 16 feed'!$E$5:$RQ$110,47+$O$21+$O$22+$O$23,FALSE),".")</f>
        <v>20300</v>
      </c>
      <c r="F83" s="65">
        <f>IFERROR(VLOOKUP($A83&amp;"_"&amp;$C83,'Table 15 + 16 feed'!$E$5:$RQ$110,48+$O$21+$O$22+$O$23,FALSE),".")</f>
        <v>28600</v>
      </c>
      <c r="G83" s="68">
        <f>IFERROR(VLOOKUP($A83&amp;"_"&amp;$C83,'Table 15 + 16 feed'!$E$5:$RQ$110,49+$O$21+$O$22+$O$23,FALSE),".")</f>
        <v>38300</v>
      </c>
      <c r="H83" s="40"/>
    </row>
    <row r="84" spans="1:8" s="3" customFormat="1" x14ac:dyDescent="0.35">
      <c r="A84" s="96" t="s">
        <v>106</v>
      </c>
      <c r="B84" s="26"/>
      <c r="C84" s="26" t="s">
        <v>71</v>
      </c>
      <c r="D84" s="67">
        <f>IFERROR(VLOOKUP($A84&amp;"_"&amp;$C84,'Table 15 + 16 feed'!$E$5:$RQ$110,46+$O$21+$O$22+$O$23,FALSE),".")</f>
        <v>355</v>
      </c>
      <c r="E84" s="65">
        <f>IFERROR(VLOOKUP($A84&amp;"_"&amp;$C84,'Table 15 + 16 feed'!$E$5:$RQ$110,47+$O$21+$O$22+$O$23,FALSE),".")</f>
        <v>14800</v>
      </c>
      <c r="F84" s="65">
        <f>IFERROR(VLOOKUP($A84&amp;"_"&amp;$C84,'Table 15 + 16 feed'!$E$5:$RQ$110,48+$O$21+$O$22+$O$23,FALSE),".")</f>
        <v>25800</v>
      </c>
      <c r="G84" s="68">
        <f>IFERROR(VLOOKUP($A84&amp;"_"&amp;$C84,'Table 15 + 16 feed'!$E$5:$RQ$110,49+$O$21+$O$22+$O$23,FALSE),".")</f>
        <v>36500</v>
      </c>
      <c r="H84" s="40"/>
    </row>
    <row r="85" spans="1:8" s="3" customFormat="1" x14ac:dyDescent="0.35">
      <c r="C85" s="23"/>
      <c r="D85" s="107" t="str">
        <f>IFERROR(VLOOKUP($A85&amp;"_"&amp;$C85,'Table 15 + 16 feed'!$E$5:$RQ$110,46+$O$21+$O$22+$O$23,FALSE),".")</f>
        <v>.</v>
      </c>
      <c r="E85" s="103" t="str">
        <f>IFERROR(VLOOKUP($A85&amp;"_"&amp;$C85,'Table 15 + 16 feed'!$E$5:$RQ$110,47+$O$21+$O$22+$O$23,FALSE),".")</f>
        <v>.</v>
      </c>
      <c r="F85" s="103" t="str">
        <f>IFERROR(VLOOKUP($A85&amp;"_"&amp;$C85,'Table 15 + 16 feed'!$E$5:$RQ$110,48+$O$21+$O$22+$O$23,FALSE),".")</f>
        <v>.</v>
      </c>
      <c r="G85" s="104" t="str">
        <f>IFERROR(VLOOKUP($A85&amp;"_"&amp;$C85,'Table 15 + 16 feed'!$E$5:$RQ$110,49+$O$21+$O$22+$O$23,FALSE),".")</f>
        <v>.</v>
      </c>
      <c r="H85" s="40"/>
    </row>
    <row r="86" spans="1:8" s="3" customFormat="1" x14ac:dyDescent="0.35">
      <c r="A86" s="26" t="s">
        <v>108</v>
      </c>
      <c r="B86" s="26" t="s">
        <v>109</v>
      </c>
      <c r="C86" s="26" t="s">
        <v>67</v>
      </c>
      <c r="D86" s="67">
        <f>IFERROR(VLOOKUP($A86&amp;"_"&amp;$C86,'Table 15 + 16 feed'!$E$5:$RQ$110,46+$O$21+$O$22+$O$23,FALSE),".")</f>
        <v>30</v>
      </c>
      <c r="E86" s="65">
        <f>IFERROR(VLOOKUP($A86&amp;"_"&amp;$C86,'Table 15 + 16 feed'!$E$5:$RQ$110,47+$O$21+$O$22+$O$23,FALSE),".")</f>
        <v>19500</v>
      </c>
      <c r="F86" s="65">
        <f>IFERROR(VLOOKUP($A86&amp;"_"&amp;$C86,'Table 15 + 16 feed'!$E$5:$RQ$110,48+$O$21+$O$22+$O$23,FALSE),".")</f>
        <v>25900</v>
      </c>
      <c r="G86" s="68">
        <f>IFERROR(VLOOKUP($A86&amp;"_"&amp;$C86,'Table 15 + 16 feed'!$E$5:$RQ$110,49+$O$21+$O$22+$O$23,FALSE),".")</f>
        <v>34000</v>
      </c>
      <c r="H86" s="40"/>
    </row>
    <row r="87" spans="1:8" s="3" customFormat="1" x14ac:dyDescent="0.35">
      <c r="A87" s="96" t="s">
        <v>108</v>
      </c>
      <c r="B87" s="26"/>
      <c r="C87" s="26" t="s">
        <v>68</v>
      </c>
      <c r="D87" s="67">
        <f>IFERROR(VLOOKUP($A87&amp;"_"&amp;$C87,'Table 15 + 16 feed'!$E$5:$RQ$110,46+$O$21+$O$22+$O$23,FALSE),".")</f>
        <v>4260</v>
      </c>
      <c r="E87" s="65">
        <f>IFERROR(VLOOKUP($A87&amp;"_"&amp;$C87,'Table 15 + 16 feed'!$E$5:$RQ$110,47+$O$21+$O$22+$O$23,FALSE),".")</f>
        <v>21400</v>
      </c>
      <c r="F87" s="65">
        <f>IFERROR(VLOOKUP($A87&amp;"_"&amp;$C87,'Table 15 + 16 feed'!$E$5:$RQ$110,48+$O$21+$O$22+$O$23,FALSE),".")</f>
        <v>27600</v>
      </c>
      <c r="G87" s="68">
        <f>IFERROR(VLOOKUP($A87&amp;"_"&amp;$C87,'Table 15 + 16 feed'!$E$5:$RQ$110,49+$O$21+$O$22+$O$23,FALSE),".")</f>
        <v>35800</v>
      </c>
      <c r="H87" s="40"/>
    </row>
    <row r="88" spans="1:8" s="3" customFormat="1" x14ac:dyDescent="0.35">
      <c r="A88" s="96" t="s">
        <v>108</v>
      </c>
      <c r="B88" s="26"/>
      <c r="C88" s="26" t="s">
        <v>71</v>
      </c>
      <c r="D88" s="67">
        <f>IFERROR(VLOOKUP($A88&amp;"_"&amp;$C88,'Table 15 + 16 feed'!$E$5:$RQ$110,46+$O$21+$O$22+$O$23,FALSE),".")</f>
        <v>25</v>
      </c>
      <c r="E88" s="65">
        <f>IFERROR(VLOOKUP($A88&amp;"_"&amp;$C88,'Table 15 + 16 feed'!$E$5:$RQ$110,47+$O$21+$O$22+$O$23,FALSE),".")</f>
        <v>22600</v>
      </c>
      <c r="F88" s="65">
        <f>IFERROR(VLOOKUP($A88&amp;"_"&amp;$C88,'Table 15 + 16 feed'!$E$5:$RQ$110,48+$O$21+$O$22+$O$23,FALSE),".")</f>
        <v>26700</v>
      </c>
      <c r="G88" s="68">
        <f>IFERROR(VLOOKUP($A88&amp;"_"&amp;$C88,'Table 15 + 16 feed'!$E$5:$RQ$110,49+$O$21+$O$22+$O$23,FALSE),".")</f>
        <v>46500</v>
      </c>
      <c r="H88" s="40"/>
    </row>
    <row r="89" spans="1:8" s="3" customFormat="1" x14ac:dyDescent="0.35">
      <c r="C89" s="23"/>
      <c r="D89" s="107" t="str">
        <f>IFERROR(VLOOKUP($A89&amp;"_"&amp;$C89,'Table 15 + 16 feed'!$E$5:$RQ$110,46+$O$21+$O$22+$O$23,FALSE),".")</f>
        <v>.</v>
      </c>
      <c r="E89" s="103" t="str">
        <f>IFERROR(VLOOKUP($A89&amp;"_"&amp;$C89,'Table 15 + 16 feed'!$E$5:$RQ$110,47+$O$21+$O$22+$O$23,FALSE),".")</f>
        <v>.</v>
      </c>
      <c r="F89" s="103" t="str">
        <f>IFERROR(VLOOKUP($A89&amp;"_"&amp;$C89,'Table 15 + 16 feed'!$E$5:$RQ$110,48+$O$21+$O$22+$O$23,FALSE),".")</f>
        <v>.</v>
      </c>
      <c r="G89" s="104" t="str">
        <f>IFERROR(VLOOKUP($A89&amp;"_"&amp;$C89,'Table 15 + 16 feed'!$E$5:$RQ$110,49+$O$21+$O$22+$O$23,FALSE),".")</f>
        <v>.</v>
      </c>
      <c r="H89" s="40"/>
    </row>
    <row r="90" spans="1:8" s="3" customFormat="1" x14ac:dyDescent="0.35">
      <c r="A90" s="26" t="s">
        <v>110</v>
      </c>
      <c r="B90" s="26" t="s">
        <v>111</v>
      </c>
      <c r="C90" s="26" t="s">
        <v>67</v>
      </c>
      <c r="D90" s="67">
        <f>IFERROR(VLOOKUP($A90&amp;"_"&amp;$C90,'Table 15 + 16 feed'!$E$5:$RQ$110,46+$O$21+$O$22+$O$23,FALSE),".")</f>
        <v>100</v>
      </c>
      <c r="E90" s="65">
        <f>IFERROR(VLOOKUP($A90&amp;"_"&amp;$C90,'Table 15 + 16 feed'!$E$5:$RQ$110,47+$O$21+$O$22+$O$23,FALSE),".")</f>
        <v>22500</v>
      </c>
      <c r="F90" s="65">
        <f>IFERROR(VLOOKUP($A90&amp;"_"&amp;$C90,'Table 15 + 16 feed'!$E$5:$RQ$110,48+$O$21+$O$22+$O$23,FALSE),".")</f>
        <v>29900</v>
      </c>
      <c r="G90" s="68">
        <f>IFERROR(VLOOKUP($A90&amp;"_"&amp;$C90,'Table 15 + 16 feed'!$E$5:$RQ$110,49+$O$21+$O$22+$O$23,FALSE),".")</f>
        <v>35400</v>
      </c>
      <c r="H90" s="40"/>
    </row>
    <row r="91" spans="1:8" s="3" customFormat="1" x14ac:dyDescent="0.35">
      <c r="A91" s="96" t="s">
        <v>110</v>
      </c>
      <c r="B91" s="26"/>
      <c r="C91" s="26" t="s">
        <v>68</v>
      </c>
      <c r="D91" s="67">
        <f>IFERROR(VLOOKUP($A91&amp;"_"&amp;$C91,'Table 15 + 16 feed'!$E$5:$RQ$110,46+$O$21+$O$22+$O$23,FALSE),".")</f>
        <v>5120</v>
      </c>
      <c r="E91" s="65">
        <f>IFERROR(VLOOKUP($A91&amp;"_"&amp;$C91,'Table 15 + 16 feed'!$E$5:$RQ$110,47+$O$21+$O$22+$O$23,FALSE),".")</f>
        <v>24300</v>
      </c>
      <c r="F91" s="65">
        <f>IFERROR(VLOOKUP($A91&amp;"_"&amp;$C91,'Table 15 + 16 feed'!$E$5:$RQ$110,48+$O$21+$O$22+$O$23,FALSE),".")</f>
        <v>32100</v>
      </c>
      <c r="G91" s="68">
        <f>IFERROR(VLOOKUP($A91&amp;"_"&amp;$C91,'Table 15 + 16 feed'!$E$5:$RQ$110,49+$O$21+$O$22+$O$23,FALSE),".")</f>
        <v>43100</v>
      </c>
      <c r="H91" s="40"/>
    </row>
    <row r="92" spans="1:8" s="3" customFormat="1" x14ac:dyDescent="0.35">
      <c r="A92" s="96" t="s">
        <v>110</v>
      </c>
      <c r="B92" s="26"/>
      <c r="C92" s="26" t="s">
        <v>71</v>
      </c>
      <c r="D92" s="67">
        <f>IFERROR(VLOOKUP($A92&amp;"_"&amp;$C92,'Table 15 + 16 feed'!$E$5:$RQ$110,46+$O$21+$O$22+$O$23,FALSE),".")</f>
        <v>85</v>
      </c>
      <c r="E92" s="65">
        <f>IFERROR(VLOOKUP($A92&amp;"_"&amp;$C92,'Table 15 + 16 feed'!$E$5:$RQ$110,47+$O$21+$O$22+$O$23,FALSE),".")</f>
        <v>16700</v>
      </c>
      <c r="F92" s="65">
        <f>IFERROR(VLOOKUP($A92&amp;"_"&amp;$C92,'Table 15 + 16 feed'!$E$5:$RQ$110,48+$O$21+$O$22+$O$23,FALSE),".")</f>
        <v>27500</v>
      </c>
      <c r="G92" s="68">
        <f>IFERROR(VLOOKUP($A92&amp;"_"&amp;$C92,'Table 15 + 16 feed'!$E$5:$RQ$110,49+$O$21+$O$22+$O$23,FALSE),".")</f>
        <v>33400</v>
      </c>
      <c r="H92" s="40"/>
    </row>
    <row r="93" spans="1:8" s="3" customFormat="1" x14ac:dyDescent="0.35">
      <c r="C93" s="23"/>
      <c r="D93" s="107" t="str">
        <f>IFERROR(VLOOKUP($A93&amp;"_"&amp;$C93,'Table 15 + 16 feed'!$E$5:$RQ$110,46+$O$21+$O$22+$O$23,FALSE),".")</f>
        <v>.</v>
      </c>
      <c r="E93" s="103" t="str">
        <f>IFERROR(VLOOKUP($A93&amp;"_"&amp;$C93,'Table 15 + 16 feed'!$E$5:$RQ$110,47+$O$21+$O$22+$O$23,FALSE),".")</f>
        <v>.</v>
      </c>
      <c r="F93" s="103" t="str">
        <f>IFERROR(VLOOKUP($A93&amp;"_"&amp;$C93,'Table 15 + 16 feed'!$E$5:$RQ$110,48+$O$21+$O$22+$O$23,FALSE),".")</f>
        <v>.</v>
      </c>
      <c r="G93" s="104" t="str">
        <f>IFERROR(VLOOKUP($A93&amp;"_"&amp;$C93,'Table 15 + 16 feed'!$E$5:$RQ$110,49+$O$21+$O$22+$O$23,FALSE),".")</f>
        <v>.</v>
      </c>
      <c r="H93" s="40"/>
    </row>
    <row r="94" spans="1:8" s="3" customFormat="1" x14ac:dyDescent="0.35">
      <c r="A94" s="26" t="s">
        <v>112</v>
      </c>
      <c r="B94" s="26" t="s">
        <v>113</v>
      </c>
      <c r="C94" s="26" t="s">
        <v>67</v>
      </c>
      <c r="D94" s="67" t="str">
        <f>IFERROR(VLOOKUP($A94&amp;"_"&amp;$C94,'Table 15 + 16 feed'!$E$5:$RQ$110,46+$O$21+$O$22+$O$23,FALSE),".")</f>
        <v>c</v>
      </c>
      <c r="E94" s="65" t="str">
        <f>IFERROR(VLOOKUP($A94&amp;"_"&amp;$C94,'Table 15 + 16 feed'!$E$5:$RQ$110,47+$O$21+$O$22+$O$23,FALSE),".")</f>
        <v>c</v>
      </c>
      <c r="F94" s="65" t="str">
        <f>IFERROR(VLOOKUP($A94&amp;"_"&amp;$C94,'Table 15 + 16 feed'!$E$5:$RQ$110,48+$O$21+$O$22+$O$23,FALSE),".")</f>
        <v>c</v>
      </c>
      <c r="G94" s="68" t="str">
        <f>IFERROR(VLOOKUP($A94&amp;"_"&amp;$C94,'Table 15 + 16 feed'!$E$5:$RQ$110,49+$O$21+$O$22+$O$23,FALSE),".")</f>
        <v>c</v>
      </c>
      <c r="H94" s="40"/>
    </row>
    <row r="95" spans="1:8" s="3" customFormat="1" x14ac:dyDescent="0.35">
      <c r="A95" s="96" t="s">
        <v>112</v>
      </c>
      <c r="C95" s="26" t="s">
        <v>68</v>
      </c>
      <c r="D95" s="67">
        <f>IFERROR(VLOOKUP($A95&amp;"_"&amp;$C95,'Table 15 + 16 feed'!$E$5:$RQ$110,46+$O$21+$O$22+$O$23,FALSE),".")</f>
        <v>540</v>
      </c>
      <c r="E95" s="65">
        <f>IFERROR(VLOOKUP($A95&amp;"_"&amp;$C95,'Table 15 + 16 feed'!$E$5:$RQ$110,47+$O$21+$O$22+$O$23,FALSE),".")</f>
        <v>10300</v>
      </c>
      <c r="F95" s="65">
        <f>IFERROR(VLOOKUP($A95&amp;"_"&amp;$C95,'Table 15 + 16 feed'!$E$5:$RQ$110,48+$O$21+$O$22+$O$23,FALSE),".")</f>
        <v>21800</v>
      </c>
      <c r="G95" s="68">
        <f>IFERROR(VLOOKUP($A95&amp;"_"&amp;$C95,'Table 15 + 16 feed'!$E$5:$RQ$110,49+$O$21+$O$22+$O$23,FALSE),".")</f>
        <v>31100</v>
      </c>
      <c r="H95" s="40"/>
    </row>
    <row r="96" spans="1:8" s="3" customFormat="1" x14ac:dyDescent="0.35">
      <c r="A96" s="96" t="s">
        <v>112</v>
      </c>
      <c r="C96" s="26" t="s">
        <v>71</v>
      </c>
      <c r="D96" s="67" t="str">
        <f>IFERROR(VLOOKUP($A96&amp;"_"&amp;$C96,'Table 15 + 16 feed'!$E$5:$RQ$110,46+$O$21+$O$22+$O$23,FALSE),".")</f>
        <v>c</v>
      </c>
      <c r="E96" s="65" t="str">
        <f>IFERROR(VLOOKUP($A96&amp;"_"&amp;$C96,'Table 15 + 16 feed'!$E$5:$RQ$110,47+$O$21+$O$22+$O$23,FALSE),".")</f>
        <v>c</v>
      </c>
      <c r="F96" s="65" t="str">
        <f>IFERROR(VLOOKUP($A96&amp;"_"&amp;$C96,'Table 15 + 16 feed'!$E$5:$RQ$110,48+$O$21+$O$22+$O$23,FALSE),".")</f>
        <v>c</v>
      </c>
      <c r="G96" s="68" t="str">
        <f>IFERROR(VLOOKUP($A96&amp;"_"&amp;$C96,'Table 15 + 16 feed'!$E$5:$RQ$110,49+$O$21+$O$22+$O$23,FALSE),".")</f>
        <v>c</v>
      </c>
      <c r="H96" s="40"/>
    </row>
    <row r="97" spans="1:8" s="3" customFormat="1" x14ac:dyDescent="0.35">
      <c r="C97" s="23"/>
      <c r="D97" s="107" t="str">
        <f>IFERROR(VLOOKUP($A97&amp;"_"&amp;$C97,'Table 15 + 16 feed'!$E$5:$RQ$110,46+$O$21+$O$22+$O$23,FALSE),".")</f>
        <v>.</v>
      </c>
      <c r="E97" s="103" t="str">
        <f>IFERROR(VLOOKUP($A97&amp;"_"&amp;$C97,'Table 15 + 16 feed'!$E$5:$RQ$110,47+$O$21+$O$22+$O$23,FALSE),".")</f>
        <v>.</v>
      </c>
      <c r="F97" s="103" t="str">
        <f>IFERROR(VLOOKUP($A97&amp;"_"&amp;$C97,'Table 15 + 16 feed'!$E$5:$RQ$110,48+$O$21+$O$22+$O$23,FALSE),".")</f>
        <v>.</v>
      </c>
      <c r="G97" s="104" t="str">
        <f>IFERROR(VLOOKUP($A97&amp;"_"&amp;$C97,'Table 15 + 16 feed'!$E$5:$RQ$110,49+$O$21+$O$22+$O$23,FALSE),".")</f>
        <v>.</v>
      </c>
      <c r="H97" s="40"/>
    </row>
    <row r="98" spans="1:8" s="3" customFormat="1" x14ac:dyDescent="0.35">
      <c r="A98" s="26" t="s">
        <v>114</v>
      </c>
      <c r="B98" s="26" t="s">
        <v>115</v>
      </c>
      <c r="C98" s="26" t="s">
        <v>67</v>
      </c>
      <c r="D98" s="67">
        <f>IFERROR(VLOOKUP($A98&amp;"_"&amp;$C98,'Table 15 + 16 feed'!$E$5:$RQ$110,46+$O$21+$O$22+$O$23,FALSE),".")</f>
        <v>70</v>
      </c>
      <c r="E98" s="65">
        <f>IFERROR(VLOOKUP($A98&amp;"_"&amp;$C98,'Table 15 + 16 feed'!$E$5:$RQ$110,47+$O$21+$O$22+$O$23,FALSE),".")</f>
        <v>16600</v>
      </c>
      <c r="F98" s="65">
        <f>IFERROR(VLOOKUP($A98&amp;"_"&amp;$C98,'Table 15 + 16 feed'!$E$5:$RQ$110,48+$O$21+$O$22+$O$23,FALSE),".")</f>
        <v>26000</v>
      </c>
      <c r="G98" s="68">
        <f>IFERROR(VLOOKUP($A98&amp;"_"&amp;$C98,'Table 15 + 16 feed'!$E$5:$RQ$110,49+$O$21+$O$22+$O$23,FALSE),".")</f>
        <v>33200</v>
      </c>
      <c r="H98" s="40"/>
    </row>
    <row r="99" spans="1:8" s="3" customFormat="1" x14ac:dyDescent="0.35">
      <c r="A99" s="96" t="s">
        <v>114</v>
      </c>
      <c r="B99" s="26"/>
      <c r="C99" s="26" t="s">
        <v>68</v>
      </c>
      <c r="D99" s="67">
        <f>IFERROR(VLOOKUP($A99&amp;"_"&amp;$C99,'Table 15 + 16 feed'!$E$5:$RQ$110,46+$O$21+$O$22+$O$23,FALSE),".")</f>
        <v>6355</v>
      </c>
      <c r="E99" s="65">
        <f>IFERROR(VLOOKUP($A99&amp;"_"&amp;$C99,'Table 15 + 16 feed'!$E$5:$RQ$110,47+$O$21+$O$22+$O$23,FALSE),".")</f>
        <v>17100</v>
      </c>
      <c r="F99" s="65">
        <f>IFERROR(VLOOKUP($A99&amp;"_"&amp;$C99,'Table 15 + 16 feed'!$E$5:$RQ$110,48+$O$21+$O$22+$O$23,FALSE),".")</f>
        <v>23200</v>
      </c>
      <c r="G99" s="68">
        <f>IFERROR(VLOOKUP($A99&amp;"_"&amp;$C99,'Table 15 + 16 feed'!$E$5:$RQ$110,49+$O$21+$O$22+$O$23,FALSE),".")</f>
        <v>29100</v>
      </c>
      <c r="H99" s="40"/>
    </row>
    <row r="100" spans="1:8" s="3" customFormat="1" x14ac:dyDescent="0.35">
      <c r="A100" s="96" t="s">
        <v>114</v>
      </c>
      <c r="B100" s="26"/>
      <c r="C100" s="26" t="s">
        <v>71</v>
      </c>
      <c r="D100" s="67">
        <f>IFERROR(VLOOKUP($A100&amp;"_"&amp;$C100,'Table 15 + 16 feed'!$E$5:$RQ$110,46+$O$21+$O$22+$O$23,FALSE),".")</f>
        <v>50</v>
      </c>
      <c r="E100" s="65">
        <f>IFERROR(VLOOKUP($A100&amp;"_"&amp;$C100,'Table 15 + 16 feed'!$E$5:$RQ$110,47+$O$21+$O$22+$O$23,FALSE),".")</f>
        <v>17100</v>
      </c>
      <c r="F100" s="65">
        <f>IFERROR(VLOOKUP($A100&amp;"_"&amp;$C100,'Table 15 + 16 feed'!$E$5:$RQ$110,48+$O$21+$O$22+$O$23,FALSE),".")</f>
        <v>28400</v>
      </c>
      <c r="G100" s="68">
        <f>IFERROR(VLOOKUP($A100&amp;"_"&amp;$C100,'Table 15 + 16 feed'!$E$5:$RQ$110,49+$O$21+$O$22+$O$23,FALSE),".")</f>
        <v>38400</v>
      </c>
      <c r="H100" s="40"/>
    </row>
    <row r="101" spans="1:8" s="3" customFormat="1" x14ac:dyDescent="0.35">
      <c r="C101" s="23"/>
      <c r="D101" s="107" t="str">
        <f>IFERROR(VLOOKUP($A101&amp;"_"&amp;$C101,'Table 15 + 16 feed'!$E$5:$RQ$110,46+$O$21+$O$22+$O$23,FALSE),".")</f>
        <v>.</v>
      </c>
      <c r="E101" s="103" t="str">
        <f>IFERROR(VLOOKUP($A101&amp;"_"&amp;$C101,'Table 15 + 16 feed'!$E$5:$RQ$110,47+$O$21+$O$22+$O$23,FALSE),".")</f>
        <v>.</v>
      </c>
      <c r="F101" s="103" t="str">
        <f>IFERROR(VLOOKUP($A101&amp;"_"&amp;$C101,'Table 15 + 16 feed'!$E$5:$RQ$110,48+$O$21+$O$22+$O$23,FALSE),".")</f>
        <v>.</v>
      </c>
      <c r="G101" s="104" t="str">
        <f>IFERROR(VLOOKUP($A101&amp;"_"&amp;$C101,'Table 15 + 16 feed'!$E$5:$RQ$110,49+$O$21+$O$22+$O$23,FALSE),".")</f>
        <v>.</v>
      </c>
      <c r="H101" s="40"/>
    </row>
    <row r="102" spans="1:8" s="3" customFormat="1" x14ac:dyDescent="0.35">
      <c r="A102" s="26" t="s">
        <v>116</v>
      </c>
      <c r="B102" s="26" t="s">
        <v>117</v>
      </c>
      <c r="C102" s="26" t="s">
        <v>67</v>
      </c>
      <c r="D102" s="67">
        <f>IFERROR(VLOOKUP($A102&amp;"_"&amp;$C102,'Table 15 + 16 feed'!$E$5:$RQ$110,46+$O$21+$O$22+$O$23,FALSE),".")</f>
        <v>165</v>
      </c>
      <c r="E102" s="65">
        <f>IFERROR(VLOOKUP($A102&amp;"_"&amp;$C102,'Table 15 + 16 feed'!$E$5:$RQ$110,47+$O$21+$O$22+$O$23,FALSE),".")</f>
        <v>30000</v>
      </c>
      <c r="F102" s="65">
        <f>IFERROR(VLOOKUP($A102&amp;"_"&amp;$C102,'Table 15 + 16 feed'!$E$5:$RQ$110,48+$O$21+$O$22+$O$23,FALSE),".")</f>
        <v>46100</v>
      </c>
      <c r="G102" s="68">
        <f>IFERROR(VLOOKUP($A102&amp;"_"&amp;$C102,'Table 15 + 16 feed'!$E$5:$RQ$110,49+$O$21+$O$22+$O$23,FALSE),".")</f>
        <v>67000</v>
      </c>
      <c r="H102" s="40"/>
    </row>
    <row r="103" spans="1:8" s="3" customFormat="1" x14ac:dyDescent="0.35">
      <c r="A103" s="96" t="s">
        <v>116</v>
      </c>
      <c r="B103" s="26"/>
      <c r="C103" s="26" t="s">
        <v>68</v>
      </c>
      <c r="D103" s="67">
        <f>IFERROR(VLOOKUP($A103&amp;"_"&amp;$C103,'Table 15 + 16 feed'!$E$5:$RQ$110,46+$O$21+$O$22+$O$23,FALSE),".")</f>
        <v>3480</v>
      </c>
      <c r="E103" s="65">
        <f>IFERROR(VLOOKUP($A103&amp;"_"&amp;$C103,'Table 15 + 16 feed'!$E$5:$RQ$110,47+$O$21+$O$22+$O$23,FALSE),".")</f>
        <v>27700</v>
      </c>
      <c r="F103" s="65">
        <f>IFERROR(VLOOKUP($A103&amp;"_"&amp;$C103,'Table 15 + 16 feed'!$E$5:$RQ$110,48+$O$21+$O$22+$O$23,FALSE),".")</f>
        <v>40200</v>
      </c>
      <c r="G103" s="68">
        <f>IFERROR(VLOOKUP($A103&amp;"_"&amp;$C103,'Table 15 + 16 feed'!$E$5:$RQ$110,49+$O$21+$O$22+$O$23,FALSE),".")</f>
        <v>55400</v>
      </c>
      <c r="H103" s="40"/>
    </row>
    <row r="104" spans="1:8" s="3" customFormat="1" x14ac:dyDescent="0.35">
      <c r="A104" s="96" t="s">
        <v>116</v>
      </c>
      <c r="B104" s="26"/>
      <c r="C104" s="26" t="s">
        <v>71</v>
      </c>
      <c r="D104" s="67">
        <f>IFERROR(VLOOKUP($A104&amp;"_"&amp;$C104,'Table 15 + 16 feed'!$E$5:$RQ$110,46+$O$21+$O$22+$O$23,FALSE),".")</f>
        <v>175</v>
      </c>
      <c r="E104" s="65">
        <f>IFERROR(VLOOKUP($A104&amp;"_"&amp;$C104,'Table 15 + 16 feed'!$E$5:$RQ$110,47+$O$21+$O$22+$O$23,FALSE),".")</f>
        <v>26000</v>
      </c>
      <c r="F104" s="65">
        <f>IFERROR(VLOOKUP($A104&amp;"_"&amp;$C104,'Table 15 + 16 feed'!$E$5:$RQ$110,48+$O$21+$O$22+$O$23,FALSE),".")</f>
        <v>44700</v>
      </c>
      <c r="G104" s="68">
        <f>IFERROR(VLOOKUP($A104&amp;"_"&amp;$C104,'Table 15 + 16 feed'!$E$5:$RQ$110,49+$O$21+$O$22+$O$23,FALSE),".")</f>
        <v>72200</v>
      </c>
      <c r="H104" s="40"/>
    </row>
    <row r="105" spans="1:8" s="3" customFormat="1" x14ac:dyDescent="0.35">
      <c r="C105" s="23"/>
      <c r="D105" s="107" t="str">
        <f>IFERROR(VLOOKUP($A105&amp;"_"&amp;$C105,'Table 15 + 16 feed'!$E$5:$RQ$110,46+$O$21+$O$22+$O$23,FALSE),".")</f>
        <v>.</v>
      </c>
      <c r="E105" s="103" t="str">
        <f>IFERROR(VLOOKUP($A105&amp;"_"&amp;$C105,'Table 15 + 16 feed'!$E$5:$RQ$110,47+$O$21+$O$22+$O$23,FALSE),".")</f>
        <v>.</v>
      </c>
      <c r="F105" s="103" t="str">
        <f>IFERROR(VLOOKUP($A105&amp;"_"&amp;$C105,'Table 15 + 16 feed'!$E$5:$RQ$110,48+$O$21+$O$22+$O$23,FALSE),".")</f>
        <v>.</v>
      </c>
      <c r="G105" s="104" t="str">
        <f>IFERROR(VLOOKUP($A105&amp;"_"&amp;$C105,'Table 15 + 16 feed'!$E$5:$RQ$110,49+$O$21+$O$22+$O$23,FALSE),".")</f>
        <v>.</v>
      </c>
      <c r="H105" s="40"/>
    </row>
    <row r="106" spans="1:8" s="3" customFormat="1" x14ac:dyDescent="0.35">
      <c r="A106" s="26" t="s">
        <v>118</v>
      </c>
      <c r="B106" s="26" t="s">
        <v>119</v>
      </c>
      <c r="C106" s="26" t="s">
        <v>67</v>
      </c>
      <c r="D106" s="67">
        <f>IFERROR(VLOOKUP($A106&amp;"_"&amp;$C106,'Table 15 + 16 feed'!$E$5:$RQ$110,46+$O$21+$O$22+$O$23,FALSE),".")</f>
        <v>135</v>
      </c>
      <c r="E106" s="65">
        <f>IFERROR(VLOOKUP($A106&amp;"_"&amp;$C106,'Table 15 + 16 feed'!$E$5:$RQ$110,47+$O$21+$O$22+$O$23,FALSE),".")</f>
        <v>22200</v>
      </c>
      <c r="F106" s="65">
        <f>IFERROR(VLOOKUP($A106&amp;"_"&amp;$C106,'Table 15 + 16 feed'!$E$5:$RQ$110,48+$O$21+$O$22+$O$23,FALSE),".")</f>
        <v>28600</v>
      </c>
      <c r="G106" s="68">
        <f>IFERROR(VLOOKUP($A106&amp;"_"&amp;$C106,'Table 15 + 16 feed'!$E$5:$RQ$110,49+$O$21+$O$22+$O$23,FALSE),".")</f>
        <v>37000</v>
      </c>
      <c r="H106" s="40"/>
    </row>
    <row r="107" spans="1:8" s="3" customFormat="1" x14ac:dyDescent="0.35">
      <c r="A107" s="96" t="s">
        <v>118</v>
      </c>
      <c r="C107" s="26" t="s">
        <v>68</v>
      </c>
      <c r="D107" s="67">
        <f>IFERROR(VLOOKUP($A107&amp;"_"&amp;$C107,'Table 15 + 16 feed'!$E$5:$RQ$110,46+$O$21+$O$22+$O$23,FALSE),".")</f>
        <v>2950</v>
      </c>
      <c r="E107" s="65">
        <f>IFERROR(VLOOKUP($A107&amp;"_"&amp;$C107,'Table 15 + 16 feed'!$E$5:$RQ$110,47+$O$21+$O$22+$O$23,FALSE),".")</f>
        <v>21700</v>
      </c>
      <c r="F107" s="65">
        <f>IFERROR(VLOOKUP($A107&amp;"_"&amp;$C107,'Table 15 + 16 feed'!$E$5:$RQ$110,48+$O$21+$O$22+$O$23,FALSE),".")</f>
        <v>29000</v>
      </c>
      <c r="G107" s="68">
        <f>IFERROR(VLOOKUP($A107&amp;"_"&amp;$C107,'Table 15 + 16 feed'!$E$5:$RQ$110,49+$O$21+$O$22+$O$23,FALSE),".")</f>
        <v>38300</v>
      </c>
      <c r="H107" s="40"/>
    </row>
    <row r="108" spans="1:8" s="3" customFormat="1" x14ac:dyDescent="0.35">
      <c r="A108" s="96" t="s">
        <v>118</v>
      </c>
      <c r="C108" s="26" t="s">
        <v>71</v>
      </c>
      <c r="D108" s="67">
        <f>IFERROR(VLOOKUP($A108&amp;"_"&amp;$C108,'Table 15 + 16 feed'!$E$5:$RQ$110,46+$O$21+$O$22+$O$23,FALSE),".")</f>
        <v>55</v>
      </c>
      <c r="E108" s="65">
        <f>IFERROR(VLOOKUP($A108&amp;"_"&amp;$C108,'Table 15 + 16 feed'!$E$5:$RQ$110,47+$O$21+$O$22+$O$23,FALSE),".")</f>
        <v>22000</v>
      </c>
      <c r="F108" s="65">
        <f>IFERROR(VLOOKUP($A108&amp;"_"&amp;$C108,'Table 15 + 16 feed'!$E$5:$RQ$110,48+$O$21+$O$22+$O$23,FALSE),".")</f>
        <v>30500</v>
      </c>
      <c r="G108" s="68">
        <f>IFERROR(VLOOKUP($A108&amp;"_"&amp;$C108,'Table 15 + 16 feed'!$E$5:$RQ$110,49+$O$21+$O$22+$O$23,FALSE),".")</f>
        <v>40000</v>
      </c>
      <c r="H108" s="40"/>
    </row>
    <row r="109" spans="1:8" s="3" customFormat="1" x14ac:dyDescent="0.35">
      <c r="C109" s="26"/>
      <c r="D109" s="107" t="str">
        <f>IFERROR(VLOOKUP($A109&amp;"_"&amp;$C109,'Table 15 + 16 feed'!$E$5:$RQ$110,46+$O$21+$O$22+$O$23,FALSE),".")</f>
        <v>.</v>
      </c>
      <c r="E109" s="103" t="str">
        <f>IFERROR(VLOOKUP($A109&amp;"_"&amp;$C109,'Table 15 + 16 feed'!$E$5:$RQ$110,47+$O$21+$O$22+$O$23,FALSE),".")</f>
        <v>.</v>
      </c>
      <c r="F109" s="103" t="str">
        <f>IFERROR(VLOOKUP($A109&amp;"_"&amp;$C109,'Table 15 + 16 feed'!$E$5:$RQ$110,48+$O$21+$O$22+$O$23,FALSE),".")</f>
        <v>.</v>
      </c>
      <c r="G109" s="104" t="str">
        <f>IFERROR(VLOOKUP($A109&amp;"_"&amp;$C109,'Table 15 + 16 feed'!$E$5:$RQ$110,49+$O$21+$O$22+$O$23,FALSE),".")</f>
        <v>.</v>
      </c>
      <c r="H109" s="40"/>
    </row>
    <row r="110" spans="1:8" s="3" customFormat="1" x14ac:dyDescent="0.35">
      <c r="A110" s="26" t="s">
        <v>120</v>
      </c>
      <c r="B110" s="26" t="s">
        <v>121</v>
      </c>
      <c r="C110" s="26" t="s">
        <v>67</v>
      </c>
      <c r="D110" s="67" t="str">
        <f>IFERROR(VLOOKUP($A110&amp;"_"&amp;$C110,'Table 15 + 16 feed'!$E$5:$RQ$110,46+$O$21+$O$22+$O$23,FALSE),".")</f>
        <v>c</v>
      </c>
      <c r="E110" s="65" t="str">
        <f>IFERROR(VLOOKUP($A110&amp;"_"&amp;$C110,'Table 15 + 16 feed'!$E$5:$RQ$110,47+$O$21+$O$22+$O$23,FALSE),".")</f>
        <v>c</v>
      </c>
      <c r="F110" s="65" t="str">
        <f>IFERROR(VLOOKUP($A110&amp;"_"&amp;$C110,'Table 15 + 16 feed'!$E$5:$RQ$110,48+$O$21+$O$22+$O$23,FALSE),".")</f>
        <v>c</v>
      </c>
      <c r="G110" s="68" t="str">
        <f>IFERROR(VLOOKUP($A110&amp;"_"&amp;$C110,'Table 15 + 16 feed'!$E$5:$RQ$110,49+$O$21+$O$22+$O$23,FALSE),".")</f>
        <v>c</v>
      </c>
      <c r="H110" s="40"/>
    </row>
    <row r="111" spans="1:8" s="3" customFormat="1" x14ac:dyDescent="0.35">
      <c r="A111" s="96" t="s">
        <v>120</v>
      </c>
      <c r="B111" s="26"/>
      <c r="C111" s="26" t="s">
        <v>68</v>
      </c>
      <c r="D111" s="67">
        <f>IFERROR(VLOOKUP($A111&amp;"_"&amp;$C111,'Table 15 + 16 feed'!$E$5:$RQ$110,46+$O$21+$O$22+$O$23,FALSE),".")</f>
        <v>4860</v>
      </c>
      <c r="E111" s="65">
        <f>IFERROR(VLOOKUP($A111&amp;"_"&amp;$C111,'Table 15 + 16 feed'!$E$5:$RQ$110,47+$O$21+$O$22+$O$23,FALSE),".")</f>
        <v>15000</v>
      </c>
      <c r="F111" s="65">
        <f>IFERROR(VLOOKUP($A111&amp;"_"&amp;$C111,'Table 15 + 16 feed'!$E$5:$RQ$110,48+$O$21+$O$22+$O$23,FALSE),".")</f>
        <v>22700</v>
      </c>
      <c r="G111" s="68">
        <f>IFERROR(VLOOKUP($A111&amp;"_"&amp;$C111,'Table 15 + 16 feed'!$E$5:$RQ$110,49+$O$21+$O$22+$O$23,FALSE),".")</f>
        <v>29900</v>
      </c>
      <c r="H111" s="40"/>
    </row>
    <row r="112" spans="1:8" s="3" customFormat="1" ht="14.25" customHeight="1" x14ac:dyDescent="0.35">
      <c r="A112" s="96" t="s">
        <v>120</v>
      </c>
      <c r="B112" s="26"/>
      <c r="C112" s="26" t="s">
        <v>71</v>
      </c>
      <c r="D112" s="67">
        <f>IFERROR(VLOOKUP($A112&amp;"_"&amp;$C112,'Table 15 + 16 feed'!$E$5:$RQ$110,46+$O$21+$O$22+$O$23,FALSE),".")</f>
        <v>20</v>
      </c>
      <c r="E112" s="65">
        <f>IFERROR(VLOOKUP($A112&amp;"_"&amp;$C112,'Table 15 + 16 feed'!$E$5:$RQ$110,47+$O$21+$O$22+$O$23,FALSE),".")</f>
        <v>17400</v>
      </c>
      <c r="F112" s="65">
        <f>IFERROR(VLOOKUP($A112&amp;"_"&amp;$C112,'Table 15 + 16 feed'!$E$5:$RQ$110,48+$O$21+$O$22+$O$23,FALSE),".")</f>
        <v>27100</v>
      </c>
      <c r="G112" s="68">
        <f>IFERROR(VLOOKUP($A112&amp;"_"&amp;$C112,'Table 15 + 16 feed'!$E$5:$RQ$110,49+$O$21+$O$22+$O$23,FALSE),".")</f>
        <v>28800</v>
      </c>
      <c r="H112" s="40"/>
    </row>
    <row r="113" spans="1:8" s="3" customFormat="1" ht="14.25" customHeight="1" x14ac:dyDescent="0.35">
      <c r="C113" s="23"/>
      <c r="D113" s="107" t="str">
        <f>IFERROR(VLOOKUP($A113&amp;"_"&amp;$C113,'Table 15 + 16 feed'!$E$5:$RQ$110,46+$O$21+$O$22+$O$23,FALSE),".")</f>
        <v>.</v>
      </c>
      <c r="E113" s="103" t="str">
        <f>IFERROR(VLOOKUP($A113&amp;"_"&amp;$C113,'Table 15 + 16 feed'!$E$5:$RQ$110,47+$O$21+$O$22+$O$23,FALSE),".")</f>
        <v>.</v>
      </c>
      <c r="F113" s="103" t="str">
        <f>IFERROR(VLOOKUP($A113&amp;"_"&amp;$C113,'Table 15 + 16 feed'!$E$5:$RQ$110,48+$O$21+$O$22+$O$23,FALSE),".")</f>
        <v>.</v>
      </c>
      <c r="G113" s="104" t="str">
        <f>IFERROR(VLOOKUP($A113&amp;"_"&amp;$C113,'Table 15 + 16 feed'!$E$5:$RQ$110,49+$O$21+$O$22+$O$23,FALSE),".")</f>
        <v>.</v>
      </c>
      <c r="H113" s="40"/>
    </row>
    <row r="114" spans="1:8" s="3" customFormat="1" ht="14.25" customHeight="1" x14ac:dyDescent="0.35">
      <c r="A114" s="26" t="s">
        <v>122</v>
      </c>
      <c r="B114" s="26" t="s">
        <v>123</v>
      </c>
      <c r="C114" s="26" t="s">
        <v>67</v>
      </c>
      <c r="D114" s="67">
        <f>IFERROR(VLOOKUP($A114&amp;"_"&amp;$C114,'Table 15 + 16 feed'!$E$5:$RQ$110,46+$O$21+$O$22+$O$23,FALSE),".")</f>
        <v>170</v>
      </c>
      <c r="E114" s="65">
        <f>IFERROR(VLOOKUP($A114&amp;"_"&amp;$C114,'Table 15 + 16 feed'!$E$5:$RQ$110,47+$O$21+$O$22+$O$23,FALSE),".")</f>
        <v>20700</v>
      </c>
      <c r="F114" s="65">
        <f>IFERROR(VLOOKUP($A114&amp;"_"&amp;$C114,'Table 15 + 16 feed'!$E$5:$RQ$110,48+$O$21+$O$22+$O$23,FALSE),".")</f>
        <v>29200</v>
      </c>
      <c r="G114" s="68">
        <f>IFERROR(VLOOKUP($A114&amp;"_"&amp;$C114,'Table 15 + 16 feed'!$E$5:$RQ$110,49+$O$21+$O$22+$O$23,FALSE),".")</f>
        <v>48600</v>
      </c>
      <c r="H114" s="40"/>
    </row>
    <row r="115" spans="1:8" s="3" customFormat="1" ht="14.25" customHeight="1" x14ac:dyDescent="0.35">
      <c r="A115" s="96" t="s">
        <v>122</v>
      </c>
      <c r="C115" s="26" t="s">
        <v>68</v>
      </c>
      <c r="D115" s="67">
        <f>IFERROR(VLOOKUP($A115&amp;"_"&amp;$C115,'Table 15 + 16 feed'!$E$5:$RQ$110,46+$O$21+$O$22+$O$23,FALSE),".")</f>
        <v>8415</v>
      </c>
      <c r="E115" s="65">
        <f>IFERROR(VLOOKUP($A115&amp;"_"&amp;$C115,'Table 15 + 16 feed'!$E$5:$RQ$110,47+$O$21+$O$22+$O$23,FALSE),".")</f>
        <v>19100</v>
      </c>
      <c r="F115" s="65">
        <f>IFERROR(VLOOKUP($A115&amp;"_"&amp;$C115,'Table 15 + 16 feed'!$E$5:$RQ$110,48+$O$21+$O$22+$O$23,FALSE),".")</f>
        <v>25600</v>
      </c>
      <c r="G115" s="68">
        <f>IFERROR(VLOOKUP($A115&amp;"_"&amp;$C115,'Table 15 + 16 feed'!$E$5:$RQ$110,49+$O$21+$O$22+$O$23,FALSE),".")</f>
        <v>35700</v>
      </c>
      <c r="H115" s="40"/>
    </row>
    <row r="116" spans="1:8" s="3" customFormat="1" ht="14.25" customHeight="1" x14ac:dyDescent="0.35">
      <c r="A116" s="96" t="s">
        <v>122</v>
      </c>
      <c r="C116" s="26" t="s">
        <v>71</v>
      </c>
      <c r="D116" s="67">
        <f>IFERROR(VLOOKUP($A116&amp;"_"&amp;$C116,'Table 15 + 16 feed'!$E$5:$RQ$110,46+$O$21+$O$22+$O$23,FALSE),".")</f>
        <v>175</v>
      </c>
      <c r="E116" s="65">
        <f>IFERROR(VLOOKUP($A116&amp;"_"&amp;$C116,'Table 15 + 16 feed'!$E$5:$RQ$110,47+$O$21+$O$22+$O$23,FALSE),".")</f>
        <v>22800</v>
      </c>
      <c r="F116" s="65">
        <f>IFERROR(VLOOKUP($A116&amp;"_"&amp;$C116,'Table 15 + 16 feed'!$E$5:$RQ$110,48+$O$21+$O$22+$O$23,FALSE),".")</f>
        <v>35500</v>
      </c>
      <c r="G116" s="68">
        <f>IFERROR(VLOOKUP($A116&amp;"_"&amp;$C116,'Table 15 + 16 feed'!$E$5:$RQ$110,49+$O$21+$O$22+$O$23,FALSE),".")</f>
        <v>53500</v>
      </c>
      <c r="H116" s="40"/>
    </row>
    <row r="117" spans="1:8" s="3" customFormat="1" ht="14.25" customHeight="1" x14ac:dyDescent="0.35">
      <c r="C117" s="23"/>
      <c r="D117" s="107" t="str">
        <f>IFERROR(VLOOKUP($A117&amp;"_"&amp;$C117,'Table 15 + 16 feed'!$E$5:$RQ$110,46+$O$21+$O$22+$O$23,FALSE),".")</f>
        <v>.</v>
      </c>
      <c r="E117" s="103" t="str">
        <f>IFERROR(VLOOKUP($A117&amp;"_"&amp;$C117,'Table 15 + 16 feed'!$E$5:$RQ$110,47+$O$21+$O$22+$O$23,FALSE),".")</f>
        <v>.</v>
      </c>
      <c r="F117" s="103" t="str">
        <f>IFERROR(VLOOKUP($A117&amp;"_"&amp;$C117,'Table 15 + 16 feed'!$E$5:$RQ$110,48+$O$21+$O$22+$O$23,FALSE),".")</f>
        <v>.</v>
      </c>
      <c r="G117" s="104" t="str">
        <f>IFERROR(VLOOKUP($A117&amp;"_"&amp;$C117,'Table 15 + 16 feed'!$E$5:$RQ$110,49+$O$21+$O$22+$O$23,FALSE),".")</f>
        <v>.</v>
      </c>
      <c r="H117" s="40"/>
    </row>
    <row r="118" spans="1:8" s="3" customFormat="1" ht="14.25" customHeight="1" x14ac:dyDescent="0.35">
      <c r="A118" s="26" t="s">
        <v>124</v>
      </c>
      <c r="B118" s="26" t="s">
        <v>125</v>
      </c>
      <c r="C118" s="26" t="s">
        <v>67</v>
      </c>
      <c r="D118" s="67">
        <f>IFERROR(VLOOKUP($A118&amp;"_"&amp;$C118,'Table 15 + 16 feed'!$E$5:$RQ$110,46+$O$21+$O$22+$O$23,FALSE),".")</f>
        <v>950</v>
      </c>
      <c r="E118" s="65">
        <f>IFERROR(VLOOKUP($A118&amp;"_"&amp;$C118,'Table 15 + 16 feed'!$E$5:$RQ$110,47+$O$21+$O$22+$O$23,FALSE),".")</f>
        <v>21200</v>
      </c>
      <c r="F118" s="65">
        <f>IFERROR(VLOOKUP($A118&amp;"_"&amp;$C118,'Table 15 + 16 feed'!$E$5:$RQ$110,48+$O$21+$O$22+$O$23,FALSE),".")</f>
        <v>30300</v>
      </c>
      <c r="G118" s="68">
        <f>IFERROR(VLOOKUP($A118&amp;"_"&amp;$C118,'Table 15 + 16 feed'!$E$5:$RQ$110,49+$O$21+$O$22+$O$23,FALSE),".")</f>
        <v>44300</v>
      </c>
      <c r="H118" s="40"/>
    </row>
    <row r="119" spans="1:8" s="3" customFormat="1" ht="14.25" customHeight="1" x14ac:dyDescent="0.35">
      <c r="A119" s="96" t="s">
        <v>124</v>
      </c>
      <c r="B119" s="26"/>
      <c r="C119" s="26" t="s">
        <v>68</v>
      </c>
      <c r="D119" s="67">
        <f>IFERROR(VLOOKUP($A119&amp;"_"&amp;$C119,'Table 15 + 16 feed'!$E$5:$RQ$110,46+$O$21+$O$22+$O$23,FALSE),".")</f>
        <v>22470</v>
      </c>
      <c r="E119" s="65">
        <f>IFERROR(VLOOKUP($A119&amp;"_"&amp;$C119,'Table 15 + 16 feed'!$E$5:$RQ$110,47+$O$21+$O$22+$O$23,FALSE),".")</f>
        <v>19900</v>
      </c>
      <c r="F119" s="65">
        <f>IFERROR(VLOOKUP($A119&amp;"_"&amp;$C119,'Table 15 + 16 feed'!$E$5:$RQ$110,48+$O$21+$O$22+$O$23,FALSE),".")</f>
        <v>27200</v>
      </c>
      <c r="G119" s="68">
        <f>IFERROR(VLOOKUP($A119&amp;"_"&amp;$C119,'Table 15 + 16 feed'!$E$5:$RQ$110,49+$O$21+$O$22+$O$23,FALSE),".")</f>
        <v>37300</v>
      </c>
      <c r="H119" s="40"/>
    </row>
    <row r="120" spans="1:8" s="3" customFormat="1" ht="14.25" customHeight="1" x14ac:dyDescent="0.35">
      <c r="A120" s="96" t="s">
        <v>124</v>
      </c>
      <c r="B120" s="26"/>
      <c r="C120" s="26" t="s">
        <v>71</v>
      </c>
      <c r="D120" s="67">
        <f>IFERROR(VLOOKUP($A120&amp;"_"&amp;$C120,'Table 15 + 16 feed'!$E$5:$RQ$110,46+$O$21+$O$22+$O$23,FALSE),".")</f>
        <v>925</v>
      </c>
      <c r="E120" s="65">
        <f>IFERROR(VLOOKUP($A120&amp;"_"&amp;$C120,'Table 15 + 16 feed'!$E$5:$RQ$110,47+$O$21+$O$22+$O$23,FALSE),".")</f>
        <v>15100</v>
      </c>
      <c r="F120" s="65">
        <f>IFERROR(VLOOKUP($A120&amp;"_"&amp;$C120,'Table 15 + 16 feed'!$E$5:$RQ$110,48+$O$21+$O$22+$O$23,FALSE),".")</f>
        <v>25600</v>
      </c>
      <c r="G120" s="68">
        <f>IFERROR(VLOOKUP($A120&amp;"_"&amp;$C120,'Table 15 + 16 feed'!$E$5:$RQ$110,49+$O$21+$O$22+$O$23,FALSE),".")</f>
        <v>38700</v>
      </c>
      <c r="H120" s="40"/>
    </row>
    <row r="121" spans="1:8" s="3" customFormat="1" ht="14.25" customHeight="1" x14ac:dyDescent="0.35">
      <c r="C121" s="23"/>
      <c r="D121" s="107" t="str">
        <f>IFERROR(VLOOKUP($A121&amp;"_"&amp;$C121,'Table 15 + 16 feed'!$E$5:$RQ$110,46+$O$21+$O$22+$O$23,FALSE),".")</f>
        <v>.</v>
      </c>
      <c r="E121" s="103" t="str">
        <f>IFERROR(VLOOKUP($A121&amp;"_"&amp;$C121,'Table 15 + 16 feed'!$E$5:$RQ$110,47+$O$21+$O$22+$O$23,FALSE),".")</f>
        <v>.</v>
      </c>
      <c r="F121" s="103" t="str">
        <f>IFERROR(VLOOKUP($A121&amp;"_"&amp;$C121,'Table 15 + 16 feed'!$E$5:$RQ$110,48+$O$21+$O$22+$O$23,FALSE),".")</f>
        <v>.</v>
      </c>
      <c r="G121" s="104" t="str">
        <f>IFERROR(VLOOKUP($A121&amp;"_"&amp;$C121,'Table 15 + 16 feed'!$E$5:$RQ$110,49+$O$21+$O$22+$O$23,FALSE),".")</f>
        <v>.</v>
      </c>
      <c r="H121" s="40"/>
    </row>
    <row r="122" spans="1:8" s="3" customFormat="1" ht="14.25" customHeight="1" x14ac:dyDescent="0.35">
      <c r="A122" s="26" t="s">
        <v>126</v>
      </c>
      <c r="B122" s="26" t="s">
        <v>127</v>
      </c>
      <c r="C122" s="26" t="s">
        <v>67</v>
      </c>
      <c r="D122" s="67">
        <f>IFERROR(VLOOKUP($A122&amp;"_"&amp;$C122,'Table 15 + 16 feed'!$E$5:$RQ$110,46+$O$21+$O$22+$O$23,FALSE),".")</f>
        <v>175</v>
      </c>
      <c r="E122" s="65">
        <f>IFERROR(VLOOKUP($A122&amp;"_"&amp;$C122,'Table 15 + 16 feed'!$E$5:$RQ$110,47+$O$21+$O$22+$O$23,FALSE),".")</f>
        <v>20400</v>
      </c>
      <c r="F122" s="65">
        <f>IFERROR(VLOOKUP($A122&amp;"_"&amp;$C122,'Table 15 + 16 feed'!$E$5:$RQ$110,48+$O$21+$O$22+$O$23,FALSE),".")</f>
        <v>26200</v>
      </c>
      <c r="G122" s="68">
        <f>IFERROR(VLOOKUP($A122&amp;"_"&amp;$C122,'Table 15 + 16 feed'!$E$5:$RQ$110,49+$O$21+$O$22+$O$23,FALSE),".")</f>
        <v>34600</v>
      </c>
      <c r="H122" s="40"/>
    </row>
    <row r="123" spans="1:8" s="3" customFormat="1" ht="14.25" customHeight="1" x14ac:dyDescent="0.35">
      <c r="A123" s="96" t="s">
        <v>126</v>
      </c>
      <c r="B123" s="26"/>
      <c r="C123" s="26" t="s">
        <v>68</v>
      </c>
      <c r="D123" s="67">
        <f>IFERROR(VLOOKUP($A123&amp;"_"&amp;$C123,'Table 15 + 16 feed'!$E$5:$RQ$110,46+$O$21+$O$22+$O$23,FALSE),".")</f>
        <v>6295</v>
      </c>
      <c r="E123" s="65">
        <f>IFERROR(VLOOKUP($A123&amp;"_"&amp;$C123,'Table 15 + 16 feed'!$E$5:$RQ$110,47+$O$21+$O$22+$O$23,FALSE),".")</f>
        <v>17300</v>
      </c>
      <c r="F123" s="65">
        <f>IFERROR(VLOOKUP($A123&amp;"_"&amp;$C123,'Table 15 + 16 feed'!$E$5:$RQ$110,48+$O$21+$O$22+$O$23,FALSE),".")</f>
        <v>23200</v>
      </c>
      <c r="G123" s="68">
        <f>IFERROR(VLOOKUP($A123&amp;"_"&amp;$C123,'Table 15 + 16 feed'!$E$5:$RQ$110,49+$O$21+$O$22+$O$23,FALSE),".")</f>
        <v>29400</v>
      </c>
      <c r="H123" s="40"/>
    </row>
    <row r="124" spans="1:8" s="3" customFormat="1" ht="14.25" customHeight="1" x14ac:dyDescent="0.35">
      <c r="A124" s="96" t="s">
        <v>126</v>
      </c>
      <c r="B124" s="26"/>
      <c r="C124" s="26" t="s">
        <v>71</v>
      </c>
      <c r="D124" s="67">
        <f>IFERROR(VLOOKUP($A124&amp;"_"&amp;$C124,'Table 15 + 16 feed'!$E$5:$RQ$110,46+$O$21+$O$22+$O$23,FALSE),".")</f>
        <v>55</v>
      </c>
      <c r="E124" s="65">
        <f>IFERROR(VLOOKUP($A124&amp;"_"&amp;$C124,'Table 15 + 16 feed'!$E$5:$RQ$110,47+$O$21+$O$22+$O$23,FALSE),".")</f>
        <v>15000</v>
      </c>
      <c r="F124" s="65">
        <f>IFERROR(VLOOKUP($A124&amp;"_"&amp;$C124,'Table 15 + 16 feed'!$E$5:$RQ$110,48+$O$21+$O$22+$O$23,FALSE),".")</f>
        <v>26600</v>
      </c>
      <c r="G124" s="68">
        <f>IFERROR(VLOOKUP($A124&amp;"_"&amp;$C124,'Table 15 + 16 feed'!$E$5:$RQ$110,49+$O$21+$O$22+$O$23,FALSE),".")</f>
        <v>32000</v>
      </c>
      <c r="H124" s="40"/>
    </row>
    <row r="125" spans="1:8" s="3" customFormat="1" ht="14.25" customHeight="1" x14ac:dyDescent="0.35">
      <c r="C125" s="23"/>
      <c r="D125" s="107" t="str">
        <f>IFERROR(VLOOKUP($A125&amp;"_"&amp;$C125,'Table 15 + 16 feed'!$E$5:$RQ$110,46+$O$21+$O$22+$O$23,FALSE),".")</f>
        <v>.</v>
      </c>
      <c r="E125" s="103" t="str">
        <f>IFERROR(VLOOKUP($A125&amp;"_"&amp;$C125,'Table 15 + 16 feed'!$E$5:$RQ$110,47+$O$21+$O$22+$O$23,FALSE),".")</f>
        <v>.</v>
      </c>
      <c r="F125" s="103" t="str">
        <f>IFERROR(VLOOKUP($A125&amp;"_"&amp;$C125,'Table 15 + 16 feed'!$E$5:$RQ$110,48+$O$21+$O$22+$O$23,FALSE),".")</f>
        <v>.</v>
      </c>
      <c r="G125" s="104" t="str">
        <f>IFERROR(VLOOKUP($A125&amp;"_"&amp;$C125,'Table 15 + 16 feed'!$E$5:$RQ$110,49+$O$21+$O$22+$O$23,FALSE),".")</f>
        <v>.</v>
      </c>
      <c r="H125" s="40"/>
    </row>
    <row r="126" spans="1:8" s="3" customFormat="1" ht="14.25" customHeight="1" x14ac:dyDescent="0.35">
      <c r="A126" s="26" t="s">
        <v>128</v>
      </c>
      <c r="B126" s="26" t="s">
        <v>129</v>
      </c>
      <c r="C126" s="26" t="s">
        <v>67</v>
      </c>
      <c r="D126" s="67">
        <f>IFERROR(VLOOKUP($A126&amp;"_"&amp;$C126,'Table 15 + 16 feed'!$E$5:$RQ$110,46+$O$21+$O$22+$O$23,FALSE),".")</f>
        <v>75</v>
      </c>
      <c r="E126" s="65">
        <f>IFERROR(VLOOKUP($A126&amp;"_"&amp;$C126,'Table 15 + 16 feed'!$E$5:$RQ$110,47+$O$21+$O$22+$O$23,FALSE),".")</f>
        <v>17000</v>
      </c>
      <c r="F126" s="65">
        <f>IFERROR(VLOOKUP($A126&amp;"_"&amp;$C126,'Table 15 + 16 feed'!$E$5:$RQ$110,48+$O$21+$O$22+$O$23,FALSE),".")</f>
        <v>22500</v>
      </c>
      <c r="G126" s="68">
        <f>IFERROR(VLOOKUP($A126&amp;"_"&amp;$C126,'Table 15 + 16 feed'!$E$5:$RQ$110,49+$O$21+$O$22+$O$23,FALSE),".")</f>
        <v>29900</v>
      </c>
      <c r="H126" s="40"/>
    </row>
    <row r="127" spans="1:8" s="3" customFormat="1" ht="14.25" customHeight="1" x14ac:dyDescent="0.35">
      <c r="A127" s="96" t="s">
        <v>128</v>
      </c>
      <c r="C127" s="26" t="s">
        <v>68</v>
      </c>
      <c r="D127" s="67">
        <f>IFERROR(VLOOKUP($A127&amp;"_"&amp;$C127,'Table 15 + 16 feed'!$E$5:$RQ$110,46+$O$21+$O$22+$O$23,FALSE),".")</f>
        <v>7665</v>
      </c>
      <c r="E127" s="65">
        <f>IFERROR(VLOOKUP($A127&amp;"_"&amp;$C127,'Table 15 + 16 feed'!$E$5:$RQ$110,47+$O$21+$O$22+$O$23,FALSE),".")</f>
        <v>17400</v>
      </c>
      <c r="F127" s="65">
        <f>IFERROR(VLOOKUP($A127&amp;"_"&amp;$C127,'Table 15 + 16 feed'!$E$5:$RQ$110,48+$O$21+$O$22+$O$23,FALSE),".")</f>
        <v>24100</v>
      </c>
      <c r="G127" s="68">
        <f>IFERROR(VLOOKUP($A127&amp;"_"&amp;$C127,'Table 15 + 16 feed'!$E$5:$RQ$110,49+$O$21+$O$22+$O$23,FALSE),".")</f>
        <v>30100</v>
      </c>
      <c r="H127" s="40"/>
    </row>
    <row r="128" spans="1:8" s="3" customFormat="1" ht="14.25" customHeight="1" x14ac:dyDescent="0.35">
      <c r="A128" s="96" t="s">
        <v>128</v>
      </c>
      <c r="B128" s="26"/>
      <c r="C128" s="26" t="s">
        <v>71</v>
      </c>
      <c r="D128" s="67">
        <f>IFERROR(VLOOKUP($A128&amp;"_"&amp;$C128,'Table 15 + 16 feed'!$E$5:$RQ$110,46+$O$21+$O$22+$O$23,FALSE),".")</f>
        <v>55</v>
      </c>
      <c r="E128" s="65">
        <f>IFERROR(VLOOKUP($A128&amp;"_"&amp;$C128,'Table 15 + 16 feed'!$E$5:$RQ$110,47+$O$21+$O$22+$O$23,FALSE),".")</f>
        <v>18900</v>
      </c>
      <c r="F128" s="65">
        <f>IFERROR(VLOOKUP($A128&amp;"_"&amp;$C128,'Table 15 + 16 feed'!$E$5:$RQ$110,48+$O$21+$O$22+$O$23,FALSE),".")</f>
        <v>26400</v>
      </c>
      <c r="G128" s="68">
        <f>IFERROR(VLOOKUP($A128&amp;"_"&amp;$C128,'Table 15 + 16 feed'!$E$5:$RQ$110,49+$O$21+$O$22+$O$23,FALSE),".")</f>
        <v>32700</v>
      </c>
      <c r="H128" s="40"/>
    </row>
    <row r="129" spans="1:8" s="3" customFormat="1" x14ac:dyDescent="0.35">
      <c r="A129" s="26"/>
      <c r="B129" s="26"/>
      <c r="C129" s="23"/>
      <c r="D129" s="107" t="str">
        <f>IFERROR(VLOOKUP($A129&amp;"_"&amp;$C129,'Table 15 + 16 feed'!$E$5:$RQ$110,46+$O$21+$O$22+$O$23,FALSE),".")</f>
        <v>.</v>
      </c>
      <c r="E129" s="103" t="str">
        <f>IFERROR(VLOOKUP($A129&amp;"_"&amp;$C129,'Table 15 + 16 feed'!$E$5:$RQ$110,47+$O$21+$O$22+$O$23,FALSE),".")</f>
        <v>.</v>
      </c>
      <c r="F129" s="103" t="str">
        <f>IFERROR(VLOOKUP($A129&amp;"_"&amp;$C129,'Table 15 + 16 feed'!$E$5:$RQ$110,48+$O$21+$O$22+$O$23,FALSE),".")</f>
        <v>.</v>
      </c>
      <c r="G129" s="104" t="str">
        <f>IFERROR(VLOOKUP($A129&amp;"_"&amp;$C129,'Table 15 + 16 feed'!$E$5:$RQ$110,49+$O$21+$O$22+$O$23,FALSE),".")</f>
        <v>.</v>
      </c>
      <c r="H129" s="20"/>
    </row>
    <row r="130" spans="1:8" s="3" customFormat="1" x14ac:dyDescent="0.35">
      <c r="A130" s="26" t="s">
        <v>130</v>
      </c>
      <c r="B130" s="26" t="s">
        <v>131</v>
      </c>
      <c r="C130" s="26" t="s">
        <v>67</v>
      </c>
      <c r="D130" s="67" t="str">
        <f>IFERROR(VLOOKUP($A130&amp;"_"&amp;$C130,'Table 15 + 16 feed'!$E$5:$RQ$110,46+$O$21+$O$22+$O$23,FALSE),".")</f>
        <v>c</v>
      </c>
      <c r="E130" s="65" t="str">
        <f>IFERROR(VLOOKUP($A130&amp;"_"&amp;$C130,'Table 15 + 16 feed'!$E$5:$RQ$110,47+$O$21+$O$22+$O$23,FALSE),".")</f>
        <v>c</v>
      </c>
      <c r="F130" s="65" t="str">
        <f>IFERROR(VLOOKUP($A130&amp;"_"&amp;$C130,'Table 15 + 16 feed'!$E$5:$RQ$110,48+$O$21+$O$22+$O$23,FALSE),".")</f>
        <v>c</v>
      </c>
      <c r="G130" s="68" t="str">
        <f>IFERROR(VLOOKUP($A130&amp;"_"&amp;$C130,'Table 15 + 16 feed'!$E$5:$RQ$110,49+$O$21+$O$22+$O$23,FALSE),".")</f>
        <v>c</v>
      </c>
      <c r="H130" s="20"/>
    </row>
    <row r="131" spans="1:8" s="3" customFormat="1" x14ac:dyDescent="0.35">
      <c r="A131" s="96" t="s">
        <v>130</v>
      </c>
      <c r="B131" s="26"/>
      <c r="C131" s="26" t="s">
        <v>68</v>
      </c>
      <c r="D131" s="67">
        <f>IFERROR(VLOOKUP($A131&amp;"_"&amp;$C131,'Table 15 + 16 feed'!$E$5:$RQ$110,46+$O$21+$O$22+$O$23,FALSE),".")</f>
        <v>15</v>
      </c>
      <c r="E131" s="65">
        <f>IFERROR(VLOOKUP($A131&amp;"_"&amp;$C131,'Table 15 + 16 feed'!$E$5:$RQ$110,47+$O$21+$O$22+$O$23,FALSE),".")</f>
        <v>18200</v>
      </c>
      <c r="F131" s="65">
        <f>IFERROR(VLOOKUP($A131&amp;"_"&amp;$C131,'Table 15 + 16 feed'!$E$5:$RQ$110,48+$O$21+$O$22+$O$23,FALSE),".")</f>
        <v>26000</v>
      </c>
      <c r="G131" s="68">
        <f>IFERROR(VLOOKUP($A131&amp;"_"&amp;$C131,'Table 15 + 16 feed'!$E$5:$RQ$110,49+$O$21+$O$22+$O$23,FALSE),".")</f>
        <v>28300</v>
      </c>
      <c r="H131" s="20"/>
    </row>
    <row r="132" spans="1:8" s="3" customFormat="1" x14ac:dyDescent="0.35">
      <c r="A132" s="96" t="s">
        <v>130</v>
      </c>
      <c r="B132" s="26"/>
      <c r="C132" s="26" t="s">
        <v>71</v>
      </c>
      <c r="D132" s="67" t="str">
        <f>IFERROR(VLOOKUP($A132&amp;"_"&amp;$C132,'Table 15 + 16 feed'!$E$5:$RQ$110,46+$O$21+$O$22+$O$23,FALSE),".")</f>
        <v>c</v>
      </c>
      <c r="E132" s="65" t="str">
        <f>IFERROR(VLOOKUP($A132&amp;"_"&amp;$C132,'Table 15 + 16 feed'!$E$5:$RQ$110,47+$O$21+$O$22+$O$23,FALSE),".")</f>
        <v>c</v>
      </c>
      <c r="F132" s="65" t="str">
        <f>IFERROR(VLOOKUP($A132&amp;"_"&amp;$C132,'Table 15 + 16 feed'!$E$5:$RQ$110,48+$O$21+$O$22+$O$23,FALSE),".")</f>
        <v>c</v>
      </c>
      <c r="G132" s="68" t="str">
        <f>IFERROR(VLOOKUP($A132&amp;"_"&amp;$C132,'Table 15 + 16 feed'!$E$5:$RQ$110,49+$O$21+$O$22+$O$23,FALSE),".")</f>
        <v>c</v>
      </c>
      <c r="H132" s="20"/>
    </row>
    <row r="133" spans="1:8" s="3" customFormat="1" x14ac:dyDescent="0.35">
      <c r="C133" s="23"/>
      <c r="D133" s="107" t="str">
        <f>IFERROR(VLOOKUP($A133&amp;"_"&amp;$C133,'Table 15 + 16 feed'!$E$5:$RQ$110,46+$O$21+$O$22+$O$23,FALSE),".")</f>
        <v>.</v>
      </c>
      <c r="E133" s="103" t="str">
        <f>IFERROR(VLOOKUP($A133&amp;"_"&amp;$C133,'Table 15 + 16 feed'!$E$5:$RQ$110,47+$O$21+$O$22+$O$23,FALSE),".")</f>
        <v>.</v>
      </c>
      <c r="F133" s="103" t="str">
        <f>IFERROR(VLOOKUP($A133&amp;"_"&amp;$C133,'Table 15 + 16 feed'!$E$5:$RQ$110,48+$O$21+$O$22+$O$23,FALSE),".")</f>
        <v>.</v>
      </c>
      <c r="G133" s="104" t="str">
        <f>IFERROR(VLOOKUP($A133&amp;"_"&amp;$C133,'Table 15 + 16 feed'!$E$5:$RQ$110,49+$O$21+$O$22+$O$23,FALSE),".")</f>
        <v>.</v>
      </c>
      <c r="H133" s="20"/>
    </row>
    <row r="134" spans="1:8" s="3" customFormat="1" x14ac:dyDescent="0.35">
      <c r="A134" s="26" t="s">
        <v>132</v>
      </c>
      <c r="B134" s="26" t="s">
        <v>133</v>
      </c>
      <c r="C134" s="26" t="s">
        <v>67</v>
      </c>
      <c r="D134" s="67">
        <f>IFERROR(VLOOKUP($A134&amp;"_"&amp;$C134,'Table 15 + 16 feed'!$E$5:$RQ$110,46+$O$21+$O$22+$O$23,FALSE),".")</f>
        <v>160</v>
      </c>
      <c r="E134" s="65">
        <f>IFERROR(VLOOKUP($A134&amp;"_"&amp;$C134,'Table 15 + 16 feed'!$E$5:$RQ$110,47+$O$21+$O$22+$O$23,FALSE),".")</f>
        <v>20900</v>
      </c>
      <c r="F134" s="65">
        <f>IFERROR(VLOOKUP($A134&amp;"_"&amp;$C134,'Table 15 + 16 feed'!$E$5:$RQ$110,48+$O$21+$O$22+$O$23,FALSE),".")</f>
        <v>28700</v>
      </c>
      <c r="G134" s="68">
        <f>IFERROR(VLOOKUP($A134&amp;"_"&amp;$C134,'Table 15 + 16 feed'!$E$5:$RQ$110,49+$O$21+$O$22+$O$23,FALSE),".")</f>
        <v>39900</v>
      </c>
      <c r="H134" s="20"/>
    </row>
    <row r="135" spans="1:8" s="3" customFormat="1" x14ac:dyDescent="0.35">
      <c r="A135" s="96" t="s">
        <v>132</v>
      </c>
      <c r="B135" s="26"/>
      <c r="C135" s="26" t="s">
        <v>68</v>
      </c>
      <c r="D135" s="67">
        <f>IFERROR(VLOOKUP($A135&amp;"_"&amp;$C135,'Table 15 + 16 feed'!$E$5:$RQ$110,46+$O$21+$O$22+$O$23,FALSE),".")</f>
        <v>4615</v>
      </c>
      <c r="E135" s="65">
        <f>IFERROR(VLOOKUP($A135&amp;"_"&amp;$C135,'Table 15 + 16 feed'!$E$5:$RQ$110,47+$O$21+$O$22+$O$23,FALSE),".")</f>
        <v>20700</v>
      </c>
      <c r="F135" s="65">
        <f>IFERROR(VLOOKUP($A135&amp;"_"&amp;$C135,'Table 15 + 16 feed'!$E$5:$RQ$110,48+$O$21+$O$22+$O$23,FALSE),".")</f>
        <v>27500</v>
      </c>
      <c r="G135" s="68">
        <f>IFERROR(VLOOKUP($A135&amp;"_"&amp;$C135,'Table 15 + 16 feed'!$E$5:$RQ$110,49+$O$21+$O$22+$O$23,FALSE),".")</f>
        <v>36200</v>
      </c>
      <c r="H135" s="20"/>
    </row>
    <row r="136" spans="1:8" s="3" customFormat="1" x14ac:dyDescent="0.35">
      <c r="A136" s="96" t="s">
        <v>132</v>
      </c>
      <c r="B136" s="26"/>
      <c r="C136" s="26" t="s">
        <v>71</v>
      </c>
      <c r="D136" s="67">
        <f>IFERROR(VLOOKUP($A136&amp;"_"&amp;$C136,'Table 15 + 16 feed'!$E$5:$RQ$110,46+$O$21+$O$22+$O$23,FALSE),".")</f>
        <v>40</v>
      </c>
      <c r="E136" s="65">
        <f>IFERROR(VLOOKUP($A136&amp;"_"&amp;$C136,'Table 15 + 16 feed'!$E$5:$RQ$110,47+$O$21+$O$22+$O$23,FALSE),".")</f>
        <v>19200</v>
      </c>
      <c r="F136" s="65">
        <f>IFERROR(VLOOKUP($A136&amp;"_"&amp;$C136,'Table 15 + 16 feed'!$E$5:$RQ$110,48+$O$21+$O$22+$O$23,FALSE),".")</f>
        <v>30800</v>
      </c>
      <c r="G136" s="68">
        <f>IFERROR(VLOOKUP($A136&amp;"_"&amp;$C136,'Table 15 + 16 feed'!$E$5:$RQ$110,49+$O$21+$O$22+$O$23,FALSE),".")</f>
        <v>38900</v>
      </c>
      <c r="H136" s="20"/>
    </row>
    <row r="137" spans="1:8" s="3" customFormat="1" x14ac:dyDescent="0.35">
      <c r="C137" s="23"/>
      <c r="D137" s="107" t="str">
        <f>IFERROR(VLOOKUP($A137&amp;"_"&amp;$C137,'Table 15 + 16 feed'!$E$5:$RQ$110,46+$O$21+$O$22+$O$23,FALSE),".")</f>
        <v>.</v>
      </c>
      <c r="E137" s="103" t="str">
        <f>IFERROR(VLOOKUP($A137&amp;"_"&amp;$C137,'Table 15 + 16 feed'!$E$5:$RQ$110,47+$O$21+$O$22+$O$23,FALSE),".")</f>
        <v>.</v>
      </c>
      <c r="F137" s="103" t="str">
        <f>IFERROR(VLOOKUP($A137&amp;"_"&amp;$C137,'Table 15 + 16 feed'!$E$5:$RQ$110,48+$O$21+$O$22+$O$23,FALSE),".")</f>
        <v>.</v>
      </c>
      <c r="G137" s="104" t="str">
        <f>IFERROR(VLOOKUP($A137&amp;"_"&amp;$C137,'Table 15 + 16 feed'!$E$5:$RQ$110,49+$O$21+$O$22+$O$23,FALSE),".")</f>
        <v>.</v>
      </c>
      <c r="H137" s="20"/>
    </row>
    <row r="138" spans="1:8" s="3" customFormat="1" x14ac:dyDescent="0.35">
      <c r="A138" s="26" t="s">
        <v>134</v>
      </c>
      <c r="B138" s="26" t="s">
        <v>135</v>
      </c>
      <c r="C138" s="26" t="s">
        <v>67</v>
      </c>
      <c r="D138" s="67">
        <f>IFERROR(VLOOKUP($A138&amp;"_"&amp;$C138,'Table 15 + 16 feed'!$E$5:$RQ$110,46+$O$21+$O$22+$O$23,FALSE),".")</f>
        <v>80</v>
      </c>
      <c r="E138" s="65">
        <f>IFERROR(VLOOKUP($A138&amp;"_"&amp;$C138,'Table 15 + 16 feed'!$E$5:$RQ$110,47+$O$21+$O$22+$O$23,FALSE),".")</f>
        <v>21500</v>
      </c>
      <c r="F138" s="65">
        <f>IFERROR(VLOOKUP($A138&amp;"_"&amp;$C138,'Table 15 + 16 feed'!$E$5:$RQ$110,48+$O$21+$O$22+$O$23,FALSE),".")</f>
        <v>28200</v>
      </c>
      <c r="G138" s="68">
        <f>IFERROR(VLOOKUP($A138&amp;"_"&amp;$C138,'Table 15 + 16 feed'!$E$5:$RQ$110,49+$O$21+$O$22+$O$23,FALSE),".")</f>
        <v>36100</v>
      </c>
      <c r="H138" s="20"/>
    </row>
    <row r="139" spans="1:8" s="3" customFormat="1" x14ac:dyDescent="0.35">
      <c r="A139" s="96" t="s">
        <v>134</v>
      </c>
      <c r="C139" s="26" t="s">
        <v>68</v>
      </c>
      <c r="D139" s="67">
        <f>IFERROR(VLOOKUP($A139&amp;"_"&amp;$C139,'Table 15 + 16 feed'!$E$5:$RQ$110,46+$O$21+$O$22+$O$23,FALSE),".")</f>
        <v>6740</v>
      </c>
      <c r="E139" s="65">
        <f>IFERROR(VLOOKUP($A139&amp;"_"&amp;$C139,'Table 15 + 16 feed'!$E$5:$RQ$110,47+$O$21+$O$22+$O$23,FALSE),".")</f>
        <v>19400</v>
      </c>
      <c r="F139" s="65">
        <f>IFERROR(VLOOKUP($A139&amp;"_"&amp;$C139,'Table 15 + 16 feed'!$E$5:$RQ$110,48+$O$21+$O$22+$O$23,FALSE),".")</f>
        <v>25900</v>
      </c>
      <c r="G139" s="68">
        <f>IFERROR(VLOOKUP($A139&amp;"_"&amp;$C139,'Table 15 + 16 feed'!$E$5:$RQ$110,49+$O$21+$O$22+$O$23,FALSE),".")</f>
        <v>34100</v>
      </c>
      <c r="H139" s="20"/>
    </row>
    <row r="140" spans="1:8" s="3" customFormat="1" x14ac:dyDescent="0.35">
      <c r="A140" s="96" t="s">
        <v>134</v>
      </c>
      <c r="C140" s="26" t="s">
        <v>71</v>
      </c>
      <c r="D140" s="67">
        <f>IFERROR(VLOOKUP($A140&amp;"_"&amp;$C140,'Table 15 + 16 feed'!$E$5:$RQ$110,46+$O$21+$O$22+$O$23,FALSE),".")</f>
        <v>45</v>
      </c>
      <c r="E140" s="65">
        <f>IFERROR(VLOOKUP($A140&amp;"_"&amp;$C140,'Table 15 + 16 feed'!$E$5:$RQ$110,47+$O$21+$O$22+$O$23,FALSE),".")</f>
        <v>19200</v>
      </c>
      <c r="F140" s="65">
        <f>IFERROR(VLOOKUP($A140&amp;"_"&amp;$C140,'Table 15 + 16 feed'!$E$5:$RQ$110,48+$O$21+$O$22+$O$23,FALSE),".")</f>
        <v>28900</v>
      </c>
      <c r="G140" s="68">
        <f>IFERROR(VLOOKUP($A140&amp;"_"&amp;$C140,'Table 15 + 16 feed'!$E$5:$RQ$110,49+$O$21+$O$22+$O$23,FALSE),".")</f>
        <v>38500</v>
      </c>
      <c r="H140" s="20"/>
    </row>
    <row r="141" spans="1:8" s="3" customFormat="1" x14ac:dyDescent="0.35">
      <c r="C141" s="23"/>
      <c r="D141" s="107" t="str">
        <f>IFERROR(VLOOKUP($A141&amp;"_"&amp;$C141,'Table 15 + 16 feed'!$E$5:$RQ$110,46+$O$21+$O$22+$O$23,FALSE),".")</f>
        <v>.</v>
      </c>
      <c r="E141" s="103" t="str">
        <f>IFERROR(VLOOKUP($A141&amp;"_"&amp;$C141,'Table 15 + 16 feed'!$E$5:$RQ$110,47+$O$21+$O$22+$O$23,FALSE),".")</f>
        <v>.</v>
      </c>
      <c r="F141" s="103" t="str">
        <f>IFERROR(VLOOKUP($A141&amp;"_"&amp;$C141,'Table 15 + 16 feed'!$E$5:$RQ$110,48+$O$21+$O$22+$O$23,FALSE),".")</f>
        <v>.</v>
      </c>
      <c r="G141" s="104" t="str">
        <f>IFERROR(VLOOKUP($A141&amp;"_"&amp;$C141,'Table 15 + 16 feed'!$E$5:$RQ$110,49+$O$21+$O$22+$O$23,FALSE),".")</f>
        <v>.</v>
      </c>
      <c r="H141" s="20"/>
    </row>
    <row r="142" spans="1:8" s="3" customFormat="1" x14ac:dyDescent="0.35">
      <c r="A142" s="26" t="s">
        <v>136</v>
      </c>
      <c r="B142" s="26" t="s">
        <v>137</v>
      </c>
      <c r="C142" s="26" t="s">
        <v>67</v>
      </c>
      <c r="D142" s="67">
        <f>IFERROR(VLOOKUP($A142&amp;"_"&amp;$C142,'Table 15 + 16 feed'!$E$5:$RQ$110,46+$O$21+$O$22+$O$23,FALSE),".")</f>
        <v>20</v>
      </c>
      <c r="E142" s="65">
        <f>IFERROR(VLOOKUP($A142&amp;"_"&amp;$C142,'Table 15 + 16 feed'!$E$5:$RQ$110,47+$O$21+$O$22+$O$23,FALSE),".")</f>
        <v>16600</v>
      </c>
      <c r="F142" s="65">
        <f>IFERROR(VLOOKUP($A142&amp;"_"&amp;$C142,'Table 15 + 16 feed'!$E$5:$RQ$110,48+$O$21+$O$22+$O$23,FALSE),".")</f>
        <v>25300</v>
      </c>
      <c r="G142" s="68">
        <f>IFERROR(VLOOKUP($A142&amp;"_"&amp;$C142,'Table 15 + 16 feed'!$E$5:$RQ$110,49+$O$21+$O$22+$O$23,FALSE),".")</f>
        <v>45200</v>
      </c>
      <c r="H142" s="20"/>
    </row>
    <row r="143" spans="1:8" s="3" customFormat="1" x14ac:dyDescent="0.35">
      <c r="A143" s="96" t="s">
        <v>136</v>
      </c>
      <c r="B143" s="26"/>
      <c r="C143" s="26" t="s">
        <v>68</v>
      </c>
      <c r="D143" s="67">
        <f>IFERROR(VLOOKUP($A143&amp;"_"&amp;$C143,'Table 15 + 16 feed'!$E$5:$RQ$110,46+$O$21+$O$22+$O$23,FALSE),".")</f>
        <v>2025</v>
      </c>
      <c r="E143" s="65">
        <f>IFERROR(VLOOKUP($A143&amp;"_"&amp;$C143,'Table 15 + 16 feed'!$E$5:$RQ$110,47+$O$21+$O$22+$O$23,FALSE),".")</f>
        <v>18700</v>
      </c>
      <c r="F143" s="65">
        <f>IFERROR(VLOOKUP($A143&amp;"_"&amp;$C143,'Table 15 + 16 feed'!$E$5:$RQ$110,48+$O$21+$O$22+$O$23,FALSE),".")</f>
        <v>26500</v>
      </c>
      <c r="G143" s="68">
        <f>IFERROR(VLOOKUP($A143&amp;"_"&amp;$C143,'Table 15 + 16 feed'!$E$5:$RQ$110,49+$O$21+$O$22+$O$23,FALSE),".")</f>
        <v>34300</v>
      </c>
      <c r="H143" s="20"/>
    </row>
    <row r="144" spans="1:8" s="3" customFormat="1" x14ac:dyDescent="0.35">
      <c r="A144" s="96" t="s">
        <v>136</v>
      </c>
      <c r="B144" s="26"/>
      <c r="C144" s="26" t="s">
        <v>71</v>
      </c>
      <c r="D144" s="67">
        <f>IFERROR(VLOOKUP($A144&amp;"_"&amp;$C144,'Table 15 + 16 feed'!$E$5:$RQ$110,46+$O$21+$O$22+$O$23,FALSE),".")</f>
        <v>15</v>
      </c>
      <c r="E144" s="65">
        <f>IFERROR(VLOOKUP($A144&amp;"_"&amp;$C144,'Table 15 + 16 feed'!$E$5:$RQ$110,47+$O$21+$O$22+$O$23,FALSE),".")</f>
        <v>24000</v>
      </c>
      <c r="F144" s="65">
        <f>IFERROR(VLOOKUP($A144&amp;"_"&amp;$C144,'Table 15 + 16 feed'!$E$5:$RQ$110,48+$O$21+$O$22+$O$23,FALSE),".")</f>
        <v>36300</v>
      </c>
      <c r="G144" s="68">
        <f>IFERROR(VLOOKUP($A144&amp;"_"&amp;$C144,'Table 15 + 16 feed'!$E$5:$RQ$110,49+$O$21+$O$22+$O$23,FALSE),".")</f>
        <v>69500</v>
      </c>
      <c r="H144" s="20"/>
    </row>
    <row r="145" spans="1:10" s="3" customFormat="1" x14ac:dyDescent="0.35">
      <c r="C145" s="23"/>
      <c r="D145" s="107" t="str">
        <f>IFERROR(VLOOKUP($A145&amp;"_"&amp;$C145,'Table 15 + 16 feed'!$E$5:$RQ$110,46+$O$21+$O$22+$O$23,FALSE),".")</f>
        <v>.</v>
      </c>
      <c r="E145" s="103" t="str">
        <f>IFERROR(VLOOKUP($A145&amp;"_"&amp;$C145,'Table 15 + 16 feed'!$E$5:$RQ$110,47+$O$21+$O$22+$O$23,FALSE),".")</f>
        <v>.</v>
      </c>
      <c r="F145" s="103" t="str">
        <f>IFERROR(VLOOKUP($A145&amp;"_"&amp;$C145,'Table 15 + 16 feed'!$E$5:$RQ$110,48+$O$21+$O$22+$O$23,FALSE),".")</f>
        <v>.</v>
      </c>
      <c r="G145" s="104" t="str">
        <f>IFERROR(VLOOKUP($A145&amp;"_"&amp;$C145,'Table 15 + 16 feed'!$E$5:$RQ$110,49+$O$21+$O$22+$O$23,FALSE),".")</f>
        <v>.</v>
      </c>
      <c r="H145" s="20"/>
    </row>
    <row r="146" spans="1:10" s="3" customFormat="1" x14ac:dyDescent="0.35">
      <c r="A146" s="26" t="s">
        <v>138</v>
      </c>
      <c r="B146" s="26" t="s">
        <v>139</v>
      </c>
      <c r="C146" s="26" t="s">
        <v>67</v>
      </c>
      <c r="D146" s="67">
        <f>IFERROR(VLOOKUP($A146&amp;"_"&amp;$C146,'Table 15 + 16 feed'!$E$5:$RQ$110,46+$O$21+$O$22+$O$23,FALSE),".")</f>
        <v>465</v>
      </c>
      <c r="E146" s="65">
        <f>IFERROR(VLOOKUP($A146&amp;"_"&amp;$C146,'Table 15 + 16 feed'!$E$5:$RQ$110,47+$O$21+$O$22+$O$23,FALSE),".")</f>
        <v>12600</v>
      </c>
      <c r="F146" s="65">
        <f>IFERROR(VLOOKUP($A146&amp;"_"&amp;$C146,'Table 15 + 16 feed'!$E$5:$RQ$110,48+$O$21+$O$22+$O$23,FALSE),".")</f>
        <v>21500</v>
      </c>
      <c r="G146" s="68">
        <f>IFERROR(VLOOKUP($A146&amp;"_"&amp;$C146,'Table 15 + 16 feed'!$E$5:$RQ$110,49+$O$21+$O$22+$O$23,FALSE),".")</f>
        <v>28700</v>
      </c>
      <c r="H146" s="20"/>
      <c r="I146" s="3" t="s">
        <v>19</v>
      </c>
    </row>
    <row r="147" spans="1:10" s="3" customFormat="1" x14ac:dyDescent="0.35">
      <c r="A147" s="96" t="s">
        <v>138</v>
      </c>
      <c r="B147" s="26"/>
      <c r="C147" s="26" t="s">
        <v>68</v>
      </c>
      <c r="D147" s="67">
        <f>IFERROR(VLOOKUP($A147&amp;"_"&amp;$C147,'Table 15 + 16 feed'!$E$5:$RQ$110,46+$O$21+$O$22+$O$23,FALSE),".")</f>
        <v>22440</v>
      </c>
      <c r="E147" s="65">
        <f>IFERROR(VLOOKUP($A147&amp;"_"&amp;$C147,'Table 15 + 16 feed'!$E$5:$RQ$110,47+$O$21+$O$22+$O$23,FALSE),".")</f>
        <v>13800</v>
      </c>
      <c r="F147" s="65">
        <f>IFERROR(VLOOKUP($A147&amp;"_"&amp;$C147,'Table 15 + 16 feed'!$E$5:$RQ$110,48+$O$21+$O$22+$O$23,FALSE),".")</f>
        <v>20500</v>
      </c>
      <c r="G147" s="68">
        <f>IFERROR(VLOOKUP($A147&amp;"_"&amp;$C147,'Table 15 + 16 feed'!$E$5:$RQ$110,49+$O$21+$O$22+$O$23,FALSE),".")</f>
        <v>27200</v>
      </c>
      <c r="H147" s="20"/>
    </row>
    <row r="148" spans="1:10" s="3" customFormat="1" x14ac:dyDescent="0.35">
      <c r="A148" s="96" t="s">
        <v>138</v>
      </c>
      <c r="B148" s="26"/>
      <c r="C148" s="26" t="s">
        <v>71</v>
      </c>
      <c r="D148" s="67">
        <f>IFERROR(VLOOKUP($A148&amp;"_"&amp;$C148,'Table 15 + 16 feed'!$E$5:$RQ$110,46+$O$21+$O$22+$O$23,FALSE),".")</f>
        <v>245</v>
      </c>
      <c r="E148" s="65">
        <f>IFERROR(VLOOKUP($A148&amp;"_"&amp;$C148,'Table 15 + 16 feed'!$E$5:$RQ$110,47+$O$21+$O$22+$O$23,FALSE),".")</f>
        <v>11400</v>
      </c>
      <c r="F148" s="65">
        <f>IFERROR(VLOOKUP($A148&amp;"_"&amp;$C148,'Table 15 + 16 feed'!$E$5:$RQ$110,48+$O$21+$O$22+$O$23,FALSE),".")</f>
        <v>20600</v>
      </c>
      <c r="G148" s="68">
        <f>IFERROR(VLOOKUP($A148&amp;"_"&amp;$C148,'Table 15 + 16 feed'!$E$5:$RQ$110,49+$O$21+$O$22+$O$23,FALSE),".")</f>
        <v>29400</v>
      </c>
      <c r="H148" s="20"/>
    </row>
    <row r="149" spans="1:10" s="3" customFormat="1" x14ac:dyDescent="0.35">
      <c r="C149" s="23"/>
      <c r="D149" s="107" t="str">
        <f>IFERROR(VLOOKUP($A149&amp;"_"&amp;$C149,'Table 15 + 16 feed'!$E$5:$RQ$110,46+$O$21+$O$22+$O$23,FALSE),".")</f>
        <v>.</v>
      </c>
      <c r="E149" s="103" t="str">
        <f>IFERROR(VLOOKUP($A149&amp;"_"&amp;$C149,'Table 15 + 16 feed'!$E$5:$RQ$110,47+$O$21+$O$22+$O$23,FALSE),".")</f>
        <v>.</v>
      </c>
      <c r="F149" s="103" t="str">
        <f>IFERROR(VLOOKUP($A149&amp;"_"&amp;$C149,'Table 15 + 16 feed'!$E$5:$RQ$110,48+$O$21+$O$22+$O$23,FALSE),".")</f>
        <v>.</v>
      </c>
      <c r="G149" s="104" t="str">
        <f>IFERROR(VLOOKUP($A149&amp;"_"&amp;$C149,'Table 15 + 16 feed'!$E$5:$RQ$110,49+$O$21+$O$22+$O$23,FALSE),".")</f>
        <v>.</v>
      </c>
      <c r="H149" s="20"/>
    </row>
    <row r="150" spans="1:10" s="3" customFormat="1" x14ac:dyDescent="0.35">
      <c r="A150" s="26" t="s">
        <v>140</v>
      </c>
      <c r="B150" s="26" t="s">
        <v>141</v>
      </c>
      <c r="C150" s="26" t="s">
        <v>67</v>
      </c>
      <c r="D150" s="67">
        <f>IFERROR(VLOOKUP($A150&amp;"_"&amp;$C150,'Table 15 + 16 feed'!$E$5:$RQ$110,46+$O$21+$O$22+$O$23,FALSE),".")</f>
        <v>40</v>
      </c>
      <c r="E150" s="65">
        <f>IFERROR(VLOOKUP($A150&amp;"_"&amp;$C150,'Table 15 + 16 feed'!$E$5:$RQ$110,47+$O$21+$O$22+$O$23,FALSE),".")</f>
        <v>16100</v>
      </c>
      <c r="F150" s="65">
        <f>IFERROR(VLOOKUP($A150&amp;"_"&amp;$C150,'Table 15 + 16 feed'!$E$5:$RQ$110,48+$O$21+$O$22+$O$23,FALSE),".")</f>
        <v>24900</v>
      </c>
      <c r="G150" s="68">
        <f>IFERROR(VLOOKUP($A150&amp;"_"&amp;$C150,'Table 15 + 16 feed'!$E$5:$RQ$110,49+$O$21+$O$22+$O$23,FALSE),".")</f>
        <v>29000</v>
      </c>
      <c r="H150" s="20"/>
    </row>
    <row r="151" spans="1:10" s="3" customFormat="1" x14ac:dyDescent="0.35">
      <c r="A151" s="96" t="s">
        <v>140</v>
      </c>
      <c r="C151" s="26" t="s">
        <v>68</v>
      </c>
      <c r="D151" s="67">
        <f>IFERROR(VLOOKUP($A151&amp;"_"&amp;$C151,'Table 15 + 16 feed'!$E$5:$RQ$110,46+$O$21+$O$22+$O$23,FALSE),".")</f>
        <v>11025</v>
      </c>
      <c r="E151" s="65">
        <f>IFERROR(VLOOKUP($A151&amp;"_"&amp;$C151,'Table 15 + 16 feed'!$E$5:$RQ$110,47+$O$21+$O$22+$O$23,FALSE),".")</f>
        <v>15800</v>
      </c>
      <c r="F151" s="65">
        <f>IFERROR(VLOOKUP($A151&amp;"_"&amp;$C151,'Table 15 + 16 feed'!$E$5:$RQ$110,48+$O$21+$O$22+$O$23,FALSE),".")</f>
        <v>23300</v>
      </c>
      <c r="G151" s="68">
        <f>IFERROR(VLOOKUP($A151&amp;"_"&amp;$C151,'Table 15 + 16 feed'!$E$5:$RQ$110,49+$O$21+$O$22+$O$23,FALSE),".")</f>
        <v>29200</v>
      </c>
      <c r="H151" s="20"/>
    </row>
    <row r="152" spans="1:10" s="3" customFormat="1" x14ac:dyDescent="0.35">
      <c r="A152" s="96" t="s">
        <v>140</v>
      </c>
      <c r="B152" s="26"/>
      <c r="C152" s="26" t="s">
        <v>71</v>
      </c>
      <c r="D152" s="67">
        <f>IFERROR(VLOOKUP($A152&amp;"_"&amp;$C152,'Table 15 + 16 feed'!$E$5:$RQ$110,46+$O$21+$O$22+$O$23,FALSE),".")</f>
        <v>35</v>
      </c>
      <c r="E152" s="65">
        <f>IFERROR(VLOOKUP($A152&amp;"_"&amp;$C152,'Table 15 + 16 feed'!$E$5:$RQ$110,47+$O$21+$O$22+$O$23,FALSE),".")</f>
        <v>15600</v>
      </c>
      <c r="F152" s="65">
        <f>IFERROR(VLOOKUP($A152&amp;"_"&amp;$C152,'Table 15 + 16 feed'!$E$5:$RQ$110,48+$O$21+$O$22+$O$23,FALSE),".")</f>
        <v>20400</v>
      </c>
      <c r="G152" s="68">
        <f>IFERROR(VLOOKUP($A152&amp;"_"&amp;$C152,'Table 15 + 16 feed'!$E$5:$RQ$110,49+$O$21+$O$22+$O$23,FALSE),".")</f>
        <v>26200</v>
      </c>
      <c r="H152" s="20"/>
    </row>
    <row r="153" spans="1:10" s="3" customFormat="1" x14ac:dyDescent="0.35">
      <c r="A153" s="26"/>
      <c r="B153" s="26"/>
      <c r="C153" s="23"/>
      <c r="D153" s="107" t="str">
        <f>IFERROR(VLOOKUP($A153&amp;"_"&amp;$C153,'Table 15 + 16 feed'!$E$5:$RQ$110,46+$O$21+$O$22+$O$23,FALSE),".")</f>
        <v>.</v>
      </c>
      <c r="E153" s="103" t="str">
        <f>IFERROR(VLOOKUP($A153&amp;"_"&amp;$C153,'Table 15 + 16 feed'!$E$5:$RQ$110,47+$O$21+$O$22+$O$23,FALSE),".")</f>
        <v>.</v>
      </c>
      <c r="F153" s="103" t="str">
        <f>IFERROR(VLOOKUP($A153&amp;"_"&amp;$C153,'Table 15 + 16 feed'!$E$5:$RQ$110,48+$O$21+$O$22+$O$23,FALSE),".")</f>
        <v>.</v>
      </c>
      <c r="G153" s="104" t="str">
        <f>IFERROR(VLOOKUP($A153&amp;"_"&amp;$C153,'Table 15 + 16 feed'!$E$5:$RQ$110,49+$O$21+$O$22+$O$23,FALSE),".")</f>
        <v>.</v>
      </c>
      <c r="H153" s="20"/>
    </row>
    <row r="154" spans="1:10" s="3" customFormat="1" x14ac:dyDescent="0.35">
      <c r="A154" s="26" t="s">
        <v>142</v>
      </c>
      <c r="B154" s="26" t="s">
        <v>143</v>
      </c>
      <c r="C154" s="26" t="s">
        <v>67</v>
      </c>
      <c r="D154" s="67" t="str">
        <f>IFERROR(VLOOKUP($A154&amp;"_"&amp;$C154,'Table 15 + 16 feed'!$E$5:$RQ$110,46+$O$21+$O$22+$O$23,FALSE),".")</f>
        <v>c</v>
      </c>
      <c r="E154" s="65" t="str">
        <f>IFERROR(VLOOKUP($A154&amp;"_"&amp;$C154,'Table 15 + 16 feed'!$E$5:$RQ$110,47+$O$21+$O$22+$O$23,FALSE),".")</f>
        <v>c</v>
      </c>
      <c r="F154" s="65" t="str">
        <f>IFERROR(VLOOKUP($A154&amp;"_"&amp;$C154,'Table 15 + 16 feed'!$E$5:$RQ$110,48+$O$21+$O$22+$O$23,FALSE),".")</f>
        <v>c</v>
      </c>
      <c r="G154" s="68" t="str">
        <f>IFERROR(VLOOKUP($A154&amp;"_"&amp;$C154,'Table 15 + 16 feed'!$E$5:$RQ$110,49+$O$21+$O$22+$O$23,FALSE),".")</f>
        <v>c</v>
      </c>
      <c r="H154" s="20" t="s">
        <v>19</v>
      </c>
    </row>
    <row r="155" spans="1:10" s="3" customFormat="1" x14ac:dyDescent="0.35">
      <c r="A155" s="96" t="s">
        <v>142</v>
      </c>
      <c r="B155" s="53" t="s">
        <v>164</v>
      </c>
      <c r="C155" s="26" t="s">
        <v>68</v>
      </c>
      <c r="D155" s="67">
        <f>IFERROR(VLOOKUP($A155&amp;"_"&amp;$C155,'Table 15 + 16 feed'!$E$5:$RQ$110,46+$O$21+$O$22+$O$23,FALSE),".")</f>
        <v>2665</v>
      </c>
      <c r="E155" s="65">
        <f>IFERROR(VLOOKUP($A155&amp;"_"&amp;$C155,'Table 15 + 16 feed'!$E$5:$RQ$110,47+$O$21+$O$22+$O$23,FALSE),".")</f>
        <v>13600</v>
      </c>
      <c r="F155" s="65">
        <f>IFERROR(VLOOKUP($A155&amp;"_"&amp;$C155,'Table 15 + 16 feed'!$E$5:$RQ$110,48+$O$21+$O$22+$O$23,FALSE),".")</f>
        <v>24000</v>
      </c>
      <c r="G155" s="68">
        <f>IFERROR(VLOOKUP($A155&amp;"_"&amp;$C155,'Table 15 + 16 feed'!$E$5:$RQ$110,49+$O$21+$O$22+$O$23,FALSE),".")</f>
        <v>33800</v>
      </c>
      <c r="H155" s="20"/>
    </row>
    <row r="156" spans="1:10" s="3" customFormat="1" x14ac:dyDescent="0.35">
      <c r="A156" s="96" t="s">
        <v>142</v>
      </c>
      <c r="B156" s="25" t="s">
        <v>164</v>
      </c>
      <c r="C156" s="12" t="s">
        <v>71</v>
      </c>
      <c r="D156" s="67" t="str">
        <f>IFERROR(VLOOKUP($A156&amp;"_"&amp;$C156,'Table 15 + 16 feed'!$E$5:$RQ$110,46+$O$21+$O$22+$O$23,FALSE),".")</f>
        <v>c</v>
      </c>
      <c r="E156" s="65" t="str">
        <f>IFERROR(VLOOKUP($A156&amp;"_"&amp;$C156,'Table 15 + 16 feed'!$E$5:$RQ$110,47+$O$21+$O$22+$O$23,FALSE),".")</f>
        <v>c</v>
      </c>
      <c r="F156" s="65" t="str">
        <f>IFERROR(VLOOKUP($A156&amp;"_"&amp;$C156,'Table 15 + 16 feed'!$E$5:$RQ$110,48+$O$21+$O$22+$O$23,FALSE),".")</f>
        <v>c</v>
      </c>
      <c r="G156" s="68" t="str">
        <f>IFERROR(VLOOKUP($A156&amp;"_"&amp;$C156,'Table 15 + 16 feed'!$E$5:$RQ$110,49+$O$21+$O$22+$O$23,FALSE),".")</f>
        <v>c</v>
      </c>
      <c r="H156" s="20"/>
    </row>
    <row r="157" spans="1:10" s="3" customFormat="1" ht="23.25" customHeight="1" x14ac:dyDescent="0.35">
      <c r="A157" s="128" t="s">
        <v>144</v>
      </c>
      <c r="B157" s="128"/>
      <c r="C157" s="128"/>
      <c r="D157" s="128"/>
      <c r="E157" s="128"/>
      <c r="F157" s="128"/>
      <c r="G157" s="128"/>
      <c r="H157" s="20"/>
    </row>
    <row r="158" spans="1:10" s="3" customFormat="1" x14ac:dyDescent="0.35">
      <c r="A158" s="1" t="s">
        <v>145</v>
      </c>
      <c r="B158" s="1"/>
      <c r="C158" s="1"/>
      <c r="D158" s="19"/>
      <c r="E158" s="18"/>
      <c r="F158" s="18"/>
      <c r="G158" s="21"/>
      <c r="H158" s="20"/>
    </row>
    <row r="159" spans="1:10" s="3" customFormat="1" ht="24" customHeight="1" x14ac:dyDescent="0.35">
      <c r="A159" s="123" t="s">
        <v>4604</v>
      </c>
      <c r="B159" s="123"/>
      <c r="C159" s="123"/>
      <c r="D159" s="123"/>
      <c r="E159" s="123"/>
      <c r="F159" s="123"/>
      <c r="G159" s="123"/>
      <c r="H159" s="123"/>
      <c r="I159" s="123"/>
      <c r="J159" s="123"/>
    </row>
    <row r="160" spans="1:10" s="3" customFormat="1" x14ac:dyDescent="0.35">
      <c r="B160" s="1"/>
      <c r="C160" s="1" t="s">
        <v>19</v>
      </c>
      <c r="D160" s="19"/>
      <c r="E160" s="18"/>
      <c r="F160" s="18"/>
      <c r="G160" s="21"/>
      <c r="H160" s="20"/>
    </row>
    <row r="161" spans="1:8" s="3" customFormat="1" ht="22.5" customHeight="1" x14ac:dyDescent="0.35">
      <c r="A161" s="123" t="s">
        <v>146</v>
      </c>
      <c r="B161" s="123"/>
      <c r="C161" s="123"/>
      <c r="D161" s="123"/>
      <c r="E161" s="123"/>
      <c r="F161" s="123"/>
      <c r="G161" s="123"/>
      <c r="H161" s="20"/>
    </row>
    <row r="162" spans="1:8" s="3" customFormat="1" ht="24" customHeight="1" x14ac:dyDescent="0.35">
      <c r="A162" s="123" t="s">
        <v>147</v>
      </c>
      <c r="B162" s="123"/>
      <c r="C162" s="123"/>
      <c r="D162" s="123"/>
      <c r="E162" s="123"/>
      <c r="F162" s="123"/>
      <c r="G162" s="123"/>
      <c r="H162" s="20"/>
    </row>
    <row r="163" spans="1:8" s="3" customFormat="1" ht="25.5" customHeight="1" x14ac:dyDescent="0.35">
      <c r="A163" s="127" t="s">
        <v>148</v>
      </c>
      <c r="B163" s="127"/>
      <c r="C163" s="127"/>
      <c r="D163" s="127"/>
      <c r="E163" s="127"/>
      <c r="F163" s="127"/>
      <c r="G163" s="127"/>
      <c r="H163" s="20"/>
    </row>
    <row r="164" spans="1:8" s="3" customFormat="1" x14ac:dyDescent="0.35">
      <c r="A164" s="114" t="s">
        <v>149</v>
      </c>
      <c r="B164" s="1"/>
      <c r="C164" s="1"/>
      <c r="D164" s="19"/>
      <c r="E164" s="18"/>
      <c r="F164" s="18"/>
      <c r="G164" s="21"/>
      <c r="H164" s="20"/>
    </row>
    <row r="165" spans="1:8" s="3" customFormat="1" ht="26.25" customHeight="1" x14ac:dyDescent="0.35">
      <c r="A165" s="123" t="s">
        <v>165</v>
      </c>
      <c r="B165" s="123"/>
      <c r="C165" s="123"/>
      <c r="D165" s="123"/>
      <c r="E165" s="123"/>
      <c r="F165" s="123"/>
      <c r="G165" s="123"/>
      <c r="H165" s="20"/>
    </row>
    <row r="166" spans="1:8" s="3" customFormat="1" x14ac:dyDescent="0.35">
      <c r="A166" s="91" t="s">
        <v>166</v>
      </c>
      <c r="B166" s="91"/>
      <c r="C166" s="91"/>
      <c r="D166" s="40"/>
      <c r="E166" s="40"/>
      <c r="G166" s="40"/>
      <c r="H166" s="20"/>
    </row>
    <row r="167" spans="1:8" s="3" customFormat="1" x14ac:dyDescent="0.35">
      <c r="H167" s="20"/>
    </row>
    <row r="168" spans="1:8" s="3" customFormat="1" x14ac:dyDescent="0.35">
      <c r="B168" s="123"/>
      <c r="C168" s="123"/>
      <c r="D168" s="19"/>
      <c r="E168" s="18"/>
      <c r="F168" s="18"/>
      <c r="G168" s="18"/>
      <c r="H168" s="20"/>
    </row>
    <row r="169" spans="1:8" s="3" customFormat="1" x14ac:dyDescent="0.35">
      <c r="G169" s="18"/>
      <c r="H169" s="20"/>
    </row>
    <row r="170" spans="1:8" s="3" customFormat="1" x14ac:dyDescent="0.35">
      <c r="G170" s="18"/>
      <c r="H170" s="20"/>
    </row>
    <row r="171" spans="1:8" s="3" customFormat="1" x14ac:dyDescent="0.35">
      <c r="G171" s="18"/>
      <c r="H171" s="20"/>
    </row>
    <row r="172" spans="1:8" s="3" customFormat="1" x14ac:dyDescent="0.35">
      <c r="G172" s="20"/>
      <c r="H172" s="20"/>
    </row>
    <row r="173" spans="1:8" s="3" customFormat="1" x14ac:dyDescent="0.35">
      <c r="G173" s="20"/>
      <c r="H173" s="20"/>
    </row>
    <row r="174" spans="1:8" s="3" customFormat="1" x14ac:dyDescent="0.35">
      <c r="G174" s="20"/>
      <c r="H174" s="20"/>
    </row>
    <row r="175" spans="1:8" s="3" customFormat="1" x14ac:dyDescent="0.35">
      <c r="G175" s="20"/>
      <c r="H175" s="20"/>
    </row>
    <row r="176" spans="1:8" s="3" customFormat="1" x14ac:dyDescent="0.35">
      <c r="G176" s="20"/>
      <c r="H176" s="20"/>
    </row>
    <row r="177" spans="2:8" s="3" customFormat="1" x14ac:dyDescent="0.35">
      <c r="G177" s="20"/>
      <c r="H177" s="20"/>
    </row>
    <row r="178" spans="2:8" s="3" customFormat="1" x14ac:dyDescent="0.35">
      <c r="B178" s="2"/>
      <c r="C178" s="2"/>
      <c r="D178" s="22"/>
      <c r="E178" s="20"/>
      <c r="F178" s="20"/>
      <c r="G178" s="20"/>
      <c r="H178" s="20"/>
    </row>
    <row r="179" spans="2:8" s="3" customFormat="1" x14ac:dyDescent="0.35">
      <c r="B179" s="2"/>
      <c r="C179" s="2"/>
      <c r="D179" s="22"/>
      <c r="E179" s="20"/>
      <c r="F179" s="20"/>
      <c r="G179" s="20"/>
      <c r="H179" s="20"/>
    </row>
    <row r="180" spans="2:8" s="3" customFormat="1" x14ac:dyDescent="0.35">
      <c r="B180" s="2"/>
      <c r="C180" s="2"/>
      <c r="D180" s="22"/>
      <c r="E180" s="20"/>
      <c r="F180" s="20"/>
      <c r="G180" s="20"/>
      <c r="H180" s="20"/>
    </row>
    <row r="181" spans="2:8" s="3" customFormat="1" x14ac:dyDescent="0.35">
      <c r="B181" s="2"/>
      <c r="C181" s="2"/>
      <c r="D181" s="22"/>
      <c r="E181" s="20"/>
      <c r="F181" s="20"/>
      <c r="G181" s="20"/>
      <c r="H181" s="20"/>
    </row>
    <row r="182" spans="2:8" s="3" customFormat="1" x14ac:dyDescent="0.35">
      <c r="B182" s="2"/>
      <c r="C182" s="2"/>
      <c r="D182" s="22"/>
      <c r="E182" s="20"/>
      <c r="F182" s="20"/>
      <c r="G182" s="20"/>
      <c r="H182" s="20"/>
    </row>
    <row r="183" spans="2:8" s="3" customFormat="1" x14ac:dyDescent="0.35">
      <c r="B183" s="2"/>
      <c r="C183" s="2"/>
      <c r="D183" s="22"/>
      <c r="E183" s="20"/>
      <c r="F183" s="20"/>
      <c r="G183" s="20"/>
      <c r="H183" s="20"/>
    </row>
    <row r="184" spans="2:8" s="3" customFormat="1" x14ac:dyDescent="0.35">
      <c r="B184" s="2"/>
      <c r="C184" s="2"/>
      <c r="D184" s="22"/>
      <c r="E184" s="20"/>
      <c r="F184" s="20"/>
      <c r="G184" s="20"/>
      <c r="H184" s="20"/>
    </row>
    <row r="185" spans="2:8" s="3" customFormat="1" x14ac:dyDescent="0.35">
      <c r="B185" s="2"/>
      <c r="C185" s="2"/>
      <c r="D185" s="22"/>
      <c r="E185" s="20"/>
      <c r="F185" s="20"/>
      <c r="G185" s="20"/>
      <c r="H185" s="20"/>
    </row>
    <row r="186" spans="2:8" s="3" customFormat="1" x14ac:dyDescent="0.35">
      <c r="B186" s="2"/>
      <c r="C186" s="2"/>
      <c r="D186" s="22"/>
      <c r="E186" s="20"/>
      <c r="F186" s="20"/>
      <c r="G186" s="20"/>
      <c r="H186" s="20"/>
    </row>
    <row r="187" spans="2:8" s="3" customFormat="1" x14ac:dyDescent="0.35">
      <c r="B187" s="2"/>
      <c r="C187" s="2"/>
      <c r="D187" s="22"/>
      <c r="E187" s="20"/>
      <c r="F187" s="20"/>
      <c r="G187" s="20"/>
      <c r="H187" s="20"/>
    </row>
    <row r="188" spans="2:8" s="3" customFormat="1" x14ac:dyDescent="0.35">
      <c r="B188" s="2"/>
      <c r="C188" s="2"/>
      <c r="D188" s="22"/>
      <c r="E188" s="20"/>
      <c r="F188" s="20"/>
      <c r="G188" s="20"/>
      <c r="H188" s="20"/>
    </row>
    <row r="189" spans="2:8" s="3" customFormat="1" x14ac:dyDescent="0.35">
      <c r="B189" s="2"/>
      <c r="C189" s="2"/>
      <c r="D189" s="22"/>
      <c r="E189" s="20"/>
      <c r="F189" s="20"/>
      <c r="G189" s="20"/>
      <c r="H189" s="20"/>
    </row>
    <row r="190" spans="2:8" s="3" customFormat="1" x14ac:dyDescent="0.35">
      <c r="B190" s="2"/>
      <c r="C190" s="2"/>
      <c r="D190" s="22"/>
      <c r="E190" s="20"/>
      <c r="F190" s="20"/>
      <c r="G190" s="20"/>
      <c r="H190" s="20"/>
    </row>
    <row r="191" spans="2:8" s="3" customFormat="1" x14ac:dyDescent="0.35">
      <c r="B191" s="2"/>
      <c r="C191" s="2"/>
      <c r="D191" s="22"/>
      <c r="E191" s="20"/>
      <c r="F191" s="20"/>
      <c r="G191" s="20"/>
      <c r="H191" s="20"/>
    </row>
    <row r="192" spans="2:8" s="3" customFormat="1" x14ac:dyDescent="0.35">
      <c r="B192" s="2"/>
      <c r="C192" s="2"/>
      <c r="D192" s="22"/>
      <c r="E192" s="20"/>
      <c r="F192" s="20"/>
      <c r="G192" s="20"/>
      <c r="H192" s="20"/>
    </row>
    <row r="193" spans="2:8" s="3" customFormat="1" x14ac:dyDescent="0.35">
      <c r="B193" s="2"/>
      <c r="C193" s="2"/>
      <c r="D193" s="22"/>
      <c r="E193" s="20"/>
      <c r="F193" s="20"/>
      <c r="G193" s="20"/>
      <c r="H193" s="20"/>
    </row>
    <row r="194" spans="2:8" s="3" customFormat="1" x14ac:dyDescent="0.35">
      <c r="B194" s="2"/>
      <c r="C194" s="2"/>
      <c r="D194" s="22"/>
      <c r="E194" s="20"/>
      <c r="F194" s="20"/>
      <c r="G194" s="20"/>
      <c r="H194" s="20"/>
    </row>
    <row r="195" spans="2:8" s="3" customFormat="1" x14ac:dyDescent="0.35">
      <c r="B195" s="2"/>
      <c r="C195" s="2"/>
      <c r="D195" s="22"/>
      <c r="E195" s="20"/>
      <c r="F195" s="20"/>
      <c r="G195" s="20"/>
      <c r="H195" s="20"/>
    </row>
    <row r="196" spans="2:8" s="3" customFormat="1" x14ac:dyDescent="0.35">
      <c r="B196" s="2"/>
      <c r="C196" s="2"/>
      <c r="D196" s="22"/>
      <c r="E196" s="20"/>
      <c r="F196" s="20"/>
      <c r="G196" s="20"/>
      <c r="H196" s="20"/>
    </row>
    <row r="197" spans="2:8" s="3" customFormat="1" x14ac:dyDescent="0.35">
      <c r="B197" s="2"/>
      <c r="C197" s="2"/>
      <c r="D197" s="22"/>
      <c r="E197" s="20"/>
      <c r="F197" s="20"/>
      <c r="G197" s="20"/>
      <c r="H197" s="20"/>
    </row>
    <row r="198" spans="2:8" s="3" customFormat="1" x14ac:dyDescent="0.35">
      <c r="B198" s="2"/>
      <c r="C198" s="2"/>
      <c r="D198" s="22"/>
      <c r="E198" s="20"/>
      <c r="F198" s="20"/>
      <c r="G198" s="20"/>
      <c r="H198" s="20"/>
    </row>
    <row r="199" spans="2:8" s="3" customFormat="1" x14ac:dyDescent="0.35">
      <c r="B199" s="2"/>
      <c r="C199" s="2"/>
      <c r="D199" s="22"/>
      <c r="E199" s="20"/>
      <c r="F199" s="20"/>
      <c r="G199" s="20"/>
      <c r="H199" s="20"/>
    </row>
    <row r="200" spans="2:8" s="3" customFormat="1" x14ac:dyDescent="0.35">
      <c r="B200" s="2"/>
      <c r="C200" s="2"/>
      <c r="D200" s="22"/>
      <c r="E200" s="20"/>
      <c r="F200" s="20"/>
      <c r="G200" s="20"/>
      <c r="H200" s="20"/>
    </row>
    <row r="201" spans="2:8" s="3" customFormat="1" x14ac:dyDescent="0.35">
      <c r="B201" s="2"/>
      <c r="C201" s="2"/>
      <c r="D201" s="22"/>
      <c r="E201" s="20"/>
      <c r="F201" s="20"/>
      <c r="G201" s="20"/>
      <c r="H201" s="20"/>
    </row>
    <row r="202" spans="2:8" s="3" customFormat="1" x14ac:dyDescent="0.35">
      <c r="B202" s="2"/>
      <c r="C202" s="2"/>
      <c r="D202" s="22"/>
      <c r="E202" s="20"/>
      <c r="F202" s="20"/>
      <c r="G202" s="20"/>
      <c r="H202" s="20"/>
    </row>
    <row r="203" spans="2:8" s="3" customFormat="1" x14ac:dyDescent="0.35">
      <c r="B203" s="2"/>
      <c r="C203" s="2"/>
      <c r="D203" s="22"/>
      <c r="E203" s="20"/>
      <c r="F203" s="20"/>
      <c r="G203" s="20"/>
      <c r="H203" s="20"/>
    </row>
    <row r="204" spans="2:8" s="3" customFormat="1" x14ac:dyDescent="0.35">
      <c r="B204" s="2"/>
      <c r="C204" s="2"/>
      <c r="D204" s="22"/>
      <c r="E204" s="20"/>
      <c r="F204" s="20"/>
      <c r="G204" s="20"/>
      <c r="H204" s="20"/>
    </row>
    <row r="205" spans="2:8" s="3" customFormat="1" x14ac:dyDescent="0.35">
      <c r="B205" s="2"/>
      <c r="C205" s="2"/>
      <c r="D205" s="22"/>
      <c r="E205" s="20"/>
      <c r="F205" s="20"/>
      <c r="G205" s="20"/>
      <c r="H205" s="20"/>
    </row>
    <row r="206" spans="2:8" s="3" customFormat="1" x14ac:dyDescent="0.35">
      <c r="B206" s="2"/>
      <c r="C206" s="2"/>
      <c r="D206" s="22"/>
      <c r="E206" s="20"/>
      <c r="F206" s="20"/>
      <c r="G206" s="20"/>
      <c r="H206" s="20"/>
    </row>
    <row r="207" spans="2:8" s="3" customFormat="1" x14ac:dyDescent="0.35">
      <c r="B207" s="2"/>
      <c r="C207" s="2"/>
      <c r="D207" s="22"/>
      <c r="E207" s="20"/>
      <c r="F207" s="20"/>
      <c r="G207" s="20"/>
      <c r="H207" s="20"/>
    </row>
    <row r="208" spans="2:8" s="3" customFormat="1" x14ac:dyDescent="0.35">
      <c r="B208" s="2"/>
      <c r="C208" s="2"/>
      <c r="D208" s="22"/>
      <c r="E208" s="20"/>
      <c r="F208" s="20"/>
      <c r="G208" s="20"/>
      <c r="H208" s="20"/>
    </row>
    <row r="209" spans="2:8" s="3" customFormat="1" x14ac:dyDescent="0.35">
      <c r="B209" s="2"/>
      <c r="C209" s="2"/>
      <c r="D209" s="22"/>
      <c r="E209" s="20"/>
      <c r="F209" s="20"/>
      <c r="G209" s="20"/>
      <c r="H209" s="20"/>
    </row>
    <row r="210" spans="2:8" s="3" customFormat="1" x14ac:dyDescent="0.35">
      <c r="B210" s="2"/>
      <c r="C210" s="2"/>
      <c r="D210" s="22"/>
      <c r="E210" s="20"/>
      <c r="F210" s="20"/>
      <c r="G210" s="20"/>
      <c r="H210" s="20"/>
    </row>
    <row r="211" spans="2:8" s="3" customFormat="1" x14ac:dyDescent="0.35">
      <c r="B211" s="2"/>
      <c r="C211" s="2"/>
      <c r="D211" s="22"/>
      <c r="E211" s="20"/>
      <c r="F211" s="20"/>
      <c r="G211" s="20"/>
      <c r="H211" s="20"/>
    </row>
    <row r="212" spans="2:8" s="3" customFormat="1" x14ac:dyDescent="0.35">
      <c r="B212" s="2"/>
      <c r="C212" s="2"/>
      <c r="D212" s="22"/>
      <c r="E212" s="20"/>
      <c r="F212" s="20"/>
      <c r="G212" s="20"/>
      <c r="H212" s="20"/>
    </row>
    <row r="213" spans="2:8" s="3" customFormat="1" x14ac:dyDescent="0.35">
      <c r="B213" s="2"/>
      <c r="C213" s="2"/>
      <c r="D213" s="22"/>
      <c r="E213" s="20"/>
      <c r="F213" s="20"/>
      <c r="G213" s="20"/>
      <c r="H213" s="20"/>
    </row>
    <row r="214" spans="2:8" s="3" customFormat="1" x14ac:dyDescent="0.35">
      <c r="B214" s="2"/>
      <c r="C214" s="2"/>
      <c r="D214" s="22"/>
      <c r="E214" s="20"/>
      <c r="F214" s="20"/>
      <c r="G214" s="20"/>
      <c r="H214" s="20"/>
    </row>
    <row r="215" spans="2:8" s="3" customFormat="1" x14ac:dyDescent="0.35">
      <c r="B215" s="2"/>
      <c r="C215" s="2"/>
      <c r="D215" s="22"/>
      <c r="E215" s="20"/>
      <c r="F215" s="20"/>
      <c r="G215" s="20"/>
      <c r="H215" s="20"/>
    </row>
    <row r="216" spans="2:8" s="3" customFormat="1" x14ac:dyDescent="0.35">
      <c r="B216" s="2"/>
      <c r="C216" s="2"/>
      <c r="D216" s="22"/>
      <c r="E216" s="20"/>
      <c r="F216" s="20"/>
      <c r="G216" s="20"/>
      <c r="H216" s="20"/>
    </row>
    <row r="217" spans="2:8" s="3" customFormat="1" x14ac:dyDescent="0.35">
      <c r="B217" s="2"/>
      <c r="C217" s="2"/>
      <c r="D217" s="22"/>
      <c r="E217" s="20"/>
      <c r="F217" s="20"/>
      <c r="G217" s="20"/>
      <c r="H217" s="20"/>
    </row>
    <row r="218" spans="2:8" s="3" customFormat="1" x14ac:dyDescent="0.35">
      <c r="B218" s="2"/>
      <c r="C218" s="2"/>
      <c r="D218" s="22"/>
      <c r="E218" s="20"/>
      <c r="F218" s="20"/>
      <c r="G218" s="20"/>
      <c r="H218" s="20"/>
    </row>
    <row r="219" spans="2:8" s="3" customFormat="1" x14ac:dyDescent="0.35">
      <c r="B219" s="2"/>
      <c r="C219" s="2"/>
      <c r="D219" s="22"/>
      <c r="E219" s="20"/>
      <c r="F219" s="20"/>
      <c r="G219" s="20"/>
      <c r="H219" s="20"/>
    </row>
    <row r="220" spans="2:8" s="3" customFormat="1" x14ac:dyDescent="0.35">
      <c r="B220" s="2"/>
      <c r="C220" s="2"/>
      <c r="D220" s="22"/>
      <c r="E220" s="20"/>
      <c r="F220" s="20"/>
      <c r="G220" s="20"/>
      <c r="H220" s="20"/>
    </row>
    <row r="221" spans="2:8" s="3" customFormat="1" x14ac:dyDescent="0.35">
      <c r="B221" s="2"/>
      <c r="C221" s="2"/>
      <c r="D221" s="22"/>
      <c r="E221" s="20"/>
      <c r="F221" s="20"/>
      <c r="G221" s="20"/>
      <c r="H221" s="20"/>
    </row>
    <row r="222" spans="2:8" s="3" customFormat="1" x14ac:dyDescent="0.35">
      <c r="B222" s="2"/>
      <c r="C222" s="2"/>
      <c r="D222" s="22"/>
      <c r="E222" s="20"/>
      <c r="F222" s="20"/>
      <c r="G222" s="20"/>
      <c r="H222" s="20"/>
    </row>
    <row r="223" spans="2:8" s="3" customFormat="1" x14ac:dyDescent="0.35">
      <c r="B223" s="2"/>
      <c r="C223" s="2"/>
      <c r="D223" s="22"/>
      <c r="E223" s="20"/>
      <c r="F223" s="20"/>
      <c r="G223" s="20"/>
      <c r="H223" s="20"/>
    </row>
    <row r="224" spans="2:8" s="3" customFormat="1" x14ac:dyDescent="0.35">
      <c r="B224" s="2"/>
      <c r="C224" s="2"/>
      <c r="D224" s="22"/>
      <c r="E224" s="20"/>
      <c r="F224" s="20"/>
      <c r="G224" s="20"/>
      <c r="H224" s="20"/>
    </row>
    <row r="225" spans="2:8" s="3" customFormat="1" x14ac:dyDescent="0.35">
      <c r="B225" s="2"/>
      <c r="C225" s="2"/>
      <c r="D225" s="22"/>
      <c r="E225" s="20"/>
      <c r="F225" s="20"/>
      <c r="G225" s="20"/>
      <c r="H225" s="20"/>
    </row>
    <row r="226" spans="2:8" s="3" customFormat="1" x14ac:dyDescent="0.35">
      <c r="B226" s="2"/>
      <c r="C226" s="2"/>
      <c r="D226" s="22"/>
      <c r="E226" s="20"/>
      <c r="F226" s="20"/>
      <c r="G226" s="20"/>
      <c r="H226" s="20"/>
    </row>
    <row r="227" spans="2:8" s="3" customFormat="1" x14ac:dyDescent="0.35">
      <c r="B227" s="2"/>
      <c r="C227" s="2"/>
      <c r="D227" s="22"/>
      <c r="E227" s="20"/>
      <c r="F227" s="20"/>
      <c r="G227" s="20"/>
      <c r="H227" s="20"/>
    </row>
    <row r="228" spans="2:8" s="3" customFormat="1" x14ac:dyDescent="0.35">
      <c r="B228" s="2"/>
      <c r="C228" s="2"/>
      <c r="D228" s="22"/>
      <c r="E228" s="20"/>
      <c r="F228" s="20"/>
      <c r="G228" s="20"/>
      <c r="H228" s="20"/>
    </row>
    <row r="229" spans="2:8" s="3" customFormat="1" x14ac:dyDescent="0.35">
      <c r="B229" s="2"/>
      <c r="C229" s="2"/>
      <c r="D229" s="22"/>
      <c r="E229" s="20"/>
      <c r="F229" s="20"/>
      <c r="G229" s="20"/>
      <c r="H229" s="20"/>
    </row>
    <row r="230" spans="2:8" s="3" customFormat="1" x14ac:dyDescent="0.35">
      <c r="B230" s="2"/>
      <c r="C230" s="2"/>
      <c r="D230" s="22"/>
      <c r="E230" s="20"/>
      <c r="F230" s="20"/>
      <c r="G230" s="20"/>
      <c r="H230" s="20"/>
    </row>
    <row r="231" spans="2:8" s="3" customFormat="1" x14ac:dyDescent="0.35">
      <c r="B231" s="2"/>
      <c r="C231" s="2"/>
      <c r="D231" s="22"/>
      <c r="E231" s="20"/>
      <c r="F231" s="20"/>
      <c r="G231" s="20"/>
      <c r="H231" s="20"/>
    </row>
    <row r="232" spans="2:8" s="3" customFormat="1" x14ac:dyDescent="0.35">
      <c r="B232" s="2"/>
      <c r="C232" s="2"/>
      <c r="D232" s="22"/>
      <c r="E232" s="20"/>
      <c r="F232" s="20"/>
      <c r="G232" s="20"/>
      <c r="H232" s="20"/>
    </row>
    <row r="233" spans="2:8" s="3" customFormat="1" x14ac:dyDescent="0.35">
      <c r="B233" s="2"/>
      <c r="C233" s="2"/>
      <c r="D233" s="22"/>
      <c r="E233" s="20"/>
      <c r="F233" s="20"/>
      <c r="G233" s="20"/>
      <c r="H233" s="20"/>
    </row>
    <row r="234" spans="2:8" s="3" customFormat="1" x14ac:dyDescent="0.35">
      <c r="B234" s="2"/>
      <c r="C234" s="2"/>
      <c r="D234" s="22"/>
      <c r="E234" s="20"/>
      <c r="F234" s="20"/>
      <c r="G234" s="20"/>
      <c r="H234" s="20"/>
    </row>
    <row r="235" spans="2:8" s="3" customFormat="1" x14ac:dyDescent="0.35">
      <c r="B235" s="2"/>
      <c r="C235" s="2"/>
      <c r="D235" s="22"/>
      <c r="E235" s="20"/>
      <c r="F235" s="20"/>
      <c r="G235" s="20"/>
      <c r="H235" s="20"/>
    </row>
    <row r="236" spans="2:8" s="3" customFormat="1" x14ac:dyDescent="0.35">
      <c r="B236" s="2"/>
      <c r="C236" s="2"/>
      <c r="D236" s="22"/>
      <c r="E236" s="20"/>
      <c r="F236" s="20"/>
      <c r="G236" s="20"/>
      <c r="H236" s="20"/>
    </row>
    <row r="237" spans="2:8" s="3" customFormat="1" x14ac:dyDescent="0.35">
      <c r="B237" s="2"/>
      <c r="C237" s="2"/>
      <c r="D237" s="22"/>
      <c r="E237" s="20"/>
      <c r="F237" s="20"/>
      <c r="G237" s="20"/>
      <c r="H237" s="20"/>
    </row>
    <row r="238" spans="2:8" s="3" customFormat="1" x14ac:dyDescent="0.35">
      <c r="B238" s="2"/>
      <c r="C238" s="2"/>
      <c r="D238" s="22"/>
      <c r="E238" s="20"/>
      <c r="F238" s="20"/>
      <c r="G238" s="20"/>
      <c r="H238" s="20"/>
    </row>
    <row r="239" spans="2:8" s="3" customFormat="1" x14ac:dyDescent="0.35">
      <c r="B239" s="2"/>
      <c r="C239" s="2"/>
      <c r="D239" s="22"/>
      <c r="E239" s="20"/>
      <c r="F239" s="20"/>
      <c r="G239" s="20"/>
      <c r="H239" s="20"/>
    </row>
    <row r="240" spans="2:8" s="3" customFormat="1" x14ac:dyDescent="0.35">
      <c r="B240" s="2"/>
      <c r="C240" s="2"/>
      <c r="D240" s="22"/>
      <c r="E240" s="20"/>
      <c r="F240" s="20"/>
      <c r="G240" s="20"/>
      <c r="H240" s="20"/>
    </row>
    <row r="241" spans="2:8" s="3" customFormat="1" x14ac:dyDescent="0.35">
      <c r="B241" s="2"/>
      <c r="C241" s="2"/>
      <c r="D241" s="22"/>
      <c r="E241" s="20"/>
      <c r="F241" s="20"/>
      <c r="G241" s="20"/>
      <c r="H241" s="20"/>
    </row>
    <row r="242" spans="2:8" s="3" customFormat="1" x14ac:dyDescent="0.35">
      <c r="B242" s="2"/>
      <c r="C242" s="2"/>
      <c r="D242" s="22"/>
      <c r="E242" s="20"/>
      <c r="F242" s="20"/>
      <c r="G242" s="20"/>
      <c r="H242" s="20"/>
    </row>
    <row r="243" spans="2:8" s="3" customFormat="1" x14ac:dyDescent="0.35">
      <c r="B243" s="2"/>
      <c r="C243" s="2"/>
      <c r="D243" s="22"/>
      <c r="E243" s="20"/>
      <c r="F243" s="20"/>
      <c r="G243" s="20"/>
      <c r="H243" s="20"/>
    </row>
    <row r="244" spans="2:8" s="3" customFormat="1" x14ac:dyDescent="0.35">
      <c r="B244" s="2"/>
      <c r="C244" s="2"/>
      <c r="D244" s="22"/>
      <c r="E244" s="20"/>
      <c r="F244" s="20"/>
      <c r="G244" s="20"/>
      <c r="H244" s="20"/>
    </row>
    <row r="245" spans="2:8" s="3" customFormat="1" x14ac:dyDescent="0.35">
      <c r="B245" s="2"/>
      <c r="C245" s="2"/>
      <c r="D245" s="22"/>
      <c r="E245" s="20"/>
      <c r="F245" s="20"/>
      <c r="G245" s="20"/>
      <c r="H245" s="20"/>
    </row>
    <row r="246" spans="2:8" s="3" customFormat="1" x14ac:dyDescent="0.35">
      <c r="B246" s="2"/>
      <c r="C246" s="2"/>
      <c r="D246" s="22"/>
      <c r="E246" s="20"/>
      <c r="F246" s="20"/>
      <c r="G246" s="20"/>
      <c r="H246" s="20"/>
    </row>
    <row r="247" spans="2:8" s="3" customFormat="1" x14ac:dyDescent="0.35">
      <c r="B247" s="2"/>
      <c r="C247" s="2"/>
      <c r="D247" s="22"/>
      <c r="E247" s="20"/>
      <c r="F247" s="20"/>
      <c r="G247" s="20"/>
      <c r="H247" s="20"/>
    </row>
    <row r="248" spans="2:8" s="3" customFormat="1" x14ac:dyDescent="0.35">
      <c r="B248" s="2"/>
      <c r="C248" s="2"/>
      <c r="D248" s="22"/>
      <c r="E248" s="20"/>
      <c r="F248" s="20"/>
      <c r="G248" s="20"/>
      <c r="H248" s="20"/>
    </row>
    <row r="249" spans="2:8" s="3" customFormat="1" x14ac:dyDescent="0.35">
      <c r="B249" s="2"/>
      <c r="C249" s="2"/>
      <c r="D249" s="22"/>
      <c r="E249" s="20"/>
      <c r="F249" s="20"/>
      <c r="G249" s="20"/>
      <c r="H249" s="20"/>
    </row>
    <row r="250" spans="2:8" s="3" customFormat="1" x14ac:dyDescent="0.35">
      <c r="B250" s="2"/>
      <c r="C250" s="2"/>
      <c r="D250" s="22"/>
      <c r="E250" s="20"/>
      <c r="F250" s="20"/>
      <c r="G250" s="20"/>
      <c r="H250" s="20"/>
    </row>
    <row r="251" spans="2:8" s="3" customFormat="1" x14ac:dyDescent="0.35">
      <c r="B251" s="2"/>
      <c r="C251" s="2"/>
      <c r="D251" s="22"/>
      <c r="E251" s="20"/>
      <c r="F251" s="20"/>
      <c r="G251" s="20"/>
      <c r="H251" s="20"/>
    </row>
    <row r="252" spans="2:8" s="3" customFormat="1" x14ac:dyDescent="0.35">
      <c r="B252" s="2"/>
      <c r="C252" s="2"/>
      <c r="D252" s="22"/>
      <c r="E252" s="20"/>
      <c r="F252" s="20"/>
      <c r="G252" s="20"/>
      <c r="H252" s="20"/>
    </row>
    <row r="253" spans="2:8" s="3" customFormat="1" x14ac:dyDescent="0.35">
      <c r="B253" s="2"/>
      <c r="C253" s="2"/>
      <c r="D253" s="22"/>
      <c r="E253" s="20"/>
      <c r="F253" s="20"/>
      <c r="G253" s="20"/>
      <c r="H253" s="20"/>
    </row>
    <row r="254" spans="2:8" s="3" customFormat="1" x14ac:dyDescent="0.35">
      <c r="B254" s="2"/>
      <c r="C254" s="2"/>
      <c r="D254" s="22"/>
      <c r="E254" s="20"/>
      <c r="F254" s="20"/>
      <c r="G254" s="20"/>
      <c r="H254" s="20"/>
    </row>
    <row r="255" spans="2:8" s="3" customFormat="1" x14ac:dyDescent="0.35">
      <c r="B255" s="2"/>
      <c r="C255" s="2"/>
      <c r="D255" s="22"/>
      <c r="E255" s="20"/>
      <c r="F255" s="20"/>
      <c r="G255" s="20"/>
      <c r="H255" s="20"/>
    </row>
    <row r="256" spans="2:8" s="3" customFormat="1" x14ac:dyDescent="0.35">
      <c r="B256" s="2"/>
      <c r="C256" s="2"/>
      <c r="D256" s="22"/>
      <c r="E256" s="20"/>
      <c r="F256" s="20"/>
      <c r="G256" s="20"/>
      <c r="H256" s="20"/>
    </row>
    <row r="257" spans="2:8" s="3" customFormat="1" x14ac:dyDescent="0.35">
      <c r="B257" s="2"/>
      <c r="C257" s="2"/>
      <c r="D257" s="22"/>
      <c r="E257" s="20"/>
      <c r="F257" s="20"/>
      <c r="G257" s="20"/>
      <c r="H257" s="20"/>
    </row>
    <row r="258" spans="2:8" s="3" customFormat="1" x14ac:dyDescent="0.35">
      <c r="B258" s="2"/>
      <c r="C258" s="2"/>
      <c r="D258" s="22"/>
      <c r="E258" s="20"/>
      <c r="F258" s="20"/>
      <c r="G258" s="20"/>
      <c r="H258" s="20"/>
    </row>
    <row r="259" spans="2:8" s="3" customFormat="1" x14ac:dyDescent="0.35">
      <c r="B259" s="2"/>
      <c r="C259" s="2"/>
      <c r="D259" s="22"/>
      <c r="E259" s="20"/>
      <c r="F259" s="20"/>
      <c r="G259" s="20"/>
      <c r="H259" s="20"/>
    </row>
    <row r="260" spans="2:8" s="3" customFormat="1" x14ac:dyDescent="0.35">
      <c r="B260" s="2"/>
      <c r="C260" s="2"/>
      <c r="D260" s="22"/>
      <c r="E260" s="20"/>
      <c r="F260" s="20"/>
      <c r="G260" s="20"/>
      <c r="H260" s="20"/>
    </row>
    <row r="261" spans="2:8" s="3" customFormat="1" x14ac:dyDescent="0.35">
      <c r="B261" s="2"/>
      <c r="C261" s="2"/>
      <c r="D261" s="22"/>
      <c r="E261" s="20"/>
      <c r="F261" s="20"/>
      <c r="G261" s="20"/>
      <c r="H261" s="20"/>
    </row>
    <row r="262" spans="2:8" s="3" customFormat="1" x14ac:dyDescent="0.35">
      <c r="B262" s="2"/>
      <c r="C262" s="2"/>
      <c r="D262" s="22"/>
      <c r="E262" s="20"/>
      <c r="F262" s="20"/>
      <c r="G262" s="20"/>
      <c r="H262" s="20"/>
    </row>
    <row r="263" spans="2:8" s="3" customFormat="1" x14ac:dyDescent="0.35">
      <c r="B263" s="2"/>
      <c r="C263" s="2"/>
      <c r="D263" s="22"/>
      <c r="E263" s="20"/>
      <c r="F263" s="20"/>
      <c r="G263" s="20"/>
      <c r="H263" s="20"/>
    </row>
    <row r="264" spans="2:8" s="3" customFormat="1" x14ac:dyDescent="0.35">
      <c r="B264" s="2"/>
      <c r="C264" s="2"/>
      <c r="D264" s="22"/>
      <c r="E264" s="20"/>
      <c r="F264" s="20"/>
      <c r="G264" s="20"/>
      <c r="H264" s="20"/>
    </row>
    <row r="265" spans="2:8" s="3" customFormat="1" x14ac:dyDescent="0.35">
      <c r="B265" s="2"/>
      <c r="C265" s="2"/>
      <c r="D265" s="22"/>
      <c r="E265" s="20"/>
      <c r="F265" s="20"/>
      <c r="G265" s="20"/>
      <c r="H265" s="20"/>
    </row>
    <row r="266" spans="2:8" s="3" customFormat="1" x14ac:dyDescent="0.35">
      <c r="B266" s="2"/>
      <c r="C266" s="2"/>
      <c r="D266" s="22"/>
      <c r="E266" s="20"/>
      <c r="F266" s="20"/>
      <c r="G266" s="20"/>
      <c r="H266" s="20"/>
    </row>
    <row r="267" spans="2:8" s="3" customFormat="1" x14ac:dyDescent="0.35">
      <c r="B267" s="2"/>
      <c r="C267" s="2"/>
      <c r="D267" s="22"/>
      <c r="E267" s="20"/>
      <c r="F267" s="20"/>
      <c r="G267" s="20"/>
      <c r="H267" s="20"/>
    </row>
    <row r="268" spans="2:8" s="3" customFormat="1" x14ac:dyDescent="0.35">
      <c r="B268" s="2"/>
      <c r="C268" s="2"/>
      <c r="D268" s="22"/>
      <c r="E268" s="20"/>
      <c r="F268" s="20"/>
      <c r="G268" s="20"/>
      <c r="H268" s="20"/>
    </row>
    <row r="269" spans="2:8" s="3" customFormat="1" x14ac:dyDescent="0.35">
      <c r="B269" s="2"/>
      <c r="C269" s="2"/>
      <c r="D269" s="22"/>
      <c r="E269" s="20"/>
      <c r="F269" s="20"/>
      <c r="G269" s="20"/>
      <c r="H269" s="20"/>
    </row>
    <row r="270" spans="2:8" s="3" customFormat="1" x14ac:dyDescent="0.35">
      <c r="B270" s="2"/>
      <c r="C270" s="2"/>
      <c r="D270" s="22"/>
      <c r="E270" s="20"/>
      <c r="F270" s="20"/>
      <c r="G270" s="20"/>
      <c r="H270" s="20"/>
    </row>
    <row r="271" spans="2:8" s="3" customFormat="1" x14ac:dyDescent="0.35">
      <c r="B271" s="2"/>
      <c r="C271" s="2"/>
      <c r="D271" s="22"/>
      <c r="E271" s="20"/>
      <c r="F271" s="20"/>
      <c r="G271" s="20"/>
      <c r="H271" s="20"/>
    </row>
    <row r="272" spans="2:8" s="3" customFormat="1" x14ac:dyDescent="0.35">
      <c r="B272" s="2"/>
      <c r="C272" s="2"/>
      <c r="D272" s="22"/>
      <c r="E272" s="20"/>
      <c r="F272" s="20"/>
      <c r="G272" s="20"/>
      <c r="H272" s="20"/>
    </row>
    <row r="273" spans="2:8" s="3" customFormat="1" x14ac:dyDescent="0.35">
      <c r="B273" s="2"/>
      <c r="C273" s="2"/>
      <c r="D273" s="22"/>
      <c r="E273" s="20"/>
      <c r="F273" s="20"/>
      <c r="G273" s="20"/>
      <c r="H273" s="20"/>
    </row>
    <row r="274" spans="2:8" s="3" customFormat="1" x14ac:dyDescent="0.35">
      <c r="B274" s="2"/>
      <c r="C274" s="2"/>
      <c r="D274" s="22"/>
      <c r="E274" s="20"/>
      <c r="F274" s="20"/>
      <c r="G274" s="20"/>
      <c r="H274" s="20"/>
    </row>
    <row r="275" spans="2:8" s="3" customFormat="1" x14ac:dyDescent="0.35">
      <c r="B275" s="2"/>
      <c r="C275" s="2"/>
      <c r="D275" s="22"/>
      <c r="E275" s="20"/>
      <c r="F275" s="20"/>
      <c r="G275" s="20"/>
      <c r="H275" s="20"/>
    </row>
    <row r="276" spans="2:8" s="3" customFormat="1" x14ac:dyDescent="0.35">
      <c r="B276" s="2"/>
      <c r="C276" s="2"/>
      <c r="D276" s="22"/>
      <c r="E276" s="20"/>
      <c r="F276" s="20"/>
      <c r="G276" s="20"/>
      <c r="H276" s="20"/>
    </row>
    <row r="277" spans="2:8" s="3" customFormat="1" x14ac:dyDescent="0.35">
      <c r="B277" s="2"/>
      <c r="C277" s="2"/>
      <c r="D277" s="22"/>
      <c r="E277" s="20"/>
      <c r="F277" s="20"/>
      <c r="G277" s="20"/>
      <c r="H277" s="20"/>
    </row>
    <row r="278" spans="2:8" s="3" customFormat="1" x14ac:dyDescent="0.35">
      <c r="B278" s="2"/>
      <c r="C278" s="2"/>
      <c r="D278" s="22"/>
      <c r="E278" s="20"/>
      <c r="F278" s="20"/>
      <c r="G278" s="20"/>
      <c r="H278" s="20"/>
    </row>
    <row r="279" spans="2:8" s="3" customFormat="1" x14ac:dyDescent="0.35">
      <c r="B279" s="2"/>
      <c r="C279" s="2"/>
      <c r="D279" s="22"/>
      <c r="E279" s="20"/>
      <c r="F279" s="20"/>
      <c r="G279" s="20"/>
      <c r="H279" s="20"/>
    </row>
    <row r="280" spans="2:8" s="3" customFormat="1" x14ac:dyDescent="0.35">
      <c r="B280" s="2"/>
      <c r="C280" s="2"/>
      <c r="D280" s="22"/>
      <c r="E280" s="20"/>
      <c r="F280" s="20"/>
      <c r="G280" s="20"/>
      <c r="H280" s="20"/>
    </row>
    <row r="281" spans="2:8" s="3" customFormat="1" x14ac:dyDescent="0.35">
      <c r="B281" s="2"/>
      <c r="C281" s="2"/>
      <c r="D281" s="22"/>
      <c r="E281" s="20"/>
      <c r="F281" s="20"/>
      <c r="G281" s="20"/>
      <c r="H281" s="20"/>
    </row>
    <row r="282" spans="2:8" s="3" customFormat="1" x14ac:dyDescent="0.35">
      <c r="B282" s="2"/>
      <c r="C282" s="2"/>
      <c r="D282" s="22"/>
      <c r="E282" s="20"/>
      <c r="F282" s="20"/>
      <c r="G282" s="20"/>
      <c r="H282" s="20"/>
    </row>
    <row r="283" spans="2:8" s="3" customFormat="1" x14ac:dyDescent="0.35">
      <c r="B283" s="2"/>
      <c r="C283" s="2"/>
      <c r="D283" s="22"/>
      <c r="E283" s="20"/>
      <c r="F283" s="20"/>
      <c r="G283" s="20"/>
      <c r="H283" s="20"/>
    </row>
    <row r="284" spans="2:8" s="3" customFormat="1" x14ac:dyDescent="0.35">
      <c r="B284" s="2"/>
      <c r="C284" s="2"/>
      <c r="D284" s="22"/>
      <c r="E284" s="20"/>
      <c r="F284" s="20"/>
      <c r="G284" s="20"/>
      <c r="H284" s="20"/>
    </row>
    <row r="285" spans="2:8" s="3" customFormat="1" x14ac:dyDescent="0.35">
      <c r="B285" s="2"/>
      <c r="C285" s="2"/>
      <c r="D285" s="22"/>
      <c r="E285" s="20"/>
      <c r="F285" s="20"/>
      <c r="G285" s="20"/>
      <c r="H285" s="20"/>
    </row>
    <row r="286" spans="2:8" s="3" customFormat="1" x14ac:dyDescent="0.35">
      <c r="B286" s="2"/>
      <c r="C286" s="2"/>
      <c r="D286" s="22"/>
      <c r="E286" s="20"/>
      <c r="F286" s="20"/>
      <c r="G286" s="20"/>
      <c r="H286" s="20"/>
    </row>
    <row r="287" spans="2:8" s="3" customFormat="1" x14ac:dyDescent="0.35">
      <c r="B287" s="2"/>
      <c r="C287" s="2"/>
      <c r="D287" s="22"/>
      <c r="E287" s="20"/>
      <c r="F287" s="20"/>
      <c r="G287" s="20"/>
      <c r="H287" s="20"/>
    </row>
    <row r="288" spans="2:8" s="3" customFormat="1" x14ac:dyDescent="0.35">
      <c r="B288" s="2"/>
      <c r="C288" s="2"/>
      <c r="D288" s="22"/>
      <c r="E288" s="20"/>
      <c r="F288" s="20"/>
      <c r="G288" s="20"/>
      <c r="H288" s="20"/>
    </row>
    <row r="289" spans="2:8" s="3" customFormat="1" x14ac:dyDescent="0.35">
      <c r="B289" s="2"/>
      <c r="C289" s="2"/>
      <c r="D289" s="22"/>
      <c r="E289" s="20"/>
      <c r="F289" s="20"/>
      <c r="G289" s="20"/>
      <c r="H289" s="20"/>
    </row>
    <row r="290" spans="2:8" s="3" customFormat="1" x14ac:dyDescent="0.35">
      <c r="B290" s="2"/>
      <c r="C290" s="2"/>
      <c r="D290" s="22"/>
      <c r="E290" s="20"/>
      <c r="F290" s="20"/>
      <c r="G290" s="20"/>
      <c r="H290" s="20"/>
    </row>
    <row r="291" spans="2:8" s="3" customFormat="1" x14ac:dyDescent="0.35">
      <c r="B291" s="2"/>
      <c r="C291" s="2"/>
      <c r="D291" s="22"/>
      <c r="E291" s="20"/>
      <c r="F291" s="20"/>
      <c r="G291" s="20"/>
      <c r="H291" s="20"/>
    </row>
    <row r="292" spans="2:8" s="3" customFormat="1" x14ac:dyDescent="0.35">
      <c r="B292" s="2"/>
      <c r="C292" s="2"/>
      <c r="D292" s="22"/>
      <c r="E292" s="20"/>
      <c r="F292" s="20"/>
      <c r="G292" s="20"/>
      <c r="H292" s="20"/>
    </row>
    <row r="293" spans="2:8" s="3" customFormat="1" x14ac:dyDescent="0.35">
      <c r="B293" s="2"/>
      <c r="C293" s="2"/>
      <c r="D293" s="22"/>
      <c r="E293" s="20"/>
      <c r="F293" s="20"/>
      <c r="G293" s="20"/>
      <c r="H293" s="20"/>
    </row>
    <row r="294" spans="2:8" s="3" customFormat="1" x14ac:dyDescent="0.35">
      <c r="B294" s="2"/>
      <c r="C294" s="2"/>
      <c r="D294" s="22"/>
      <c r="E294" s="20"/>
      <c r="F294" s="20"/>
      <c r="G294" s="20"/>
      <c r="H294" s="20"/>
    </row>
    <row r="295" spans="2:8" s="3" customFormat="1" x14ac:dyDescent="0.35">
      <c r="B295" s="2"/>
      <c r="C295" s="2"/>
      <c r="D295" s="22"/>
      <c r="E295" s="20"/>
      <c r="F295" s="20"/>
      <c r="G295" s="20"/>
      <c r="H295" s="20"/>
    </row>
    <row r="296" spans="2:8" s="3" customFormat="1" x14ac:dyDescent="0.35">
      <c r="B296" s="2"/>
      <c r="C296" s="2"/>
      <c r="D296" s="22"/>
      <c r="E296" s="20"/>
      <c r="F296" s="20"/>
      <c r="G296" s="20"/>
      <c r="H296" s="20"/>
    </row>
    <row r="297" spans="2:8" s="3" customFormat="1" x14ac:dyDescent="0.35">
      <c r="B297" s="2"/>
      <c r="C297" s="2"/>
      <c r="D297" s="22"/>
      <c r="E297" s="20"/>
      <c r="F297" s="20"/>
      <c r="G297" s="20"/>
      <c r="H297" s="20"/>
    </row>
    <row r="298" spans="2:8" s="3" customFormat="1" x14ac:dyDescent="0.35">
      <c r="B298" s="2"/>
      <c r="C298" s="2"/>
      <c r="D298" s="22"/>
      <c r="E298" s="20"/>
      <c r="F298" s="20"/>
      <c r="G298" s="20"/>
      <c r="H298" s="20"/>
    </row>
    <row r="299" spans="2:8" s="3" customFormat="1" x14ac:dyDescent="0.35">
      <c r="B299" s="2"/>
      <c r="C299" s="2"/>
      <c r="D299" s="22"/>
      <c r="E299" s="20"/>
      <c r="F299" s="20"/>
      <c r="G299" s="20"/>
      <c r="H299" s="20"/>
    </row>
    <row r="300" spans="2:8" s="3" customFormat="1" x14ac:dyDescent="0.35">
      <c r="B300" s="2"/>
      <c r="C300" s="2"/>
      <c r="D300" s="22"/>
      <c r="E300" s="20"/>
      <c r="F300" s="20"/>
      <c r="G300" s="20"/>
      <c r="H300" s="20"/>
    </row>
    <row r="301" spans="2:8" s="3" customFormat="1" x14ac:dyDescent="0.35">
      <c r="B301" s="2"/>
      <c r="C301" s="2"/>
      <c r="D301" s="22"/>
      <c r="E301" s="20"/>
      <c r="F301" s="20"/>
      <c r="G301" s="20"/>
      <c r="H301" s="20"/>
    </row>
    <row r="302" spans="2:8" s="3" customFormat="1" x14ac:dyDescent="0.35">
      <c r="B302" s="2"/>
      <c r="C302" s="2"/>
      <c r="D302" s="22"/>
      <c r="E302" s="20"/>
      <c r="F302" s="20"/>
      <c r="G302" s="20"/>
      <c r="H302" s="20"/>
    </row>
    <row r="303" spans="2:8" s="3" customFormat="1" x14ac:dyDescent="0.35">
      <c r="B303" s="2"/>
      <c r="C303" s="2"/>
      <c r="D303" s="22"/>
      <c r="E303" s="20"/>
      <c r="F303" s="20"/>
      <c r="G303" s="20"/>
      <c r="H303" s="20"/>
    </row>
    <row r="304" spans="2:8" s="3" customFormat="1" x14ac:dyDescent="0.35">
      <c r="B304" s="2"/>
      <c r="C304" s="2"/>
      <c r="D304" s="22"/>
      <c r="E304" s="20"/>
      <c r="F304" s="20"/>
      <c r="G304" s="20"/>
      <c r="H304" s="20"/>
    </row>
    <row r="305" spans="2:8" s="3" customFormat="1" x14ac:dyDescent="0.35">
      <c r="B305" s="2"/>
      <c r="C305" s="2"/>
      <c r="D305" s="22"/>
      <c r="E305" s="20"/>
      <c r="F305" s="20"/>
      <c r="G305" s="20"/>
      <c r="H305" s="20"/>
    </row>
    <row r="306" spans="2:8" s="3" customFormat="1" x14ac:dyDescent="0.35">
      <c r="B306" s="2"/>
      <c r="C306" s="2"/>
      <c r="D306" s="22"/>
      <c r="E306" s="20"/>
      <c r="F306" s="20"/>
      <c r="G306" s="20"/>
      <c r="H306" s="20"/>
    </row>
    <row r="307" spans="2:8" s="3" customFormat="1" x14ac:dyDescent="0.35">
      <c r="B307" s="2"/>
      <c r="C307" s="2"/>
      <c r="D307" s="22"/>
      <c r="E307" s="20"/>
      <c r="F307" s="20"/>
      <c r="G307" s="20"/>
      <c r="H307" s="20"/>
    </row>
    <row r="308" spans="2:8" s="3" customFormat="1" x14ac:dyDescent="0.35">
      <c r="B308" s="2"/>
      <c r="C308" s="2"/>
      <c r="D308" s="22"/>
      <c r="E308" s="20"/>
      <c r="F308" s="20"/>
      <c r="G308" s="20"/>
      <c r="H308" s="20"/>
    </row>
    <row r="309" spans="2:8" s="3" customFormat="1" x14ac:dyDescent="0.35">
      <c r="B309" s="2"/>
      <c r="C309" s="2"/>
      <c r="D309" s="22"/>
      <c r="E309" s="20"/>
      <c r="F309" s="20"/>
      <c r="G309" s="20"/>
      <c r="H309" s="20"/>
    </row>
    <row r="310" spans="2:8" s="3" customFormat="1" x14ac:dyDescent="0.35">
      <c r="B310" s="2"/>
      <c r="C310" s="2"/>
      <c r="D310" s="22"/>
      <c r="E310" s="20"/>
      <c r="F310" s="20"/>
      <c r="G310" s="20"/>
      <c r="H310" s="20"/>
    </row>
    <row r="311" spans="2:8" s="3" customFormat="1" x14ac:dyDescent="0.35">
      <c r="B311" s="2"/>
      <c r="C311" s="2"/>
      <c r="D311" s="22"/>
      <c r="E311" s="20"/>
      <c r="F311" s="20"/>
      <c r="G311" s="20"/>
      <c r="H311" s="20"/>
    </row>
    <row r="312" spans="2:8" s="3" customFormat="1" x14ac:dyDescent="0.35">
      <c r="B312" s="2"/>
      <c r="C312" s="2"/>
      <c r="D312" s="22"/>
      <c r="E312" s="20"/>
      <c r="F312" s="20"/>
      <c r="G312" s="20"/>
      <c r="H312" s="20"/>
    </row>
    <row r="313" spans="2:8" s="3" customFormat="1" x14ac:dyDescent="0.35">
      <c r="B313" s="2"/>
      <c r="C313" s="2"/>
      <c r="D313" s="22"/>
      <c r="E313" s="20"/>
      <c r="F313" s="20"/>
      <c r="G313" s="20"/>
      <c r="H313" s="20"/>
    </row>
    <row r="314" spans="2:8" s="3" customFormat="1" x14ac:dyDescent="0.35">
      <c r="B314" s="2"/>
      <c r="C314" s="2"/>
      <c r="D314" s="22"/>
      <c r="E314" s="20"/>
      <c r="F314" s="20"/>
      <c r="G314" s="20"/>
      <c r="H314" s="20"/>
    </row>
    <row r="315" spans="2:8" s="3" customFormat="1" x14ac:dyDescent="0.35">
      <c r="B315" s="2"/>
      <c r="C315" s="2"/>
      <c r="D315" s="22"/>
      <c r="E315" s="20"/>
      <c r="F315" s="20"/>
      <c r="G315" s="20"/>
      <c r="H315" s="20"/>
    </row>
    <row r="316" spans="2:8" s="3" customFormat="1" x14ac:dyDescent="0.35">
      <c r="B316" s="2"/>
      <c r="C316" s="2"/>
      <c r="D316" s="22"/>
      <c r="E316" s="20"/>
      <c r="F316" s="20"/>
      <c r="G316" s="20"/>
      <c r="H316" s="20"/>
    </row>
    <row r="317" spans="2:8" s="3" customFormat="1" x14ac:dyDescent="0.35">
      <c r="B317" s="2"/>
      <c r="C317" s="2"/>
      <c r="D317" s="22"/>
      <c r="E317" s="20"/>
      <c r="F317" s="20"/>
      <c r="G317" s="20"/>
      <c r="H317" s="20"/>
    </row>
    <row r="318" spans="2:8" s="3" customFormat="1" x14ac:dyDescent="0.35">
      <c r="B318" s="2"/>
      <c r="C318" s="2"/>
      <c r="D318" s="22"/>
      <c r="E318" s="20"/>
      <c r="F318" s="20"/>
      <c r="G318" s="20"/>
      <c r="H318" s="20"/>
    </row>
    <row r="319" spans="2:8" s="3" customFormat="1" x14ac:dyDescent="0.35">
      <c r="B319" s="2"/>
      <c r="C319" s="2"/>
      <c r="D319" s="22"/>
      <c r="E319" s="20"/>
      <c r="F319" s="20"/>
      <c r="G319" s="20"/>
      <c r="H319" s="20"/>
    </row>
    <row r="320" spans="2:8" s="3" customFormat="1" x14ac:dyDescent="0.35">
      <c r="B320" s="2"/>
      <c r="C320" s="2"/>
      <c r="D320" s="22"/>
      <c r="E320" s="20"/>
      <c r="F320" s="20"/>
      <c r="G320" s="20"/>
      <c r="H320" s="20"/>
    </row>
    <row r="321" spans="2:8" s="3" customFormat="1" x14ac:dyDescent="0.35">
      <c r="B321" s="2"/>
      <c r="C321" s="2"/>
      <c r="D321" s="22"/>
      <c r="E321" s="20"/>
      <c r="F321" s="20"/>
      <c r="G321" s="20"/>
      <c r="H321" s="20"/>
    </row>
    <row r="322" spans="2:8" s="3" customFormat="1" x14ac:dyDescent="0.35">
      <c r="B322" s="2"/>
      <c r="C322" s="2"/>
      <c r="D322" s="22"/>
      <c r="E322" s="20"/>
      <c r="F322" s="20"/>
      <c r="G322" s="20"/>
      <c r="H322" s="20"/>
    </row>
    <row r="323" spans="2:8" s="3" customFormat="1" x14ac:dyDescent="0.35">
      <c r="B323" s="2"/>
      <c r="C323" s="2"/>
      <c r="D323" s="22"/>
      <c r="E323" s="20"/>
      <c r="F323" s="20"/>
      <c r="G323" s="20"/>
      <c r="H323" s="20"/>
    </row>
    <row r="324" spans="2:8" s="3" customFormat="1" x14ac:dyDescent="0.35">
      <c r="B324" s="2"/>
      <c r="C324" s="2"/>
      <c r="D324" s="22"/>
      <c r="E324" s="20"/>
      <c r="F324" s="20"/>
      <c r="G324" s="20"/>
      <c r="H324" s="20"/>
    </row>
    <row r="325" spans="2:8" s="3" customFormat="1" x14ac:dyDescent="0.35">
      <c r="B325" s="2"/>
      <c r="C325" s="2"/>
      <c r="D325" s="22"/>
      <c r="E325" s="20"/>
      <c r="F325" s="20"/>
      <c r="G325" s="20"/>
      <c r="H325" s="20"/>
    </row>
    <row r="326" spans="2:8" s="3" customFormat="1" x14ac:dyDescent="0.35">
      <c r="B326" s="2"/>
      <c r="C326" s="2"/>
      <c r="D326" s="22"/>
      <c r="E326" s="20"/>
      <c r="F326" s="20"/>
      <c r="G326" s="20"/>
      <c r="H326" s="20"/>
    </row>
    <row r="327" spans="2:8" s="3" customFormat="1" x14ac:dyDescent="0.35">
      <c r="B327" s="2"/>
      <c r="C327" s="2"/>
      <c r="D327" s="22"/>
      <c r="E327" s="20"/>
      <c r="F327" s="20"/>
      <c r="G327" s="20"/>
      <c r="H327" s="20"/>
    </row>
    <row r="328" spans="2:8" s="3" customFormat="1" x14ac:dyDescent="0.35">
      <c r="B328" s="2"/>
      <c r="C328" s="2"/>
      <c r="D328" s="22"/>
      <c r="E328" s="20"/>
      <c r="F328" s="20"/>
      <c r="G328" s="20"/>
      <c r="H328" s="20"/>
    </row>
    <row r="329" spans="2:8" s="3" customFormat="1" x14ac:dyDescent="0.35">
      <c r="B329" s="2"/>
      <c r="C329" s="2"/>
      <c r="D329" s="22"/>
      <c r="E329" s="20"/>
      <c r="F329" s="20"/>
      <c r="G329" s="20"/>
      <c r="H329" s="20"/>
    </row>
    <row r="330" spans="2:8" s="3" customFormat="1" x14ac:dyDescent="0.35">
      <c r="B330" s="2"/>
      <c r="C330" s="2"/>
      <c r="D330" s="22"/>
      <c r="E330" s="20"/>
      <c r="F330" s="20"/>
      <c r="G330" s="20"/>
      <c r="H330" s="20"/>
    </row>
    <row r="331" spans="2:8" s="3" customFormat="1" x14ac:dyDescent="0.35">
      <c r="B331" s="2"/>
      <c r="C331" s="2"/>
      <c r="D331" s="22"/>
      <c r="E331" s="20"/>
      <c r="F331" s="20"/>
      <c r="G331" s="20"/>
      <c r="H331" s="20"/>
    </row>
    <row r="332" spans="2:8" s="3" customFormat="1" x14ac:dyDescent="0.35">
      <c r="B332" s="2"/>
      <c r="C332" s="2"/>
      <c r="D332" s="22"/>
      <c r="E332" s="20"/>
      <c r="F332" s="20"/>
      <c r="G332" s="20"/>
      <c r="H332" s="20"/>
    </row>
    <row r="333" spans="2:8" s="3" customFormat="1" x14ac:dyDescent="0.35">
      <c r="B333" s="2"/>
      <c r="C333" s="2"/>
      <c r="D333" s="22"/>
      <c r="E333" s="20"/>
      <c r="F333" s="20"/>
      <c r="G333" s="20"/>
      <c r="H333" s="20"/>
    </row>
    <row r="334" spans="2:8" s="3" customFormat="1" x14ac:dyDescent="0.35">
      <c r="B334" s="2"/>
      <c r="C334" s="2"/>
      <c r="D334" s="22"/>
      <c r="E334" s="20"/>
      <c r="F334" s="20"/>
      <c r="G334" s="20"/>
      <c r="H334" s="20"/>
    </row>
    <row r="335" spans="2:8" s="3" customFormat="1" x14ac:dyDescent="0.35">
      <c r="B335" s="2"/>
      <c r="C335" s="2"/>
      <c r="D335" s="22"/>
      <c r="E335" s="20"/>
      <c r="F335" s="20"/>
      <c r="G335" s="20"/>
      <c r="H335" s="20"/>
    </row>
    <row r="336" spans="2:8" s="3" customFormat="1" x14ac:dyDescent="0.35">
      <c r="B336" s="2"/>
      <c r="C336" s="2"/>
      <c r="D336" s="22"/>
      <c r="E336" s="20"/>
      <c r="F336" s="20"/>
      <c r="G336" s="20"/>
      <c r="H336" s="20"/>
    </row>
    <row r="337" spans="2:8" s="3" customFormat="1" x14ac:dyDescent="0.35">
      <c r="B337" s="2"/>
      <c r="C337" s="2"/>
      <c r="D337" s="22"/>
      <c r="E337" s="20"/>
      <c r="F337" s="20"/>
      <c r="G337" s="20"/>
      <c r="H337" s="20"/>
    </row>
    <row r="338" spans="2:8" s="3" customFormat="1" x14ac:dyDescent="0.35">
      <c r="B338" s="2"/>
      <c r="C338" s="2"/>
      <c r="D338" s="22"/>
      <c r="E338" s="20"/>
      <c r="F338" s="20"/>
      <c r="G338" s="20"/>
      <c r="H338" s="20"/>
    </row>
    <row r="339" spans="2:8" s="3" customFormat="1" x14ac:dyDescent="0.35">
      <c r="B339" s="2"/>
      <c r="C339" s="2"/>
      <c r="D339" s="22"/>
      <c r="E339" s="20"/>
      <c r="F339" s="20"/>
      <c r="G339" s="20"/>
      <c r="H339" s="20"/>
    </row>
    <row r="340" spans="2:8" s="3" customFormat="1" x14ac:dyDescent="0.35">
      <c r="B340" s="2"/>
      <c r="C340" s="2"/>
      <c r="D340" s="22"/>
      <c r="E340" s="20"/>
      <c r="F340" s="20"/>
      <c r="G340" s="20"/>
      <c r="H340" s="20"/>
    </row>
    <row r="341" spans="2:8" s="3" customFormat="1" x14ac:dyDescent="0.35">
      <c r="B341" s="2"/>
      <c r="C341" s="2"/>
      <c r="D341" s="22"/>
      <c r="E341" s="20"/>
      <c r="F341" s="20"/>
      <c r="G341" s="20"/>
      <c r="H341" s="20"/>
    </row>
    <row r="342" spans="2:8" s="3" customFormat="1" x14ac:dyDescent="0.35">
      <c r="B342" s="2"/>
      <c r="C342" s="2"/>
      <c r="D342" s="22"/>
      <c r="E342" s="20"/>
      <c r="F342" s="20"/>
      <c r="G342" s="20"/>
      <c r="H342" s="20"/>
    </row>
    <row r="343" spans="2:8" s="3" customFormat="1" x14ac:dyDescent="0.35">
      <c r="B343" s="2"/>
      <c r="C343" s="2"/>
      <c r="D343" s="22"/>
      <c r="E343" s="20"/>
      <c r="F343" s="20"/>
      <c r="G343" s="20"/>
      <c r="H343" s="20"/>
    </row>
    <row r="344" spans="2:8" s="3" customFormat="1" x14ac:dyDescent="0.35">
      <c r="B344" s="2"/>
      <c r="C344" s="2"/>
      <c r="D344" s="22"/>
      <c r="E344" s="20"/>
      <c r="F344" s="20"/>
      <c r="G344" s="20"/>
      <c r="H344" s="20"/>
    </row>
    <row r="345" spans="2:8" s="3" customFormat="1" x14ac:dyDescent="0.35">
      <c r="B345" s="2"/>
      <c r="C345" s="2"/>
      <c r="D345" s="22"/>
      <c r="E345" s="20"/>
      <c r="F345" s="20"/>
      <c r="G345" s="20"/>
      <c r="H345" s="20"/>
    </row>
    <row r="346" spans="2:8" s="3" customFormat="1" x14ac:dyDescent="0.35">
      <c r="B346" s="2"/>
      <c r="C346" s="2"/>
      <c r="D346" s="22"/>
      <c r="E346" s="20"/>
      <c r="F346" s="20"/>
      <c r="G346" s="20"/>
      <c r="H346" s="20"/>
    </row>
    <row r="347" spans="2:8" s="3" customFormat="1" x14ac:dyDescent="0.35">
      <c r="B347" s="2"/>
      <c r="C347" s="2"/>
      <c r="D347" s="22"/>
      <c r="E347" s="20"/>
      <c r="F347" s="20"/>
      <c r="G347" s="20"/>
      <c r="H347" s="20"/>
    </row>
    <row r="348" spans="2:8" s="3" customFormat="1" x14ac:dyDescent="0.35">
      <c r="B348" s="2"/>
      <c r="C348" s="2"/>
      <c r="D348" s="22"/>
      <c r="E348" s="20"/>
      <c r="F348" s="20"/>
      <c r="G348" s="20"/>
      <c r="H348" s="20"/>
    </row>
    <row r="349" spans="2:8" s="3" customFormat="1" x14ac:dyDescent="0.35">
      <c r="B349" s="2"/>
      <c r="C349" s="2"/>
      <c r="D349" s="22"/>
      <c r="E349" s="20"/>
      <c r="F349" s="20"/>
      <c r="G349" s="20"/>
      <c r="H349" s="20"/>
    </row>
    <row r="350" spans="2:8" s="3" customFormat="1" x14ac:dyDescent="0.35">
      <c r="B350" s="2"/>
      <c r="C350" s="2"/>
      <c r="D350" s="22"/>
      <c r="E350" s="20"/>
      <c r="F350" s="20"/>
      <c r="G350" s="20"/>
      <c r="H350" s="20"/>
    </row>
    <row r="351" spans="2:8" s="3" customFormat="1" x14ac:dyDescent="0.35">
      <c r="B351" s="2"/>
      <c r="C351" s="2"/>
      <c r="D351" s="22"/>
      <c r="E351" s="20"/>
      <c r="F351" s="20"/>
      <c r="G351" s="20"/>
      <c r="H351" s="20"/>
    </row>
    <row r="352" spans="2:8" s="3" customFormat="1" x14ac:dyDescent="0.35">
      <c r="B352" s="2"/>
      <c r="C352" s="2"/>
      <c r="D352" s="22"/>
      <c r="E352" s="20"/>
      <c r="F352" s="20"/>
      <c r="G352" s="20"/>
      <c r="H352" s="20"/>
    </row>
    <row r="353" spans="2:8" s="3" customFormat="1" x14ac:dyDescent="0.35">
      <c r="B353" s="2"/>
      <c r="C353" s="2"/>
      <c r="D353" s="22"/>
      <c r="E353" s="20"/>
      <c r="F353" s="20"/>
      <c r="G353" s="20"/>
      <c r="H353" s="20"/>
    </row>
    <row r="354" spans="2:8" s="3" customFormat="1" x14ac:dyDescent="0.35">
      <c r="B354" s="2"/>
      <c r="C354" s="2"/>
      <c r="D354" s="22"/>
      <c r="E354" s="20"/>
      <c r="F354" s="20"/>
      <c r="G354" s="20"/>
      <c r="H354" s="20"/>
    </row>
    <row r="355" spans="2:8" s="3" customFormat="1" x14ac:dyDescent="0.35">
      <c r="B355" s="2"/>
      <c r="C355" s="2"/>
      <c r="D355" s="22"/>
      <c r="E355" s="20"/>
      <c r="F355" s="20"/>
      <c r="G355" s="20"/>
      <c r="H355" s="20"/>
    </row>
    <row r="356" spans="2:8" s="3" customFormat="1" x14ac:dyDescent="0.35">
      <c r="B356" s="2"/>
      <c r="C356" s="2"/>
      <c r="D356" s="22"/>
      <c r="E356" s="20"/>
      <c r="F356" s="20"/>
      <c r="G356" s="20"/>
      <c r="H356" s="20"/>
    </row>
    <row r="357" spans="2:8" s="3" customFormat="1" x14ac:dyDescent="0.35">
      <c r="B357" s="2"/>
      <c r="C357" s="2"/>
      <c r="D357" s="22"/>
      <c r="E357" s="20"/>
      <c r="F357" s="20"/>
      <c r="G357" s="20"/>
      <c r="H357" s="20"/>
    </row>
    <row r="358" spans="2:8" s="3" customFormat="1" x14ac:dyDescent="0.35">
      <c r="B358" s="2"/>
      <c r="C358" s="2"/>
      <c r="D358" s="22"/>
      <c r="E358" s="20"/>
      <c r="F358" s="20"/>
      <c r="G358" s="20"/>
      <c r="H358" s="20"/>
    </row>
    <row r="359" spans="2:8" s="3" customFormat="1" x14ac:dyDescent="0.35">
      <c r="B359" s="2"/>
      <c r="C359" s="2"/>
      <c r="D359" s="22"/>
      <c r="E359" s="20"/>
      <c r="F359" s="20"/>
      <c r="G359" s="20"/>
      <c r="H359" s="20"/>
    </row>
    <row r="360" spans="2:8" s="3" customFormat="1" x14ac:dyDescent="0.35">
      <c r="B360" s="2"/>
      <c r="C360" s="2"/>
      <c r="D360" s="22"/>
      <c r="E360" s="20"/>
      <c r="F360" s="20"/>
      <c r="G360" s="20"/>
      <c r="H360" s="20"/>
    </row>
    <row r="361" spans="2:8" s="3" customFormat="1" x14ac:dyDescent="0.35">
      <c r="B361" s="2"/>
      <c r="C361" s="2"/>
      <c r="D361" s="22"/>
      <c r="E361" s="20"/>
      <c r="F361" s="20"/>
      <c r="G361" s="20"/>
      <c r="H361" s="20"/>
    </row>
    <row r="362" spans="2:8" s="3" customFormat="1" x14ac:dyDescent="0.35">
      <c r="B362" s="2"/>
      <c r="C362" s="2"/>
      <c r="D362" s="22"/>
      <c r="E362" s="20"/>
      <c r="F362" s="20"/>
      <c r="G362" s="20"/>
      <c r="H362" s="20"/>
    </row>
    <row r="363" spans="2:8" s="3" customFormat="1" x14ac:dyDescent="0.35">
      <c r="B363" s="2"/>
      <c r="C363" s="2"/>
      <c r="D363" s="22"/>
      <c r="E363" s="20"/>
      <c r="F363" s="20"/>
      <c r="G363" s="20"/>
      <c r="H363" s="20"/>
    </row>
    <row r="364" spans="2:8" s="3" customFormat="1" x14ac:dyDescent="0.35">
      <c r="B364" s="2"/>
      <c r="C364" s="2"/>
      <c r="D364" s="22"/>
      <c r="E364" s="20"/>
      <c r="F364" s="20"/>
      <c r="G364" s="20"/>
      <c r="H364" s="20"/>
    </row>
    <row r="365" spans="2:8" s="3" customFormat="1" x14ac:dyDescent="0.35">
      <c r="B365" s="2"/>
      <c r="C365" s="2"/>
      <c r="D365" s="22"/>
      <c r="E365" s="20"/>
      <c r="F365" s="20"/>
      <c r="G365" s="20"/>
      <c r="H365" s="20"/>
    </row>
    <row r="366" spans="2:8" s="3" customFormat="1" x14ac:dyDescent="0.35">
      <c r="B366" s="2"/>
      <c r="C366" s="2"/>
      <c r="D366" s="22"/>
      <c r="E366" s="20"/>
      <c r="F366" s="20"/>
      <c r="G366" s="20"/>
      <c r="H366" s="20"/>
    </row>
    <row r="367" spans="2:8" s="3" customFormat="1" x14ac:dyDescent="0.35">
      <c r="B367" s="2"/>
      <c r="C367" s="2"/>
      <c r="D367" s="22"/>
      <c r="E367" s="20"/>
      <c r="F367" s="20"/>
      <c r="G367" s="20"/>
      <c r="H367" s="20"/>
    </row>
    <row r="368" spans="2:8" s="3" customFormat="1" x14ac:dyDescent="0.35">
      <c r="B368" s="2"/>
      <c r="C368" s="2"/>
      <c r="D368" s="22"/>
      <c r="E368" s="20"/>
      <c r="F368" s="20"/>
      <c r="G368" s="20"/>
      <c r="H368" s="20"/>
    </row>
    <row r="369" spans="2:8" s="3" customFormat="1" x14ac:dyDescent="0.35">
      <c r="B369" s="2"/>
      <c r="C369" s="2"/>
      <c r="D369" s="22"/>
      <c r="E369" s="20"/>
      <c r="F369" s="20"/>
      <c r="G369" s="20"/>
      <c r="H369" s="20"/>
    </row>
    <row r="370" spans="2:8" s="3" customFormat="1" x14ac:dyDescent="0.35">
      <c r="B370" s="2"/>
      <c r="C370" s="2"/>
      <c r="D370" s="22"/>
      <c r="E370" s="20"/>
      <c r="F370" s="20"/>
      <c r="G370" s="20"/>
      <c r="H370" s="20"/>
    </row>
    <row r="371" spans="2:8" s="3" customFormat="1" x14ac:dyDescent="0.35">
      <c r="B371" s="2"/>
      <c r="C371" s="2"/>
      <c r="D371" s="22"/>
      <c r="E371" s="20"/>
      <c r="F371" s="20"/>
      <c r="G371" s="20"/>
      <c r="H371" s="20"/>
    </row>
    <row r="372" spans="2:8" s="3" customFormat="1" x14ac:dyDescent="0.35">
      <c r="B372" s="2"/>
      <c r="C372" s="2"/>
      <c r="D372" s="22"/>
      <c r="E372" s="20"/>
      <c r="F372" s="20"/>
      <c r="G372" s="20"/>
      <c r="H372" s="20"/>
    </row>
    <row r="373" spans="2:8" s="3" customFormat="1" x14ac:dyDescent="0.35">
      <c r="B373" s="2"/>
      <c r="C373" s="2"/>
      <c r="D373" s="22"/>
      <c r="E373" s="20"/>
      <c r="F373" s="20"/>
      <c r="G373" s="20"/>
      <c r="H373" s="20"/>
    </row>
    <row r="374" spans="2:8" s="3" customFormat="1" x14ac:dyDescent="0.35">
      <c r="B374" s="2"/>
      <c r="C374" s="2"/>
      <c r="D374" s="22"/>
      <c r="E374" s="20"/>
      <c r="F374" s="20"/>
      <c r="G374" s="20"/>
      <c r="H374" s="20"/>
    </row>
    <row r="375" spans="2:8" s="3" customFormat="1" x14ac:dyDescent="0.35">
      <c r="B375" s="2"/>
      <c r="C375" s="2"/>
      <c r="D375" s="22"/>
      <c r="E375" s="20"/>
      <c r="F375" s="20"/>
      <c r="G375" s="20"/>
      <c r="H375" s="20"/>
    </row>
    <row r="376" spans="2:8" s="3" customFormat="1" x14ac:dyDescent="0.35">
      <c r="B376" s="2"/>
      <c r="C376" s="2"/>
      <c r="D376" s="22"/>
      <c r="E376" s="20"/>
      <c r="F376" s="20"/>
      <c r="G376" s="20"/>
      <c r="H376" s="20"/>
    </row>
    <row r="377" spans="2:8" s="3" customFormat="1" x14ac:dyDescent="0.35">
      <c r="B377" s="2"/>
      <c r="C377" s="2"/>
      <c r="D377" s="22"/>
      <c r="E377" s="20"/>
      <c r="F377" s="20"/>
      <c r="G377" s="20"/>
      <c r="H377" s="20"/>
    </row>
    <row r="378" spans="2:8" s="3" customFormat="1" x14ac:dyDescent="0.35">
      <c r="B378" s="2"/>
      <c r="C378" s="2"/>
      <c r="D378" s="22"/>
      <c r="E378" s="20"/>
      <c r="F378" s="20"/>
      <c r="G378" s="20"/>
      <c r="H378" s="20"/>
    </row>
    <row r="379" spans="2:8" s="3" customFormat="1" x14ac:dyDescent="0.35">
      <c r="B379" s="2"/>
      <c r="C379" s="2"/>
      <c r="D379" s="22"/>
      <c r="E379" s="20"/>
      <c r="F379" s="20"/>
      <c r="G379" s="20"/>
      <c r="H379" s="20"/>
    </row>
    <row r="380" spans="2:8" s="3" customFormat="1" x14ac:dyDescent="0.35">
      <c r="B380" s="2"/>
      <c r="C380" s="2"/>
      <c r="D380" s="22"/>
      <c r="E380" s="20"/>
      <c r="F380" s="20"/>
      <c r="G380" s="20"/>
      <c r="H380" s="20"/>
    </row>
    <row r="381" spans="2:8" s="3" customFormat="1" x14ac:dyDescent="0.35">
      <c r="B381" s="2"/>
      <c r="C381" s="2"/>
      <c r="D381" s="22"/>
      <c r="E381" s="20"/>
      <c r="F381" s="20"/>
      <c r="G381" s="20"/>
      <c r="H381" s="20"/>
    </row>
    <row r="382" spans="2:8" s="3" customFormat="1" x14ac:dyDescent="0.35">
      <c r="B382" s="2"/>
      <c r="C382" s="2"/>
      <c r="D382" s="22"/>
      <c r="E382" s="20"/>
      <c r="F382" s="20"/>
      <c r="G382" s="20"/>
      <c r="H382" s="20"/>
    </row>
    <row r="383" spans="2:8" s="3" customFormat="1" x14ac:dyDescent="0.35">
      <c r="B383" s="2"/>
      <c r="C383" s="2"/>
      <c r="D383" s="22"/>
      <c r="E383" s="20"/>
      <c r="F383" s="20"/>
      <c r="G383" s="20"/>
      <c r="H383" s="20"/>
    </row>
    <row r="384" spans="2:8" s="3" customFormat="1" x14ac:dyDescent="0.35">
      <c r="B384" s="2"/>
      <c r="C384" s="2"/>
      <c r="D384" s="22"/>
      <c r="E384" s="20"/>
      <c r="F384" s="20"/>
      <c r="G384" s="20"/>
      <c r="H384" s="20"/>
    </row>
    <row r="385" spans="2:8" s="3" customFormat="1" x14ac:dyDescent="0.35">
      <c r="B385" s="2"/>
      <c r="C385" s="2"/>
      <c r="D385" s="22"/>
      <c r="E385" s="20"/>
      <c r="F385" s="20"/>
      <c r="G385" s="20"/>
      <c r="H385" s="20"/>
    </row>
    <row r="386" spans="2:8" s="3" customFormat="1" x14ac:dyDescent="0.35">
      <c r="B386" s="2"/>
      <c r="C386" s="2"/>
      <c r="D386" s="22"/>
      <c r="E386" s="20"/>
      <c r="F386" s="20"/>
      <c r="G386" s="20"/>
      <c r="H386" s="20"/>
    </row>
    <row r="387" spans="2:8" s="3" customFormat="1" x14ac:dyDescent="0.35">
      <c r="B387" s="2"/>
      <c r="C387" s="2"/>
      <c r="D387" s="22"/>
      <c r="E387" s="20"/>
      <c r="F387" s="20"/>
      <c r="G387" s="20"/>
      <c r="H387" s="20"/>
    </row>
    <row r="388" spans="2:8" s="3" customFormat="1" x14ac:dyDescent="0.35">
      <c r="B388" s="2"/>
      <c r="C388" s="2"/>
      <c r="D388" s="22"/>
      <c r="E388" s="20"/>
      <c r="F388" s="20"/>
      <c r="G388" s="20"/>
      <c r="H388" s="20"/>
    </row>
    <row r="389" spans="2:8" s="3" customFormat="1" x14ac:dyDescent="0.35">
      <c r="B389" s="2"/>
      <c r="C389" s="2"/>
      <c r="D389" s="22"/>
      <c r="E389" s="20"/>
      <c r="F389" s="20"/>
      <c r="G389" s="20"/>
      <c r="H389" s="20"/>
    </row>
    <row r="390" spans="2:8" s="3" customFormat="1" x14ac:dyDescent="0.35">
      <c r="B390" s="2"/>
      <c r="C390" s="2"/>
      <c r="D390" s="22"/>
      <c r="E390" s="20"/>
      <c r="F390" s="20"/>
      <c r="G390" s="20"/>
      <c r="H390" s="20"/>
    </row>
    <row r="391" spans="2:8" s="3" customFormat="1" x14ac:dyDescent="0.35">
      <c r="B391" s="2"/>
      <c r="C391" s="2"/>
      <c r="D391" s="22"/>
      <c r="E391" s="20"/>
      <c r="F391" s="20"/>
      <c r="G391" s="20"/>
      <c r="H391" s="20"/>
    </row>
    <row r="392" spans="2:8" s="3" customFormat="1" x14ac:dyDescent="0.35">
      <c r="B392" s="2"/>
      <c r="C392" s="2"/>
      <c r="D392" s="22"/>
      <c r="E392" s="20"/>
      <c r="F392" s="20"/>
      <c r="G392" s="20"/>
      <c r="H392" s="20"/>
    </row>
    <row r="393" spans="2:8" s="3" customFormat="1" x14ac:dyDescent="0.35">
      <c r="B393" s="2"/>
      <c r="C393" s="2"/>
      <c r="D393" s="22"/>
      <c r="E393" s="20"/>
      <c r="F393" s="20"/>
      <c r="G393" s="20"/>
      <c r="H393" s="20"/>
    </row>
    <row r="394" spans="2:8" s="3" customFormat="1" x14ac:dyDescent="0.35">
      <c r="B394" s="2"/>
      <c r="C394" s="2"/>
      <c r="D394" s="22"/>
      <c r="E394" s="20"/>
      <c r="F394" s="20"/>
      <c r="G394" s="20"/>
      <c r="H394" s="20"/>
    </row>
    <row r="395" spans="2:8" s="3" customFormat="1" x14ac:dyDescent="0.35">
      <c r="B395" s="2"/>
      <c r="C395" s="2"/>
      <c r="D395" s="22"/>
      <c r="E395" s="20"/>
      <c r="F395" s="20"/>
      <c r="G395" s="20"/>
      <c r="H395" s="20"/>
    </row>
    <row r="396" spans="2:8" s="3" customFormat="1" x14ac:dyDescent="0.35">
      <c r="B396" s="2"/>
      <c r="C396" s="2"/>
      <c r="D396" s="22"/>
      <c r="E396" s="20"/>
      <c r="F396" s="20"/>
      <c r="G396" s="20"/>
      <c r="H396" s="20"/>
    </row>
    <row r="397" spans="2:8" s="3" customFormat="1" x14ac:dyDescent="0.35">
      <c r="B397" s="2"/>
      <c r="C397" s="2"/>
      <c r="D397" s="22"/>
      <c r="E397" s="20"/>
      <c r="F397" s="20"/>
      <c r="G397" s="20"/>
      <c r="H397" s="20"/>
    </row>
    <row r="398" spans="2:8" s="3" customFormat="1" x14ac:dyDescent="0.35">
      <c r="B398" s="2"/>
      <c r="C398" s="2"/>
      <c r="D398" s="22"/>
      <c r="E398" s="20"/>
      <c r="F398" s="20"/>
      <c r="G398" s="20"/>
      <c r="H398" s="20"/>
    </row>
    <row r="399" spans="2:8" s="3" customFormat="1" x14ac:dyDescent="0.35">
      <c r="B399" s="2"/>
      <c r="C399" s="2"/>
      <c r="D399" s="22"/>
      <c r="E399" s="20"/>
      <c r="F399" s="20"/>
      <c r="G399" s="20"/>
      <c r="H399" s="20"/>
    </row>
    <row r="400" spans="2:8" s="3" customFormat="1" x14ac:dyDescent="0.35">
      <c r="B400" s="2"/>
      <c r="C400" s="2"/>
      <c r="D400" s="22"/>
      <c r="E400" s="20"/>
      <c r="F400" s="20"/>
      <c r="G400" s="20"/>
      <c r="H400" s="20"/>
    </row>
    <row r="401" spans="2:8" s="3" customFormat="1" x14ac:dyDescent="0.35">
      <c r="B401" s="2"/>
      <c r="C401" s="2"/>
      <c r="D401" s="22"/>
      <c r="E401" s="20"/>
      <c r="F401" s="20"/>
      <c r="G401" s="20"/>
      <c r="H401" s="20"/>
    </row>
    <row r="402" spans="2:8" s="3" customFormat="1" x14ac:dyDescent="0.35">
      <c r="B402" s="2"/>
      <c r="C402" s="2"/>
      <c r="D402" s="22"/>
      <c r="E402" s="20"/>
      <c r="F402" s="20"/>
      <c r="G402" s="20"/>
      <c r="H402" s="20"/>
    </row>
    <row r="403" spans="2:8" s="3" customFormat="1" x14ac:dyDescent="0.35">
      <c r="B403" s="2"/>
      <c r="C403" s="2"/>
      <c r="D403" s="22"/>
      <c r="E403" s="20"/>
      <c r="F403" s="20"/>
      <c r="G403" s="20"/>
      <c r="H403" s="20"/>
    </row>
    <row r="404" spans="2:8" s="3" customFormat="1" x14ac:dyDescent="0.35">
      <c r="B404" s="2"/>
      <c r="C404" s="2"/>
      <c r="D404" s="22"/>
      <c r="E404" s="20"/>
      <c r="F404" s="20"/>
      <c r="G404" s="20"/>
      <c r="H404" s="20"/>
    </row>
    <row r="405" spans="2:8" s="3" customFormat="1" x14ac:dyDescent="0.35">
      <c r="B405" s="2"/>
      <c r="C405" s="2"/>
      <c r="D405" s="22"/>
      <c r="E405" s="20"/>
      <c r="F405" s="20"/>
      <c r="G405" s="20"/>
      <c r="H405" s="20"/>
    </row>
    <row r="406" spans="2:8" s="3" customFormat="1" x14ac:dyDescent="0.35">
      <c r="B406" s="2"/>
      <c r="C406" s="2"/>
      <c r="D406" s="22"/>
      <c r="E406" s="20"/>
      <c r="F406" s="20"/>
      <c r="G406" s="20"/>
      <c r="H406" s="20"/>
    </row>
    <row r="407" spans="2:8" s="3" customFormat="1" x14ac:dyDescent="0.35">
      <c r="B407" s="2"/>
      <c r="C407" s="2"/>
      <c r="D407" s="22"/>
      <c r="E407" s="20"/>
      <c r="F407" s="20"/>
      <c r="G407" s="20"/>
      <c r="H407" s="20"/>
    </row>
    <row r="408" spans="2:8" s="3" customFormat="1" x14ac:dyDescent="0.35">
      <c r="B408" s="2"/>
      <c r="C408" s="2"/>
      <c r="D408" s="22"/>
      <c r="E408" s="20"/>
      <c r="F408" s="20"/>
      <c r="G408" s="20"/>
      <c r="H408" s="20"/>
    </row>
    <row r="409" spans="2:8" s="3" customFormat="1" x14ac:dyDescent="0.35">
      <c r="B409" s="2"/>
      <c r="C409" s="2"/>
      <c r="D409" s="22"/>
      <c r="E409" s="20"/>
      <c r="F409" s="20"/>
      <c r="G409" s="20"/>
      <c r="H409" s="20"/>
    </row>
    <row r="410" spans="2:8" s="3" customFormat="1" x14ac:dyDescent="0.35">
      <c r="B410" s="2"/>
      <c r="C410" s="2"/>
      <c r="D410" s="22"/>
      <c r="E410" s="20"/>
      <c r="F410" s="20"/>
      <c r="G410" s="20"/>
      <c r="H410" s="20"/>
    </row>
    <row r="411" spans="2:8" s="3" customFormat="1" x14ac:dyDescent="0.35">
      <c r="B411" s="2"/>
      <c r="C411" s="2"/>
      <c r="D411" s="22"/>
      <c r="E411" s="20"/>
      <c r="F411" s="20"/>
      <c r="G411" s="20"/>
      <c r="H411" s="20"/>
    </row>
    <row r="412" spans="2:8" s="3" customFormat="1" x14ac:dyDescent="0.35">
      <c r="B412" s="2"/>
      <c r="C412" s="2"/>
      <c r="D412" s="22"/>
      <c r="E412" s="20"/>
      <c r="F412" s="20"/>
      <c r="G412" s="20"/>
      <c r="H412" s="20"/>
    </row>
    <row r="413" spans="2:8" s="3" customFormat="1" x14ac:dyDescent="0.35">
      <c r="B413" s="2"/>
      <c r="C413" s="2"/>
      <c r="D413" s="22"/>
      <c r="E413" s="20"/>
      <c r="F413" s="20"/>
      <c r="G413" s="20"/>
      <c r="H413" s="20"/>
    </row>
    <row r="414" spans="2:8" s="3" customFormat="1" x14ac:dyDescent="0.35">
      <c r="B414" s="2"/>
      <c r="C414" s="2"/>
      <c r="D414" s="22"/>
      <c r="E414" s="20"/>
      <c r="F414" s="20"/>
      <c r="G414" s="20"/>
      <c r="H414" s="20"/>
    </row>
    <row r="415" spans="2:8" s="3" customFormat="1" x14ac:dyDescent="0.35">
      <c r="B415" s="2"/>
      <c r="C415" s="2"/>
      <c r="D415" s="22"/>
      <c r="E415" s="20"/>
      <c r="F415" s="20"/>
      <c r="G415" s="20"/>
      <c r="H415" s="20"/>
    </row>
    <row r="416" spans="2:8" s="3" customFormat="1" x14ac:dyDescent="0.35">
      <c r="B416" s="2"/>
      <c r="C416" s="2"/>
      <c r="D416" s="22"/>
      <c r="E416" s="20"/>
      <c r="F416" s="20"/>
      <c r="G416" s="20"/>
      <c r="H416" s="20"/>
    </row>
    <row r="417" spans="2:8" s="3" customFormat="1" x14ac:dyDescent="0.35">
      <c r="B417" s="2"/>
      <c r="C417" s="2"/>
      <c r="D417" s="22"/>
      <c r="E417" s="20"/>
      <c r="F417" s="20"/>
      <c r="G417" s="20"/>
      <c r="H417" s="20"/>
    </row>
    <row r="418" spans="2:8" s="3" customFormat="1" x14ac:dyDescent="0.35">
      <c r="B418" s="2"/>
      <c r="C418" s="2"/>
      <c r="D418" s="22"/>
      <c r="E418" s="20"/>
      <c r="F418" s="20"/>
      <c r="G418" s="20"/>
      <c r="H418" s="20"/>
    </row>
    <row r="419" spans="2:8" s="3" customFormat="1" x14ac:dyDescent="0.35">
      <c r="B419" s="2"/>
      <c r="C419" s="2"/>
      <c r="D419" s="22"/>
      <c r="E419" s="20"/>
      <c r="F419" s="20"/>
      <c r="G419" s="20"/>
      <c r="H419" s="20"/>
    </row>
    <row r="420" spans="2:8" s="3" customFormat="1" x14ac:dyDescent="0.35">
      <c r="B420" s="2"/>
      <c r="C420" s="2"/>
      <c r="D420" s="22"/>
      <c r="E420" s="20"/>
      <c r="F420" s="20"/>
      <c r="G420" s="20"/>
      <c r="H420" s="20"/>
    </row>
    <row r="421" spans="2:8" s="3" customFormat="1" x14ac:dyDescent="0.35">
      <c r="B421" s="2"/>
      <c r="C421" s="2"/>
      <c r="D421" s="22"/>
      <c r="E421" s="20"/>
      <c r="F421" s="20"/>
      <c r="G421" s="20"/>
      <c r="H421" s="20"/>
    </row>
    <row r="422" spans="2:8" s="3" customFormat="1" x14ac:dyDescent="0.35">
      <c r="B422" s="2"/>
      <c r="C422" s="2"/>
      <c r="D422" s="22"/>
      <c r="E422" s="20"/>
      <c r="F422" s="20"/>
      <c r="G422" s="20"/>
      <c r="H422" s="20"/>
    </row>
    <row r="423" spans="2:8" s="3" customFormat="1" x14ac:dyDescent="0.35">
      <c r="B423" s="2"/>
      <c r="C423" s="2"/>
      <c r="D423" s="22"/>
      <c r="E423" s="20"/>
      <c r="F423" s="20"/>
      <c r="G423" s="20"/>
      <c r="H423" s="20"/>
    </row>
    <row r="424" spans="2:8" s="3" customFormat="1" x14ac:dyDescent="0.35">
      <c r="B424" s="2"/>
      <c r="C424" s="2"/>
      <c r="D424" s="22"/>
      <c r="E424" s="20"/>
      <c r="F424" s="20"/>
      <c r="G424" s="20"/>
      <c r="H424" s="20"/>
    </row>
    <row r="425" spans="2:8" s="3" customFormat="1" x14ac:dyDescent="0.35">
      <c r="B425" s="2"/>
      <c r="C425" s="2"/>
      <c r="D425" s="22"/>
      <c r="E425" s="20"/>
      <c r="F425" s="20"/>
      <c r="G425" s="20"/>
      <c r="H425" s="20"/>
    </row>
    <row r="426" spans="2:8" s="3" customFormat="1" x14ac:dyDescent="0.35">
      <c r="B426" s="2"/>
      <c r="C426" s="2"/>
      <c r="D426" s="22"/>
      <c r="E426" s="20"/>
      <c r="F426" s="20"/>
      <c r="G426" s="20"/>
      <c r="H426" s="20"/>
    </row>
    <row r="427" spans="2:8" s="3" customFormat="1" x14ac:dyDescent="0.35">
      <c r="B427" s="2"/>
      <c r="C427" s="2"/>
      <c r="D427" s="22"/>
      <c r="E427" s="20"/>
      <c r="F427" s="20"/>
      <c r="G427" s="20"/>
      <c r="H427" s="20"/>
    </row>
    <row r="428" spans="2:8" s="3" customFormat="1" x14ac:dyDescent="0.35">
      <c r="B428" s="2"/>
      <c r="C428" s="2"/>
      <c r="D428" s="22"/>
      <c r="E428" s="20"/>
      <c r="F428" s="20"/>
      <c r="G428" s="20"/>
      <c r="H428" s="20"/>
    </row>
    <row r="429" spans="2:8" s="3" customFormat="1" x14ac:dyDescent="0.35">
      <c r="B429" s="2"/>
      <c r="C429" s="2"/>
      <c r="D429" s="22"/>
      <c r="E429" s="20"/>
      <c r="F429" s="20"/>
      <c r="G429" s="20"/>
      <c r="H429" s="20"/>
    </row>
    <row r="430" spans="2:8" s="3" customFormat="1" x14ac:dyDescent="0.35">
      <c r="B430" s="2"/>
      <c r="C430" s="2"/>
      <c r="D430" s="22"/>
      <c r="E430" s="20"/>
      <c r="F430" s="20"/>
      <c r="G430" s="20"/>
      <c r="H430" s="20"/>
    </row>
    <row r="431" spans="2:8" s="3" customFormat="1" x14ac:dyDescent="0.35">
      <c r="B431" s="2"/>
      <c r="C431" s="2"/>
      <c r="D431" s="22"/>
      <c r="E431" s="20"/>
      <c r="F431" s="20"/>
      <c r="G431" s="20"/>
      <c r="H431" s="20"/>
    </row>
    <row r="432" spans="2:8" s="3" customFormat="1" x14ac:dyDescent="0.35">
      <c r="B432" s="2"/>
      <c r="C432" s="2"/>
      <c r="D432" s="22"/>
      <c r="E432" s="20"/>
      <c r="F432" s="20"/>
      <c r="G432" s="20"/>
      <c r="H432" s="20"/>
    </row>
    <row r="433" spans="2:8" s="3" customFormat="1" x14ac:dyDescent="0.35">
      <c r="B433" s="2"/>
      <c r="C433" s="2"/>
      <c r="D433" s="22"/>
      <c r="E433" s="20"/>
      <c r="F433" s="20"/>
      <c r="G433" s="20"/>
      <c r="H433" s="20"/>
    </row>
    <row r="434" spans="2:8" s="3" customFormat="1" x14ac:dyDescent="0.35">
      <c r="B434" s="2"/>
      <c r="C434" s="2"/>
      <c r="D434" s="22"/>
      <c r="E434" s="20"/>
      <c r="F434" s="20"/>
      <c r="G434" s="20"/>
      <c r="H434" s="20"/>
    </row>
    <row r="435" spans="2:8" s="3" customFormat="1" x14ac:dyDescent="0.35">
      <c r="B435" s="2"/>
      <c r="C435" s="2"/>
      <c r="D435" s="22"/>
      <c r="E435" s="20"/>
      <c r="F435" s="20"/>
      <c r="G435" s="20"/>
      <c r="H435" s="20"/>
    </row>
    <row r="436" spans="2:8" s="3" customFormat="1" x14ac:dyDescent="0.35">
      <c r="B436" s="2"/>
      <c r="C436" s="2"/>
      <c r="D436" s="22"/>
      <c r="E436" s="20"/>
      <c r="F436" s="20"/>
      <c r="G436" s="20"/>
      <c r="H436" s="20"/>
    </row>
    <row r="437" spans="2:8" s="3" customFormat="1" x14ac:dyDescent="0.35">
      <c r="B437" s="2"/>
      <c r="C437" s="2"/>
      <c r="D437" s="22"/>
      <c r="E437" s="20"/>
      <c r="F437" s="20"/>
      <c r="G437" s="20"/>
      <c r="H437" s="20"/>
    </row>
    <row r="438" spans="2:8" s="3" customFormat="1" x14ac:dyDescent="0.35">
      <c r="B438" s="2"/>
      <c r="C438" s="2"/>
      <c r="D438" s="22"/>
      <c r="E438" s="20"/>
      <c r="F438" s="20"/>
      <c r="G438" s="20"/>
      <c r="H438" s="20"/>
    </row>
    <row r="439" spans="2:8" s="3" customFormat="1" x14ac:dyDescent="0.35">
      <c r="B439" s="2"/>
      <c r="C439" s="2"/>
      <c r="D439" s="22"/>
      <c r="E439" s="20"/>
      <c r="F439" s="20"/>
      <c r="G439" s="20"/>
      <c r="H439" s="20"/>
    </row>
    <row r="440" spans="2:8" s="3" customFormat="1" x14ac:dyDescent="0.35">
      <c r="B440" s="2"/>
      <c r="C440" s="2"/>
      <c r="D440" s="22"/>
      <c r="E440" s="20"/>
      <c r="F440" s="20"/>
      <c r="G440" s="20"/>
      <c r="H440" s="20"/>
    </row>
    <row r="441" spans="2:8" s="3" customFormat="1" x14ac:dyDescent="0.35">
      <c r="B441" s="2"/>
      <c r="C441" s="2"/>
      <c r="D441" s="22"/>
      <c r="E441" s="20"/>
      <c r="F441" s="20"/>
      <c r="G441" s="20"/>
      <c r="H441" s="20"/>
    </row>
    <row r="442" spans="2:8" s="3" customFormat="1" x14ac:dyDescent="0.35">
      <c r="B442" s="2"/>
      <c r="C442" s="2"/>
      <c r="D442" s="22"/>
      <c r="E442" s="20"/>
      <c r="F442" s="20"/>
      <c r="G442" s="20"/>
      <c r="H442" s="20"/>
    </row>
    <row r="443" spans="2:8" s="3" customFormat="1" x14ac:dyDescent="0.35">
      <c r="B443" s="2"/>
      <c r="C443" s="2"/>
      <c r="D443" s="22"/>
      <c r="E443" s="20"/>
      <c r="F443" s="20"/>
      <c r="G443" s="20"/>
      <c r="H443" s="20"/>
    </row>
    <row r="444" spans="2:8" s="3" customFormat="1" x14ac:dyDescent="0.35">
      <c r="B444" s="2"/>
      <c r="C444" s="2"/>
      <c r="D444" s="22"/>
      <c r="E444" s="20"/>
      <c r="F444" s="20"/>
      <c r="G444" s="20"/>
      <c r="H444" s="20"/>
    </row>
    <row r="445" spans="2:8" s="3" customFormat="1" x14ac:dyDescent="0.35">
      <c r="B445" s="2"/>
      <c r="C445" s="2"/>
      <c r="D445" s="22"/>
      <c r="E445" s="20"/>
      <c r="F445" s="20"/>
      <c r="G445" s="20"/>
      <c r="H445" s="20"/>
    </row>
    <row r="446" spans="2:8" s="3" customFormat="1" x14ac:dyDescent="0.35">
      <c r="B446" s="2"/>
      <c r="C446" s="2"/>
      <c r="D446" s="22"/>
      <c r="E446" s="20"/>
      <c r="F446" s="20"/>
      <c r="G446" s="20"/>
      <c r="H446" s="20"/>
    </row>
    <row r="447" spans="2:8" s="3" customFormat="1" x14ac:dyDescent="0.35">
      <c r="B447" s="2"/>
      <c r="C447" s="2"/>
      <c r="D447" s="22"/>
      <c r="E447" s="20"/>
      <c r="F447" s="20"/>
      <c r="G447" s="20"/>
      <c r="H447" s="20"/>
    </row>
    <row r="448" spans="2:8" s="3" customFormat="1" x14ac:dyDescent="0.35">
      <c r="B448" s="2"/>
      <c r="C448" s="2"/>
      <c r="D448" s="22"/>
      <c r="E448" s="20"/>
      <c r="F448" s="20"/>
      <c r="G448" s="20"/>
      <c r="H448" s="20"/>
    </row>
    <row r="449" spans="2:8" s="3" customFormat="1" x14ac:dyDescent="0.35">
      <c r="B449" s="2"/>
      <c r="C449" s="2"/>
      <c r="D449" s="22"/>
      <c r="E449" s="20"/>
      <c r="F449" s="20"/>
      <c r="G449" s="20"/>
      <c r="H449" s="20"/>
    </row>
    <row r="450" spans="2:8" s="3" customFormat="1" x14ac:dyDescent="0.35">
      <c r="B450" s="2"/>
      <c r="C450" s="2"/>
      <c r="D450" s="22"/>
      <c r="E450" s="20"/>
      <c r="F450" s="20"/>
      <c r="G450" s="20"/>
      <c r="H450" s="20"/>
    </row>
    <row r="451" spans="2:8" s="3" customFormat="1" x14ac:dyDescent="0.35">
      <c r="B451" s="2"/>
      <c r="C451" s="2"/>
      <c r="D451" s="22"/>
      <c r="E451" s="20"/>
      <c r="F451" s="20"/>
      <c r="G451" s="20"/>
      <c r="H451" s="20"/>
    </row>
    <row r="452" spans="2:8" s="3" customFormat="1" x14ac:dyDescent="0.35">
      <c r="B452" s="2"/>
      <c r="C452" s="2"/>
      <c r="D452" s="22"/>
      <c r="E452" s="20"/>
      <c r="F452" s="20"/>
      <c r="G452" s="20"/>
      <c r="H452" s="20"/>
    </row>
    <row r="453" spans="2:8" s="3" customFormat="1" x14ac:dyDescent="0.35">
      <c r="B453" s="2"/>
      <c r="C453" s="2"/>
      <c r="D453" s="22"/>
      <c r="E453" s="20"/>
      <c r="F453" s="20"/>
      <c r="G453" s="20"/>
      <c r="H453" s="20"/>
    </row>
    <row r="454" spans="2:8" s="3" customFormat="1" x14ac:dyDescent="0.35">
      <c r="B454" s="2"/>
      <c r="C454" s="2"/>
      <c r="D454" s="22"/>
      <c r="E454" s="20"/>
      <c r="F454" s="20"/>
      <c r="G454" s="20"/>
      <c r="H454" s="20"/>
    </row>
    <row r="455" spans="2:8" s="3" customFormat="1" x14ac:dyDescent="0.35">
      <c r="B455" s="2"/>
      <c r="C455" s="2"/>
      <c r="D455" s="22"/>
      <c r="E455" s="20"/>
      <c r="F455" s="20"/>
      <c r="G455" s="20"/>
      <c r="H455" s="20"/>
    </row>
    <row r="456" spans="2:8" s="3" customFormat="1" x14ac:dyDescent="0.35">
      <c r="B456" s="2"/>
      <c r="C456" s="2"/>
      <c r="D456" s="22"/>
      <c r="E456" s="20"/>
      <c r="F456" s="20"/>
      <c r="G456" s="20"/>
      <c r="H456" s="20"/>
    </row>
    <row r="457" spans="2:8" s="3" customFormat="1" x14ac:dyDescent="0.35">
      <c r="B457" s="2"/>
      <c r="C457" s="2"/>
      <c r="D457" s="22"/>
      <c r="E457" s="20"/>
      <c r="F457" s="20"/>
      <c r="G457" s="20"/>
      <c r="H457" s="20"/>
    </row>
    <row r="458" spans="2:8" s="3" customFormat="1" x14ac:dyDescent="0.35">
      <c r="B458" s="2"/>
      <c r="C458" s="2"/>
      <c r="D458" s="22"/>
      <c r="E458" s="20"/>
      <c r="F458" s="20"/>
      <c r="G458" s="20"/>
      <c r="H458" s="20"/>
    </row>
    <row r="459" spans="2:8" s="3" customFormat="1" x14ac:dyDescent="0.35">
      <c r="B459" s="2"/>
      <c r="C459" s="2"/>
      <c r="D459" s="22"/>
      <c r="E459" s="20"/>
      <c r="F459" s="20"/>
      <c r="G459" s="20"/>
      <c r="H459" s="20"/>
    </row>
    <row r="460" spans="2:8" s="3" customFormat="1" x14ac:dyDescent="0.35">
      <c r="B460" s="2"/>
      <c r="C460" s="2"/>
      <c r="D460" s="22"/>
      <c r="E460" s="20"/>
      <c r="F460" s="20"/>
      <c r="G460" s="20"/>
      <c r="H460" s="20"/>
    </row>
    <row r="461" spans="2:8" s="3" customFormat="1" x14ac:dyDescent="0.35">
      <c r="B461" s="2"/>
      <c r="C461" s="2"/>
      <c r="D461" s="22"/>
      <c r="E461" s="20"/>
      <c r="F461" s="20"/>
      <c r="G461" s="20"/>
      <c r="H461" s="20"/>
    </row>
    <row r="462" spans="2:8" s="3" customFormat="1" x14ac:dyDescent="0.35">
      <c r="B462" s="2"/>
      <c r="C462" s="2"/>
      <c r="D462" s="22"/>
      <c r="E462" s="20"/>
      <c r="F462" s="20"/>
      <c r="G462" s="20"/>
      <c r="H462" s="20"/>
    </row>
    <row r="463" spans="2:8" s="3" customFormat="1" x14ac:dyDescent="0.35">
      <c r="B463" s="2"/>
      <c r="C463" s="2"/>
      <c r="D463" s="22"/>
      <c r="E463" s="20"/>
      <c r="F463" s="20"/>
      <c r="G463" s="20"/>
      <c r="H463" s="20"/>
    </row>
    <row r="464" spans="2:8" s="3" customFormat="1" x14ac:dyDescent="0.35">
      <c r="B464" s="2"/>
      <c r="C464" s="2"/>
      <c r="D464" s="22"/>
      <c r="E464" s="20"/>
      <c r="F464" s="20"/>
      <c r="G464" s="20"/>
      <c r="H464" s="20"/>
    </row>
    <row r="465" spans="2:8" s="3" customFormat="1" x14ac:dyDescent="0.35">
      <c r="B465" s="2"/>
      <c r="C465" s="2"/>
      <c r="D465" s="22"/>
      <c r="E465" s="20"/>
      <c r="F465" s="20"/>
      <c r="G465" s="20"/>
      <c r="H465" s="20"/>
    </row>
    <row r="466" spans="2:8" s="3" customFormat="1" x14ac:dyDescent="0.35">
      <c r="B466" s="2"/>
      <c r="C466" s="2"/>
      <c r="D466" s="22"/>
      <c r="E466" s="20"/>
      <c r="F466" s="20"/>
      <c r="G466" s="20"/>
      <c r="H466" s="20"/>
    </row>
    <row r="467" spans="2:8" s="3" customFormat="1" x14ac:dyDescent="0.35">
      <c r="B467" s="2"/>
      <c r="C467" s="2"/>
      <c r="D467" s="22"/>
      <c r="E467" s="20"/>
      <c r="F467" s="20"/>
      <c r="G467" s="20"/>
      <c r="H467" s="20"/>
    </row>
    <row r="468" spans="2:8" s="3" customFormat="1" x14ac:dyDescent="0.35">
      <c r="B468" s="2"/>
      <c r="C468" s="2"/>
      <c r="D468" s="22"/>
      <c r="E468" s="20"/>
      <c r="F468" s="20"/>
      <c r="G468" s="20"/>
      <c r="H468" s="20"/>
    </row>
    <row r="469" spans="2:8" s="3" customFormat="1" x14ac:dyDescent="0.35">
      <c r="B469" s="2"/>
      <c r="C469" s="2"/>
      <c r="D469" s="22"/>
      <c r="E469" s="20"/>
      <c r="F469" s="20"/>
      <c r="G469" s="20"/>
      <c r="H469" s="20"/>
    </row>
    <row r="470" spans="2:8" s="3" customFormat="1" x14ac:dyDescent="0.35">
      <c r="B470" s="2"/>
      <c r="C470" s="2"/>
      <c r="D470" s="22"/>
      <c r="E470" s="20"/>
      <c r="F470" s="20"/>
      <c r="G470" s="20"/>
      <c r="H470" s="20"/>
    </row>
    <row r="471" spans="2:8" s="3" customFormat="1" x14ac:dyDescent="0.35">
      <c r="B471" s="2"/>
      <c r="C471" s="2"/>
      <c r="D471" s="22"/>
      <c r="E471" s="20"/>
      <c r="F471" s="20"/>
      <c r="G471" s="20"/>
      <c r="H471" s="20"/>
    </row>
    <row r="472" spans="2:8" s="3" customFormat="1" x14ac:dyDescent="0.35">
      <c r="B472" s="2"/>
      <c r="C472" s="2"/>
      <c r="D472" s="22"/>
      <c r="E472" s="20"/>
      <c r="F472" s="20"/>
      <c r="G472" s="20"/>
      <c r="H472" s="20"/>
    </row>
    <row r="473" spans="2:8" s="3" customFormat="1" x14ac:dyDescent="0.35">
      <c r="B473" s="2"/>
      <c r="C473" s="2"/>
      <c r="D473" s="22"/>
      <c r="E473" s="20"/>
      <c r="F473" s="20"/>
      <c r="G473" s="20"/>
      <c r="H473" s="20"/>
    </row>
    <row r="474" spans="2:8" s="3" customFormat="1" x14ac:dyDescent="0.35">
      <c r="B474" s="2"/>
      <c r="C474" s="2"/>
      <c r="D474" s="22"/>
      <c r="E474" s="20"/>
      <c r="F474" s="20"/>
      <c r="G474" s="20"/>
      <c r="H474" s="20"/>
    </row>
    <row r="475" spans="2:8" s="3" customFormat="1" x14ac:dyDescent="0.35">
      <c r="B475" s="2"/>
      <c r="C475" s="2"/>
      <c r="D475" s="22"/>
      <c r="E475" s="20"/>
      <c r="F475" s="20"/>
      <c r="G475" s="20"/>
      <c r="H475" s="20"/>
    </row>
    <row r="476" spans="2:8" s="3" customFormat="1" x14ac:dyDescent="0.35">
      <c r="B476" s="2"/>
      <c r="C476" s="2"/>
      <c r="D476" s="22"/>
      <c r="E476" s="20"/>
      <c r="F476" s="20"/>
      <c r="G476" s="20"/>
      <c r="H476" s="20"/>
    </row>
    <row r="477" spans="2:8" s="3" customFormat="1" x14ac:dyDescent="0.35">
      <c r="B477" s="2"/>
      <c r="C477" s="2"/>
      <c r="D477" s="22"/>
      <c r="E477" s="20"/>
      <c r="F477" s="20"/>
      <c r="G477" s="20"/>
      <c r="H477" s="20"/>
    </row>
    <row r="478" spans="2:8" s="3" customFormat="1" x14ac:dyDescent="0.35">
      <c r="B478" s="2"/>
      <c r="C478" s="2"/>
      <c r="D478" s="22"/>
      <c r="E478" s="20"/>
      <c r="F478" s="20"/>
      <c r="G478" s="20"/>
      <c r="H478" s="20"/>
    </row>
    <row r="479" spans="2:8" s="3" customFormat="1" x14ac:dyDescent="0.35">
      <c r="B479" s="2"/>
      <c r="C479" s="2"/>
      <c r="D479" s="22"/>
      <c r="E479" s="20"/>
      <c r="F479" s="20"/>
      <c r="G479" s="20"/>
      <c r="H479" s="20"/>
    </row>
    <row r="480" spans="2:8" s="3" customFormat="1" x14ac:dyDescent="0.35">
      <c r="B480" s="2"/>
      <c r="C480" s="2"/>
      <c r="D480" s="22"/>
      <c r="E480" s="20"/>
      <c r="F480" s="20"/>
      <c r="G480" s="20"/>
      <c r="H480" s="20"/>
    </row>
    <row r="481" spans="2:8" s="3" customFormat="1" x14ac:dyDescent="0.35">
      <c r="B481" s="2"/>
      <c r="C481" s="2"/>
      <c r="D481" s="22"/>
      <c r="E481" s="20"/>
      <c r="F481" s="20"/>
      <c r="G481" s="20"/>
      <c r="H481" s="20"/>
    </row>
    <row r="482" spans="2:8" s="3" customFormat="1" x14ac:dyDescent="0.35">
      <c r="B482" s="2"/>
      <c r="C482" s="2"/>
      <c r="D482" s="22"/>
      <c r="E482" s="20"/>
      <c r="F482" s="20"/>
      <c r="G482" s="20"/>
      <c r="H482" s="20"/>
    </row>
    <row r="483" spans="2:8" s="3" customFormat="1" x14ac:dyDescent="0.35">
      <c r="B483" s="2"/>
      <c r="C483" s="2"/>
      <c r="D483" s="22"/>
      <c r="E483" s="20"/>
      <c r="F483" s="20"/>
      <c r="G483" s="20"/>
      <c r="H483" s="20"/>
    </row>
    <row r="484" spans="2:8" s="3" customFormat="1" x14ac:dyDescent="0.35">
      <c r="B484" s="2"/>
      <c r="C484" s="2"/>
      <c r="D484" s="22"/>
      <c r="E484" s="20"/>
      <c r="F484" s="20"/>
      <c r="G484" s="20"/>
      <c r="H484" s="20"/>
    </row>
    <row r="485" spans="2:8" s="3" customFormat="1" x14ac:dyDescent="0.35">
      <c r="B485" s="2"/>
      <c r="C485" s="2"/>
      <c r="D485" s="22"/>
      <c r="E485" s="20"/>
      <c r="F485" s="20"/>
      <c r="G485" s="20"/>
      <c r="H485" s="20"/>
    </row>
    <row r="486" spans="2:8" s="3" customFormat="1" x14ac:dyDescent="0.35">
      <c r="B486" s="2"/>
      <c r="C486" s="2"/>
      <c r="D486" s="22"/>
      <c r="E486" s="20"/>
      <c r="F486" s="20"/>
      <c r="G486" s="20"/>
      <c r="H486" s="20"/>
    </row>
    <row r="487" spans="2:8" s="3" customFormat="1" x14ac:dyDescent="0.35">
      <c r="B487" s="2"/>
      <c r="C487" s="2"/>
      <c r="D487" s="22"/>
      <c r="E487" s="20"/>
      <c r="F487" s="20"/>
      <c r="G487" s="20"/>
      <c r="H487" s="20"/>
    </row>
    <row r="488" spans="2:8" s="3" customFormat="1" x14ac:dyDescent="0.35">
      <c r="B488" s="2"/>
      <c r="C488" s="2"/>
      <c r="D488" s="22"/>
      <c r="E488" s="20"/>
      <c r="F488" s="20"/>
      <c r="G488" s="20"/>
      <c r="H488" s="20"/>
    </row>
    <row r="489" spans="2:8" s="3" customFormat="1" x14ac:dyDescent="0.35">
      <c r="B489" s="2"/>
      <c r="C489" s="2"/>
      <c r="D489" s="22"/>
      <c r="E489" s="20"/>
      <c r="F489" s="20"/>
      <c r="G489" s="20"/>
      <c r="H489" s="20"/>
    </row>
    <row r="490" spans="2:8" s="3" customFormat="1" x14ac:dyDescent="0.35">
      <c r="B490" s="2"/>
      <c r="C490" s="2"/>
      <c r="D490" s="22"/>
      <c r="E490" s="20"/>
      <c r="F490" s="20"/>
      <c r="G490" s="20"/>
      <c r="H490" s="20"/>
    </row>
    <row r="491" spans="2:8" s="3" customFormat="1" x14ac:dyDescent="0.35">
      <c r="B491" s="2"/>
      <c r="C491" s="2"/>
      <c r="D491" s="22"/>
      <c r="E491" s="20"/>
      <c r="F491" s="20"/>
      <c r="G491" s="20"/>
      <c r="H491" s="20"/>
    </row>
    <row r="492" spans="2:8" s="3" customFormat="1" x14ac:dyDescent="0.35">
      <c r="B492" s="2"/>
      <c r="C492" s="2"/>
      <c r="D492" s="22"/>
      <c r="E492" s="20"/>
      <c r="F492" s="20"/>
      <c r="G492" s="20"/>
      <c r="H492" s="20"/>
    </row>
    <row r="493" spans="2:8" s="3" customFormat="1" x14ac:dyDescent="0.35">
      <c r="B493" s="2"/>
      <c r="C493" s="2"/>
      <c r="D493" s="22"/>
      <c r="E493" s="20"/>
      <c r="F493" s="20"/>
      <c r="G493" s="20"/>
      <c r="H493" s="20"/>
    </row>
    <row r="494" spans="2:8" s="3" customFormat="1" x14ac:dyDescent="0.35">
      <c r="B494" s="2"/>
      <c r="C494" s="2"/>
      <c r="D494" s="22"/>
      <c r="E494" s="20"/>
      <c r="F494" s="20"/>
      <c r="G494" s="20"/>
      <c r="H494" s="20"/>
    </row>
    <row r="495" spans="2:8" s="3" customFormat="1" x14ac:dyDescent="0.35">
      <c r="B495" s="2"/>
      <c r="C495" s="2"/>
      <c r="D495" s="22"/>
      <c r="E495" s="20"/>
      <c r="F495" s="20"/>
      <c r="G495" s="20"/>
      <c r="H495" s="20"/>
    </row>
    <row r="496" spans="2:8" s="3" customFormat="1" x14ac:dyDescent="0.35">
      <c r="B496" s="2"/>
      <c r="C496" s="2"/>
      <c r="D496" s="22"/>
      <c r="E496" s="20"/>
      <c r="F496" s="20"/>
      <c r="G496" s="20"/>
      <c r="H496" s="20"/>
    </row>
    <row r="497" spans="2:8" s="3" customFormat="1" x14ac:dyDescent="0.35">
      <c r="B497" s="2"/>
      <c r="C497" s="2"/>
      <c r="D497" s="22"/>
      <c r="E497" s="20"/>
      <c r="F497" s="20"/>
      <c r="G497" s="20"/>
      <c r="H497" s="20"/>
    </row>
    <row r="498" spans="2:8" s="3" customFormat="1" x14ac:dyDescent="0.35">
      <c r="B498" s="2"/>
      <c r="C498" s="2"/>
      <c r="D498" s="22"/>
      <c r="E498" s="20"/>
      <c r="F498" s="20"/>
      <c r="G498" s="20"/>
      <c r="H498" s="20"/>
    </row>
    <row r="499" spans="2:8" s="3" customFormat="1" x14ac:dyDescent="0.35">
      <c r="B499" s="2"/>
      <c r="C499" s="2"/>
      <c r="D499" s="22"/>
      <c r="E499" s="20"/>
      <c r="F499" s="20"/>
      <c r="G499" s="20"/>
      <c r="H499" s="20"/>
    </row>
    <row r="500" spans="2:8" s="3" customFormat="1" x14ac:dyDescent="0.35">
      <c r="B500" s="2"/>
      <c r="C500" s="2"/>
      <c r="D500" s="22"/>
      <c r="E500" s="20"/>
      <c r="F500" s="20"/>
      <c r="G500" s="20"/>
      <c r="H500" s="20"/>
    </row>
    <row r="501" spans="2:8" s="3" customFormat="1" x14ac:dyDescent="0.35">
      <c r="B501" s="2"/>
      <c r="C501" s="2"/>
      <c r="D501" s="22"/>
      <c r="E501" s="20"/>
      <c r="F501" s="20"/>
      <c r="G501" s="20"/>
      <c r="H501" s="20"/>
    </row>
    <row r="502" spans="2:8" s="3" customFormat="1" x14ac:dyDescent="0.35">
      <c r="B502" s="2"/>
      <c r="C502" s="2"/>
      <c r="D502" s="22"/>
      <c r="E502" s="20"/>
      <c r="F502" s="20"/>
      <c r="G502" s="20"/>
      <c r="H502" s="20"/>
    </row>
    <row r="503" spans="2:8" s="3" customFormat="1" x14ac:dyDescent="0.35">
      <c r="B503" s="2"/>
      <c r="C503" s="2"/>
      <c r="D503" s="22"/>
      <c r="E503" s="20"/>
      <c r="F503" s="20"/>
      <c r="G503" s="20"/>
      <c r="H503" s="20"/>
    </row>
    <row r="504" spans="2:8" s="3" customFormat="1" x14ac:dyDescent="0.35">
      <c r="B504" s="2"/>
      <c r="C504" s="2"/>
      <c r="D504" s="22"/>
      <c r="E504" s="20"/>
      <c r="F504" s="20"/>
      <c r="G504" s="20"/>
      <c r="H504" s="20"/>
    </row>
    <row r="505" spans="2:8" s="3" customFormat="1" x14ac:dyDescent="0.35">
      <c r="B505" s="2"/>
      <c r="C505" s="2"/>
      <c r="D505" s="22"/>
      <c r="E505" s="20"/>
      <c r="F505" s="20"/>
      <c r="G505" s="20"/>
      <c r="H505" s="20"/>
    </row>
    <row r="506" spans="2:8" s="3" customFormat="1" x14ac:dyDescent="0.35">
      <c r="B506" s="2"/>
      <c r="C506" s="2"/>
      <c r="D506" s="22"/>
      <c r="E506" s="20"/>
      <c r="F506" s="20"/>
      <c r="G506" s="20"/>
      <c r="H506" s="20"/>
    </row>
    <row r="507" spans="2:8" s="3" customFormat="1" x14ac:dyDescent="0.35">
      <c r="B507" s="2"/>
      <c r="C507" s="2"/>
      <c r="D507" s="22"/>
      <c r="E507" s="20"/>
      <c r="F507" s="20"/>
      <c r="G507" s="20"/>
      <c r="H507" s="20"/>
    </row>
    <row r="508" spans="2:8" s="3" customFormat="1" x14ac:dyDescent="0.35">
      <c r="B508" s="2"/>
      <c r="C508" s="2"/>
      <c r="D508" s="22"/>
      <c r="E508" s="20"/>
      <c r="F508" s="20"/>
      <c r="G508" s="20"/>
      <c r="H508" s="20"/>
    </row>
    <row r="509" spans="2:8" s="3" customFormat="1" x14ac:dyDescent="0.35">
      <c r="B509" s="2"/>
      <c r="C509" s="2"/>
      <c r="D509" s="22"/>
      <c r="E509" s="20"/>
      <c r="F509" s="20"/>
      <c r="G509" s="20"/>
      <c r="H509" s="20"/>
    </row>
    <row r="510" spans="2:8" s="3" customFormat="1" x14ac:dyDescent="0.35">
      <c r="B510" s="2"/>
      <c r="C510" s="2"/>
      <c r="D510" s="22"/>
      <c r="E510" s="20"/>
      <c r="F510" s="20"/>
      <c r="G510" s="20"/>
      <c r="H510" s="20"/>
    </row>
    <row r="511" spans="2:8" s="3" customFormat="1" x14ac:dyDescent="0.35">
      <c r="B511" s="2"/>
      <c r="C511" s="2"/>
      <c r="D511" s="22"/>
      <c r="E511" s="20"/>
      <c r="F511" s="20"/>
      <c r="G511" s="20"/>
      <c r="H511" s="20"/>
    </row>
    <row r="512" spans="2:8" s="3" customFormat="1" x14ac:dyDescent="0.35">
      <c r="B512" s="2"/>
      <c r="C512" s="2"/>
      <c r="D512" s="22"/>
      <c r="E512" s="20"/>
      <c r="F512" s="20"/>
      <c r="G512" s="20"/>
      <c r="H512" s="20"/>
    </row>
    <row r="513" spans="2:8" s="3" customFormat="1" x14ac:dyDescent="0.35">
      <c r="B513" s="2"/>
      <c r="C513" s="2"/>
      <c r="D513" s="22"/>
      <c r="E513" s="20"/>
      <c r="F513" s="20"/>
      <c r="G513" s="20"/>
      <c r="H513" s="20"/>
    </row>
    <row r="514" spans="2:8" s="3" customFormat="1" x14ac:dyDescent="0.35">
      <c r="B514" s="2"/>
      <c r="C514" s="2"/>
      <c r="D514" s="22"/>
      <c r="E514" s="20"/>
      <c r="F514" s="20"/>
      <c r="G514" s="20"/>
      <c r="H514" s="20"/>
    </row>
    <row r="515" spans="2:8" s="3" customFormat="1" x14ac:dyDescent="0.35">
      <c r="B515" s="2"/>
      <c r="C515" s="2"/>
      <c r="D515" s="22"/>
      <c r="E515" s="20"/>
      <c r="F515" s="20"/>
      <c r="G515" s="20"/>
      <c r="H515" s="20"/>
    </row>
    <row r="516" spans="2:8" s="3" customFormat="1" x14ac:dyDescent="0.35">
      <c r="B516" s="2"/>
      <c r="C516" s="2"/>
      <c r="D516" s="22"/>
      <c r="E516" s="20"/>
      <c r="F516" s="20"/>
      <c r="G516" s="20"/>
      <c r="H516" s="20"/>
    </row>
    <row r="517" spans="2:8" s="3" customFormat="1" x14ac:dyDescent="0.35">
      <c r="B517" s="2"/>
      <c r="C517" s="2"/>
      <c r="D517" s="22"/>
      <c r="E517" s="20"/>
      <c r="F517" s="20"/>
      <c r="G517" s="20"/>
      <c r="H517" s="20"/>
    </row>
    <row r="518" spans="2:8" s="3" customFormat="1" x14ac:dyDescent="0.35">
      <c r="B518" s="2"/>
      <c r="C518" s="2"/>
      <c r="D518" s="22"/>
      <c r="E518" s="20"/>
      <c r="F518" s="20"/>
      <c r="G518" s="20"/>
      <c r="H518" s="20"/>
    </row>
    <row r="519" spans="2:8" s="3" customFormat="1" x14ac:dyDescent="0.35">
      <c r="B519" s="2"/>
      <c r="C519" s="2"/>
      <c r="D519" s="22"/>
      <c r="E519" s="20"/>
      <c r="F519" s="20"/>
      <c r="G519" s="20"/>
      <c r="H519" s="20"/>
    </row>
    <row r="520" spans="2:8" s="3" customFormat="1" x14ac:dyDescent="0.35">
      <c r="B520" s="2"/>
      <c r="C520" s="2"/>
      <c r="D520" s="22"/>
      <c r="E520" s="20"/>
      <c r="F520" s="20"/>
      <c r="G520" s="20"/>
      <c r="H520" s="20"/>
    </row>
    <row r="521" spans="2:8" s="3" customFormat="1" x14ac:dyDescent="0.35">
      <c r="B521" s="2"/>
      <c r="C521" s="2"/>
      <c r="D521" s="22"/>
      <c r="E521" s="20"/>
      <c r="F521" s="20"/>
      <c r="G521" s="20"/>
      <c r="H521" s="20"/>
    </row>
    <row r="522" spans="2:8" s="3" customFormat="1" x14ac:dyDescent="0.35">
      <c r="B522" s="2"/>
      <c r="C522" s="2"/>
      <c r="D522" s="22"/>
      <c r="E522" s="20"/>
      <c r="F522" s="20"/>
      <c r="G522" s="20"/>
      <c r="H522" s="20"/>
    </row>
    <row r="523" spans="2:8" s="3" customFormat="1" x14ac:dyDescent="0.35">
      <c r="B523" s="2"/>
      <c r="C523" s="2"/>
      <c r="D523" s="22"/>
      <c r="E523" s="20"/>
      <c r="F523" s="20"/>
      <c r="G523" s="20"/>
      <c r="H523" s="20"/>
    </row>
    <row r="524" spans="2:8" s="3" customFormat="1" x14ac:dyDescent="0.35">
      <c r="B524" s="2"/>
      <c r="C524" s="2"/>
      <c r="D524" s="22"/>
      <c r="E524" s="20"/>
      <c r="F524" s="20"/>
      <c r="G524" s="20"/>
      <c r="H524" s="20"/>
    </row>
    <row r="525" spans="2:8" s="3" customFormat="1" x14ac:dyDescent="0.35">
      <c r="B525" s="2"/>
      <c r="C525" s="2"/>
      <c r="D525" s="22"/>
      <c r="E525" s="20"/>
      <c r="F525" s="20"/>
      <c r="G525" s="20"/>
      <c r="H525" s="20"/>
    </row>
    <row r="526" spans="2:8" s="3" customFormat="1" x14ac:dyDescent="0.35">
      <c r="B526" s="2"/>
      <c r="C526" s="2"/>
      <c r="D526" s="22"/>
      <c r="E526" s="20"/>
      <c r="F526" s="20"/>
      <c r="G526" s="20"/>
      <c r="H526" s="20"/>
    </row>
    <row r="527" spans="2:8" s="3" customFormat="1" x14ac:dyDescent="0.35">
      <c r="B527" s="2"/>
      <c r="C527" s="2"/>
      <c r="D527" s="22"/>
      <c r="E527" s="20"/>
      <c r="F527" s="20"/>
      <c r="G527" s="20"/>
      <c r="H527" s="20"/>
    </row>
    <row r="528" spans="2:8" s="3" customFormat="1" x14ac:dyDescent="0.35">
      <c r="B528" s="2"/>
      <c r="C528" s="2"/>
      <c r="D528" s="22"/>
      <c r="E528" s="20"/>
      <c r="F528" s="20"/>
      <c r="G528" s="20"/>
      <c r="H528" s="20"/>
    </row>
    <row r="529" spans="2:8" s="3" customFormat="1" x14ac:dyDescent="0.35">
      <c r="B529" s="2"/>
      <c r="C529" s="2"/>
      <c r="D529" s="22"/>
      <c r="E529" s="20"/>
      <c r="F529" s="20"/>
      <c r="G529" s="20"/>
      <c r="H529" s="20"/>
    </row>
    <row r="530" spans="2:8" s="3" customFormat="1" x14ac:dyDescent="0.35">
      <c r="B530" s="2"/>
      <c r="C530" s="2"/>
      <c r="D530" s="22"/>
      <c r="E530" s="20"/>
      <c r="F530" s="20"/>
      <c r="G530" s="20"/>
      <c r="H530" s="20"/>
    </row>
    <row r="531" spans="2:8" s="3" customFormat="1" x14ac:dyDescent="0.35">
      <c r="B531" s="2"/>
      <c r="C531" s="2"/>
      <c r="D531" s="22"/>
      <c r="E531" s="20"/>
      <c r="F531" s="20"/>
      <c r="G531" s="20"/>
      <c r="H531" s="20"/>
    </row>
    <row r="532" spans="2:8" s="3" customFormat="1" x14ac:dyDescent="0.35">
      <c r="B532" s="2"/>
      <c r="C532" s="2"/>
      <c r="D532" s="22"/>
      <c r="E532" s="20"/>
      <c r="F532" s="20"/>
      <c r="G532" s="20"/>
      <c r="H532" s="20"/>
    </row>
    <row r="533" spans="2:8" s="3" customFormat="1" x14ac:dyDescent="0.35">
      <c r="B533" s="2"/>
      <c r="C533" s="2"/>
      <c r="D533" s="22"/>
      <c r="E533" s="20"/>
      <c r="F533" s="20"/>
      <c r="G533" s="20"/>
      <c r="H533" s="20"/>
    </row>
    <row r="534" spans="2:8" s="3" customFormat="1" x14ac:dyDescent="0.35">
      <c r="B534" s="2"/>
      <c r="C534" s="2"/>
      <c r="D534" s="22"/>
      <c r="E534" s="20"/>
      <c r="F534" s="20"/>
      <c r="G534" s="20"/>
      <c r="H534" s="20"/>
    </row>
    <row r="535" spans="2:8" s="3" customFormat="1" x14ac:dyDescent="0.35">
      <c r="B535" s="2"/>
      <c r="C535" s="2"/>
      <c r="D535" s="22"/>
      <c r="E535" s="20"/>
      <c r="F535" s="20"/>
      <c r="G535" s="20"/>
      <c r="H535" s="20"/>
    </row>
    <row r="536" spans="2:8" s="3" customFormat="1" x14ac:dyDescent="0.35">
      <c r="B536" s="2"/>
      <c r="C536" s="2"/>
      <c r="D536" s="22"/>
      <c r="E536" s="20"/>
      <c r="F536" s="20"/>
      <c r="G536" s="20"/>
      <c r="H536" s="20"/>
    </row>
    <row r="537" spans="2:8" s="3" customFormat="1" x14ac:dyDescent="0.35">
      <c r="B537" s="2"/>
      <c r="C537" s="2"/>
      <c r="D537" s="22"/>
      <c r="E537" s="20"/>
      <c r="F537" s="20"/>
      <c r="G537" s="20"/>
      <c r="H537" s="20"/>
    </row>
    <row r="538" spans="2:8" s="3" customFormat="1" x14ac:dyDescent="0.35">
      <c r="B538" s="2"/>
      <c r="C538" s="2"/>
      <c r="D538" s="22"/>
      <c r="E538" s="20"/>
      <c r="F538" s="20"/>
      <c r="G538" s="20"/>
      <c r="H538" s="20"/>
    </row>
    <row r="539" spans="2:8" s="3" customFormat="1" x14ac:dyDescent="0.35">
      <c r="B539" s="2"/>
      <c r="C539" s="2"/>
      <c r="D539" s="22"/>
      <c r="E539" s="20"/>
      <c r="F539" s="20"/>
      <c r="G539" s="20"/>
      <c r="H539" s="20"/>
    </row>
    <row r="540" spans="2:8" s="3" customFormat="1" x14ac:dyDescent="0.35">
      <c r="B540" s="2"/>
      <c r="C540" s="2"/>
      <c r="D540" s="22"/>
      <c r="E540" s="20"/>
      <c r="F540" s="20"/>
      <c r="G540" s="20"/>
      <c r="H540" s="20"/>
    </row>
    <row r="541" spans="2:8" s="3" customFormat="1" x14ac:dyDescent="0.35">
      <c r="B541" s="2"/>
      <c r="C541" s="2"/>
      <c r="D541" s="22"/>
      <c r="E541" s="20"/>
      <c r="F541" s="20"/>
      <c r="G541" s="20"/>
      <c r="H541" s="20"/>
    </row>
    <row r="542" spans="2:8" s="3" customFormat="1" x14ac:dyDescent="0.35">
      <c r="B542" s="2"/>
      <c r="C542" s="2"/>
      <c r="D542" s="22"/>
      <c r="E542" s="20"/>
      <c r="F542" s="20"/>
      <c r="G542" s="20"/>
      <c r="H542" s="20"/>
    </row>
    <row r="543" spans="2:8" s="3" customFormat="1" x14ac:dyDescent="0.35">
      <c r="B543" s="2"/>
      <c r="C543" s="2"/>
      <c r="D543" s="22"/>
      <c r="E543" s="20"/>
      <c r="F543" s="20"/>
      <c r="G543" s="20"/>
      <c r="H543" s="20"/>
    </row>
    <row r="544" spans="2:8" s="3" customFormat="1" x14ac:dyDescent="0.35">
      <c r="B544" s="2"/>
      <c r="C544" s="2"/>
      <c r="D544" s="22"/>
      <c r="E544" s="20"/>
      <c r="F544" s="20"/>
      <c r="G544" s="20"/>
      <c r="H544" s="20"/>
    </row>
    <row r="545" spans="2:8" s="3" customFormat="1" x14ac:dyDescent="0.35">
      <c r="B545" s="2"/>
      <c r="C545" s="2"/>
      <c r="D545" s="22"/>
      <c r="E545" s="20"/>
      <c r="F545" s="20"/>
      <c r="G545" s="20"/>
      <c r="H545" s="20"/>
    </row>
    <row r="546" spans="2:8" s="3" customFormat="1" x14ac:dyDescent="0.35">
      <c r="B546" s="2"/>
      <c r="C546" s="2"/>
      <c r="D546" s="22"/>
      <c r="E546" s="20"/>
      <c r="F546" s="20"/>
      <c r="G546" s="20"/>
      <c r="H546" s="20"/>
    </row>
    <row r="547" spans="2:8" s="3" customFormat="1" x14ac:dyDescent="0.35">
      <c r="B547" s="2"/>
      <c r="C547" s="2"/>
      <c r="D547" s="22"/>
      <c r="E547" s="20"/>
      <c r="F547" s="20"/>
      <c r="G547" s="20"/>
      <c r="H547" s="20"/>
    </row>
    <row r="548" spans="2:8" s="3" customFormat="1" x14ac:dyDescent="0.35">
      <c r="B548" s="2"/>
      <c r="C548" s="2"/>
      <c r="D548" s="22"/>
      <c r="E548" s="20"/>
      <c r="F548" s="20"/>
      <c r="G548" s="20"/>
      <c r="H548" s="20"/>
    </row>
    <row r="549" spans="2:8" s="3" customFormat="1" x14ac:dyDescent="0.35">
      <c r="B549" s="2"/>
      <c r="C549" s="2"/>
      <c r="D549" s="22"/>
      <c r="E549" s="20"/>
      <c r="F549" s="20"/>
      <c r="G549" s="20"/>
      <c r="H549" s="20"/>
    </row>
    <row r="550" spans="2:8" s="3" customFormat="1" x14ac:dyDescent="0.35">
      <c r="B550" s="2"/>
      <c r="C550" s="2"/>
      <c r="D550" s="22"/>
      <c r="E550" s="20"/>
      <c r="F550" s="20"/>
      <c r="G550" s="20"/>
      <c r="H550" s="20"/>
    </row>
    <row r="551" spans="2:8" s="3" customFormat="1" x14ac:dyDescent="0.35">
      <c r="B551" s="2"/>
      <c r="C551" s="2"/>
      <c r="D551" s="22"/>
      <c r="E551" s="20"/>
      <c r="F551" s="20"/>
      <c r="G551" s="20"/>
      <c r="H551" s="20"/>
    </row>
    <row r="552" spans="2:8" s="3" customFormat="1" x14ac:dyDescent="0.35">
      <c r="B552" s="2"/>
      <c r="C552" s="2"/>
      <c r="D552" s="22"/>
      <c r="E552" s="20"/>
      <c r="F552" s="20"/>
      <c r="G552" s="20"/>
      <c r="H552" s="20"/>
    </row>
    <row r="553" spans="2:8" s="3" customFormat="1" x14ac:dyDescent="0.35">
      <c r="B553" s="2"/>
      <c r="C553" s="2"/>
      <c r="D553" s="22"/>
      <c r="E553" s="20"/>
      <c r="F553" s="20"/>
      <c r="G553" s="20"/>
      <c r="H553" s="20"/>
    </row>
    <row r="554" spans="2:8" s="3" customFormat="1" x14ac:dyDescent="0.35">
      <c r="B554" s="2"/>
      <c r="C554" s="2"/>
      <c r="D554" s="22"/>
      <c r="E554" s="20"/>
      <c r="F554" s="20"/>
      <c r="G554" s="20"/>
      <c r="H554" s="20"/>
    </row>
    <row r="555" spans="2:8" s="3" customFormat="1" x14ac:dyDescent="0.35">
      <c r="B555" s="2"/>
      <c r="C555" s="2"/>
      <c r="D555" s="22"/>
      <c r="E555" s="20"/>
      <c r="F555" s="20"/>
      <c r="G555" s="20"/>
      <c r="H555" s="20"/>
    </row>
    <row r="556" spans="2:8" s="3" customFormat="1" x14ac:dyDescent="0.35">
      <c r="B556" s="2"/>
      <c r="C556" s="2"/>
      <c r="D556" s="22"/>
      <c r="E556" s="20"/>
      <c r="F556" s="20"/>
      <c r="G556" s="20"/>
      <c r="H556" s="20"/>
    </row>
    <row r="557" spans="2:8" s="3" customFormat="1" x14ac:dyDescent="0.35">
      <c r="B557" s="2"/>
      <c r="C557" s="2"/>
      <c r="D557" s="22"/>
      <c r="E557" s="20"/>
      <c r="F557" s="20"/>
      <c r="G557" s="20"/>
      <c r="H557" s="20"/>
    </row>
    <row r="558" spans="2:8" s="3" customFormat="1" x14ac:dyDescent="0.35">
      <c r="B558" s="2"/>
      <c r="C558" s="2"/>
      <c r="D558" s="22"/>
      <c r="E558" s="20"/>
      <c r="F558" s="20"/>
      <c r="G558" s="20"/>
      <c r="H558" s="20"/>
    </row>
    <row r="559" spans="2:8" s="3" customFormat="1" x14ac:dyDescent="0.35">
      <c r="B559" s="2"/>
      <c r="C559" s="2"/>
      <c r="D559" s="22"/>
      <c r="E559" s="20"/>
      <c r="F559" s="20"/>
      <c r="G559" s="20"/>
      <c r="H559" s="20"/>
    </row>
    <row r="560" spans="2:8" s="3" customFormat="1" x14ac:dyDescent="0.35">
      <c r="B560" s="2"/>
      <c r="C560" s="2"/>
      <c r="D560" s="22"/>
      <c r="E560" s="20"/>
      <c r="F560" s="20"/>
      <c r="G560" s="20"/>
      <c r="H560" s="20"/>
    </row>
    <row r="561" spans="2:8" s="3" customFormat="1" x14ac:dyDescent="0.35">
      <c r="B561" s="2"/>
      <c r="C561" s="2"/>
      <c r="D561" s="22"/>
      <c r="E561" s="20"/>
      <c r="F561" s="20"/>
      <c r="G561" s="20"/>
      <c r="H561" s="20"/>
    </row>
    <row r="562" spans="2:8" s="3" customFormat="1" x14ac:dyDescent="0.35">
      <c r="B562" s="2"/>
      <c r="C562" s="2"/>
      <c r="D562" s="22"/>
      <c r="E562" s="20"/>
      <c r="F562" s="20"/>
      <c r="G562" s="20"/>
      <c r="H562" s="20"/>
    </row>
    <row r="563" spans="2:8" s="3" customFormat="1" x14ac:dyDescent="0.35">
      <c r="B563" s="2"/>
      <c r="C563" s="2"/>
      <c r="D563" s="22"/>
      <c r="E563" s="20"/>
      <c r="F563" s="20"/>
      <c r="G563" s="20"/>
      <c r="H563" s="20"/>
    </row>
    <row r="564" spans="2:8" s="3" customFormat="1" x14ac:dyDescent="0.35">
      <c r="B564" s="2"/>
      <c r="C564" s="2"/>
      <c r="D564" s="22"/>
      <c r="E564" s="20"/>
      <c r="F564" s="20"/>
      <c r="G564" s="20"/>
      <c r="H564" s="20"/>
    </row>
    <row r="565" spans="2:8" s="3" customFormat="1" x14ac:dyDescent="0.35">
      <c r="B565" s="2"/>
      <c r="C565" s="2"/>
      <c r="D565" s="22"/>
      <c r="E565" s="20"/>
      <c r="F565" s="20"/>
      <c r="G565" s="20"/>
      <c r="H565" s="20"/>
    </row>
    <row r="566" spans="2:8" s="3" customFormat="1" x14ac:dyDescent="0.35">
      <c r="B566" s="2"/>
      <c r="C566" s="2"/>
      <c r="D566" s="22"/>
      <c r="E566" s="20"/>
      <c r="F566" s="20"/>
      <c r="G566" s="20"/>
      <c r="H566" s="20"/>
    </row>
    <row r="567" spans="2:8" s="3" customFormat="1" x14ac:dyDescent="0.35">
      <c r="B567" s="2"/>
      <c r="C567" s="2"/>
      <c r="D567" s="22"/>
      <c r="E567" s="20"/>
      <c r="F567" s="20"/>
      <c r="G567" s="20"/>
      <c r="H567" s="20"/>
    </row>
    <row r="568" spans="2:8" s="3" customFormat="1" x14ac:dyDescent="0.35">
      <c r="B568" s="2"/>
      <c r="C568" s="2"/>
      <c r="D568" s="22"/>
      <c r="E568" s="20"/>
      <c r="F568" s="20"/>
      <c r="G568" s="20"/>
      <c r="H568" s="20"/>
    </row>
    <row r="569" spans="2:8" s="3" customFormat="1" x14ac:dyDescent="0.35">
      <c r="B569" s="2"/>
      <c r="C569" s="2"/>
      <c r="D569" s="22"/>
      <c r="E569" s="20"/>
      <c r="F569" s="20"/>
      <c r="G569" s="20"/>
      <c r="H569" s="20"/>
    </row>
    <row r="570" spans="2:8" s="3" customFormat="1" x14ac:dyDescent="0.35">
      <c r="B570" s="2"/>
      <c r="C570" s="2"/>
      <c r="D570" s="22"/>
      <c r="E570" s="20"/>
      <c r="F570" s="20"/>
      <c r="G570" s="20"/>
      <c r="H570" s="20"/>
    </row>
    <row r="571" spans="2:8" s="3" customFormat="1" x14ac:dyDescent="0.35">
      <c r="B571" s="2"/>
      <c r="C571" s="2"/>
      <c r="D571" s="22"/>
      <c r="E571" s="20"/>
      <c r="F571" s="20"/>
      <c r="G571" s="20"/>
      <c r="H571" s="20"/>
    </row>
    <row r="572" spans="2:8" s="3" customFormat="1" x14ac:dyDescent="0.35">
      <c r="B572" s="2"/>
      <c r="C572" s="2"/>
      <c r="D572" s="22"/>
      <c r="E572" s="20"/>
      <c r="F572" s="20"/>
      <c r="G572" s="20"/>
      <c r="H572" s="20"/>
    </row>
    <row r="573" spans="2:8" s="3" customFormat="1" x14ac:dyDescent="0.35">
      <c r="B573" s="2"/>
      <c r="C573" s="2"/>
      <c r="D573" s="22"/>
      <c r="E573" s="20"/>
      <c r="F573" s="20"/>
      <c r="G573" s="20"/>
      <c r="H573" s="20"/>
    </row>
    <row r="574" spans="2:8" s="3" customFormat="1" x14ac:dyDescent="0.35">
      <c r="B574" s="2"/>
      <c r="C574" s="2"/>
      <c r="D574" s="22"/>
      <c r="E574" s="20"/>
      <c r="F574" s="20"/>
      <c r="G574" s="20"/>
      <c r="H574" s="20"/>
    </row>
    <row r="575" spans="2:8" s="3" customFormat="1" x14ac:dyDescent="0.35">
      <c r="B575" s="2"/>
      <c r="C575" s="2"/>
      <c r="D575" s="22"/>
      <c r="E575" s="20"/>
      <c r="F575" s="20"/>
      <c r="G575" s="20"/>
      <c r="H575" s="20"/>
    </row>
    <row r="576" spans="2:8" s="3" customFormat="1" x14ac:dyDescent="0.35">
      <c r="B576" s="2"/>
      <c r="C576" s="2"/>
      <c r="D576" s="22"/>
      <c r="E576" s="20"/>
      <c r="F576" s="20"/>
      <c r="G576" s="20"/>
      <c r="H576" s="20"/>
    </row>
    <row r="577" spans="2:8" s="3" customFormat="1" x14ac:dyDescent="0.35">
      <c r="B577" s="2"/>
      <c r="C577" s="2"/>
      <c r="D577" s="22"/>
      <c r="E577" s="20"/>
      <c r="F577" s="20"/>
      <c r="G577" s="20"/>
      <c r="H577" s="20"/>
    </row>
    <row r="578" spans="2:8" s="3" customFormat="1" x14ac:dyDescent="0.35">
      <c r="B578" s="2"/>
      <c r="C578" s="2"/>
      <c r="D578" s="22"/>
      <c r="E578" s="20"/>
      <c r="F578" s="20"/>
      <c r="G578" s="20"/>
      <c r="H578" s="20"/>
    </row>
    <row r="579" spans="2:8" s="3" customFormat="1" x14ac:dyDescent="0.35">
      <c r="B579" s="2"/>
      <c r="C579" s="2"/>
      <c r="D579" s="22"/>
      <c r="E579" s="20"/>
      <c r="F579" s="20"/>
      <c r="G579" s="20"/>
      <c r="H579" s="20"/>
    </row>
    <row r="580" spans="2:8" s="3" customFormat="1" x14ac:dyDescent="0.35">
      <c r="B580" s="2"/>
      <c r="C580" s="2"/>
      <c r="D580" s="22"/>
      <c r="E580" s="20"/>
      <c r="F580" s="20"/>
      <c r="G580" s="20"/>
      <c r="H580" s="20"/>
    </row>
    <row r="581" spans="2:8" s="3" customFormat="1" x14ac:dyDescent="0.35">
      <c r="B581" s="2"/>
      <c r="C581" s="2"/>
      <c r="D581" s="22"/>
      <c r="E581" s="20"/>
      <c r="F581" s="20"/>
      <c r="G581" s="20"/>
      <c r="H581" s="20"/>
    </row>
    <row r="582" spans="2:8" s="3" customFormat="1" x14ac:dyDescent="0.35">
      <c r="B582" s="2"/>
      <c r="C582" s="2"/>
      <c r="D582" s="22"/>
      <c r="E582" s="20"/>
      <c r="F582" s="20"/>
      <c r="G582" s="20"/>
      <c r="H582" s="20"/>
    </row>
    <row r="583" spans="2:8" s="3" customFormat="1" x14ac:dyDescent="0.35">
      <c r="B583" s="2"/>
      <c r="C583" s="2"/>
      <c r="D583" s="22"/>
      <c r="E583" s="20"/>
      <c r="F583" s="20"/>
      <c r="G583" s="20"/>
      <c r="H583" s="20"/>
    </row>
    <row r="584" spans="2:8" s="3" customFormat="1" x14ac:dyDescent="0.35">
      <c r="B584" s="2"/>
      <c r="C584" s="2"/>
      <c r="D584" s="22"/>
      <c r="E584" s="20"/>
      <c r="F584" s="20"/>
      <c r="G584" s="20"/>
      <c r="H584" s="20"/>
    </row>
    <row r="585" spans="2:8" s="3" customFormat="1" x14ac:dyDescent="0.35">
      <c r="B585" s="2"/>
      <c r="C585" s="2"/>
      <c r="D585" s="22"/>
      <c r="E585" s="20"/>
      <c r="F585" s="20"/>
      <c r="G585" s="20"/>
      <c r="H585" s="20"/>
    </row>
    <row r="586" spans="2:8" s="3" customFormat="1" x14ac:dyDescent="0.35">
      <c r="B586" s="2"/>
      <c r="C586" s="2"/>
      <c r="D586" s="22"/>
      <c r="E586" s="20"/>
      <c r="F586" s="20"/>
      <c r="G586" s="20"/>
      <c r="H586" s="20"/>
    </row>
    <row r="587" spans="2:8" s="3" customFormat="1" x14ac:dyDescent="0.35">
      <c r="B587" s="2"/>
      <c r="C587" s="2"/>
      <c r="D587" s="22"/>
      <c r="E587" s="20"/>
      <c r="F587" s="20"/>
      <c r="G587" s="20"/>
      <c r="H587" s="20"/>
    </row>
    <row r="588" spans="2:8" s="3" customFormat="1" x14ac:dyDescent="0.35">
      <c r="B588" s="2"/>
      <c r="C588" s="2"/>
      <c r="D588" s="22"/>
      <c r="E588" s="20"/>
      <c r="F588" s="20"/>
      <c r="G588" s="20"/>
      <c r="H588" s="20"/>
    </row>
    <row r="589" spans="2:8" s="3" customFormat="1" x14ac:dyDescent="0.35">
      <c r="B589" s="2"/>
      <c r="C589" s="2"/>
      <c r="D589" s="22"/>
      <c r="E589" s="20"/>
      <c r="F589" s="20"/>
      <c r="G589" s="20"/>
      <c r="H589" s="20"/>
    </row>
    <row r="590" spans="2:8" s="3" customFormat="1" x14ac:dyDescent="0.35">
      <c r="B590" s="2"/>
      <c r="C590" s="2"/>
      <c r="D590" s="22"/>
      <c r="E590" s="20"/>
      <c r="F590" s="20"/>
      <c r="G590" s="20"/>
      <c r="H590" s="20"/>
    </row>
    <row r="591" spans="2:8" s="3" customFormat="1" x14ac:dyDescent="0.35">
      <c r="B591" s="2"/>
      <c r="C591" s="2"/>
      <c r="D591" s="22"/>
      <c r="E591" s="20"/>
      <c r="F591" s="20"/>
      <c r="G591" s="20"/>
      <c r="H591" s="20"/>
    </row>
    <row r="592" spans="2:8" s="3" customFormat="1" x14ac:dyDescent="0.35">
      <c r="B592" s="2"/>
      <c r="C592" s="2"/>
      <c r="D592" s="22"/>
      <c r="E592" s="20"/>
      <c r="F592" s="20"/>
      <c r="G592" s="20"/>
      <c r="H592" s="20"/>
    </row>
    <row r="593" spans="2:8" s="3" customFormat="1" x14ac:dyDescent="0.35">
      <c r="B593" s="2"/>
      <c r="C593" s="2"/>
      <c r="D593" s="22"/>
      <c r="E593" s="20"/>
      <c r="F593" s="20"/>
      <c r="G593" s="20"/>
      <c r="H593" s="20"/>
    </row>
    <row r="594" spans="2:8" s="3" customFormat="1" x14ac:dyDescent="0.35">
      <c r="B594" s="2"/>
      <c r="C594" s="2"/>
      <c r="D594" s="22"/>
      <c r="E594" s="20"/>
      <c r="F594" s="20"/>
      <c r="G594" s="20"/>
      <c r="H594" s="20"/>
    </row>
    <row r="595" spans="2:8" s="3" customFormat="1" x14ac:dyDescent="0.35">
      <c r="B595" s="2"/>
      <c r="C595" s="2"/>
      <c r="D595" s="22"/>
      <c r="E595" s="20"/>
      <c r="F595" s="20"/>
      <c r="G595" s="20"/>
      <c r="H595" s="20"/>
    </row>
    <row r="596" spans="2:8" s="3" customFormat="1" x14ac:dyDescent="0.35">
      <c r="B596" s="2"/>
      <c r="C596" s="2"/>
      <c r="D596" s="22"/>
      <c r="E596" s="20"/>
      <c r="F596" s="20"/>
      <c r="G596" s="20"/>
      <c r="H596" s="20"/>
    </row>
    <row r="597" spans="2:8" s="3" customFormat="1" x14ac:dyDescent="0.35">
      <c r="B597" s="2"/>
      <c r="C597" s="2"/>
      <c r="D597" s="22"/>
      <c r="E597" s="20"/>
      <c r="F597" s="20"/>
      <c r="G597" s="20"/>
      <c r="H597" s="20"/>
    </row>
    <row r="598" spans="2:8" s="3" customFormat="1" x14ac:dyDescent="0.35">
      <c r="B598" s="2"/>
      <c r="C598" s="2"/>
      <c r="D598" s="22"/>
      <c r="E598" s="20"/>
      <c r="F598" s="20"/>
      <c r="G598" s="20"/>
      <c r="H598" s="20"/>
    </row>
    <row r="599" spans="2:8" s="3" customFormat="1" x14ac:dyDescent="0.35">
      <c r="B599" s="2"/>
      <c r="C599" s="2"/>
      <c r="D599" s="22"/>
      <c r="E599" s="20"/>
      <c r="F599" s="20"/>
      <c r="G599" s="20"/>
      <c r="H599" s="20"/>
    </row>
    <row r="600" spans="2:8" s="3" customFormat="1" x14ac:dyDescent="0.35">
      <c r="B600" s="2"/>
      <c r="C600" s="2"/>
      <c r="D600" s="22"/>
      <c r="E600" s="20"/>
      <c r="F600" s="20"/>
      <c r="G600" s="20"/>
      <c r="H600" s="20"/>
    </row>
    <row r="601" spans="2:8" s="3" customFormat="1" x14ac:dyDescent="0.35">
      <c r="B601" s="2"/>
      <c r="C601" s="2"/>
      <c r="D601" s="22"/>
      <c r="E601" s="20"/>
      <c r="F601" s="20"/>
      <c r="G601" s="20"/>
      <c r="H601" s="20"/>
    </row>
    <row r="602" spans="2:8" s="3" customFormat="1" x14ac:dyDescent="0.35">
      <c r="B602" s="2"/>
      <c r="C602" s="2"/>
      <c r="D602" s="22"/>
      <c r="E602" s="20"/>
      <c r="F602" s="20"/>
      <c r="G602" s="20"/>
      <c r="H602" s="20"/>
    </row>
    <row r="603" spans="2:8" s="3" customFormat="1" x14ac:dyDescent="0.35">
      <c r="B603" s="2"/>
      <c r="C603" s="2"/>
      <c r="D603" s="22"/>
      <c r="E603" s="20"/>
      <c r="F603" s="20"/>
      <c r="G603" s="20"/>
      <c r="H603" s="20"/>
    </row>
    <row r="604" spans="2:8" s="3" customFormat="1" x14ac:dyDescent="0.35">
      <c r="B604" s="2"/>
      <c r="C604" s="2"/>
      <c r="D604" s="22"/>
      <c r="E604" s="20"/>
      <c r="F604" s="20"/>
      <c r="G604" s="20"/>
      <c r="H604" s="20"/>
    </row>
    <row r="605" spans="2:8" s="3" customFormat="1" x14ac:dyDescent="0.35">
      <c r="B605" s="2"/>
      <c r="C605" s="2"/>
      <c r="D605" s="22"/>
      <c r="E605" s="20"/>
      <c r="F605" s="20"/>
      <c r="G605" s="20"/>
      <c r="H605" s="20"/>
    </row>
    <row r="606" spans="2:8" s="3" customFormat="1" x14ac:dyDescent="0.35">
      <c r="B606" s="2"/>
      <c r="C606" s="2"/>
      <c r="D606" s="22"/>
      <c r="E606" s="20"/>
      <c r="F606" s="20"/>
      <c r="G606" s="20"/>
      <c r="H606" s="20"/>
    </row>
    <row r="607" spans="2:8" s="3" customFormat="1" x14ac:dyDescent="0.35">
      <c r="B607" s="2"/>
      <c r="C607" s="2"/>
      <c r="D607" s="22"/>
      <c r="E607" s="20"/>
      <c r="F607" s="20"/>
      <c r="G607" s="20"/>
      <c r="H607" s="20"/>
    </row>
    <row r="608" spans="2:8" s="3" customFormat="1" x14ac:dyDescent="0.35">
      <c r="B608" s="2"/>
      <c r="C608" s="2"/>
      <c r="D608" s="22"/>
      <c r="E608" s="20"/>
      <c r="F608" s="20"/>
      <c r="G608" s="20"/>
      <c r="H608" s="20"/>
    </row>
    <row r="609" spans="2:8" s="3" customFormat="1" x14ac:dyDescent="0.35">
      <c r="B609" s="2"/>
      <c r="C609" s="2"/>
      <c r="D609" s="22"/>
      <c r="E609" s="20"/>
      <c r="F609" s="20"/>
      <c r="G609" s="20"/>
      <c r="H609" s="20"/>
    </row>
    <row r="610" spans="2:8" s="3" customFormat="1" x14ac:dyDescent="0.35">
      <c r="B610" s="2"/>
      <c r="C610" s="2"/>
      <c r="D610" s="22"/>
      <c r="E610" s="20"/>
      <c r="F610" s="20"/>
      <c r="G610" s="20"/>
      <c r="H610" s="20"/>
    </row>
    <row r="611" spans="2:8" s="3" customFormat="1" x14ac:dyDescent="0.35">
      <c r="B611" s="2"/>
      <c r="C611" s="2"/>
      <c r="D611" s="22"/>
      <c r="E611" s="20"/>
      <c r="F611" s="20"/>
      <c r="G611" s="20"/>
      <c r="H611" s="20"/>
    </row>
    <row r="612" spans="2:8" s="3" customFormat="1" x14ac:dyDescent="0.35">
      <c r="B612" s="2"/>
      <c r="C612" s="2"/>
      <c r="D612" s="22"/>
      <c r="E612" s="20"/>
      <c r="F612" s="20"/>
      <c r="G612" s="20"/>
      <c r="H612" s="20"/>
    </row>
    <row r="613" spans="2:8" s="3" customFormat="1" x14ac:dyDescent="0.35">
      <c r="B613" s="2"/>
      <c r="C613" s="2"/>
      <c r="D613" s="22"/>
      <c r="E613" s="20"/>
      <c r="F613" s="20"/>
      <c r="G613" s="20"/>
      <c r="H613" s="20"/>
    </row>
    <row r="614" spans="2:8" s="3" customFormat="1" x14ac:dyDescent="0.35">
      <c r="B614" s="2"/>
      <c r="C614" s="2"/>
      <c r="D614" s="22"/>
      <c r="E614" s="20"/>
      <c r="F614" s="20"/>
      <c r="G614" s="20"/>
      <c r="H614" s="20"/>
    </row>
    <row r="615" spans="2:8" s="3" customFormat="1" x14ac:dyDescent="0.35">
      <c r="B615" s="2"/>
      <c r="C615" s="2"/>
      <c r="D615" s="22"/>
      <c r="E615" s="20"/>
      <c r="F615" s="20"/>
      <c r="G615" s="20"/>
      <c r="H615" s="20"/>
    </row>
    <row r="616" spans="2:8" s="3" customFormat="1" x14ac:dyDescent="0.35">
      <c r="B616" s="2"/>
      <c r="C616" s="2"/>
      <c r="D616" s="22"/>
      <c r="E616" s="20"/>
      <c r="F616" s="20"/>
      <c r="G616" s="20"/>
      <c r="H616" s="20"/>
    </row>
    <row r="617" spans="2:8" s="3" customFormat="1" x14ac:dyDescent="0.35">
      <c r="B617" s="2"/>
      <c r="C617" s="2"/>
      <c r="D617" s="22"/>
      <c r="E617" s="20"/>
      <c r="F617" s="20"/>
      <c r="G617" s="20"/>
      <c r="H617" s="20"/>
    </row>
    <row r="618" spans="2:8" s="3" customFormat="1" x14ac:dyDescent="0.35">
      <c r="B618" s="2"/>
      <c r="C618" s="2"/>
      <c r="D618" s="22"/>
      <c r="E618" s="20"/>
      <c r="F618" s="20"/>
      <c r="G618" s="20"/>
      <c r="H618" s="20"/>
    </row>
    <row r="619" spans="2:8" s="3" customFormat="1" x14ac:dyDescent="0.35">
      <c r="B619" s="2"/>
      <c r="C619" s="2"/>
      <c r="D619" s="22"/>
      <c r="E619" s="20"/>
      <c r="F619" s="20"/>
      <c r="G619" s="20"/>
      <c r="H619" s="20"/>
    </row>
    <row r="620" spans="2:8" s="3" customFormat="1" x14ac:dyDescent="0.35">
      <c r="B620" s="2"/>
      <c r="C620" s="2"/>
      <c r="D620" s="22"/>
      <c r="E620" s="20"/>
      <c r="F620" s="20"/>
      <c r="G620" s="20"/>
      <c r="H620" s="20"/>
    </row>
    <row r="621" spans="2:8" s="3" customFormat="1" x14ac:dyDescent="0.35">
      <c r="B621" s="2"/>
      <c r="C621" s="2"/>
      <c r="D621" s="22"/>
      <c r="E621" s="20"/>
      <c r="F621" s="20"/>
      <c r="G621" s="20"/>
      <c r="H621" s="20"/>
    </row>
    <row r="622" spans="2:8" s="3" customFormat="1" x14ac:dyDescent="0.35">
      <c r="B622" s="2"/>
      <c r="C622" s="2"/>
      <c r="D622" s="22"/>
      <c r="E622" s="20"/>
      <c r="F622" s="20"/>
      <c r="G622" s="20"/>
      <c r="H622" s="20"/>
    </row>
    <row r="623" spans="2:8" s="3" customFormat="1" x14ac:dyDescent="0.35">
      <c r="B623" s="2"/>
      <c r="C623" s="2"/>
      <c r="D623" s="22"/>
      <c r="E623" s="20"/>
      <c r="F623" s="20"/>
      <c r="G623" s="20"/>
      <c r="H623" s="20"/>
    </row>
    <row r="624" spans="2:8" s="3" customFormat="1" x14ac:dyDescent="0.35">
      <c r="B624" s="2"/>
      <c r="C624" s="2"/>
      <c r="D624" s="22"/>
      <c r="E624" s="20"/>
      <c r="F624" s="20"/>
      <c r="G624" s="20"/>
      <c r="H624" s="20"/>
    </row>
    <row r="625" spans="2:8" s="3" customFormat="1" x14ac:dyDescent="0.35">
      <c r="B625" s="2"/>
      <c r="C625" s="2"/>
      <c r="D625" s="22"/>
      <c r="E625" s="20"/>
      <c r="F625" s="20"/>
      <c r="G625" s="20"/>
      <c r="H625" s="20"/>
    </row>
    <row r="626" spans="2:8" s="3" customFormat="1" x14ac:dyDescent="0.35">
      <c r="B626" s="2"/>
      <c r="C626" s="2"/>
      <c r="D626" s="22"/>
      <c r="E626" s="20"/>
      <c r="F626" s="20"/>
      <c r="G626" s="20"/>
      <c r="H626" s="20"/>
    </row>
    <row r="627" spans="2:8" s="3" customFormat="1" x14ac:dyDescent="0.35">
      <c r="B627" s="2"/>
      <c r="C627" s="2"/>
      <c r="D627" s="22"/>
      <c r="E627" s="20"/>
      <c r="F627" s="20"/>
      <c r="G627" s="20"/>
      <c r="H627" s="20"/>
    </row>
    <row r="628" spans="2:8" s="3" customFormat="1" x14ac:dyDescent="0.35">
      <c r="B628" s="2"/>
      <c r="C628" s="2"/>
      <c r="D628" s="22"/>
      <c r="E628" s="20"/>
      <c r="F628" s="20"/>
      <c r="G628" s="20"/>
      <c r="H628" s="20"/>
    </row>
    <row r="629" spans="2:8" s="3" customFormat="1" x14ac:dyDescent="0.35">
      <c r="B629" s="2"/>
      <c r="C629" s="2"/>
      <c r="D629" s="22"/>
      <c r="E629" s="20"/>
      <c r="F629" s="20"/>
      <c r="G629" s="20"/>
      <c r="H629" s="20"/>
    </row>
    <row r="630" spans="2:8" s="3" customFormat="1" x14ac:dyDescent="0.35">
      <c r="B630" s="2"/>
      <c r="C630" s="2"/>
      <c r="D630" s="22"/>
      <c r="E630" s="20"/>
      <c r="F630" s="20"/>
      <c r="G630" s="20"/>
      <c r="H630" s="20"/>
    </row>
    <row r="631" spans="2:8" s="3" customFormat="1" x14ac:dyDescent="0.35">
      <c r="B631" s="2"/>
      <c r="C631" s="2"/>
      <c r="D631" s="22"/>
      <c r="E631" s="20"/>
      <c r="F631" s="20"/>
      <c r="G631" s="20"/>
      <c r="H631" s="20"/>
    </row>
    <row r="632" spans="2:8" s="3" customFormat="1" x14ac:dyDescent="0.35">
      <c r="B632" s="2"/>
      <c r="C632" s="2"/>
      <c r="D632" s="22"/>
      <c r="E632" s="20"/>
      <c r="F632" s="20"/>
      <c r="G632" s="20"/>
      <c r="H632" s="20"/>
    </row>
    <row r="633" spans="2:8" s="3" customFormat="1" x14ac:dyDescent="0.35">
      <c r="B633" s="2"/>
      <c r="C633" s="2"/>
      <c r="D633" s="22"/>
      <c r="E633" s="20"/>
      <c r="F633" s="20"/>
      <c r="G633" s="20"/>
      <c r="H633" s="20"/>
    </row>
    <row r="634" spans="2:8" s="3" customFormat="1" x14ac:dyDescent="0.35">
      <c r="B634" s="2"/>
      <c r="C634" s="2"/>
      <c r="D634" s="22"/>
      <c r="E634" s="20"/>
      <c r="F634" s="20"/>
      <c r="G634" s="20"/>
      <c r="H634" s="20"/>
    </row>
    <row r="635" spans="2:8" s="3" customFormat="1" x14ac:dyDescent="0.35">
      <c r="B635" s="2"/>
      <c r="C635" s="2"/>
      <c r="D635" s="22"/>
      <c r="E635" s="20"/>
      <c r="F635" s="20"/>
      <c r="G635" s="20"/>
      <c r="H635" s="20"/>
    </row>
    <row r="636" spans="2:8" s="3" customFormat="1" x14ac:dyDescent="0.35">
      <c r="B636" s="2"/>
      <c r="C636" s="2"/>
      <c r="D636" s="22"/>
      <c r="E636" s="20"/>
      <c r="F636" s="20"/>
      <c r="G636" s="20"/>
      <c r="H636" s="20"/>
    </row>
    <row r="637" spans="2:8" s="3" customFormat="1" x14ac:dyDescent="0.35">
      <c r="B637" s="2"/>
      <c r="C637" s="2"/>
      <c r="D637" s="22"/>
      <c r="E637" s="20"/>
      <c r="F637" s="20"/>
      <c r="G637" s="20"/>
      <c r="H637" s="20"/>
    </row>
    <row r="638" spans="2:8" s="3" customFormat="1" x14ac:dyDescent="0.35">
      <c r="B638" s="2"/>
      <c r="C638" s="2"/>
      <c r="D638" s="22"/>
      <c r="E638" s="20"/>
      <c r="F638" s="20"/>
      <c r="G638" s="20"/>
      <c r="H638" s="20"/>
    </row>
    <row r="639" spans="2:8" s="3" customFormat="1" x14ac:dyDescent="0.35">
      <c r="B639" s="2"/>
      <c r="C639" s="2"/>
      <c r="D639" s="22"/>
      <c r="E639" s="20"/>
      <c r="F639" s="20"/>
      <c r="G639" s="20"/>
      <c r="H639" s="20"/>
    </row>
    <row r="640" spans="2:8" s="3" customFormat="1" x14ac:dyDescent="0.35">
      <c r="B640" s="2"/>
      <c r="C640" s="2"/>
      <c r="D640" s="22"/>
      <c r="E640" s="20"/>
      <c r="F640" s="20"/>
      <c r="G640" s="20"/>
      <c r="H640" s="20"/>
    </row>
    <row r="641" spans="2:8" s="3" customFormat="1" x14ac:dyDescent="0.35">
      <c r="B641" s="2"/>
      <c r="C641" s="2"/>
      <c r="D641" s="22"/>
      <c r="E641" s="20"/>
      <c r="F641" s="20"/>
      <c r="G641" s="20"/>
      <c r="H641" s="20"/>
    </row>
    <row r="642" spans="2:8" s="3" customFormat="1" x14ac:dyDescent="0.35">
      <c r="B642" s="2"/>
      <c r="C642" s="2"/>
      <c r="D642" s="22"/>
      <c r="E642" s="20"/>
      <c r="F642" s="20"/>
      <c r="G642" s="20"/>
      <c r="H642" s="20"/>
    </row>
    <row r="643" spans="2:8" s="3" customFormat="1" x14ac:dyDescent="0.35">
      <c r="B643" s="2"/>
      <c r="C643" s="2"/>
      <c r="D643" s="22"/>
      <c r="E643" s="20"/>
      <c r="F643" s="20"/>
      <c r="G643" s="20"/>
      <c r="H643" s="20"/>
    </row>
    <row r="644" spans="2:8" s="3" customFormat="1" x14ac:dyDescent="0.35">
      <c r="B644" s="2"/>
      <c r="C644" s="2"/>
      <c r="D644" s="22"/>
      <c r="E644" s="20"/>
      <c r="F644" s="20"/>
      <c r="G644" s="20"/>
      <c r="H644" s="20"/>
    </row>
    <row r="645" spans="2:8" s="3" customFormat="1" x14ac:dyDescent="0.35">
      <c r="B645" s="2"/>
      <c r="C645" s="2"/>
      <c r="D645" s="22"/>
      <c r="E645" s="20"/>
      <c r="F645" s="20"/>
      <c r="G645" s="20"/>
      <c r="H645" s="20"/>
    </row>
    <row r="646" spans="2:8" s="3" customFormat="1" x14ac:dyDescent="0.35">
      <c r="B646" s="2"/>
      <c r="C646" s="2"/>
      <c r="D646" s="22"/>
      <c r="E646" s="20"/>
      <c r="F646" s="20"/>
      <c r="G646" s="20"/>
      <c r="H646" s="20"/>
    </row>
    <row r="647" spans="2:8" s="3" customFormat="1" x14ac:dyDescent="0.35">
      <c r="B647" s="2"/>
      <c r="C647" s="2"/>
      <c r="D647" s="22"/>
      <c r="E647" s="20"/>
      <c r="F647" s="20"/>
      <c r="G647" s="20"/>
      <c r="H647" s="20"/>
    </row>
    <row r="648" spans="2:8" s="3" customFormat="1" x14ac:dyDescent="0.35">
      <c r="B648" s="2"/>
      <c r="C648" s="2"/>
      <c r="D648" s="22"/>
      <c r="E648" s="20"/>
      <c r="F648" s="20"/>
      <c r="G648" s="20"/>
      <c r="H648" s="20"/>
    </row>
    <row r="649" spans="2:8" s="3" customFormat="1" x14ac:dyDescent="0.35">
      <c r="B649" s="2"/>
      <c r="C649" s="2"/>
      <c r="D649" s="22"/>
      <c r="E649" s="20"/>
      <c r="F649" s="20"/>
      <c r="G649" s="20"/>
      <c r="H649" s="20"/>
    </row>
    <row r="650" spans="2:8" s="3" customFormat="1" x14ac:dyDescent="0.35">
      <c r="B650" s="2"/>
      <c r="C650" s="2"/>
      <c r="D650" s="22"/>
      <c r="E650" s="20"/>
      <c r="F650" s="20"/>
      <c r="G650" s="20"/>
      <c r="H650" s="20"/>
    </row>
    <row r="651" spans="2:8" s="3" customFormat="1" x14ac:dyDescent="0.35">
      <c r="B651" s="2"/>
      <c r="C651" s="2"/>
      <c r="D651" s="22"/>
      <c r="E651" s="20"/>
      <c r="F651" s="20"/>
      <c r="G651" s="20"/>
      <c r="H651" s="20"/>
    </row>
    <row r="652" spans="2:8" s="3" customFormat="1" x14ac:dyDescent="0.35">
      <c r="B652" s="2"/>
      <c r="C652" s="2"/>
      <c r="D652" s="22"/>
      <c r="E652" s="20"/>
      <c r="F652" s="20"/>
      <c r="G652" s="20"/>
      <c r="H652" s="20"/>
    </row>
    <row r="653" spans="2:8" s="3" customFormat="1" x14ac:dyDescent="0.35">
      <c r="B653" s="2"/>
      <c r="C653" s="2"/>
      <c r="D653" s="22"/>
      <c r="E653" s="20"/>
      <c r="F653" s="20"/>
      <c r="G653" s="20"/>
      <c r="H653" s="20"/>
    </row>
    <row r="654" spans="2:8" s="3" customFormat="1" x14ac:dyDescent="0.35">
      <c r="B654" s="2"/>
      <c r="C654" s="2"/>
      <c r="D654" s="22"/>
      <c r="E654" s="20"/>
      <c r="F654" s="20"/>
      <c r="G654" s="20"/>
      <c r="H654" s="20"/>
    </row>
    <row r="655" spans="2:8" s="3" customFormat="1" x14ac:dyDescent="0.35">
      <c r="B655" s="2"/>
      <c r="C655" s="2"/>
      <c r="D655" s="22"/>
      <c r="E655" s="20"/>
      <c r="F655" s="20"/>
      <c r="G655" s="20"/>
      <c r="H655" s="20"/>
    </row>
    <row r="656" spans="2:8" s="3" customFormat="1" x14ac:dyDescent="0.35">
      <c r="B656" s="2"/>
      <c r="C656" s="2"/>
      <c r="D656" s="22"/>
      <c r="E656" s="20"/>
      <c r="F656" s="20"/>
      <c r="G656" s="20"/>
      <c r="H656" s="20"/>
    </row>
    <row r="657" spans="2:8" s="3" customFormat="1" x14ac:dyDescent="0.35">
      <c r="B657" s="2"/>
      <c r="C657" s="2"/>
      <c r="D657" s="22"/>
      <c r="E657" s="20"/>
      <c r="F657" s="20"/>
      <c r="G657" s="20"/>
      <c r="H657" s="20"/>
    </row>
    <row r="658" spans="2:8" s="3" customFormat="1" x14ac:dyDescent="0.35">
      <c r="B658" s="2"/>
      <c r="C658" s="2"/>
      <c r="D658" s="22"/>
      <c r="E658" s="20"/>
      <c r="F658" s="20"/>
      <c r="G658" s="20"/>
      <c r="H658" s="20"/>
    </row>
    <row r="659" spans="2:8" s="3" customFormat="1" x14ac:dyDescent="0.35">
      <c r="B659" s="2"/>
      <c r="C659" s="2"/>
      <c r="D659" s="22"/>
      <c r="E659" s="20"/>
      <c r="F659" s="20"/>
      <c r="G659" s="20"/>
      <c r="H659" s="20"/>
    </row>
    <row r="660" spans="2:8" s="3" customFormat="1" x14ac:dyDescent="0.35">
      <c r="B660" s="2"/>
      <c r="C660" s="2"/>
      <c r="D660" s="22"/>
      <c r="E660" s="20"/>
      <c r="F660" s="20"/>
      <c r="G660" s="20"/>
      <c r="H660" s="20"/>
    </row>
    <row r="661" spans="2:8" s="3" customFormat="1" x14ac:dyDescent="0.35">
      <c r="B661" s="2"/>
      <c r="C661" s="2"/>
      <c r="D661" s="22"/>
      <c r="E661" s="20"/>
      <c r="F661" s="20"/>
      <c r="G661" s="20"/>
      <c r="H661" s="20"/>
    </row>
    <row r="662" spans="2:8" s="3" customFormat="1" x14ac:dyDescent="0.35">
      <c r="B662" s="2"/>
      <c r="C662" s="2"/>
      <c r="D662" s="22"/>
      <c r="E662" s="20"/>
      <c r="F662" s="20"/>
      <c r="G662" s="20"/>
      <c r="H662" s="20"/>
    </row>
    <row r="663" spans="2:8" s="3" customFormat="1" x14ac:dyDescent="0.35">
      <c r="B663" s="2"/>
      <c r="C663" s="2"/>
      <c r="D663" s="22"/>
      <c r="E663" s="20"/>
      <c r="F663" s="20"/>
      <c r="G663" s="20"/>
      <c r="H663" s="20"/>
    </row>
    <row r="664" spans="2:8" s="3" customFormat="1" x14ac:dyDescent="0.35">
      <c r="B664" s="2"/>
      <c r="C664" s="2"/>
      <c r="D664" s="22"/>
      <c r="E664" s="20"/>
      <c r="F664" s="20"/>
      <c r="G664" s="20"/>
      <c r="H664" s="20"/>
    </row>
    <row r="665" spans="2:8" s="3" customFormat="1" x14ac:dyDescent="0.35">
      <c r="B665" s="2"/>
      <c r="C665" s="2"/>
      <c r="D665" s="22"/>
      <c r="E665" s="20"/>
      <c r="F665" s="20"/>
      <c r="G665" s="20"/>
      <c r="H665" s="20"/>
    </row>
    <row r="666" spans="2:8" s="3" customFormat="1" x14ac:dyDescent="0.35">
      <c r="B666" s="2"/>
      <c r="C666" s="2"/>
      <c r="D666" s="22"/>
      <c r="E666" s="20"/>
      <c r="F666" s="20"/>
      <c r="G666" s="20"/>
      <c r="H666" s="20"/>
    </row>
    <row r="667" spans="2:8" s="3" customFormat="1" x14ac:dyDescent="0.35">
      <c r="B667" s="2"/>
      <c r="C667" s="2"/>
      <c r="D667" s="22"/>
      <c r="E667" s="20"/>
      <c r="F667" s="20"/>
      <c r="G667" s="20"/>
      <c r="H667" s="20"/>
    </row>
    <row r="668" spans="2:8" s="3" customFormat="1" x14ac:dyDescent="0.35">
      <c r="B668" s="2"/>
      <c r="C668" s="2"/>
      <c r="D668" s="22"/>
      <c r="E668" s="20"/>
      <c r="F668" s="20"/>
      <c r="G668" s="20"/>
      <c r="H668" s="20"/>
    </row>
    <row r="669" spans="2:8" s="3" customFormat="1" x14ac:dyDescent="0.35">
      <c r="B669" s="2"/>
      <c r="C669" s="2"/>
      <c r="D669" s="22"/>
      <c r="E669" s="20"/>
      <c r="F669" s="20"/>
      <c r="G669" s="20"/>
      <c r="H669" s="20"/>
    </row>
    <row r="670" spans="2:8" s="3" customFormat="1" x14ac:dyDescent="0.35">
      <c r="B670" s="2"/>
      <c r="C670" s="2"/>
      <c r="D670" s="22"/>
      <c r="E670" s="20"/>
      <c r="F670" s="20"/>
      <c r="G670" s="20"/>
      <c r="H670" s="20"/>
    </row>
    <row r="671" spans="2:8" s="3" customFormat="1" x14ac:dyDescent="0.35">
      <c r="B671" s="2"/>
      <c r="C671" s="2"/>
      <c r="D671" s="22"/>
      <c r="E671" s="20"/>
      <c r="F671" s="20"/>
      <c r="G671" s="20"/>
      <c r="H671" s="20"/>
    </row>
    <row r="672" spans="2:8" s="3" customFormat="1" x14ac:dyDescent="0.35">
      <c r="B672" s="2"/>
      <c r="C672" s="2"/>
      <c r="D672" s="22"/>
      <c r="E672" s="20"/>
      <c r="F672" s="20"/>
      <c r="G672" s="20"/>
      <c r="H672" s="20"/>
    </row>
    <row r="673" spans="2:8" s="3" customFormat="1" x14ac:dyDescent="0.35">
      <c r="B673" s="2"/>
      <c r="C673" s="2"/>
      <c r="D673" s="22"/>
      <c r="E673" s="20"/>
      <c r="F673" s="20"/>
      <c r="G673" s="20"/>
      <c r="H673" s="20"/>
    </row>
    <row r="674" spans="2:8" s="3" customFormat="1" x14ac:dyDescent="0.35">
      <c r="B674" s="2"/>
      <c r="C674" s="2"/>
      <c r="D674" s="22"/>
      <c r="E674" s="20"/>
      <c r="F674" s="20"/>
      <c r="G674" s="20"/>
      <c r="H674" s="20"/>
    </row>
    <row r="675" spans="2:8" s="3" customFormat="1" x14ac:dyDescent="0.35">
      <c r="B675" s="2"/>
      <c r="C675" s="2"/>
      <c r="D675" s="22"/>
      <c r="E675" s="20"/>
      <c r="F675" s="20"/>
      <c r="G675" s="20"/>
      <c r="H675" s="20"/>
    </row>
    <row r="676" spans="2:8" s="3" customFormat="1" x14ac:dyDescent="0.35">
      <c r="B676" s="2"/>
      <c r="C676" s="2"/>
      <c r="D676" s="22"/>
      <c r="E676" s="20"/>
      <c r="F676" s="20"/>
      <c r="G676" s="20"/>
      <c r="H676" s="20"/>
    </row>
    <row r="677" spans="2:8" s="3" customFormat="1" x14ac:dyDescent="0.35">
      <c r="B677" s="2"/>
      <c r="C677" s="2"/>
      <c r="D677" s="22"/>
      <c r="E677" s="20"/>
      <c r="F677" s="20"/>
      <c r="G677" s="20"/>
      <c r="H677" s="20"/>
    </row>
    <row r="678" spans="2:8" s="3" customFormat="1" x14ac:dyDescent="0.35">
      <c r="B678" s="2"/>
      <c r="C678" s="2"/>
      <c r="D678" s="22"/>
      <c r="E678" s="20"/>
      <c r="F678" s="20"/>
      <c r="G678" s="20"/>
      <c r="H678" s="20"/>
    </row>
    <row r="679" spans="2:8" s="3" customFormat="1" x14ac:dyDescent="0.35">
      <c r="B679" s="2"/>
      <c r="C679" s="2"/>
      <c r="D679" s="22"/>
      <c r="E679" s="20"/>
      <c r="F679" s="20"/>
      <c r="G679" s="20"/>
      <c r="H679" s="20"/>
    </row>
    <row r="680" spans="2:8" s="3" customFormat="1" x14ac:dyDescent="0.35">
      <c r="B680" s="2"/>
      <c r="C680" s="2"/>
      <c r="D680" s="22"/>
      <c r="E680" s="20"/>
      <c r="F680" s="20"/>
      <c r="G680" s="20"/>
      <c r="H680" s="20"/>
    </row>
    <row r="681" spans="2:8" s="3" customFormat="1" x14ac:dyDescent="0.35">
      <c r="B681" s="2"/>
      <c r="C681" s="2"/>
      <c r="D681" s="22"/>
      <c r="E681" s="20"/>
      <c r="F681" s="20"/>
      <c r="G681" s="20"/>
      <c r="H681" s="20"/>
    </row>
    <row r="682" spans="2:8" s="3" customFormat="1" x14ac:dyDescent="0.35">
      <c r="B682" s="2"/>
      <c r="C682" s="2"/>
      <c r="D682" s="22"/>
      <c r="E682" s="20"/>
      <c r="F682" s="20"/>
      <c r="G682" s="20"/>
      <c r="H682" s="20"/>
    </row>
    <row r="683" spans="2:8" s="3" customFormat="1" x14ac:dyDescent="0.35">
      <c r="B683" s="2"/>
      <c r="C683" s="2"/>
      <c r="D683" s="22"/>
      <c r="E683" s="20"/>
      <c r="F683" s="20"/>
      <c r="G683" s="20"/>
      <c r="H683" s="20"/>
    </row>
    <row r="684" spans="2:8" s="3" customFormat="1" x14ac:dyDescent="0.35">
      <c r="B684" s="2"/>
      <c r="C684" s="2"/>
      <c r="D684" s="22"/>
      <c r="E684" s="20"/>
      <c r="F684" s="20"/>
      <c r="G684" s="20"/>
      <c r="H684" s="20"/>
    </row>
    <row r="685" spans="2:8" s="3" customFormat="1" x14ac:dyDescent="0.35">
      <c r="B685" s="2"/>
      <c r="C685" s="2"/>
      <c r="D685" s="22"/>
      <c r="E685" s="20"/>
      <c r="F685" s="20"/>
      <c r="G685" s="20"/>
      <c r="H685" s="20"/>
    </row>
    <row r="686" spans="2:8" s="3" customFormat="1" x14ac:dyDescent="0.35">
      <c r="B686" s="2"/>
      <c r="C686" s="2"/>
      <c r="D686" s="22"/>
      <c r="E686" s="20"/>
      <c r="F686" s="20"/>
      <c r="G686" s="20"/>
      <c r="H686" s="20"/>
    </row>
    <row r="687" spans="2:8" s="3" customFormat="1" x14ac:dyDescent="0.35">
      <c r="B687" s="2"/>
      <c r="C687" s="2"/>
      <c r="D687" s="22"/>
      <c r="E687" s="20"/>
      <c r="F687" s="20"/>
      <c r="G687" s="20"/>
      <c r="H687" s="20"/>
    </row>
    <row r="688" spans="2:8" s="3" customFormat="1" x14ac:dyDescent="0.35">
      <c r="B688" s="2"/>
      <c r="C688" s="2"/>
      <c r="D688" s="22"/>
      <c r="E688" s="20"/>
      <c r="F688" s="20"/>
      <c r="G688" s="20"/>
      <c r="H688" s="20"/>
    </row>
    <row r="689" spans="2:8" s="3" customFormat="1" x14ac:dyDescent="0.35">
      <c r="B689" s="2"/>
      <c r="C689" s="2"/>
      <c r="D689" s="22"/>
      <c r="E689" s="20"/>
      <c r="F689" s="20"/>
      <c r="G689" s="20"/>
      <c r="H689" s="20"/>
    </row>
    <row r="690" spans="2:8" s="3" customFormat="1" x14ac:dyDescent="0.35">
      <c r="B690" s="2"/>
      <c r="C690" s="2"/>
      <c r="D690" s="22"/>
      <c r="E690" s="20"/>
      <c r="F690" s="20"/>
      <c r="G690" s="20"/>
      <c r="H690" s="20"/>
    </row>
    <row r="691" spans="2:8" s="3" customFormat="1" x14ac:dyDescent="0.35">
      <c r="B691" s="2"/>
      <c r="C691" s="2"/>
      <c r="D691" s="22"/>
      <c r="E691" s="20"/>
      <c r="F691" s="20"/>
      <c r="G691" s="20"/>
      <c r="H691" s="20"/>
    </row>
    <row r="692" spans="2:8" s="3" customFormat="1" x14ac:dyDescent="0.35">
      <c r="B692" s="2"/>
      <c r="C692" s="2"/>
      <c r="D692" s="22"/>
      <c r="E692" s="20"/>
      <c r="F692" s="20"/>
      <c r="G692" s="20"/>
      <c r="H692" s="20"/>
    </row>
    <row r="693" spans="2:8" s="3" customFormat="1" x14ac:dyDescent="0.35">
      <c r="B693" s="2"/>
      <c r="C693" s="2"/>
      <c r="D693" s="22"/>
      <c r="E693" s="20"/>
      <c r="F693" s="20"/>
      <c r="G693" s="20"/>
      <c r="H693" s="20"/>
    </row>
    <row r="694" spans="2:8" s="3" customFormat="1" x14ac:dyDescent="0.35">
      <c r="B694" s="2"/>
      <c r="C694" s="2"/>
      <c r="D694" s="22"/>
      <c r="E694" s="20"/>
      <c r="F694" s="20"/>
      <c r="G694" s="20"/>
      <c r="H694" s="20"/>
    </row>
    <row r="695" spans="2:8" s="3" customFormat="1" x14ac:dyDescent="0.35">
      <c r="B695" s="2"/>
      <c r="C695" s="2"/>
      <c r="D695" s="22"/>
      <c r="E695" s="20"/>
      <c r="F695" s="20"/>
      <c r="G695" s="20"/>
      <c r="H695" s="20"/>
    </row>
    <row r="696" spans="2:8" s="3" customFormat="1" x14ac:dyDescent="0.35">
      <c r="B696" s="2"/>
      <c r="C696" s="2"/>
      <c r="D696" s="22"/>
      <c r="E696" s="20"/>
      <c r="F696" s="20"/>
      <c r="G696" s="20"/>
      <c r="H696" s="20"/>
    </row>
    <row r="697" spans="2:8" s="3" customFormat="1" x14ac:dyDescent="0.35">
      <c r="B697" s="2"/>
      <c r="C697" s="2"/>
      <c r="D697" s="22"/>
      <c r="E697" s="20"/>
      <c r="F697" s="20"/>
      <c r="G697" s="20"/>
      <c r="H697" s="20"/>
    </row>
    <row r="698" spans="2:8" s="3" customFormat="1" x14ac:dyDescent="0.35">
      <c r="B698" s="2"/>
      <c r="C698" s="2"/>
      <c r="D698" s="22"/>
      <c r="E698" s="20"/>
      <c r="F698" s="20"/>
      <c r="G698" s="20"/>
      <c r="H698" s="20"/>
    </row>
    <row r="699" spans="2:8" s="3" customFormat="1" x14ac:dyDescent="0.35">
      <c r="B699" s="2"/>
      <c r="C699" s="2"/>
      <c r="D699" s="22"/>
      <c r="E699" s="20"/>
      <c r="F699" s="20"/>
      <c r="G699" s="20"/>
      <c r="H699" s="20"/>
    </row>
    <row r="700" spans="2:8" s="3" customFormat="1" x14ac:dyDescent="0.35">
      <c r="B700" s="2"/>
      <c r="C700" s="2"/>
      <c r="D700" s="22"/>
      <c r="E700" s="20"/>
      <c r="F700" s="20"/>
      <c r="G700" s="20"/>
      <c r="H700" s="20"/>
    </row>
    <row r="701" spans="2:8" s="3" customFormat="1" x14ac:dyDescent="0.35">
      <c r="B701" s="2"/>
      <c r="C701" s="2"/>
      <c r="D701" s="22"/>
      <c r="E701" s="20"/>
      <c r="F701" s="20"/>
      <c r="G701" s="20"/>
      <c r="H701" s="20"/>
    </row>
    <row r="702" spans="2:8" s="3" customFormat="1" x14ac:dyDescent="0.35">
      <c r="B702" s="2"/>
      <c r="C702" s="2"/>
      <c r="D702" s="22"/>
      <c r="E702" s="20"/>
      <c r="F702" s="20"/>
      <c r="G702" s="20"/>
      <c r="H702" s="20"/>
    </row>
    <row r="703" spans="2:8" s="3" customFormat="1" x14ac:dyDescent="0.35">
      <c r="B703" s="2"/>
      <c r="C703" s="2"/>
      <c r="D703" s="22"/>
      <c r="E703" s="20"/>
      <c r="F703" s="20"/>
      <c r="G703" s="20"/>
      <c r="H703" s="20"/>
    </row>
    <row r="704" spans="2:8" s="3" customFormat="1" x14ac:dyDescent="0.35">
      <c r="B704" s="2"/>
      <c r="C704" s="2"/>
      <c r="D704" s="22"/>
      <c r="E704" s="20"/>
      <c r="F704" s="20"/>
      <c r="G704" s="20"/>
      <c r="H704" s="20"/>
    </row>
    <row r="705" spans="2:8" s="3" customFormat="1" x14ac:dyDescent="0.35">
      <c r="B705" s="2"/>
      <c r="C705" s="2"/>
      <c r="D705" s="22"/>
      <c r="E705" s="20"/>
      <c r="F705" s="20"/>
      <c r="G705" s="20"/>
      <c r="H705" s="20"/>
    </row>
    <row r="706" spans="2:8" s="3" customFormat="1" x14ac:dyDescent="0.35">
      <c r="B706" s="2"/>
      <c r="C706" s="2"/>
      <c r="D706" s="22"/>
      <c r="E706" s="20"/>
      <c r="F706" s="20"/>
      <c r="G706" s="20"/>
      <c r="H706" s="20"/>
    </row>
    <row r="707" spans="2:8" s="3" customFormat="1" x14ac:dyDescent="0.35">
      <c r="B707" s="2"/>
      <c r="C707" s="2"/>
      <c r="D707" s="22"/>
      <c r="E707" s="20"/>
      <c r="F707" s="20"/>
      <c r="G707" s="20"/>
      <c r="H707" s="20"/>
    </row>
    <row r="708" spans="2:8" s="3" customFormat="1" x14ac:dyDescent="0.35">
      <c r="B708" s="2"/>
      <c r="C708" s="2"/>
      <c r="D708" s="22"/>
      <c r="E708" s="20"/>
      <c r="F708" s="20"/>
      <c r="G708" s="20"/>
      <c r="H708" s="20"/>
    </row>
    <row r="709" spans="2:8" s="3" customFormat="1" x14ac:dyDescent="0.35">
      <c r="B709" s="2"/>
      <c r="C709" s="2"/>
      <c r="D709" s="22"/>
      <c r="E709" s="20"/>
      <c r="F709" s="20"/>
      <c r="G709" s="20"/>
      <c r="H709" s="20"/>
    </row>
    <row r="710" spans="2:8" s="3" customFormat="1" x14ac:dyDescent="0.35">
      <c r="B710" s="2"/>
      <c r="C710" s="2"/>
      <c r="D710" s="22"/>
      <c r="E710" s="20"/>
      <c r="F710" s="20"/>
      <c r="G710" s="20"/>
      <c r="H710" s="20"/>
    </row>
    <row r="711" spans="2:8" s="3" customFormat="1" x14ac:dyDescent="0.35">
      <c r="B711" s="2"/>
      <c r="C711" s="2"/>
      <c r="D711" s="22"/>
      <c r="E711" s="20"/>
      <c r="F711" s="20"/>
      <c r="G711" s="20"/>
      <c r="H711" s="20"/>
    </row>
    <row r="712" spans="2:8" s="3" customFormat="1" x14ac:dyDescent="0.35">
      <c r="B712" s="2"/>
      <c r="C712" s="2"/>
      <c r="D712" s="22"/>
      <c r="E712" s="20"/>
      <c r="F712" s="20"/>
      <c r="G712" s="20"/>
      <c r="H712" s="20"/>
    </row>
    <row r="713" spans="2:8" s="3" customFormat="1" x14ac:dyDescent="0.35">
      <c r="B713" s="2"/>
      <c r="C713" s="2"/>
      <c r="D713" s="22"/>
      <c r="E713" s="20"/>
      <c r="F713" s="20"/>
      <c r="G713" s="20"/>
      <c r="H713" s="20"/>
    </row>
    <row r="714" spans="2:8" s="3" customFormat="1" x14ac:dyDescent="0.35">
      <c r="B714" s="2"/>
      <c r="C714" s="2"/>
      <c r="D714" s="22"/>
      <c r="E714" s="20"/>
      <c r="F714" s="20"/>
      <c r="G714" s="20"/>
      <c r="H714" s="20"/>
    </row>
    <row r="715" spans="2:8" s="3" customFormat="1" x14ac:dyDescent="0.35">
      <c r="B715" s="2"/>
      <c r="C715" s="2"/>
      <c r="D715" s="22"/>
      <c r="E715" s="20"/>
      <c r="F715" s="20"/>
      <c r="G715" s="20"/>
      <c r="H715" s="20"/>
    </row>
    <row r="716" spans="2:8" s="3" customFormat="1" x14ac:dyDescent="0.35">
      <c r="B716" s="2"/>
      <c r="C716" s="2"/>
      <c r="D716" s="22"/>
      <c r="E716" s="20"/>
      <c r="F716" s="20"/>
      <c r="G716" s="20"/>
      <c r="H716" s="20"/>
    </row>
    <row r="717" spans="2:8" s="3" customFormat="1" x14ac:dyDescent="0.35">
      <c r="B717" s="2"/>
      <c r="C717" s="2"/>
      <c r="D717" s="22"/>
      <c r="E717" s="20"/>
      <c r="F717" s="20"/>
      <c r="G717" s="20"/>
      <c r="H717" s="20"/>
    </row>
    <row r="718" spans="2:8" s="3" customFormat="1" x14ac:dyDescent="0.35">
      <c r="B718" s="2"/>
      <c r="C718" s="2"/>
      <c r="D718" s="22"/>
      <c r="E718" s="20"/>
      <c r="F718" s="20"/>
      <c r="G718" s="20"/>
      <c r="H718" s="20"/>
    </row>
    <row r="719" spans="2:8" s="3" customFormat="1" x14ac:dyDescent="0.35">
      <c r="B719" s="2"/>
      <c r="C719" s="2"/>
      <c r="D719" s="22"/>
      <c r="E719" s="20"/>
      <c r="F719" s="20"/>
      <c r="G719" s="20"/>
      <c r="H719" s="20"/>
    </row>
    <row r="720" spans="2:8" s="3" customFormat="1" x14ac:dyDescent="0.35">
      <c r="B720" s="2"/>
      <c r="C720" s="2"/>
      <c r="D720" s="22"/>
      <c r="E720" s="20"/>
      <c r="F720" s="20"/>
      <c r="G720" s="20"/>
      <c r="H720" s="20"/>
    </row>
    <row r="721" spans="2:8" s="3" customFormat="1" x14ac:dyDescent="0.35">
      <c r="B721" s="2"/>
      <c r="C721" s="2"/>
      <c r="D721" s="22"/>
      <c r="E721" s="20"/>
      <c r="F721" s="20"/>
      <c r="G721" s="20"/>
      <c r="H721" s="20"/>
    </row>
    <row r="722" spans="2:8" s="3" customFormat="1" x14ac:dyDescent="0.35">
      <c r="B722" s="2"/>
      <c r="C722" s="2"/>
      <c r="D722" s="22"/>
      <c r="E722" s="20"/>
      <c r="F722" s="20"/>
      <c r="G722" s="20"/>
      <c r="H722" s="20"/>
    </row>
    <row r="723" spans="2:8" s="3" customFormat="1" x14ac:dyDescent="0.35">
      <c r="B723" s="2"/>
      <c r="C723" s="2"/>
      <c r="D723" s="22"/>
      <c r="E723" s="20"/>
      <c r="F723" s="20"/>
      <c r="G723" s="20"/>
      <c r="H723" s="20"/>
    </row>
    <row r="724" spans="2:8" s="3" customFormat="1" x14ac:dyDescent="0.35">
      <c r="B724" s="2"/>
      <c r="C724" s="2"/>
      <c r="D724" s="22"/>
      <c r="E724" s="20"/>
      <c r="F724" s="20"/>
      <c r="G724" s="20"/>
      <c r="H724" s="20"/>
    </row>
    <row r="725" spans="2:8" s="3" customFormat="1" x14ac:dyDescent="0.35">
      <c r="B725" s="2"/>
      <c r="C725" s="2"/>
      <c r="D725" s="22"/>
      <c r="E725" s="20"/>
      <c r="F725" s="20"/>
      <c r="G725" s="20"/>
      <c r="H725" s="20"/>
    </row>
    <row r="726" spans="2:8" s="3" customFormat="1" x14ac:dyDescent="0.35">
      <c r="B726" s="2"/>
      <c r="C726" s="2"/>
      <c r="D726" s="22"/>
      <c r="E726" s="20"/>
      <c r="F726" s="20"/>
      <c r="G726" s="20"/>
      <c r="H726" s="20"/>
    </row>
    <row r="727" spans="2:8" s="3" customFormat="1" x14ac:dyDescent="0.35">
      <c r="B727" s="2"/>
      <c r="C727" s="2"/>
      <c r="D727" s="22"/>
      <c r="E727" s="20"/>
      <c r="F727" s="20"/>
      <c r="G727" s="20"/>
      <c r="H727" s="20"/>
    </row>
    <row r="728" spans="2:8" s="3" customFormat="1" x14ac:dyDescent="0.35">
      <c r="B728" s="2"/>
      <c r="C728" s="2"/>
      <c r="D728" s="22"/>
      <c r="E728" s="20"/>
      <c r="F728" s="20"/>
      <c r="G728" s="20"/>
      <c r="H728" s="20"/>
    </row>
    <row r="729" spans="2:8" s="3" customFormat="1" x14ac:dyDescent="0.35">
      <c r="B729" s="2"/>
      <c r="C729" s="2"/>
      <c r="D729" s="22"/>
      <c r="E729" s="20"/>
      <c r="F729" s="20"/>
      <c r="G729" s="20"/>
      <c r="H729" s="20"/>
    </row>
    <row r="730" spans="2:8" s="3" customFormat="1" x14ac:dyDescent="0.35">
      <c r="B730" s="2"/>
      <c r="C730" s="2"/>
      <c r="D730" s="22"/>
      <c r="E730" s="20"/>
      <c r="F730" s="20"/>
      <c r="G730" s="20"/>
      <c r="H730" s="20"/>
    </row>
    <row r="731" spans="2:8" s="3" customFormat="1" x14ac:dyDescent="0.35">
      <c r="B731" s="2"/>
      <c r="C731" s="2"/>
      <c r="D731" s="22"/>
      <c r="E731" s="20"/>
      <c r="F731" s="20"/>
      <c r="G731" s="20"/>
      <c r="H731" s="20"/>
    </row>
    <row r="732" spans="2:8" s="3" customFormat="1" x14ac:dyDescent="0.35">
      <c r="B732" s="2"/>
      <c r="C732" s="2"/>
      <c r="D732" s="22"/>
      <c r="E732" s="20"/>
      <c r="F732" s="20"/>
      <c r="G732" s="20"/>
      <c r="H732" s="20"/>
    </row>
    <row r="733" spans="2:8" s="3" customFormat="1" x14ac:dyDescent="0.35">
      <c r="B733" s="2"/>
      <c r="C733" s="2"/>
      <c r="D733" s="22"/>
      <c r="E733" s="20"/>
      <c r="F733" s="20"/>
      <c r="G733" s="20"/>
      <c r="H733" s="20"/>
    </row>
    <row r="734" spans="2:8" s="3" customFormat="1" x14ac:dyDescent="0.35">
      <c r="B734" s="2"/>
      <c r="C734" s="2"/>
      <c r="D734" s="22"/>
      <c r="E734" s="20"/>
      <c r="F734" s="20"/>
      <c r="G734" s="20"/>
      <c r="H734" s="20"/>
    </row>
    <row r="735" spans="2:8" s="3" customFormat="1" x14ac:dyDescent="0.35">
      <c r="B735" s="2"/>
      <c r="C735" s="2"/>
      <c r="D735" s="22"/>
      <c r="E735" s="20"/>
      <c r="F735" s="20"/>
      <c r="G735" s="20"/>
      <c r="H735" s="20"/>
    </row>
    <row r="736" spans="2:8" s="3" customFormat="1" x14ac:dyDescent="0.35">
      <c r="B736" s="2"/>
      <c r="C736" s="2"/>
      <c r="D736" s="22"/>
      <c r="E736" s="20"/>
      <c r="F736" s="20"/>
      <c r="G736" s="20"/>
      <c r="H736" s="20"/>
    </row>
    <row r="737" spans="2:8" s="3" customFormat="1" x14ac:dyDescent="0.35">
      <c r="B737" s="2"/>
      <c r="C737" s="2"/>
      <c r="D737" s="22"/>
      <c r="E737" s="20"/>
      <c r="F737" s="20"/>
      <c r="G737" s="20"/>
      <c r="H737" s="20"/>
    </row>
    <row r="738" spans="2:8" s="3" customFormat="1" x14ac:dyDescent="0.35">
      <c r="B738" s="2"/>
      <c r="C738" s="2"/>
      <c r="D738" s="22"/>
      <c r="E738" s="20"/>
      <c r="F738" s="20"/>
      <c r="G738" s="20"/>
      <c r="H738" s="20"/>
    </row>
    <row r="739" spans="2:8" s="3" customFormat="1" x14ac:dyDescent="0.35">
      <c r="B739" s="2"/>
      <c r="C739" s="2"/>
      <c r="D739" s="22"/>
      <c r="E739" s="20"/>
      <c r="F739" s="20"/>
      <c r="G739" s="20"/>
      <c r="H739" s="20"/>
    </row>
    <row r="740" spans="2:8" s="3" customFormat="1" x14ac:dyDescent="0.35">
      <c r="B740" s="2"/>
      <c r="C740" s="2"/>
      <c r="D740" s="22"/>
      <c r="E740" s="20"/>
      <c r="F740" s="20"/>
      <c r="G740" s="20"/>
      <c r="H740" s="20"/>
    </row>
    <row r="741" spans="2:8" s="3" customFormat="1" x14ac:dyDescent="0.35">
      <c r="B741" s="2"/>
      <c r="C741" s="2"/>
      <c r="D741" s="22"/>
      <c r="E741" s="20"/>
      <c r="F741" s="20"/>
      <c r="G741" s="20"/>
      <c r="H741" s="20"/>
    </row>
    <row r="742" spans="2:8" s="3" customFormat="1" x14ac:dyDescent="0.35">
      <c r="B742" s="2"/>
      <c r="C742" s="2"/>
      <c r="D742" s="22"/>
      <c r="E742" s="20"/>
      <c r="F742" s="20"/>
      <c r="G742" s="20"/>
      <c r="H742" s="20"/>
    </row>
    <row r="743" spans="2:8" s="3" customFormat="1" x14ac:dyDescent="0.35">
      <c r="B743" s="2"/>
      <c r="C743" s="2"/>
      <c r="D743" s="22"/>
      <c r="E743" s="20"/>
      <c r="F743" s="20"/>
      <c r="G743" s="20"/>
      <c r="H743" s="20"/>
    </row>
    <row r="744" spans="2:8" s="3" customFormat="1" x14ac:dyDescent="0.35">
      <c r="B744" s="2"/>
      <c r="C744" s="2"/>
      <c r="D744" s="22"/>
      <c r="E744" s="20"/>
      <c r="F744" s="20"/>
      <c r="G744" s="20"/>
      <c r="H744" s="20"/>
    </row>
    <row r="745" spans="2:8" s="3" customFormat="1" x14ac:dyDescent="0.35">
      <c r="B745" s="2"/>
      <c r="C745" s="2"/>
      <c r="D745" s="22"/>
      <c r="E745" s="20"/>
      <c r="F745" s="20"/>
      <c r="G745" s="20"/>
      <c r="H745" s="20"/>
    </row>
    <row r="746" spans="2:8" s="3" customFormat="1" x14ac:dyDescent="0.35">
      <c r="B746" s="2"/>
      <c r="C746" s="2"/>
      <c r="D746" s="22"/>
      <c r="E746" s="20"/>
      <c r="F746" s="20"/>
      <c r="G746" s="20"/>
      <c r="H746" s="20"/>
    </row>
    <row r="747" spans="2:8" s="3" customFormat="1" x14ac:dyDescent="0.35">
      <c r="B747" s="2"/>
      <c r="C747" s="2"/>
      <c r="D747" s="22"/>
      <c r="E747" s="20"/>
      <c r="F747" s="20"/>
      <c r="G747" s="20"/>
      <c r="H747" s="20"/>
    </row>
    <row r="748" spans="2:8" s="3" customFormat="1" x14ac:dyDescent="0.35">
      <c r="B748" s="2"/>
      <c r="C748" s="2"/>
      <c r="D748" s="22"/>
      <c r="E748" s="20"/>
      <c r="F748" s="20"/>
      <c r="G748" s="20"/>
      <c r="H748" s="20"/>
    </row>
    <row r="749" spans="2:8" s="3" customFormat="1" x14ac:dyDescent="0.35">
      <c r="B749" s="2"/>
      <c r="C749" s="2"/>
      <c r="D749" s="22"/>
      <c r="E749" s="20"/>
      <c r="F749" s="20"/>
      <c r="G749" s="20"/>
      <c r="H749" s="20"/>
    </row>
    <row r="750" spans="2:8" s="3" customFormat="1" x14ac:dyDescent="0.35">
      <c r="B750" s="2"/>
      <c r="C750" s="2"/>
      <c r="D750" s="22"/>
      <c r="E750" s="20"/>
      <c r="F750" s="20"/>
      <c r="G750" s="20"/>
      <c r="H750" s="20"/>
    </row>
    <row r="751" spans="2:8" s="3" customFormat="1" x14ac:dyDescent="0.35">
      <c r="B751" s="2"/>
      <c r="C751" s="2"/>
      <c r="D751" s="22"/>
      <c r="E751" s="20"/>
      <c r="F751" s="20"/>
      <c r="G751" s="20"/>
      <c r="H751" s="20"/>
    </row>
    <row r="752" spans="2:8" s="3" customFormat="1" x14ac:dyDescent="0.35">
      <c r="B752" s="2"/>
      <c r="C752" s="2"/>
      <c r="D752" s="22"/>
      <c r="E752" s="20"/>
      <c r="F752" s="20"/>
      <c r="G752" s="20"/>
      <c r="H752" s="20"/>
    </row>
    <row r="753" spans="2:8" s="3" customFormat="1" x14ac:dyDescent="0.35">
      <c r="B753" s="2"/>
      <c r="C753" s="2"/>
      <c r="D753" s="22"/>
      <c r="E753" s="20"/>
      <c r="F753" s="20"/>
      <c r="G753" s="20"/>
      <c r="H753" s="20"/>
    </row>
    <row r="754" spans="2:8" s="3" customFormat="1" x14ac:dyDescent="0.35">
      <c r="B754" s="2"/>
      <c r="C754" s="2"/>
      <c r="D754" s="22"/>
      <c r="E754" s="20"/>
      <c r="F754" s="20"/>
      <c r="G754" s="20"/>
      <c r="H754" s="20"/>
    </row>
    <row r="755" spans="2:8" s="3" customFormat="1" x14ac:dyDescent="0.35">
      <c r="B755" s="2"/>
      <c r="C755" s="2"/>
      <c r="D755" s="22"/>
      <c r="E755" s="20"/>
      <c r="F755" s="20"/>
      <c r="G755" s="20"/>
      <c r="H755" s="20"/>
    </row>
    <row r="756" spans="2:8" s="3" customFormat="1" x14ac:dyDescent="0.35">
      <c r="B756" s="2"/>
      <c r="C756" s="2"/>
      <c r="D756" s="22"/>
      <c r="E756" s="20"/>
      <c r="F756" s="20"/>
      <c r="G756" s="20"/>
      <c r="H756" s="20"/>
    </row>
    <row r="757" spans="2:8" s="3" customFormat="1" x14ac:dyDescent="0.35">
      <c r="B757" s="2"/>
      <c r="C757" s="2"/>
      <c r="D757" s="22"/>
      <c r="E757" s="20"/>
      <c r="F757" s="20"/>
      <c r="G757" s="20"/>
      <c r="H757" s="20"/>
    </row>
    <row r="758" spans="2:8" s="3" customFormat="1" x14ac:dyDescent="0.35">
      <c r="B758" s="2"/>
      <c r="C758" s="2"/>
      <c r="D758" s="22"/>
      <c r="E758" s="20"/>
      <c r="F758" s="20"/>
      <c r="G758" s="20"/>
      <c r="H758" s="20"/>
    </row>
    <row r="759" spans="2:8" s="3" customFormat="1" x14ac:dyDescent="0.35">
      <c r="B759" s="2"/>
      <c r="C759" s="2"/>
      <c r="D759" s="22"/>
      <c r="E759" s="20"/>
      <c r="F759" s="20"/>
      <c r="G759" s="20"/>
      <c r="H759" s="20"/>
    </row>
    <row r="760" spans="2:8" s="3" customFormat="1" x14ac:dyDescent="0.35">
      <c r="B760" s="2"/>
      <c r="C760" s="2"/>
      <c r="D760" s="22"/>
      <c r="E760" s="20"/>
      <c r="F760" s="20"/>
      <c r="G760" s="20"/>
      <c r="H760" s="20"/>
    </row>
    <row r="761" spans="2:8" s="3" customFormat="1" x14ac:dyDescent="0.35">
      <c r="B761" s="2"/>
      <c r="C761" s="2"/>
      <c r="D761" s="22"/>
      <c r="E761" s="20"/>
      <c r="F761" s="20"/>
      <c r="G761" s="20"/>
      <c r="H761" s="20"/>
    </row>
    <row r="762" spans="2:8" s="3" customFormat="1" x14ac:dyDescent="0.35">
      <c r="B762" s="2"/>
      <c r="C762" s="2"/>
      <c r="D762" s="22"/>
      <c r="E762" s="20"/>
      <c r="F762" s="20"/>
      <c r="G762" s="20"/>
      <c r="H762" s="20"/>
    </row>
    <row r="763" spans="2:8" s="3" customFormat="1" x14ac:dyDescent="0.35">
      <c r="B763" s="2"/>
      <c r="C763" s="2"/>
      <c r="D763" s="22"/>
      <c r="E763" s="20"/>
      <c r="F763" s="20"/>
      <c r="G763" s="20"/>
      <c r="H763" s="20"/>
    </row>
    <row r="764" spans="2:8" s="3" customFormat="1" x14ac:dyDescent="0.35">
      <c r="B764" s="2"/>
      <c r="C764" s="2"/>
      <c r="D764" s="22"/>
      <c r="E764" s="20"/>
      <c r="F764" s="20"/>
      <c r="G764" s="20"/>
      <c r="H764" s="20"/>
    </row>
    <row r="765" spans="2:8" s="3" customFormat="1" x14ac:dyDescent="0.35">
      <c r="B765" s="2"/>
      <c r="C765" s="2"/>
      <c r="D765" s="22"/>
      <c r="E765" s="20"/>
      <c r="F765" s="20"/>
      <c r="G765" s="20"/>
      <c r="H765" s="20"/>
    </row>
    <row r="766" spans="2:8" s="3" customFormat="1" x14ac:dyDescent="0.35">
      <c r="B766" s="2"/>
      <c r="C766" s="2"/>
      <c r="D766" s="22"/>
      <c r="E766" s="20"/>
      <c r="F766" s="20"/>
      <c r="G766" s="20"/>
      <c r="H766" s="20"/>
    </row>
    <row r="767" spans="2:8" s="3" customFormat="1" x14ac:dyDescent="0.35">
      <c r="B767" s="2"/>
      <c r="C767" s="2"/>
      <c r="D767" s="22"/>
      <c r="E767" s="20"/>
      <c r="F767" s="20"/>
      <c r="G767" s="20"/>
      <c r="H767" s="20"/>
    </row>
    <row r="768" spans="2:8" s="3" customFormat="1" x14ac:dyDescent="0.35">
      <c r="B768" s="2"/>
      <c r="C768" s="2"/>
      <c r="D768" s="22"/>
      <c r="E768" s="20"/>
      <c r="F768" s="20"/>
      <c r="G768" s="20"/>
      <c r="H768" s="20"/>
    </row>
    <row r="769" spans="2:8" s="3" customFormat="1" x14ac:dyDescent="0.35">
      <c r="B769" s="2"/>
      <c r="C769" s="2"/>
      <c r="D769" s="22"/>
      <c r="E769" s="20"/>
      <c r="F769" s="20"/>
      <c r="G769" s="20"/>
      <c r="H769" s="20"/>
    </row>
    <row r="770" spans="2:8" s="3" customFormat="1" x14ac:dyDescent="0.35">
      <c r="B770" s="2"/>
      <c r="C770" s="2"/>
      <c r="D770" s="22"/>
      <c r="E770" s="20"/>
      <c r="F770" s="20"/>
      <c r="G770" s="20"/>
      <c r="H770" s="20"/>
    </row>
    <row r="771" spans="2:8" s="3" customFormat="1" x14ac:dyDescent="0.35">
      <c r="B771" s="2"/>
      <c r="C771" s="2"/>
      <c r="D771" s="22"/>
      <c r="E771" s="20"/>
      <c r="F771" s="20"/>
      <c r="G771" s="20"/>
      <c r="H771" s="20"/>
    </row>
    <row r="772" spans="2:8" s="3" customFormat="1" x14ac:dyDescent="0.35">
      <c r="B772" s="2"/>
      <c r="C772" s="2"/>
      <c r="D772" s="22"/>
      <c r="E772" s="20"/>
      <c r="F772" s="20"/>
      <c r="G772" s="20"/>
      <c r="H772" s="20"/>
    </row>
    <row r="773" spans="2:8" s="3" customFormat="1" x14ac:dyDescent="0.35">
      <c r="B773" s="2"/>
      <c r="C773" s="2"/>
      <c r="D773" s="22"/>
      <c r="E773" s="20"/>
      <c r="F773" s="20"/>
      <c r="G773" s="20"/>
      <c r="H773" s="20"/>
    </row>
    <row r="774" spans="2:8" s="3" customFormat="1" x14ac:dyDescent="0.35">
      <c r="B774" s="2"/>
      <c r="C774" s="2"/>
      <c r="D774" s="22"/>
      <c r="E774" s="20"/>
      <c r="F774" s="20"/>
      <c r="G774" s="20"/>
      <c r="H774" s="20"/>
    </row>
    <row r="775" spans="2:8" s="3" customFormat="1" x14ac:dyDescent="0.35">
      <c r="B775" s="2"/>
      <c r="C775" s="2"/>
      <c r="D775" s="22"/>
      <c r="E775" s="20"/>
      <c r="F775" s="20"/>
      <c r="G775" s="20"/>
      <c r="H775" s="20"/>
    </row>
    <row r="776" spans="2:8" s="3" customFormat="1" x14ac:dyDescent="0.35">
      <c r="B776" s="2"/>
      <c r="C776" s="2"/>
      <c r="D776" s="22"/>
      <c r="E776" s="20"/>
      <c r="F776" s="20"/>
      <c r="G776" s="20"/>
      <c r="H776" s="20"/>
    </row>
    <row r="777" spans="2:8" s="3" customFormat="1" x14ac:dyDescent="0.35">
      <c r="B777" s="2"/>
      <c r="C777" s="2"/>
      <c r="D777" s="22"/>
      <c r="E777" s="20"/>
      <c r="F777" s="20"/>
      <c r="G777" s="20"/>
      <c r="H777" s="20"/>
    </row>
    <row r="778" spans="2:8" s="3" customFormat="1" x14ac:dyDescent="0.35">
      <c r="B778" s="2"/>
      <c r="C778" s="2"/>
      <c r="D778" s="22"/>
      <c r="E778" s="20"/>
      <c r="F778" s="20"/>
      <c r="G778" s="20"/>
      <c r="H778" s="20"/>
    </row>
    <row r="779" spans="2:8" s="3" customFormat="1" x14ac:dyDescent="0.35">
      <c r="B779" s="2"/>
      <c r="C779" s="2"/>
      <c r="D779" s="22"/>
      <c r="E779" s="20"/>
      <c r="F779" s="20"/>
      <c r="G779" s="20"/>
      <c r="H779" s="20"/>
    </row>
    <row r="780" spans="2:8" s="3" customFormat="1" x14ac:dyDescent="0.35">
      <c r="B780" s="2"/>
      <c r="C780" s="2"/>
      <c r="D780" s="22"/>
      <c r="E780" s="20"/>
      <c r="F780" s="20"/>
      <c r="G780" s="20"/>
      <c r="H780" s="20"/>
    </row>
    <row r="781" spans="2:8" s="3" customFormat="1" x14ac:dyDescent="0.35">
      <c r="B781" s="2"/>
      <c r="C781" s="2"/>
      <c r="D781" s="22"/>
      <c r="E781" s="20"/>
      <c r="F781" s="20"/>
      <c r="G781" s="20"/>
      <c r="H781" s="20"/>
    </row>
    <row r="782" spans="2:8" s="3" customFormat="1" x14ac:dyDescent="0.35">
      <c r="B782" s="2"/>
      <c r="C782" s="2"/>
      <c r="D782" s="22"/>
      <c r="E782" s="20"/>
      <c r="F782" s="20"/>
      <c r="G782" s="20"/>
      <c r="H782" s="20"/>
    </row>
    <row r="783" spans="2:8" s="3" customFormat="1" x14ac:dyDescent="0.35">
      <c r="B783" s="2"/>
      <c r="C783" s="2"/>
      <c r="D783" s="22"/>
      <c r="E783" s="20"/>
      <c r="F783" s="20"/>
      <c r="G783" s="20"/>
      <c r="H783" s="20"/>
    </row>
    <row r="784" spans="2:8" s="3" customFormat="1" x14ac:dyDescent="0.35">
      <c r="B784" s="2"/>
      <c r="C784" s="2"/>
      <c r="D784" s="22"/>
      <c r="E784" s="20"/>
      <c r="F784" s="20"/>
      <c r="G784" s="20"/>
      <c r="H784" s="20"/>
    </row>
    <row r="785" spans="2:8" s="3" customFormat="1" x14ac:dyDescent="0.35">
      <c r="B785" s="2"/>
      <c r="C785" s="2"/>
      <c r="D785" s="22"/>
      <c r="E785" s="20"/>
      <c r="F785" s="20"/>
      <c r="G785" s="20"/>
      <c r="H785" s="20"/>
    </row>
    <row r="786" spans="2:8" s="3" customFormat="1" x14ac:dyDescent="0.35">
      <c r="B786" s="2"/>
      <c r="C786" s="2"/>
      <c r="D786" s="22"/>
      <c r="E786" s="20"/>
      <c r="F786" s="20"/>
      <c r="G786" s="20"/>
      <c r="H786" s="20"/>
    </row>
    <row r="787" spans="2:8" s="3" customFormat="1" x14ac:dyDescent="0.35">
      <c r="B787" s="2"/>
      <c r="C787" s="2"/>
      <c r="D787" s="22"/>
      <c r="E787" s="20"/>
      <c r="F787" s="20"/>
      <c r="G787" s="20"/>
      <c r="H787" s="20"/>
    </row>
    <row r="788" spans="2:8" s="3" customFormat="1" x14ac:dyDescent="0.35">
      <c r="B788" s="2"/>
      <c r="C788" s="2"/>
      <c r="D788" s="22"/>
      <c r="E788" s="20"/>
      <c r="F788" s="20"/>
      <c r="G788" s="20"/>
      <c r="H788" s="20"/>
    </row>
    <row r="789" spans="2:8" s="3" customFormat="1" x14ac:dyDescent="0.35">
      <c r="B789" s="2"/>
      <c r="C789" s="2"/>
      <c r="D789" s="22"/>
      <c r="E789" s="20"/>
      <c r="F789" s="20"/>
      <c r="G789" s="20"/>
      <c r="H789" s="20"/>
    </row>
    <row r="790" spans="2:8" s="3" customFormat="1" x14ac:dyDescent="0.35">
      <c r="B790" s="2"/>
      <c r="C790" s="2"/>
      <c r="D790" s="22"/>
      <c r="E790" s="20"/>
      <c r="F790" s="20"/>
      <c r="G790" s="20"/>
      <c r="H790" s="20"/>
    </row>
    <row r="791" spans="2:8" s="3" customFormat="1" x14ac:dyDescent="0.35">
      <c r="B791" s="2"/>
      <c r="C791" s="2"/>
      <c r="D791" s="22"/>
      <c r="E791" s="20"/>
      <c r="F791" s="20"/>
      <c r="G791" s="20"/>
      <c r="H791" s="20"/>
    </row>
    <row r="792" spans="2:8" s="3" customFormat="1" x14ac:dyDescent="0.35">
      <c r="B792" s="2"/>
      <c r="C792" s="2"/>
      <c r="D792" s="22"/>
      <c r="E792" s="20"/>
      <c r="F792" s="20"/>
      <c r="G792" s="20"/>
      <c r="H792" s="20"/>
    </row>
    <row r="793" spans="2:8" s="3" customFormat="1" x14ac:dyDescent="0.35">
      <c r="B793" s="2"/>
      <c r="C793" s="2"/>
      <c r="D793" s="22"/>
      <c r="E793" s="20"/>
      <c r="F793" s="20"/>
      <c r="G793" s="20"/>
      <c r="H793" s="20"/>
    </row>
    <row r="794" spans="2:8" s="3" customFormat="1" x14ac:dyDescent="0.35">
      <c r="B794" s="2"/>
      <c r="C794" s="2"/>
      <c r="D794" s="22"/>
      <c r="E794" s="20"/>
      <c r="F794" s="20"/>
      <c r="G794" s="20"/>
      <c r="H794" s="20"/>
    </row>
    <row r="795" spans="2:8" s="3" customFormat="1" x14ac:dyDescent="0.35">
      <c r="B795" s="2"/>
      <c r="C795" s="2"/>
      <c r="D795" s="22"/>
      <c r="E795" s="20"/>
      <c r="F795" s="20"/>
      <c r="G795" s="20"/>
      <c r="H795" s="20"/>
    </row>
    <row r="796" spans="2:8" s="3" customFormat="1" x14ac:dyDescent="0.35">
      <c r="B796" s="2"/>
      <c r="C796" s="2"/>
      <c r="D796" s="22"/>
      <c r="E796" s="20"/>
      <c r="F796" s="20"/>
      <c r="G796" s="20"/>
      <c r="H796" s="20"/>
    </row>
    <row r="797" spans="2:8" s="3" customFormat="1" x14ac:dyDescent="0.35">
      <c r="B797" s="2"/>
      <c r="C797" s="2"/>
      <c r="D797" s="22"/>
      <c r="E797" s="20"/>
      <c r="F797" s="20"/>
      <c r="G797" s="20"/>
      <c r="H797" s="20"/>
    </row>
    <row r="798" spans="2:8" s="3" customFormat="1" x14ac:dyDescent="0.35">
      <c r="B798" s="2"/>
      <c r="C798" s="2"/>
      <c r="D798" s="22"/>
      <c r="E798" s="20"/>
      <c r="F798" s="20"/>
      <c r="G798" s="20"/>
      <c r="H798" s="20"/>
    </row>
    <row r="799" spans="2:8" s="3" customFormat="1" x14ac:dyDescent="0.35">
      <c r="B799" s="2"/>
      <c r="C799" s="2"/>
      <c r="D799" s="22"/>
      <c r="E799" s="20"/>
      <c r="F799" s="20"/>
      <c r="G799" s="20"/>
      <c r="H799" s="20"/>
    </row>
    <row r="800" spans="2:8" s="3" customFormat="1" x14ac:dyDescent="0.35">
      <c r="B800" s="2"/>
      <c r="C800" s="2"/>
      <c r="D800" s="22"/>
      <c r="E800" s="20"/>
      <c r="F800" s="20"/>
      <c r="G800" s="20"/>
      <c r="H800" s="20"/>
    </row>
    <row r="801" spans="2:8" s="3" customFormat="1" x14ac:dyDescent="0.35">
      <c r="B801" s="2"/>
      <c r="C801" s="2"/>
      <c r="D801" s="22"/>
      <c r="E801" s="20"/>
      <c r="F801" s="20"/>
      <c r="G801" s="20"/>
      <c r="H801" s="20"/>
    </row>
    <row r="802" spans="2:8" s="3" customFormat="1" x14ac:dyDescent="0.35">
      <c r="B802" s="2"/>
      <c r="C802" s="2"/>
      <c r="D802" s="22"/>
      <c r="E802" s="20"/>
      <c r="F802" s="20"/>
      <c r="G802" s="20"/>
      <c r="H802" s="20"/>
    </row>
    <row r="803" spans="2:8" s="3" customFormat="1" x14ac:dyDescent="0.35">
      <c r="B803" s="2"/>
      <c r="C803" s="2"/>
      <c r="D803" s="22"/>
      <c r="E803" s="20"/>
      <c r="F803" s="20"/>
      <c r="G803" s="20"/>
      <c r="H803" s="20"/>
    </row>
    <row r="804" spans="2:8" s="3" customFormat="1" x14ac:dyDescent="0.35">
      <c r="B804" s="2"/>
      <c r="C804" s="2"/>
      <c r="D804" s="22"/>
      <c r="E804" s="20"/>
      <c r="F804" s="20"/>
      <c r="G804" s="20"/>
      <c r="H804" s="20"/>
    </row>
    <row r="805" spans="2:8" s="3" customFormat="1" x14ac:dyDescent="0.35">
      <c r="B805" s="2"/>
      <c r="C805" s="2"/>
      <c r="D805" s="22"/>
      <c r="E805" s="20"/>
      <c r="F805" s="20"/>
      <c r="G805" s="20"/>
      <c r="H805" s="20"/>
    </row>
    <row r="806" spans="2:8" s="3" customFormat="1" x14ac:dyDescent="0.35">
      <c r="B806" s="2"/>
      <c r="C806" s="2"/>
      <c r="D806" s="22"/>
      <c r="E806" s="20"/>
      <c r="F806" s="20"/>
      <c r="G806" s="20"/>
      <c r="H806" s="20"/>
    </row>
    <row r="807" spans="2:8" s="3" customFormat="1" x14ac:dyDescent="0.35">
      <c r="B807" s="2"/>
      <c r="C807" s="2"/>
      <c r="D807" s="22"/>
      <c r="E807" s="20"/>
      <c r="F807" s="20"/>
      <c r="G807" s="20"/>
      <c r="H807" s="20"/>
    </row>
    <row r="808" spans="2:8" s="3" customFormat="1" x14ac:dyDescent="0.35">
      <c r="B808" s="2"/>
      <c r="C808" s="2"/>
      <c r="D808" s="22"/>
      <c r="E808" s="20"/>
      <c r="F808" s="20"/>
      <c r="G808" s="20"/>
      <c r="H808" s="20"/>
    </row>
    <row r="809" spans="2:8" s="3" customFormat="1" x14ac:dyDescent="0.35">
      <c r="B809" s="2"/>
      <c r="C809" s="2"/>
      <c r="D809" s="22"/>
      <c r="E809" s="20"/>
      <c r="F809" s="20"/>
      <c r="G809" s="20"/>
      <c r="H809" s="20"/>
    </row>
    <row r="810" spans="2:8" s="3" customFormat="1" x14ac:dyDescent="0.35">
      <c r="B810" s="2"/>
      <c r="C810" s="2"/>
      <c r="D810" s="22"/>
      <c r="E810" s="20"/>
      <c r="F810" s="20"/>
      <c r="G810" s="20"/>
      <c r="H810" s="20"/>
    </row>
    <row r="811" spans="2:8" s="3" customFormat="1" x14ac:dyDescent="0.35">
      <c r="B811" s="2"/>
      <c r="C811" s="2"/>
      <c r="D811" s="22"/>
      <c r="E811" s="20"/>
      <c r="F811" s="20"/>
      <c r="G811" s="20"/>
      <c r="H811" s="20"/>
    </row>
    <row r="812" spans="2:8" s="3" customFormat="1" x14ac:dyDescent="0.35">
      <c r="B812" s="2"/>
      <c r="C812" s="2"/>
      <c r="D812" s="22"/>
      <c r="E812" s="20"/>
      <c r="F812" s="20"/>
      <c r="G812" s="20"/>
      <c r="H812" s="20"/>
    </row>
    <row r="813" spans="2:8" s="3" customFormat="1" x14ac:dyDescent="0.35">
      <c r="B813" s="2"/>
      <c r="C813" s="2"/>
      <c r="D813" s="22"/>
      <c r="E813" s="20"/>
      <c r="F813" s="20"/>
      <c r="G813" s="20"/>
      <c r="H813" s="20"/>
    </row>
    <row r="814" spans="2:8" s="3" customFormat="1" x14ac:dyDescent="0.35">
      <c r="B814" s="2"/>
      <c r="C814" s="2"/>
      <c r="D814" s="22"/>
      <c r="E814" s="20"/>
      <c r="F814" s="20"/>
      <c r="G814" s="20"/>
      <c r="H814" s="20"/>
    </row>
    <row r="815" spans="2:8" s="3" customFormat="1" x14ac:dyDescent="0.35">
      <c r="B815" s="2"/>
      <c r="C815" s="2"/>
      <c r="D815" s="22"/>
      <c r="E815" s="20"/>
      <c r="F815" s="20"/>
      <c r="G815" s="20"/>
      <c r="H815" s="20"/>
    </row>
    <row r="816" spans="2:8" s="3" customFormat="1" x14ac:dyDescent="0.35">
      <c r="B816" s="2"/>
      <c r="C816" s="2"/>
      <c r="D816" s="22"/>
      <c r="E816" s="20"/>
      <c r="F816" s="20"/>
      <c r="G816" s="20"/>
      <c r="H816" s="20"/>
    </row>
    <row r="817" spans="2:8" s="3" customFormat="1" x14ac:dyDescent="0.35">
      <c r="B817" s="2"/>
      <c r="C817" s="2"/>
      <c r="D817" s="22"/>
      <c r="E817" s="20"/>
      <c r="F817" s="20"/>
      <c r="G817" s="20"/>
      <c r="H817" s="20"/>
    </row>
    <row r="818" spans="2:8" s="3" customFormat="1" x14ac:dyDescent="0.35">
      <c r="B818" s="2"/>
      <c r="C818" s="2"/>
      <c r="D818" s="22"/>
      <c r="E818" s="20"/>
      <c r="F818" s="20"/>
      <c r="G818" s="20"/>
      <c r="H818" s="20"/>
    </row>
    <row r="819" spans="2:8" s="3" customFormat="1" x14ac:dyDescent="0.35">
      <c r="B819" s="2"/>
      <c r="C819" s="2"/>
      <c r="D819" s="22"/>
      <c r="E819" s="20"/>
      <c r="F819" s="20"/>
      <c r="G819" s="20"/>
      <c r="H819" s="20"/>
    </row>
    <row r="820" spans="2:8" s="3" customFormat="1" x14ac:dyDescent="0.35">
      <c r="B820" s="2"/>
      <c r="C820" s="2"/>
      <c r="D820" s="22"/>
      <c r="E820" s="20"/>
      <c r="F820" s="20"/>
      <c r="G820" s="20"/>
      <c r="H820" s="20"/>
    </row>
    <row r="821" spans="2:8" s="3" customFormat="1" x14ac:dyDescent="0.35">
      <c r="B821" s="2"/>
      <c r="C821" s="2"/>
      <c r="D821" s="22"/>
      <c r="E821" s="20"/>
      <c r="F821" s="20"/>
      <c r="G821" s="20"/>
      <c r="H821" s="20"/>
    </row>
    <row r="822" spans="2:8" s="3" customFormat="1" x14ac:dyDescent="0.35">
      <c r="B822" s="2"/>
      <c r="C822" s="2"/>
      <c r="D822" s="22"/>
      <c r="E822" s="20"/>
      <c r="F822" s="20"/>
      <c r="G822" s="20"/>
      <c r="H822" s="20"/>
    </row>
    <row r="823" spans="2:8" s="3" customFormat="1" x14ac:dyDescent="0.35">
      <c r="B823" s="2"/>
      <c r="C823" s="2"/>
      <c r="D823" s="22"/>
      <c r="E823" s="20"/>
      <c r="F823" s="20"/>
      <c r="G823" s="20"/>
      <c r="H823" s="20"/>
    </row>
    <row r="824" spans="2:8" s="3" customFormat="1" x14ac:dyDescent="0.35">
      <c r="B824" s="2"/>
      <c r="C824" s="2"/>
      <c r="D824" s="22"/>
      <c r="E824" s="20"/>
      <c r="F824" s="20"/>
      <c r="G824" s="20"/>
      <c r="H824" s="20"/>
    </row>
    <row r="825" spans="2:8" s="3" customFormat="1" x14ac:dyDescent="0.35">
      <c r="B825" s="2"/>
      <c r="C825" s="2"/>
      <c r="D825" s="22"/>
      <c r="E825" s="20"/>
      <c r="F825" s="20"/>
      <c r="G825" s="20"/>
      <c r="H825" s="20"/>
    </row>
    <row r="826" spans="2:8" s="3" customFormat="1" x14ac:dyDescent="0.35">
      <c r="B826" s="2"/>
      <c r="C826" s="2"/>
      <c r="D826" s="22"/>
      <c r="E826" s="20"/>
      <c r="F826" s="20"/>
      <c r="G826" s="20"/>
      <c r="H826" s="20"/>
    </row>
    <row r="827" spans="2:8" s="3" customFormat="1" x14ac:dyDescent="0.35">
      <c r="B827" s="2"/>
      <c r="C827" s="2"/>
      <c r="D827" s="22"/>
      <c r="E827" s="20"/>
      <c r="F827" s="20"/>
      <c r="G827" s="20"/>
      <c r="H827" s="20"/>
    </row>
    <row r="828" spans="2:8" s="3" customFormat="1" x14ac:dyDescent="0.35">
      <c r="B828" s="2"/>
      <c r="C828" s="2"/>
      <c r="D828" s="22"/>
      <c r="E828" s="20"/>
      <c r="F828" s="20"/>
      <c r="G828" s="20"/>
      <c r="H828" s="20"/>
    </row>
    <row r="829" spans="2:8" s="3" customFormat="1" x14ac:dyDescent="0.35">
      <c r="B829" s="2"/>
      <c r="C829" s="2"/>
      <c r="D829" s="22"/>
      <c r="E829" s="20"/>
      <c r="F829" s="20"/>
      <c r="G829" s="20"/>
      <c r="H829" s="20"/>
    </row>
    <row r="830" spans="2:8" s="3" customFormat="1" x14ac:dyDescent="0.35">
      <c r="B830" s="2"/>
      <c r="C830" s="2"/>
      <c r="D830" s="22"/>
      <c r="E830" s="20"/>
      <c r="F830" s="20"/>
      <c r="G830" s="20"/>
      <c r="H830" s="20"/>
    </row>
    <row r="831" spans="2:8" s="3" customFormat="1" x14ac:dyDescent="0.35">
      <c r="B831" s="2"/>
      <c r="C831" s="2"/>
      <c r="D831" s="22"/>
      <c r="E831" s="20"/>
      <c r="F831" s="20"/>
      <c r="G831" s="20"/>
      <c r="H831" s="20"/>
    </row>
    <row r="832" spans="2:8" s="3" customFormat="1" x14ac:dyDescent="0.35">
      <c r="B832" s="2"/>
      <c r="C832" s="2"/>
      <c r="D832" s="22"/>
      <c r="E832" s="20"/>
      <c r="F832" s="20"/>
      <c r="G832" s="20"/>
      <c r="H832" s="20"/>
    </row>
    <row r="833" spans="2:8" s="3" customFormat="1" x14ac:dyDescent="0.35">
      <c r="B833" s="2"/>
      <c r="C833" s="2"/>
      <c r="D833" s="22"/>
      <c r="E833" s="20"/>
      <c r="F833" s="20"/>
      <c r="G833" s="20"/>
      <c r="H833" s="20"/>
    </row>
    <row r="834" spans="2:8" s="3" customFormat="1" x14ac:dyDescent="0.35">
      <c r="B834" s="2"/>
      <c r="C834" s="2"/>
      <c r="D834" s="22"/>
      <c r="E834" s="20"/>
      <c r="F834" s="20"/>
      <c r="G834" s="20"/>
      <c r="H834" s="20"/>
    </row>
    <row r="835" spans="2:8" s="3" customFormat="1" x14ac:dyDescent="0.35">
      <c r="B835" s="2"/>
      <c r="C835" s="2"/>
      <c r="D835" s="22"/>
      <c r="E835" s="20"/>
      <c r="F835" s="20"/>
      <c r="G835" s="20"/>
      <c r="H835" s="20"/>
    </row>
    <row r="836" spans="2:8" s="3" customFormat="1" x14ac:dyDescent="0.35">
      <c r="B836" s="2"/>
      <c r="C836" s="2"/>
      <c r="D836" s="22"/>
      <c r="E836" s="20"/>
      <c r="F836" s="20"/>
      <c r="G836" s="20"/>
      <c r="H836" s="20"/>
    </row>
    <row r="837" spans="2:8" s="3" customFormat="1" x14ac:dyDescent="0.35">
      <c r="B837" s="2"/>
      <c r="C837" s="2"/>
      <c r="D837" s="22"/>
      <c r="E837" s="20"/>
      <c r="F837" s="20"/>
      <c r="G837" s="20"/>
      <c r="H837" s="20"/>
    </row>
    <row r="838" spans="2:8" s="3" customFormat="1" x14ac:dyDescent="0.35">
      <c r="B838" s="2"/>
      <c r="C838" s="2"/>
      <c r="D838" s="22"/>
      <c r="E838" s="20"/>
      <c r="F838" s="20"/>
      <c r="G838" s="20"/>
      <c r="H838" s="20"/>
    </row>
    <row r="839" spans="2:8" s="3" customFormat="1" x14ac:dyDescent="0.35">
      <c r="B839" s="2"/>
      <c r="C839" s="2"/>
      <c r="D839" s="22"/>
      <c r="E839" s="20"/>
      <c r="F839" s="20"/>
      <c r="G839" s="20"/>
      <c r="H839" s="20"/>
    </row>
    <row r="840" spans="2:8" s="3" customFormat="1" x14ac:dyDescent="0.35">
      <c r="B840" s="2"/>
      <c r="C840" s="2"/>
      <c r="D840" s="22"/>
      <c r="E840" s="20"/>
      <c r="F840" s="20"/>
      <c r="G840" s="20"/>
      <c r="H840" s="20"/>
    </row>
    <row r="841" spans="2:8" s="3" customFormat="1" x14ac:dyDescent="0.35">
      <c r="B841" s="2"/>
      <c r="C841" s="2"/>
      <c r="D841" s="22"/>
      <c r="E841" s="20"/>
      <c r="F841" s="20"/>
      <c r="G841" s="20"/>
      <c r="H841" s="20"/>
    </row>
    <row r="842" spans="2:8" s="3" customFormat="1" x14ac:dyDescent="0.35">
      <c r="B842" s="2"/>
      <c r="C842" s="2"/>
      <c r="D842" s="22"/>
      <c r="E842" s="20"/>
      <c r="F842" s="20"/>
      <c r="G842" s="20"/>
      <c r="H842" s="20"/>
    </row>
    <row r="843" spans="2:8" s="3" customFormat="1" x14ac:dyDescent="0.35">
      <c r="B843" s="2"/>
      <c r="C843" s="2"/>
      <c r="D843" s="22"/>
      <c r="E843" s="20"/>
      <c r="F843" s="20"/>
      <c r="G843" s="20"/>
      <c r="H843" s="20"/>
    </row>
    <row r="844" spans="2:8" s="3" customFormat="1" x14ac:dyDescent="0.35">
      <c r="B844" s="2"/>
      <c r="C844" s="2"/>
      <c r="D844" s="22"/>
      <c r="E844" s="20"/>
      <c r="F844" s="20"/>
      <c r="G844" s="20"/>
      <c r="H844" s="20"/>
    </row>
    <row r="845" spans="2:8" s="3" customFormat="1" x14ac:dyDescent="0.35">
      <c r="B845" s="2"/>
      <c r="C845" s="2"/>
      <c r="D845" s="22"/>
      <c r="E845" s="20"/>
      <c r="F845" s="20"/>
      <c r="G845" s="20"/>
      <c r="H845" s="20"/>
    </row>
    <row r="846" spans="2:8" s="3" customFormat="1" x14ac:dyDescent="0.35">
      <c r="B846" s="2"/>
      <c r="C846" s="2"/>
      <c r="D846" s="22"/>
      <c r="E846" s="20"/>
      <c r="F846" s="20"/>
      <c r="G846" s="20"/>
      <c r="H846" s="20"/>
    </row>
    <row r="847" spans="2:8" s="3" customFormat="1" x14ac:dyDescent="0.35">
      <c r="B847" s="2"/>
      <c r="C847" s="2"/>
      <c r="D847" s="22"/>
      <c r="E847" s="20"/>
      <c r="F847" s="20"/>
      <c r="G847" s="20"/>
      <c r="H847" s="20"/>
    </row>
    <row r="848" spans="2:8" s="3" customFormat="1" x14ac:dyDescent="0.35">
      <c r="B848" s="2"/>
      <c r="C848" s="2"/>
      <c r="D848" s="22"/>
      <c r="E848" s="20"/>
      <c r="F848" s="20"/>
      <c r="G848" s="20"/>
      <c r="H848" s="20"/>
    </row>
    <row r="849" spans="2:8" s="3" customFormat="1" x14ac:dyDescent="0.35">
      <c r="B849" s="2"/>
      <c r="C849" s="2"/>
      <c r="D849" s="22"/>
      <c r="E849" s="20"/>
      <c r="F849" s="20"/>
      <c r="G849" s="20"/>
      <c r="H849" s="20"/>
    </row>
    <row r="850" spans="2:8" s="3" customFormat="1" x14ac:dyDescent="0.35">
      <c r="B850" s="2"/>
      <c r="C850" s="2"/>
      <c r="D850" s="22"/>
      <c r="E850" s="20"/>
      <c r="F850" s="20"/>
      <c r="G850" s="20"/>
      <c r="H850" s="20"/>
    </row>
    <row r="851" spans="2:8" s="3" customFormat="1" x14ac:dyDescent="0.35">
      <c r="B851" s="2"/>
      <c r="C851" s="2"/>
      <c r="D851" s="22"/>
      <c r="E851" s="20"/>
      <c r="F851" s="20"/>
      <c r="G851" s="20"/>
      <c r="H851" s="20"/>
    </row>
    <row r="852" spans="2:8" s="3" customFormat="1" x14ac:dyDescent="0.35">
      <c r="B852" s="2"/>
      <c r="C852" s="2"/>
      <c r="D852" s="22"/>
      <c r="E852" s="20"/>
      <c r="F852" s="20"/>
      <c r="G852" s="20"/>
      <c r="H852" s="20"/>
    </row>
    <row r="853" spans="2:8" s="3" customFormat="1" x14ac:dyDescent="0.35">
      <c r="B853" s="2"/>
      <c r="C853" s="2"/>
      <c r="D853" s="22"/>
      <c r="E853" s="20"/>
      <c r="F853" s="20"/>
      <c r="G853" s="20"/>
      <c r="H853" s="20"/>
    </row>
    <row r="854" spans="2:8" s="3" customFormat="1" x14ac:dyDescent="0.35">
      <c r="B854" s="2"/>
      <c r="C854" s="2"/>
      <c r="D854" s="22"/>
      <c r="E854" s="20"/>
      <c r="F854" s="20"/>
      <c r="G854" s="20"/>
      <c r="H854" s="20"/>
    </row>
    <row r="855" spans="2:8" s="3" customFormat="1" x14ac:dyDescent="0.35">
      <c r="B855" s="2"/>
      <c r="C855" s="2"/>
      <c r="D855" s="22"/>
      <c r="E855" s="20"/>
      <c r="F855" s="20"/>
      <c r="G855" s="20"/>
      <c r="H855" s="20"/>
    </row>
    <row r="856" spans="2:8" s="3" customFormat="1" x14ac:dyDescent="0.35">
      <c r="B856" s="2"/>
      <c r="C856" s="2"/>
      <c r="D856" s="22"/>
      <c r="E856" s="20"/>
      <c r="F856" s="20"/>
      <c r="G856" s="20"/>
      <c r="H856" s="20"/>
    </row>
    <row r="857" spans="2:8" s="3" customFormat="1" x14ac:dyDescent="0.35">
      <c r="B857" s="2"/>
      <c r="C857" s="2"/>
      <c r="D857" s="22"/>
      <c r="E857" s="20"/>
      <c r="F857" s="20"/>
      <c r="G857" s="20"/>
      <c r="H857" s="20"/>
    </row>
    <row r="858" spans="2:8" s="3" customFormat="1" x14ac:dyDescent="0.35">
      <c r="B858" s="2"/>
      <c r="C858" s="2"/>
      <c r="D858" s="22"/>
      <c r="E858" s="20"/>
      <c r="F858" s="20"/>
      <c r="G858" s="20"/>
      <c r="H858" s="20"/>
    </row>
    <row r="859" spans="2:8" s="3" customFormat="1" x14ac:dyDescent="0.35">
      <c r="B859" s="2"/>
      <c r="C859" s="2"/>
      <c r="D859" s="22"/>
      <c r="E859" s="20"/>
      <c r="F859" s="20"/>
      <c r="G859" s="20"/>
      <c r="H859" s="20"/>
    </row>
    <row r="860" spans="2:8" s="3" customFormat="1" x14ac:dyDescent="0.35">
      <c r="B860" s="2"/>
      <c r="C860" s="2"/>
      <c r="D860" s="22"/>
      <c r="E860" s="20"/>
      <c r="F860" s="20"/>
      <c r="G860" s="20"/>
      <c r="H860" s="20"/>
    </row>
    <row r="861" spans="2:8" s="3" customFormat="1" x14ac:dyDescent="0.35">
      <c r="B861" s="2"/>
      <c r="C861" s="2"/>
      <c r="D861" s="22"/>
      <c r="E861" s="20"/>
      <c r="F861" s="20"/>
      <c r="G861" s="20"/>
      <c r="H861" s="20"/>
    </row>
    <row r="862" spans="2:8" s="3" customFormat="1" x14ac:dyDescent="0.35">
      <c r="B862" s="2"/>
      <c r="C862" s="2"/>
      <c r="D862" s="22"/>
      <c r="E862" s="20"/>
      <c r="F862" s="20"/>
      <c r="G862" s="20"/>
      <c r="H862" s="20"/>
    </row>
    <row r="863" spans="2:8" s="3" customFormat="1" x14ac:dyDescent="0.35">
      <c r="B863" s="2"/>
      <c r="C863" s="2"/>
      <c r="D863" s="22"/>
      <c r="E863" s="20"/>
      <c r="F863" s="20"/>
      <c r="G863" s="20"/>
      <c r="H863" s="20"/>
    </row>
    <row r="864" spans="2:8" s="3" customFormat="1" x14ac:dyDescent="0.35">
      <c r="B864" s="2"/>
      <c r="C864" s="2"/>
      <c r="D864" s="22"/>
      <c r="E864" s="20"/>
      <c r="F864" s="20"/>
      <c r="G864" s="20"/>
      <c r="H864" s="20"/>
    </row>
    <row r="865" spans="2:8" s="3" customFormat="1" x14ac:dyDescent="0.35">
      <c r="B865" s="2"/>
      <c r="C865" s="2"/>
      <c r="D865" s="22"/>
      <c r="E865" s="20"/>
      <c r="F865" s="20"/>
      <c r="G865" s="20"/>
      <c r="H865" s="20"/>
    </row>
    <row r="866" spans="2:8" s="3" customFormat="1" x14ac:dyDescent="0.35">
      <c r="B866" s="2"/>
      <c r="C866" s="2"/>
      <c r="D866" s="22"/>
      <c r="E866" s="20"/>
      <c r="F866" s="20"/>
      <c r="G866" s="20"/>
      <c r="H866" s="20"/>
    </row>
    <row r="867" spans="2:8" s="3" customFormat="1" x14ac:dyDescent="0.35">
      <c r="B867" s="2"/>
      <c r="C867" s="2"/>
      <c r="D867" s="22"/>
      <c r="E867" s="20"/>
      <c r="F867" s="20"/>
      <c r="G867" s="20"/>
      <c r="H867" s="20"/>
    </row>
    <row r="868" spans="2:8" s="3" customFormat="1" x14ac:dyDescent="0.35">
      <c r="B868" s="2"/>
      <c r="C868" s="2"/>
      <c r="D868" s="22"/>
      <c r="E868" s="20"/>
      <c r="F868" s="20"/>
      <c r="G868" s="20"/>
      <c r="H868" s="20"/>
    </row>
    <row r="869" spans="2:8" s="3" customFormat="1" x14ac:dyDescent="0.35">
      <c r="B869" s="2"/>
      <c r="C869" s="2"/>
      <c r="D869" s="22"/>
      <c r="E869" s="20"/>
      <c r="F869" s="20"/>
      <c r="G869" s="20"/>
      <c r="H869" s="20"/>
    </row>
    <row r="870" spans="2:8" s="3" customFormat="1" x14ac:dyDescent="0.35">
      <c r="B870" s="2"/>
      <c r="C870" s="2"/>
      <c r="D870" s="22"/>
      <c r="E870" s="20"/>
      <c r="F870" s="20"/>
      <c r="G870" s="20"/>
      <c r="H870" s="20"/>
    </row>
    <row r="871" spans="2:8" s="3" customFormat="1" x14ac:dyDescent="0.35">
      <c r="B871" s="2"/>
      <c r="C871" s="2"/>
      <c r="D871" s="22"/>
      <c r="E871" s="20"/>
      <c r="F871" s="20"/>
      <c r="G871" s="20"/>
      <c r="H871" s="20"/>
    </row>
    <row r="872" spans="2:8" s="3" customFormat="1" x14ac:dyDescent="0.35">
      <c r="B872" s="2"/>
      <c r="C872" s="2"/>
      <c r="D872" s="22"/>
      <c r="E872" s="20"/>
      <c r="F872" s="20"/>
      <c r="G872" s="20"/>
      <c r="H872" s="20"/>
    </row>
    <row r="873" spans="2:8" s="3" customFormat="1" x14ac:dyDescent="0.35">
      <c r="B873" s="2"/>
      <c r="C873" s="2"/>
      <c r="D873" s="22"/>
      <c r="E873" s="20"/>
      <c r="F873" s="20"/>
      <c r="G873" s="20"/>
      <c r="H873" s="20"/>
    </row>
    <row r="874" spans="2:8" s="3" customFormat="1" x14ac:dyDescent="0.35">
      <c r="B874" s="2"/>
      <c r="C874" s="2"/>
      <c r="D874" s="22"/>
      <c r="E874" s="20"/>
      <c r="F874" s="20"/>
      <c r="G874" s="20"/>
      <c r="H874" s="20"/>
    </row>
    <row r="875" spans="2:8" s="3" customFormat="1" x14ac:dyDescent="0.35">
      <c r="B875" s="2"/>
      <c r="C875" s="2"/>
      <c r="D875" s="22"/>
      <c r="E875" s="20"/>
      <c r="F875" s="20"/>
      <c r="G875" s="20"/>
      <c r="H875" s="20"/>
    </row>
    <row r="876" spans="2:8" s="3" customFormat="1" x14ac:dyDescent="0.35">
      <c r="B876" s="2"/>
      <c r="C876" s="2"/>
      <c r="D876" s="22"/>
      <c r="E876" s="20"/>
      <c r="F876" s="20"/>
      <c r="G876" s="20"/>
      <c r="H876" s="20"/>
    </row>
    <row r="877" spans="2:8" s="3" customFormat="1" x14ac:dyDescent="0.35">
      <c r="B877" s="2"/>
      <c r="C877" s="2"/>
      <c r="D877" s="22"/>
      <c r="E877" s="20"/>
      <c r="F877" s="20"/>
      <c r="G877" s="20"/>
      <c r="H877" s="20"/>
    </row>
    <row r="878" spans="2:8" s="3" customFormat="1" x14ac:dyDescent="0.35">
      <c r="B878" s="2"/>
      <c r="C878" s="2"/>
      <c r="D878" s="22"/>
      <c r="E878" s="20"/>
      <c r="F878" s="20"/>
      <c r="G878" s="20"/>
      <c r="H878" s="20"/>
    </row>
    <row r="879" spans="2:8" s="3" customFormat="1" x14ac:dyDescent="0.35">
      <c r="B879" s="2"/>
      <c r="C879" s="2"/>
      <c r="D879" s="22"/>
      <c r="E879" s="20"/>
      <c r="F879" s="20"/>
      <c r="G879" s="20"/>
      <c r="H879" s="20"/>
    </row>
    <row r="880" spans="2:8" s="3" customFormat="1" x14ac:dyDescent="0.35">
      <c r="B880" s="2"/>
      <c r="C880" s="2"/>
      <c r="D880" s="22"/>
      <c r="E880" s="20"/>
      <c r="F880" s="20"/>
      <c r="G880" s="20"/>
      <c r="H880" s="20"/>
    </row>
    <row r="881" spans="2:8" s="3" customFormat="1" x14ac:dyDescent="0.35">
      <c r="B881" s="2"/>
      <c r="C881" s="2"/>
      <c r="D881" s="22"/>
      <c r="E881" s="20"/>
      <c r="F881" s="20"/>
      <c r="G881" s="20"/>
      <c r="H881" s="20"/>
    </row>
    <row r="882" spans="2:8" s="3" customFormat="1" x14ac:dyDescent="0.35">
      <c r="B882" s="2"/>
      <c r="C882" s="2"/>
      <c r="D882" s="22"/>
      <c r="E882" s="20"/>
      <c r="F882" s="20"/>
      <c r="G882" s="20"/>
      <c r="H882" s="20"/>
    </row>
    <row r="883" spans="2:8" s="3" customFormat="1" x14ac:dyDescent="0.35">
      <c r="B883" s="2"/>
      <c r="C883" s="2"/>
      <c r="D883" s="22"/>
      <c r="E883" s="20"/>
      <c r="F883" s="20"/>
      <c r="G883" s="20"/>
      <c r="H883" s="20"/>
    </row>
    <row r="884" spans="2:8" s="3" customFormat="1" x14ac:dyDescent="0.35">
      <c r="B884" s="2"/>
      <c r="C884" s="2"/>
      <c r="D884" s="22"/>
      <c r="E884" s="20"/>
      <c r="F884" s="20"/>
      <c r="G884" s="20"/>
      <c r="H884" s="20"/>
    </row>
    <row r="885" spans="2:8" s="3" customFormat="1" x14ac:dyDescent="0.35">
      <c r="B885" s="2"/>
      <c r="C885" s="2"/>
      <c r="D885" s="22"/>
      <c r="E885" s="20"/>
      <c r="F885" s="20"/>
      <c r="G885" s="20"/>
      <c r="H885" s="20"/>
    </row>
    <row r="886" spans="2:8" s="3" customFormat="1" x14ac:dyDescent="0.35">
      <c r="B886" s="2"/>
      <c r="C886" s="2"/>
      <c r="D886" s="22"/>
      <c r="E886" s="20"/>
      <c r="F886" s="20"/>
      <c r="G886" s="20"/>
      <c r="H886" s="20"/>
    </row>
    <row r="887" spans="2:8" s="3" customFormat="1" x14ac:dyDescent="0.35">
      <c r="B887" s="2"/>
      <c r="C887" s="2"/>
      <c r="D887" s="22"/>
      <c r="E887" s="20"/>
      <c r="F887" s="20"/>
      <c r="G887" s="20"/>
      <c r="H887" s="20"/>
    </row>
    <row r="888" spans="2:8" s="3" customFormat="1" x14ac:dyDescent="0.35">
      <c r="B888" s="2"/>
      <c r="C888" s="2"/>
      <c r="D888" s="22"/>
      <c r="E888" s="20"/>
      <c r="F888" s="20"/>
      <c r="G888" s="20"/>
      <c r="H888" s="20"/>
    </row>
    <row r="889" spans="2:8" s="3" customFormat="1" x14ac:dyDescent="0.35">
      <c r="B889" s="2"/>
      <c r="C889" s="2"/>
      <c r="D889" s="22"/>
      <c r="E889" s="20"/>
      <c r="F889" s="20"/>
      <c r="G889" s="20"/>
      <c r="H889" s="20"/>
    </row>
    <row r="890" spans="2:8" s="3" customFormat="1" x14ac:dyDescent="0.35">
      <c r="B890" s="2"/>
      <c r="C890" s="2"/>
      <c r="D890" s="22"/>
      <c r="E890" s="20"/>
      <c r="F890" s="20"/>
      <c r="G890" s="20"/>
      <c r="H890" s="20"/>
    </row>
    <row r="891" spans="2:8" s="3" customFormat="1" x14ac:dyDescent="0.35">
      <c r="B891" s="2"/>
      <c r="C891" s="2"/>
      <c r="D891" s="22"/>
      <c r="E891" s="20"/>
      <c r="F891" s="20"/>
      <c r="G891" s="20"/>
      <c r="H891" s="20"/>
    </row>
    <row r="892" spans="2:8" s="3" customFormat="1" x14ac:dyDescent="0.35">
      <c r="B892" s="2"/>
      <c r="C892" s="2"/>
      <c r="D892" s="22"/>
      <c r="E892" s="20"/>
      <c r="F892" s="20"/>
      <c r="G892" s="20"/>
      <c r="H892" s="20"/>
    </row>
    <row r="893" spans="2:8" s="3" customFormat="1" x14ac:dyDescent="0.35">
      <c r="B893" s="2"/>
      <c r="C893" s="2"/>
      <c r="D893" s="22"/>
      <c r="E893" s="20"/>
      <c r="F893" s="20"/>
      <c r="G893" s="20"/>
      <c r="H893" s="20"/>
    </row>
    <row r="894" spans="2:8" s="3" customFormat="1" x14ac:dyDescent="0.35">
      <c r="B894" s="2"/>
      <c r="C894" s="2"/>
      <c r="D894" s="22"/>
      <c r="E894" s="20"/>
      <c r="F894" s="20"/>
      <c r="G894" s="20"/>
      <c r="H894" s="20"/>
    </row>
    <row r="895" spans="2:8" s="3" customFormat="1" x14ac:dyDescent="0.35">
      <c r="B895" s="2"/>
      <c r="C895" s="2"/>
      <c r="D895" s="22"/>
      <c r="E895" s="20"/>
      <c r="F895" s="20"/>
      <c r="G895" s="20"/>
      <c r="H895" s="20"/>
    </row>
    <row r="896" spans="2:8" s="3" customFormat="1" x14ac:dyDescent="0.35">
      <c r="B896" s="2"/>
      <c r="C896" s="2"/>
      <c r="D896" s="22"/>
      <c r="E896" s="20"/>
      <c r="F896" s="20"/>
      <c r="G896" s="20"/>
      <c r="H896" s="20"/>
    </row>
    <row r="897" spans="2:8" s="3" customFormat="1" x14ac:dyDescent="0.35">
      <c r="B897" s="2"/>
      <c r="C897" s="2"/>
      <c r="D897" s="22"/>
      <c r="E897" s="20"/>
      <c r="F897" s="20"/>
      <c r="G897" s="20"/>
      <c r="H897" s="20"/>
    </row>
    <row r="898" spans="2:8" s="3" customFormat="1" x14ac:dyDescent="0.35">
      <c r="B898" s="2"/>
      <c r="C898" s="2"/>
      <c r="D898" s="22"/>
      <c r="E898" s="20"/>
      <c r="F898" s="20"/>
      <c r="G898" s="20"/>
      <c r="H898" s="20"/>
    </row>
    <row r="899" spans="2:8" s="3" customFormat="1" x14ac:dyDescent="0.35">
      <c r="B899" s="2"/>
      <c r="C899" s="2"/>
      <c r="D899" s="22"/>
      <c r="E899" s="20"/>
      <c r="F899" s="20"/>
      <c r="G899" s="20"/>
      <c r="H899" s="20"/>
    </row>
    <row r="900" spans="2:8" s="3" customFormat="1" x14ac:dyDescent="0.35">
      <c r="B900" s="2"/>
      <c r="C900" s="2"/>
      <c r="D900" s="22"/>
      <c r="E900" s="20"/>
      <c r="F900" s="20"/>
      <c r="G900" s="20"/>
      <c r="H900" s="20"/>
    </row>
    <row r="901" spans="2:8" s="3" customFormat="1" x14ac:dyDescent="0.35">
      <c r="B901" s="2"/>
      <c r="C901" s="2"/>
      <c r="D901" s="22"/>
      <c r="E901" s="20"/>
      <c r="F901" s="20"/>
      <c r="G901" s="20"/>
      <c r="H901" s="20"/>
    </row>
    <row r="902" spans="2:8" s="3" customFormat="1" x14ac:dyDescent="0.35">
      <c r="B902" s="2"/>
      <c r="C902" s="2"/>
      <c r="D902" s="22"/>
      <c r="E902" s="20"/>
      <c r="F902" s="20"/>
      <c r="G902" s="20"/>
      <c r="H902" s="20"/>
    </row>
    <row r="903" spans="2:8" s="3" customFormat="1" x14ac:dyDescent="0.35">
      <c r="B903" s="2"/>
      <c r="C903" s="2"/>
      <c r="D903" s="22"/>
      <c r="E903" s="20"/>
      <c r="F903" s="20"/>
      <c r="G903" s="20"/>
      <c r="H903" s="20"/>
    </row>
    <row r="904" spans="2:8" s="3" customFormat="1" x14ac:dyDescent="0.35">
      <c r="B904" s="2"/>
      <c r="C904" s="2"/>
      <c r="D904" s="22"/>
      <c r="E904" s="20"/>
      <c r="F904" s="20"/>
      <c r="G904" s="20"/>
      <c r="H904" s="20"/>
    </row>
    <row r="905" spans="2:8" s="3" customFormat="1" x14ac:dyDescent="0.35">
      <c r="B905" s="2"/>
      <c r="C905" s="2"/>
      <c r="D905" s="22"/>
      <c r="E905" s="20"/>
      <c r="F905" s="20"/>
      <c r="G905" s="20"/>
      <c r="H905" s="20"/>
    </row>
    <row r="906" spans="2:8" s="3" customFormat="1" x14ac:dyDescent="0.35">
      <c r="B906" s="2"/>
      <c r="C906" s="2"/>
      <c r="D906" s="22"/>
      <c r="E906" s="20"/>
      <c r="F906" s="20"/>
      <c r="G906" s="20"/>
      <c r="H906" s="20"/>
    </row>
    <row r="907" spans="2:8" s="3" customFormat="1" x14ac:dyDescent="0.35">
      <c r="B907" s="2"/>
      <c r="C907" s="2"/>
      <c r="D907" s="22"/>
      <c r="E907" s="20"/>
      <c r="F907" s="20"/>
      <c r="G907" s="20"/>
      <c r="H907" s="20"/>
    </row>
    <row r="908" spans="2:8" s="3" customFormat="1" x14ac:dyDescent="0.35">
      <c r="B908" s="2"/>
      <c r="C908" s="2"/>
      <c r="D908" s="22"/>
      <c r="E908" s="20"/>
      <c r="F908" s="20"/>
      <c r="G908" s="20"/>
      <c r="H908" s="20"/>
    </row>
    <row r="909" spans="2:8" s="3" customFormat="1" x14ac:dyDescent="0.35">
      <c r="B909" s="2"/>
      <c r="C909" s="2"/>
      <c r="D909" s="22"/>
      <c r="E909" s="20"/>
      <c r="F909" s="20"/>
      <c r="G909" s="20"/>
      <c r="H909" s="20"/>
    </row>
    <row r="910" spans="2:8" s="3" customFormat="1" x14ac:dyDescent="0.35">
      <c r="B910" s="2"/>
      <c r="C910" s="2"/>
      <c r="D910" s="22"/>
      <c r="E910" s="20"/>
      <c r="F910" s="20"/>
      <c r="G910" s="20"/>
      <c r="H910" s="20"/>
    </row>
    <row r="911" spans="2:8" s="3" customFormat="1" x14ac:dyDescent="0.35">
      <c r="B911" s="2"/>
      <c r="C911" s="2"/>
      <c r="D911" s="22"/>
      <c r="E911" s="20"/>
      <c r="F911" s="20"/>
      <c r="G911" s="20"/>
      <c r="H911" s="20"/>
    </row>
    <row r="912" spans="2:8" s="3" customFormat="1" x14ac:dyDescent="0.35">
      <c r="B912" s="2"/>
      <c r="C912" s="2"/>
      <c r="D912" s="22"/>
      <c r="E912" s="20"/>
      <c r="F912" s="20"/>
      <c r="G912" s="20"/>
      <c r="H912" s="20"/>
    </row>
    <row r="913" spans="2:8" s="3" customFormat="1" x14ac:dyDescent="0.35">
      <c r="B913" s="2"/>
      <c r="C913" s="2"/>
      <c r="D913" s="22"/>
      <c r="E913" s="20"/>
      <c r="F913" s="20"/>
      <c r="G913" s="20"/>
      <c r="H913" s="20"/>
    </row>
    <row r="914" spans="2:8" s="3" customFormat="1" x14ac:dyDescent="0.35">
      <c r="B914" s="2"/>
      <c r="C914" s="2"/>
      <c r="D914" s="22"/>
      <c r="E914" s="20"/>
      <c r="F914" s="20"/>
      <c r="G914" s="20"/>
      <c r="H914" s="20"/>
    </row>
    <row r="915" spans="2:8" s="3" customFormat="1" x14ac:dyDescent="0.35">
      <c r="B915" s="2"/>
      <c r="C915" s="2"/>
      <c r="D915" s="22"/>
      <c r="E915" s="20"/>
      <c r="F915" s="20"/>
      <c r="G915" s="20"/>
      <c r="H915" s="20"/>
    </row>
    <row r="916" spans="2:8" s="3" customFormat="1" x14ac:dyDescent="0.35">
      <c r="B916" s="2"/>
      <c r="C916" s="2"/>
      <c r="D916" s="22"/>
      <c r="E916" s="20"/>
      <c r="F916" s="20"/>
      <c r="G916" s="20"/>
      <c r="H916" s="20"/>
    </row>
    <row r="917" spans="2:8" s="3" customFormat="1" x14ac:dyDescent="0.35">
      <c r="B917" s="2"/>
      <c r="C917" s="2"/>
      <c r="D917" s="22"/>
      <c r="E917" s="20"/>
      <c r="F917" s="20"/>
      <c r="G917" s="20"/>
      <c r="H917" s="20"/>
    </row>
    <row r="918" spans="2:8" s="3" customFormat="1" x14ac:dyDescent="0.35">
      <c r="B918" s="2"/>
      <c r="C918" s="2"/>
      <c r="D918" s="22"/>
      <c r="E918" s="20"/>
      <c r="F918" s="20"/>
      <c r="G918" s="20"/>
      <c r="H918" s="20"/>
    </row>
    <row r="919" spans="2:8" s="3" customFormat="1" x14ac:dyDescent="0.35">
      <c r="B919" s="2"/>
      <c r="C919" s="2"/>
      <c r="D919" s="22"/>
      <c r="E919" s="20"/>
      <c r="F919" s="20"/>
      <c r="G919" s="20"/>
      <c r="H919" s="20"/>
    </row>
    <row r="920" spans="2:8" s="3" customFormat="1" x14ac:dyDescent="0.35">
      <c r="B920" s="2"/>
      <c r="C920" s="2"/>
      <c r="D920" s="22"/>
      <c r="E920" s="20"/>
      <c r="F920" s="20"/>
      <c r="G920" s="20"/>
      <c r="H920" s="20"/>
    </row>
    <row r="921" spans="2:8" s="3" customFormat="1" x14ac:dyDescent="0.35">
      <c r="B921" s="2"/>
      <c r="C921" s="2"/>
      <c r="D921" s="22"/>
      <c r="E921" s="20"/>
      <c r="F921" s="20"/>
      <c r="G921" s="20"/>
      <c r="H921" s="20"/>
    </row>
    <row r="922" spans="2:8" s="3" customFormat="1" x14ac:dyDescent="0.35">
      <c r="B922" s="2"/>
      <c r="C922" s="2"/>
      <c r="D922" s="22"/>
      <c r="E922" s="20"/>
      <c r="F922" s="20"/>
      <c r="G922" s="20"/>
      <c r="H922" s="20"/>
    </row>
    <row r="923" spans="2:8" s="3" customFormat="1" x14ac:dyDescent="0.35">
      <c r="B923" s="2"/>
      <c r="C923" s="2"/>
      <c r="D923" s="22"/>
      <c r="E923" s="20"/>
      <c r="F923" s="20"/>
      <c r="G923" s="20"/>
      <c r="H923" s="20"/>
    </row>
    <row r="924" spans="2:8" s="3" customFormat="1" x14ac:dyDescent="0.35">
      <c r="B924" s="2"/>
      <c r="C924" s="2"/>
      <c r="D924" s="22"/>
      <c r="E924" s="20"/>
      <c r="F924" s="20"/>
      <c r="G924" s="20"/>
      <c r="H924" s="20"/>
    </row>
    <row r="925" spans="2:8" s="3" customFormat="1" x14ac:dyDescent="0.35">
      <c r="B925" s="2"/>
      <c r="C925" s="2"/>
      <c r="D925" s="22"/>
      <c r="E925" s="20"/>
      <c r="F925" s="20"/>
      <c r="G925" s="20"/>
      <c r="H925" s="20"/>
    </row>
    <row r="926" spans="2:8" s="3" customFormat="1" x14ac:dyDescent="0.35">
      <c r="B926" s="2"/>
      <c r="C926" s="2"/>
      <c r="D926" s="22"/>
      <c r="E926" s="20"/>
      <c r="F926" s="20"/>
      <c r="G926" s="20"/>
      <c r="H926" s="20"/>
    </row>
    <row r="927" spans="2:8" s="3" customFormat="1" x14ac:dyDescent="0.35">
      <c r="B927" s="2"/>
      <c r="C927" s="2"/>
      <c r="D927" s="22"/>
      <c r="E927" s="20"/>
      <c r="F927" s="20"/>
      <c r="G927" s="20"/>
      <c r="H927" s="20"/>
    </row>
    <row r="928" spans="2:8" s="3" customFormat="1" x14ac:dyDescent="0.35">
      <c r="B928" s="2"/>
      <c r="C928" s="2"/>
      <c r="D928" s="22"/>
      <c r="E928" s="20"/>
      <c r="F928" s="20"/>
      <c r="G928" s="20"/>
      <c r="H928" s="20"/>
    </row>
    <row r="929" spans="2:8" s="3" customFormat="1" x14ac:dyDescent="0.35">
      <c r="B929" s="2"/>
      <c r="C929" s="2"/>
      <c r="D929" s="22"/>
      <c r="E929" s="20"/>
      <c r="F929" s="20"/>
      <c r="G929" s="20"/>
      <c r="H929" s="20"/>
    </row>
    <row r="930" spans="2:8" s="3" customFormat="1" x14ac:dyDescent="0.35">
      <c r="B930" s="2"/>
      <c r="C930" s="2"/>
      <c r="D930" s="22"/>
      <c r="E930" s="20"/>
      <c r="F930" s="20"/>
      <c r="G930" s="20"/>
      <c r="H930" s="20"/>
    </row>
    <row r="931" spans="2:8" s="3" customFormat="1" x14ac:dyDescent="0.35">
      <c r="B931" s="2"/>
      <c r="C931" s="2"/>
      <c r="D931" s="22"/>
      <c r="E931" s="20"/>
      <c r="F931" s="20"/>
      <c r="G931" s="20"/>
      <c r="H931" s="20"/>
    </row>
    <row r="932" spans="2:8" s="3" customFormat="1" x14ac:dyDescent="0.35">
      <c r="B932" s="2"/>
      <c r="C932" s="2"/>
      <c r="D932" s="22"/>
      <c r="E932" s="20"/>
      <c r="F932" s="20"/>
      <c r="G932" s="20"/>
      <c r="H932" s="20"/>
    </row>
    <row r="933" spans="2:8" s="3" customFormat="1" x14ac:dyDescent="0.35">
      <c r="B933" s="2"/>
      <c r="C933" s="2"/>
      <c r="D933" s="22"/>
      <c r="E933" s="20"/>
      <c r="F933" s="20"/>
      <c r="G933" s="20"/>
      <c r="H933" s="20"/>
    </row>
    <row r="934" spans="2:8" s="3" customFormat="1" x14ac:dyDescent="0.35">
      <c r="B934" s="2"/>
      <c r="C934" s="2"/>
      <c r="D934" s="22"/>
      <c r="E934" s="20"/>
      <c r="F934" s="20"/>
      <c r="G934" s="20"/>
      <c r="H934" s="20"/>
    </row>
    <row r="935" spans="2:8" s="3" customFormat="1" x14ac:dyDescent="0.35">
      <c r="B935" s="2"/>
      <c r="C935" s="2"/>
      <c r="D935" s="22"/>
      <c r="E935" s="20"/>
      <c r="F935" s="20"/>
      <c r="G935" s="20"/>
      <c r="H935" s="20"/>
    </row>
    <row r="936" spans="2:8" s="3" customFormat="1" x14ac:dyDescent="0.35">
      <c r="B936" s="2"/>
      <c r="C936" s="2"/>
      <c r="D936" s="22"/>
      <c r="E936" s="20"/>
      <c r="F936" s="20"/>
      <c r="G936" s="20"/>
      <c r="H936" s="20"/>
    </row>
    <row r="937" spans="2:8" s="3" customFormat="1" x14ac:dyDescent="0.35">
      <c r="B937" s="2"/>
      <c r="C937" s="2"/>
      <c r="D937" s="22"/>
      <c r="E937" s="20"/>
      <c r="F937" s="20"/>
      <c r="G937" s="20"/>
      <c r="H937" s="20"/>
    </row>
    <row r="938" spans="2:8" s="3" customFormat="1" x14ac:dyDescent="0.35">
      <c r="B938" s="2"/>
      <c r="C938" s="2"/>
      <c r="D938" s="22"/>
      <c r="E938" s="20"/>
      <c r="F938" s="20"/>
      <c r="G938" s="20"/>
      <c r="H938" s="20"/>
    </row>
    <row r="939" spans="2:8" s="3" customFormat="1" x14ac:dyDescent="0.35">
      <c r="B939" s="2"/>
      <c r="C939" s="2"/>
      <c r="D939" s="22"/>
      <c r="E939" s="20"/>
      <c r="F939" s="20"/>
      <c r="G939" s="20"/>
      <c r="H939" s="20"/>
    </row>
    <row r="940" spans="2:8" s="3" customFormat="1" x14ac:dyDescent="0.35">
      <c r="B940" s="2"/>
      <c r="C940" s="2"/>
      <c r="D940" s="22"/>
      <c r="E940" s="20"/>
      <c r="F940" s="20"/>
      <c r="G940" s="20"/>
      <c r="H940" s="20"/>
    </row>
    <row r="941" spans="2:8" s="3" customFormat="1" x14ac:dyDescent="0.35">
      <c r="B941" s="2"/>
      <c r="C941" s="2"/>
      <c r="D941" s="22"/>
      <c r="E941" s="20"/>
      <c r="F941" s="20"/>
      <c r="G941" s="20"/>
      <c r="H941" s="20"/>
    </row>
    <row r="942" spans="2:8" s="3" customFormat="1" x14ac:dyDescent="0.35">
      <c r="B942" s="2"/>
      <c r="C942" s="2"/>
      <c r="D942" s="22"/>
      <c r="E942" s="20"/>
      <c r="F942" s="20"/>
      <c r="G942" s="20"/>
      <c r="H942" s="20"/>
    </row>
    <row r="943" spans="2:8" s="3" customFormat="1" x14ac:dyDescent="0.35">
      <c r="B943" s="2"/>
      <c r="C943" s="2"/>
      <c r="D943" s="22"/>
      <c r="E943" s="20"/>
      <c r="F943" s="20"/>
      <c r="G943" s="20"/>
      <c r="H943" s="20"/>
    </row>
    <row r="944" spans="2:8" s="3" customFormat="1" x14ac:dyDescent="0.35">
      <c r="B944" s="2"/>
      <c r="C944" s="2"/>
      <c r="D944" s="22"/>
      <c r="E944" s="20"/>
      <c r="F944" s="20"/>
      <c r="G944" s="20"/>
      <c r="H944" s="20"/>
    </row>
    <row r="945" spans="2:8" s="3" customFormat="1" x14ac:dyDescent="0.35">
      <c r="B945" s="2"/>
      <c r="C945" s="2"/>
      <c r="D945" s="22"/>
      <c r="E945" s="20"/>
      <c r="F945" s="20"/>
      <c r="G945" s="20"/>
      <c r="H945" s="20"/>
    </row>
    <row r="946" spans="2:8" s="3" customFormat="1" x14ac:dyDescent="0.35">
      <c r="B946" s="2"/>
      <c r="C946" s="2"/>
      <c r="D946" s="22"/>
      <c r="E946" s="20"/>
      <c r="F946" s="20"/>
      <c r="G946" s="20"/>
      <c r="H946" s="20"/>
    </row>
    <row r="947" spans="2:8" s="3" customFormat="1" x14ac:dyDescent="0.35">
      <c r="B947" s="2"/>
      <c r="C947" s="2"/>
      <c r="D947" s="22"/>
      <c r="E947" s="20"/>
      <c r="F947" s="20"/>
      <c r="G947" s="20"/>
      <c r="H947" s="20"/>
    </row>
    <row r="948" spans="2:8" s="3" customFormat="1" x14ac:dyDescent="0.35">
      <c r="B948" s="2"/>
      <c r="C948" s="2"/>
      <c r="D948" s="22"/>
      <c r="E948" s="20"/>
      <c r="F948" s="20"/>
      <c r="G948" s="20"/>
      <c r="H948" s="20"/>
    </row>
    <row r="949" spans="2:8" s="3" customFormat="1" x14ac:dyDescent="0.35">
      <c r="B949" s="2"/>
      <c r="C949" s="2"/>
      <c r="D949" s="22"/>
      <c r="E949" s="20"/>
      <c r="F949" s="20"/>
      <c r="G949" s="20"/>
      <c r="H949" s="20"/>
    </row>
    <row r="950" spans="2:8" s="3" customFormat="1" x14ac:dyDescent="0.35">
      <c r="B950" s="2"/>
      <c r="C950" s="2"/>
      <c r="D950" s="22"/>
      <c r="E950" s="20"/>
      <c r="F950" s="20"/>
      <c r="G950" s="20"/>
      <c r="H950" s="20"/>
    </row>
    <row r="951" spans="2:8" s="3" customFormat="1" x14ac:dyDescent="0.35">
      <c r="B951" s="2"/>
      <c r="C951" s="2"/>
      <c r="D951" s="22"/>
      <c r="E951" s="20"/>
      <c r="F951" s="20"/>
      <c r="G951" s="20"/>
      <c r="H951" s="20"/>
    </row>
    <row r="952" spans="2:8" s="3" customFormat="1" x14ac:dyDescent="0.35">
      <c r="B952" s="2"/>
      <c r="C952" s="2"/>
      <c r="D952" s="22"/>
      <c r="E952" s="20"/>
      <c r="F952" s="20"/>
      <c r="G952" s="20"/>
      <c r="H952" s="20"/>
    </row>
    <row r="953" spans="2:8" s="3" customFormat="1" x14ac:dyDescent="0.35">
      <c r="B953" s="2"/>
      <c r="C953" s="2"/>
      <c r="D953" s="22"/>
      <c r="E953" s="20"/>
      <c r="F953" s="20"/>
      <c r="G953" s="20"/>
      <c r="H953" s="20"/>
    </row>
    <row r="954" spans="2:8" s="3" customFormat="1" x14ac:dyDescent="0.35">
      <c r="B954" s="2"/>
      <c r="C954" s="2"/>
      <c r="D954" s="22"/>
      <c r="E954" s="20"/>
      <c r="F954" s="20"/>
      <c r="G954" s="20"/>
      <c r="H954" s="20"/>
    </row>
    <row r="955" spans="2:8" s="3" customFormat="1" x14ac:dyDescent="0.35">
      <c r="B955" s="2"/>
      <c r="C955" s="2"/>
      <c r="D955" s="22"/>
      <c r="E955" s="20"/>
      <c r="F955" s="20"/>
      <c r="G955" s="20"/>
      <c r="H955" s="20"/>
    </row>
    <row r="956" spans="2:8" s="3" customFormat="1" x14ac:dyDescent="0.35">
      <c r="B956" s="2"/>
      <c r="C956" s="2"/>
      <c r="D956" s="22"/>
      <c r="E956" s="20"/>
      <c r="F956" s="20"/>
      <c r="G956" s="20"/>
      <c r="H956" s="20"/>
    </row>
    <row r="957" spans="2:8" s="3" customFormat="1" x14ac:dyDescent="0.35">
      <c r="B957" s="2"/>
      <c r="C957" s="2"/>
      <c r="D957" s="22"/>
      <c r="E957" s="20"/>
      <c r="F957" s="20"/>
      <c r="G957" s="20"/>
      <c r="H957" s="20"/>
    </row>
    <row r="958" spans="2:8" s="3" customFormat="1" x14ac:dyDescent="0.35">
      <c r="B958" s="2"/>
      <c r="C958" s="2"/>
      <c r="D958" s="22"/>
      <c r="E958" s="20"/>
      <c r="F958" s="20"/>
      <c r="G958" s="20"/>
      <c r="H958" s="20"/>
    </row>
    <row r="959" spans="2:8" s="3" customFormat="1" x14ac:dyDescent="0.35">
      <c r="B959" s="2"/>
      <c r="C959" s="2"/>
      <c r="D959" s="22"/>
      <c r="E959" s="20"/>
      <c r="F959" s="20"/>
      <c r="G959" s="20"/>
      <c r="H959" s="20"/>
    </row>
    <row r="960" spans="2:8" s="3" customFormat="1" x14ac:dyDescent="0.35">
      <c r="B960" s="2"/>
      <c r="C960" s="2"/>
      <c r="D960" s="22"/>
      <c r="E960" s="20"/>
      <c r="F960" s="20"/>
      <c r="G960" s="20"/>
      <c r="H960" s="20"/>
    </row>
    <row r="961" spans="2:8" s="3" customFormat="1" x14ac:dyDescent="0.35">
      <c r="B961" s="2"/>
      <c r="C961" s="2"/>
      <c r="D961" s="22"/>
      <c r="E961" s="20"/>
      <c r="F961" s="20"/>
      <c r="G961" s="20"/>
      <c r="H961" s="20"/>
    </row>
    <row r="962" spans="2:8" s="3" customFormat="1" x14ac:dyDescent="0.35">
      <c r="B962" s="2"/>
      <c r="C962" s="2"/>
      <c r="D962" s="22"/>
      <c r="E962" s="20"/>
      <c r="F962" s="20"/>
      <c r="G962" s="20"/>
      <c r="H962" s="20"/>
    </row>
    <row r="963" spans="2:8" s="3" customFormat="1" x14ac:dyDescent="0.35">
      <c r="B963" s="2"/>
      <c r="C963" s="2"/>
      <c r="D963" s="22"/>
      <c r="E963" s="20"/>
      <c r="F963" s="20"/>
      <c r="G963" s="20"/>
      <c r="H963" s="20"/>
    </row>
    <row r="964" spans="2:8" s="3" customFormat="1" x14ac:dyDescent="0.35">
      <c r="B964" s="2"/>
      <c r="C964" s="2"/>
      <c r="D964" s="22"/>
      <c r="E964" s="20"/>
      <c r="F964" s="20"/>
      <c r="G964" s="20"/>
      <c r="H964" s="20"/>
    </row>
    <row r="965" spans="2:8" s="3" customFormat="1" x14ac:dyDescent="0.35">
      <c r="B965" s="2"/>
      <c r="C965" s="2"/>
      <c r="D965" s="22"/>
      <c r="E965" s="20"/>
      <c r="F965" s="20"/>
      <c r="G965" s="20"/>
      <c r="H965" s="20"/>
    </row>
    <row r="966" spans="2:8" s="3" customFormat="1" x14ac:dyDescent="0.35">
      <c r="B966" s="2"/>
      <c r="C966" s="2"/>
      <c r="D966" s="22"/>
      <c r="E966" s="20"/>
      <c r="F966" s="20"/>
      <c r="G966" s="20"/>
      <c r="H966" s="20"/>
    </row>
    <row r="967" spans="2:8" s="3" customFormat="1" x14ac:dyDescent="0.35">
      <c r="B967" s="2"/>
      <c r="C967" s="2"/>
      <c r="D967" s="22"/>
      <c r="E967" s="20"/>
      <c r="F967" s="20"/>
      <c r="G967" s="20"/>
      <c r="H967" s="20"/>
    </row>
    <row r="968" spans="2:8" s="3" customFormat="1" x14ac:dyDescent="0.35">
      <c r="B968" s="2"/>
      <c r="C968" s="2"/>
      <c r="D968" s="22"/>
      <c r="E968" s="20"/>
      <c r="F968" s="20"/>
      <c r="G968" s="20"/>
      <c r="H968" s="20"/>
    </row>
    <row r="969" spans="2:8" s="3" customFormat="1" x14ac:dyDescent="0.35">
      <c r="B969" s="2"/>
      <c r="C969" s="2"/>
      <c r="D969" s="22"/>
      <c r="E969" s="20"/>
      <c r="F969" s="20"/>
      <c r="G969" s="20"/>
      <c r="H969" s="20"/>
    </row>
    <row r="970" spans="2:8" s="3" customFormat="1" x14ac:dyDescent="0.35">
      <c r="B970" s="2"/>
      <c r="C970" s="2"/>
      <c r="D970" s="22"/>
      <c r="E970" s="20"/>
      <c r="F970" s="20"/>
      <c r="G970" s="20"/>
      <c r="H970" s="20"/>
    </row>
    <row r="971" spans="2:8" s="3" customFormat="1" x14ac:dyDescent="0.35">
      <c r="B971" s="2"/>
      <c r="C971" s="2"/>
      <c r="D971" s="22"/>
      <c r="E971" s="20"/>
      <c r="F971" s="20"/>
      <c r="G971" s="20"/>
      <c r="H971" s="20"/>
    </row>
    <row r="972" spans="2:8" s="3" customFormat="1" x14ac:dyDescent="0.35">
      <c r="B972" s="2"/>
      <c r="C972" s="2"/>
      <c r="D972" s="22"/>
      <c r="E972" s="20"/>
      <c r="F972" s="20"/>
      <c r="G972" s="20"/>
      <c r="H972" s="20"/>
    </row>
    <row r="973" spans="2:8" s="3" customFormat="1" x14ac:dyDescent="0.35">
      <c r="B973" s="2"/>
      <c r="C973" s="2"/>
      <c r="D973" s="22"/>
      <c r="E973" s="20"/>
      <c r="F973" s="20"/>
      <c r="G973" s="20"/>
      <c r="H973" s="20"/>
    </row>
    <row r="974" spans="2:8" s="3" customFormat="1" x14ac:dyDescent="0.35">
      <c r="B974" s="2"/>
      <c r="C974" s="2"/>
      <c r="D974" s="22"/>
      <c r="E974" s="20"/>
      <c r="F974" s="20"/>
      <c r="G974" s="20"/>
      <c r="H974" s="20"/>
    </row>
    <row r="975" spans="2:8" s="3" customFormat="1" x14ac:dyDescent="0.35">
      <c r="B975" s="2"/>
      <c r="C975" s="2"/>
      <c r="D975" s="22"/>
      <c r="E975" s="20"/>
      <c r="F975" s="20"/>
      <c r="G975" s="20"/>
      <c r="H975" s="20"/>
    </row>
    <row r="976" spans="2:8" s="3" customFormat="1" x14ac:dyDescent="0.35">
      <c r="B976" s="2"/>
      <c r="C976" s="2"/>
      <c r="D976" s="22"/>
      <c r="E976" s="20"/>
      <c r="F976" s="20"/>
      <c r="G976" s="20"/>
      <c r="H976" s="20"/>
    </row>
    <row r="977" spans="2:8" s="3" customFormat="1" x14ac:dyDescent="0.35">
      <c r="B977" s="2"/>
      <c r="C977" s="2"/>
      <c r="D977" s="22"/>
      <c r="E977" s="20"/>
      <c r="F977" s="20"/>
      <c r="G977" s="20"/>
      <c r="H977" s="20"/>
    </row>
    <row r="978" spans="2:8" s="3" customFormat="1" x14ac:dyDescent="0.35">
      <c r="B978" s="2"/>
      <c r="C978" s="2"/>
      <c r="D978" s="22"/>
      <c r="E978" s="20"/>
      <c r="F978" s="20"/>
      <c r="G978" s="20"/>
      <c r="H978" s="20"/>
    </row>
    <row r="979" spans="2:8" s="3" customFormat="1" x14ac:dyDescent="0.35">
      <c r="B979" s="2"/>
      <c r="C979" s="2"/>
      <c r="D979" s="22"/>
      <c r="E979" s="20"/>
      <c r="F979" s="20"/>
      <c r="G979" s="20"/>
      <c r="H979" s="20"/>
    </row>
    <row r="980" spans="2:8" s="3" customFormat="1" x14ac:dyDescent="0.35">
      <c r="B980" s="2"/>
      <c r="C980" s="2"/>
      <c r="D980" s="22"/>
      <c r="E980" s="20"/>
      <c r="F980" s="20"/>
      <c r="G980" s="20"/>
      <c r="H980" s="20"/>
    </row>
    <row r="981" spans="2:8" s="3" customFormat="1" x14ac:dyDescent="0.35">
      <c r="B981" s="2"/>
      <c r="C981" s="2"/>
      <c r="D981" s="22"/>
      <c r="E981" s="20"/>
      <c r="F981" s="20"/>
      <c r="G981" s="20"/>
      <c r="H981" s="20"/>
    </row>
    <row r="982" spans="2:8" s="3" customFormat="1" x14ac:dyDescent="0.35">
      <c r="B982" s="2"/>
      <c r="C982" s="2"/>
      <c r="D982" s="22"/>
      <c r="E982" s="20"/>
      <c r="F982" s="20"/>
      <c r="G982" s="20"/>
      <c r="H982" s="20"/>
    </row>
    <row r="983" spans="2:8" s="3" customFormat="1" x14ac:dyDescent="0.35">
      <c r="B983" s="2"/>
      <c r="C983" s="2"/>
      <c r="D983" s="22"/>
      <c r="E983" s="20"/>
      <c r="F983" s="20"/>
      <c r="G983" s="20"/>
      <c r="H983" s="20"/>
    </row>
    <row r="984" spans="2:8" s="3" customFormat="1" x14ac:dyDescent="0.35">
      <c r="B984" s="2"/>
      <c r="C984" s="2"/>
      <c r="D984" s="22"/>
      <c r="E984" s="20"/>
      <c r="F984" s="20"/>
      <c r="G984" s="20"/>
      <c r="H984" s="20"/>
    </row>
    <row r="985" spans="2:8" s="3" customFormat="1" x14ac:dyDescent="0.35">
      <c r="B985" s="2"/>
      <c r="C985" s="2"/>
      <c r="D985" s="22"/>
      <c r="E985" s="20"/>
      <c r="F985" s="20"/>
      <c r="G985" s="20"/>
      <c r="H985" s="20"/>
    </row>
    <row r="986" spans="2:8" s="3" customFormat="1" x14ac:dyDescent="0.35">
      <c r="B986" s="2"/>
      <c r="C986" s="2"/>
      <c r="D986" s="22"/>
      <c r="E986" s="20"/>
      <c r="F986" s="20"/>
      <c r="G986" s="20"/>
      <c r="H986" s="20"/>
    </row>
    <row r="987" spans="2:8" s="3" customFormat="1" x14ac:dyDescent="0.35">
      <c r="B987" s="2"/>
      <c r="C987" s="2"/>
      <c r="D987" s="22"/>
      <c r="E987" s="20"/>
      <c r="F987" s="20"/>
      <c r="G987" s="20"/>
      <c r="H987" s="20"/>
    </row>
    <row r="988" spans="2:8" s="3" customFormat="1" x14ac:dyDescent="0.35">
      <c r="B988" s="2"/>
      <c r="C988" s="2"/>
      <c r="D988" s="22"/>
      <c r="E988" s="20"/>
      <c r="F988" s="20"/>
      <c r="G988" s="20"/>
      <c r="H988" s="20"/>
    </row>
    <row r="989" spans="2:8" s="3" customFormat="1" x14ac:dyDescent="0.35">
      <c r="B989" s="2"/>
      <c r="C989" s="2"/>
      <c r="D989" s="22"/>
      <c r="E989" s="20"/>
      <c r="F989" s="20"/>
      <c r="G989" s="20"/>
      <c r="H989" s="20"/>
    </row>
    <row r="990" spans="2:8" s="3" customFormat="1" x14ac:dyDescent="0.35">
      <c r="B990" s="2"/>
      <c r="C990" s="2"/>
      <c r="D990" s="22"/>
      <c r="E990" s="20"/>
      <c r="F990" s="20"/>
      <c r="G990" s="20"/>
      <c r="H990" s="20"/>
    </row>
    <row r="991" spans="2:8" s="3" customFormat="1" x14ac:dyDescent="0.35">
      <c r="B991" s="2"/>
      <c r="C991" s="2"/>
      <c r="D991" s="22"/>
      <c r="E991" s="20"/>
      <c r="F991" s="20"/>
      <c r="G991" s="20"/>
      <c r="H991" s="20"/>
    </row>
    <row r="992" spans="2:8" s="3" customFormat="1" x14ac:dyDescent="0.35">
      <c r="B992" s="2"/>
      <c r="C992" s="2"/>
      <c r="D992" s="22"/>
      <c r="E992" s="20"/>
      <c r="F992" s="20"/>
      <c r="G992" s="20"/>
      <c r="H992" s="20"/>
    </row>
    <row r="993" spans="2:8" s="3" customFormat="1" x14ac:dyDescent="0.35">
      <c r="B993" s="2"/>
      <c r="C993" s="2"/>
      <c r="D993" s="22"/>
      <c r="E993" s="20"/>
      <c r="F993" s="20"/>
      <c r="G993" s="20"/>
      <c r="H993" s="20"/>
    </row>
    <row r="994" spans="2:8" s="3" customFormat="1" x14ac:dyDescent="0.35">
      <c r="B994" s="2"/>
      <c r="C994" s="2"/>
      <c r="D994" s="22"/>
      <c r="E994" s="20"/>
      <c r="F994" s="20"/>
      <c r="G994" s="20"/>
      <c r="H994" s="20"/>
    </row>
    <row r="995" spans="2:8" s="3" customFormat="1" x14ac:dyDescent="0.35">
      <c r="B995" s="2"/>
      <c r="C995" s="2"/>
      <c r="D995" s="22"/>
      <c r="E995" s="20"/>
      <c r="F995" s="20"/>
      <c r="G995" s="20"/>
      <c r="H995" s="20"/>
    </row>
    <row r="996" spans="2:8" s="3" customFormat="1" x14ac:dyDescent="0.35">
      <c r="B996" s="2"/>
      <c r="C996" s="2"/>
      <c r="D996" s="22"/>
      <c r="E996" s="20"/>
      <c r="F996" s="20"/>
      <c r="G996" s="20"/>
      <c r="H996" s="20"/>
    </row>
    <row r="997" spans="2:8" s="3" customFormat="1" x14ac:dyDescent="0.35">
      <c r="B997" s="2"/>
      <c r="C997" s="2"/>
      <c r="D997" s="22"/>
      <c r="E997" s="20"/>
      <c r="F997" s="20"/>
      <c r="G997" s="20"/>
      <c r="H997" s="20"/>
    </row>
    <row r="998" spans="2:8" s="3" customFormat="1" x14ac:dyDescent="0.35">
      <c r="B998" s="2"/>
      <c r="C998" s="2"/>
      <c r="D998" s="22"/>
      <c r="E998" s="20"/>
      <c r="F998" s="20"/>
      <c r="G998" s="20"/>
      <c r="H998" s="20"/>
    </row>
    <row r="999" spans="2:8" s="3" customFormat="1" x14ac:dyDescent="0.35">
      <c r="B999" s="2"/>
      <c r="C999" s="2"/>
      <c r="D999" s="22"/>
      <c r="E999" s="20"/>
      <c r="F999" s="20"/>
      <c r="G999" s="20"/>
      <c r="H999" s="20"/>
    </row>
    <row r="1000" spans="2:8" s="3" customFormat="1" x14ac:dyDescent="0.35">
      <c r="B1000" s="2"/>
      <c r="C1000" s="2"/>
      <c r="D1000" s="22"/>
      <c r="E1000" s="20"/>
      <c r="F1000" s="20"/>
      <c r="G1000" s="20"/>
      <c r="H1000" s="20"/>
    </row>
    <row r="1001" spans="2:8" s="3" customFormat="1" x14ac:dyDescent="0.35">
      <c r="B1001" s="2"/>
      <c r="C1001" s="2"/>
      <c r="D1001" s="22"/>
      <c r="E1001" s="20"/>
      <c r="F1001" s="20"/>
      <c r="G1001" s="20"/>
      <c r="H1001" s="20"/>
    </row>
    <row r="1002" spans="2:8" s="3" customFormat="1" x14ac:dyDescent="0.35">
      <c r="B1002" s="2"/>
      <c r="C1002" s="2"/>
      <c r="D1002" s="22"/>
      <c r="E1002" s="20"/>
      <c r="F1002" s="20"/>
      <c r="G1002" s="20"/>
      <c r="H1002" s="20"/>
    </row>
    <row r="1003" spans="2:8" s="3" customFormat="1" x14ac:dyDescent="0.35">
      <c r="B1003" s="2"/>
      <c r="C1003" s="2"/>
      <c r="D1003" s="22"/>
      <c r="E1003" s="20"/>
      <c r="F1003" s="20"/>
      <c r="G1003" s="20"/>
      <c r="H1003" s="20"/>
    </row>
    <row r="1004" spans="2:8" s="3" customFormat="1" x14ac:dyDescent="0.35">
      <c r="B1004" s="2"/>
      <c r="C1004" s="2"/>
      <c r="D1004" s="22"/>
      <c r="E1004" s="20"/>
      <c r="F1004" s="20"/>
      <c r="G1004" s="20"/>
      <c r="H1004" s="20"/>
    </row>
    <row r="1005" spans="2:8" s="3" customFormat="1" x14ac:dyDescent="0.35">
      <c r="B1005" s="2"/>
      <c r="C1005" s="2"/>
      <c r="D1005" s="22"/>
      <c r="E1005" s="20"/>
      <c r="F1005" s="20"/>
      <c r="G1005" s="20"/>
      <c r="H1005" s="20"/>
    </row>
    <row r="1006" spans="2:8" s="3" customFormat="1" x14ac:dyDescent="0.35">
      <c r="B1006" s="2"/>
      <c r="C1006" s="2"/>
      <c r="D1006" s="22"/>
      <c r="E1006" s="20"/>
      <c r="F1006" s="20"/>
      <c r="G1006" s="20"/>
      <c r="H1006" s="20"/>
    </row>
    <row r="1007" spans="2:8" s="3" customFormat="1" x14ac:dyDescent="0.35">
      <c r="B1007" s="2"/>
      <c r="C1007" s="2"/>
      <c r="D1007" s="22"/>
      <c r="E1007" s="20"/>
      <c r="F1007" s="20"/>
      <c r="G1007" s="20"/>
      <c r="H1007" s="20"/>
    </row>
    <row r="1008" spans="2:8" s="3" customFormat="1" x14ac:dyDescent="0.35">
      <c r="B1008" s="2"/>
      <c r="C1008" s="2"/>
      <c r="D1008" s="22"/>
      <c r="E1008" s="20"/>
      <c r="F1008" s="20"/>
      <c r="G1008" s="20"/>
      <c r="H1008" s="20"/>
    </row>
    <row r="1009" spans="2:8" s="3" customFormat="1" x14ac:dyDescent="0.35">
      <c r="B1009" s="2"/>
      <c r="C1009" s="2"/>
      <c r="D1009" s="22"/>
      <c r="E1009" s="20"/>
      <c r="F1009" s="20"/>
      <c r="G1009" s="20"/>
      <c r="H1009" s="20"/>
    </row>
    <row r="1010" spans="2:8" s="3" customFormat="1" x14ac:dyDescent="0.35">
      <c r="B1010" s="2"/>
      <c r="C1010" s="2"/>
      <c r="D1010" s="22"/>
      <c r="E1010" s="20"/>
      <c r="F1010" s="20"/>
      <c r="G1010" s="20"/>
      <c r="H1010" s="20"/>
    </row>
    <row r="1011" spans="2:8" s="3" customFormat="1" x14ac:dyDescent="0.35">
      <c r="B1011" s="2"/>
      <c r="C1011" s="2"/>
      <c r="D1011" s="22"/>
      <c r="E1011" s="20"/>
      <c r="F1011" s="20"/>
      <c r="G1011" s="20"/>
      <c r="H1011" s="20"/>
    </row>
    <row r="1012" spans="2:8" s="3" customFormat="1" x14ac:dyDescent="0.35">
      <c r="B1012" s="2"/>
      <c r="C1012" s="2"/>
      <c r="D1012" s="22"/>
      <c r="E1012" s="20"/>
      <c r="F1012" s="20"/>
      <c r="G1012" s="20"/>
      <c r="H1012" s="20"/>
    </row>
    <row r="1013" spans="2:8" s="3" customFormat="1" x14ac:dyDescent="0.35">
      <c r="B1013" s="2"/>
      <c r="C1013" s="2"/>
      <c r="D1013" s="22"/>
      <c r="E1013" s="20"/>
      <c r="F1013" s="20"/>
      <c r="G1013" s="20"/>
      <c r="H1013" s="20"/>
    </row>
    <row r="1014" spans="2:8" s="3" customFormat="1" x14ac:dyDescent="0.35">
      <c r="B1014" s="2"/>
      <c r="C1014" s="2"/>
      <c r="D1014" s="22"/>
      <c r="E1014" s="20"/>
      <c r="F1014" s="20"/>
      <c r="G1014" s="20"/>
      <c r="H1014" s="20"/>
    </row>
    <row r="1015" spans="2:8" s="3" customFormat="1" x14ac:dyDescent="0.35">
      <c r="B1015" s="2"/>
      <c r="C1015" s="2"/>
      <c r="D1015" s="22"/>
      <c r="E1015" s="20"/>
      <c r="F1015" s="20"/>
      <c r="G1015" s="20"/>
      <c r="H1015" s="20"/>
    </row>
    <row r="1016" spans="2:8" s="3" customFormat="1" x14ac:dyDescent="0.35">
      <c r="B1016" s="2"/>
      <c r="C1016" s="2"/>
      <c r="D1016" s="22"/>
      <c r="E1016" s="20"/>
      <c r="F1016" s="20"/>
      <c r="G1016" s="20"/>
      <c r="H1016" s="20"/>
    </row>
    <row r="1017" spans="2:8" s="3" customFormat="1" x14ac:dyDescent="0.35">
      <c r="B1017" s="2"/>
      <c r="C1017" s="2"/>
      <c r="D1017" s="22"/>
      <c r="E1017" s="20"/>
      <c r="F1017" s="20"/>
      <c r="G1017" s="20"/>
      <c r="H1017" s="20"/>
    </row>
    <row r="1018" spans="2:8" s="3" customFormat="1" x14ac:dyDescent="0.35">
      <c r="B1018" s="2"/>
      <c r="C1018" s="2"/>
      <c r="D1018" s="22"/>
      <c r="E1018" s="20"/>
      <c r="F1018" s="20"/>
      <c r="G1018" s="20"/>
      <c r="H1018" s="20"/>
    </row>
    <row r="1019" spans="2:8" s="3" customFormat="1" x14ac:dyDescent="0.35">
      <c r="B1019" s="2"/>
      <c r="C1019" s="2"/>
      <c r="D1019" s="22"/>
      <c r="E1019" s="20"/>
      <c r="F1019" s="20"/>
      <c r="G1019" s="20"/>
      <c r="H1019" s="20"/>
    </row>
    <row r="1020" spans="2:8" s="3" customFormat="1" x14ac:dyDescent="0.35">
      <c r="B1020" s="2"/>
      <c r="C1020" s="2"/>
      <c r="D1020" s="22"/>
      <c r="E1020" s="20"/>
      <c r="F1020" s="20"/>
      <c r="G1020" s="20"/>
      <c r="H1020" s="20"/>
    </row>
    <row r="1021" spans="2:8" s="3" customFormat="1" x14ac:dyDescent="0.35">
      <c r="B1021" s="2"/>
      <c r="C1021" s="2"/>
      <c r="D1021" s="22"/>
      <c r="E1021" s="20"/>
      <c r="F1021" s="20"/>
      <c r="G1021" s="20"/>
      <c r="H1021" s="20"/>
    </row>
    <row r="1022" spans="2:8" s="3" customFormat="1" x14ac:dyDescent="0.35">
      <c r="B1022" s="2"/>
      <c r="C1022" s="2"/>
      <c r="D1022" s="22"/>
      <c r="E1022" s="20"/>
      <c r="F1022" s="20"/>
      <c r="G1022" s="20"/>
      <c r="H1022" s="20"/>
    </row>
    <row r="1023" spans="2:8" s="3" customFormat="1" x14ac:dyDescent="0.35">
      <c r="B1023" s="2"/>
      <c r="C1023" s="2"/>
      <c r="D1023" s="22"/>
      <c r="E1023" s="20"/>
      <c r="F1023" s="20"/>
      <c r="G1023" s="20"/>
      <c r="H1023" s="20"/>
    </row>
    <row r="1024" spans="2:8" s="3" customFormat="1" x14ac:dyDescent="0.35">
      <c r="B1024" s="2"/>
      <c r="C1024" s="2"/>
      <c r="D1024" s="22"/>
      <c r="E1024" s="20"/>
      <c r="F1024" s="20"/>
      <c r="G1024" s="20"/>
      <c r="H1024" s="20"/>
    </row>
    <row r="1025" spans="2:8" s="3" customFormat="1" x14ac:dyDescent="0.35">
      <c r="B1025" s="2"/>
      <c r="C1025" s="2"/>
      <c r="D1025" s="22"/>
      <c r="E1025" s="20"/>
      <c r="F1025" s="20"/>
      <c r="G1025" s="20"/>
      <c r="H1025" s="20"/>
    </row>
    <row r="1026" spans="2:8" s="3" customFormat="1" x14ac:dyDescent="0.35">
      <c r="B1026" s="2"/>
      <c r="C1026" s="2"/>
      <c r="D1026" s="22"/>
      <c r="E1026" s="20"/>
      <c r="F1026" s="20"/>
      <c r="G1026" s="20"/>
      <c r="H1026" s="20"/>
    </row>
    <row r="1027" spans="2:8" s="3" customFormat="1" x14ac:dyDescent="0.35">
      <c r="B1027" s="2"/>
      <c r="C1027" s="2"/>
      <c r="D1027" s="22"/>
      <c r="E1027" s="20"/>
      <c r="F1027" s="20"/>
      <c r="G1027" s="20"/>
      <c r="H1027" s="20"/>
    </row>
    <row r="1028" spans="2:8" s="3" customFormat="1" x14ac:dyDescent="0.35">
      <c r="B1028" s="2"/>
      <c r="C1028" s="2"/>
      <c r="D1028" s="22"/>
      <c r="E1028" s="20"/>
      <c r="F1028" s="20"/>
      <c r="G1028" s="20"/>
      <c r="H1028" s="20"/>
    </row>
    <row r="1029" spans="2:8" s="3" customFormat="1" x14ac:dyDescent="0.35">
      <c r="B1029" s="2"/>
      <c r="C1029" s="2"/>
      <c r="D1029" s="22"/>
      <c r="E1029" s="20"/>
      <c r="F1029" s="20"/>
      <c r="G1029" s="20"/>
      <c r="H1029" s="20"/>
    </row>
    <row r="1030" spans="2:8" s="3" customFormat="1" x14ac:dyDescent="0.35">
      <c r="B1030" s="2"/>
      <c r="C1030" s="2"/>
      <c r="D1030" s="22"/>
      <c r="E1030" s="20"/>
      <c r="F1030" s="20"/>
      <c r="G1030" s="20"/>
      <c r="H1030" s="20"/>
    </row>
    <row r="1031" spans="2:8" s="3" customFormat="1" x14ac:dyDescent="0.35">
      <c r="B1031" s="2"/>
      <c r="C1031" s="2"/>
      <c r="D1031" s="22"/>
      <c r="E1031" s="20"/>
      <c r="F1031" s="20"/>
      <c r="G1031" s="20"/>
      <c r="H1031" s="20"/>
    </row>
    <row r="1032" spans="2:8" s="3" customFormat="1" x14ac:dyDescent="0.35">
      <c r="B1032" s="2"/>
      <c r="C1032" s="2"/>
      <c r="D1032" s="22"/>
      <c r="E1032" s="20"/>
      <c r="F1032" s="20"/>
      <c r="G1032" s="20"/>
      <c r="H1032" s="20"/>
    </row>
    <row r="1033" spans="2:8" s="3" customFormat="1" x14ac:dyDescent="0.35">
      <c r="B1033" s="2"/>
      <c r="C1033" s="2"/>
      <c r="D1033" s="22"/>
      <c r="E1033" s="20"/>
      <c r="F1033" s="20"/>
      <c r="G1033" s="20"/>
      <c r="H1033" s="20"/>
    </row>
    <row r="1034" spans="2:8" s="3" customFormat="1" x14ac:dyDescent="0.35">
      <c r="B1034" s="2"/>
      <c r="C1034" s="2"/>
      <c r="D1034" s="22"/>
      <c r="E1034" s="20"/>
      <c r="F1034" s="20"/>
      <c r="G1034" s="20"/>
      <c r="H1034" s="20"/>
    </row>
    <row r="1035" spans="2:8" s="3" customFormat="1" x14ac:dyDescent="0.35">
      <c r="B1035" s="2"/>
      <c r="C1035" s="2"/>
      <c r="D1035" s="22"/>
      <c r="E1035" s="20"/>
      <c r="F1035" s="20"/>
      <c r="G1035" s="20"/>
      <c r="H1035" s="20"/>
    </row>
    <row r="1036" spans="2:8" s="3" customFormat="1" x14ac:dyDescent="0.35">
      <c r="B1036" s="2"/>
      <c r="C1036" s="2"/>
      <c r="D1036" s="22"/>
      <c r="E1036" s="20"/>
      <c r="F1036" s="20"/>
      <c r="G1036" s="20"/>
      <c r="H1036" s="20"/>
    </row>
    <row r="1037" spans="2:8" s="3" customFormat="1" x14ac:dyDescent="0.35">
      <c r="B1037" s="2"/>
      <c r="C1037" s="2"/>
      <c r="D1037" s="22"/>
      <c r="E1037" s="20"/>
      <c r="F1037" s="20"/>
      <c r="G1037" s="20"/>
      <c r="H1037" s="20"/>
    </row>
    <row r="1038" spans="2:8" s="3" customFormat="1" x14ac:dyDescent="0.35">
      <c r="B1038" s="2"/>
      <c r="C1038" s="2"/>
      <c r="D1038" s="22"/>
      <c r="E1038" s="20"/>
      <c r="F1038" s="20"/>
      <c r="G1038" s="20"/>
      <c r="H1038" s="20"/>
    </row>
    <row r="1039" spans="2:8" s="3" customFormat="1" x14ac:dyDescent="0.35">
      <c r="B1039" s="2"/>
      <c r="C1039" s="2"/>
      <c r="D1039" s="22"/>
      <c r="E1039" s="20"/>
      <c r="F1039" s="20"/>
      <c r="G1039" s="20"/>
      <c r="H1039" s="20"/>
    </row>
    <row r="1040" spans="2:8" s="3" customFormat="1" x14ac:dyDescent="0.35">
      <c r="B1040" s="2"/>
      <c r="C1040" s="2"/>
      <c r="D1040" s="22"/>
      <c r="E1040" s="20"/>
      <c r="F1040" s="20"/>
      <c r="G1040" s="20"/>
      <c r="H1040" s="20"/>
    </row>
    <row r="1041" spans="2:8" s="3" customFormat="1" x14ac:dyDescent="0.35">
      <c r="B1041" s="2"/>
      <c r="C1041" s="2"/>
      <c r="D1041" s="22"/>
      <c r="E1041" s="20"/>
      <c r="F1041" s="20"/>
      <c r="G1041" s="20"/>
      <c r="H1041" s="20"/>
    </row>
    <row r="1042" spans="2:8" s="3" customFormat="1" x14ac:dyDescent="0.35">
      <c r="B1042" s="2"/>
      <c r="C1042" s="2"/>
      <c r="D1042" s="22"/>
      <c r="E1042" s="20"/>
      <c r="F1042" s="20"/>
      <c r="G1042" s="20"/>
      <c r="H1042" s="20"/>
    </row>
    <row r="1043" spans="2:8" s="3" customFormat="1" x14ac:dyDescent="0.35">
      <c r="B1043" s="2"/>
      <c r="C1043" s="2"/>
      <c r="D1043" s="22"/>
      <c r="E1043" s="20"/>
      <c r="F1043" s="20"/>
      <c r="G1043" s="20"/>
      <c r="H1043" s="20"/>
    </row>
    <row r="1044" spans="2:8" s="3" customFormat="1" x14ac:dyDescent="0.35">
      <c r="B1044" s="2"/>
      <c r="C1044" s="2"/>
      <c r="D1044" s="22"/>
      <c r="E1044" s="20"/>
      <c r="F1044" s="20"/>
      <c r="G1044" s="20"/>
      <c r="H1044" s="20"/>
    </row>
    <row r="1045" spans="2:8" s="3" customFormat="1" x14ac:dyDescent="0.35">
      <c r="B1045" s="2"/>
      <c r="C1045" s="2"/>
      <c r="D1045" s="22"/>
      <c r="E1045" s="20"/>
      <c r="F1045" s="20"/>
      <c r="G1045" s="20"/>
      <c r="H1045" s="20"/>
    </row>
    <row r="1046" spans="2:8" s="3" customFormat="1" x14ac:dyDescent="0.35">
      <c r="B1046" s="2"/>
      <c r="C1046" s="2"/>
      <c r="D1046" s="22"/>
      <c r="E1046" s="20"/>
      <c r="F1046" s="20"/>
      <c r="G1046" s="20"/>
      <c r="H1046" s="20"/>
    </row>
    <row r="1047" spans="2:8" s="3" customFormat="1" x14ac:dyDescent="0.35">
      <c r="B1047" s="2"/>
      <c r="C1047" s="2"/>
      <c r="D1047" s="22"/>
      <c r="E1047" s="20"/>
      <c r="F1047" s="20"/>
      <c r="G1047" s="20"/>
      <c r="H1047" s="20"/>
    </row>
    <row r="1048" spans="2:8" s="3" customFormat="1" x14ac:dyDescent="0.35">
      <c r="B1048" s="2"/>
      <c r="C1048" s="2"/>
      <c r="D1048" s="22"/>
      <c r="E1048" s="20"/>
      <c r="F1048" s="20"/>
      <c r="G1048" s="20"/>
      <c r="H1048" s="20"/>
    </row>
    <row r="1049" spans="2:8" s="3" customFormat="1" x14ac:dyDescent="0.35">
      <c r="B1049" s="2"/>
      <c r="C1049" s="2"/>
      <c r="D1049" s="22"/>
      <c r="E1049" s="20"/>
      <c r="F1049" s="20"/>
      <c r="G1049" s="20"/>
      <c r="H1049" s="20"/>
    </row>
    <row r="1050" spans="2:8" s="3" customFormat="1" x14ac:dyDescent="0.35">
      <c r="B1050" s="2"/>
      <c r="C1050" s="2"/>
      <c r="D1050" s="22"/>
      <c r="E1050" s="20"/>
      <c r="F1050" s="20"/>
      <c r="G1050" s="20"/>
      <c r="H1050" s="20"/>
    </row>
    <row r="1051" spans="2:8" s="3" customFormat="1" x14ac:dyDescent="0.35">
      <c r="B1051" s="2"/>
      <c r="C1051" s="2"/>
      <c r="D1051" s="22"/>
      <c r="E1051" s="20"/>
      <c r="F1051" s="20"/>
      <c r="G1051" s="20"/>
      <c r="H1051" s="20"/>
    </row>
    <row r="1052" spans="2:8" s="3" customFormat="1" x14ac:dyDescent="0.35">
      <c r="B1052" s="2"/>
      <c r="C1052" s="2"/>
      <c r="D1052" s="22"/>
      <c r="E1052" s="20"/>
      <c r="F1052" s="20"/>
      <c r="G1052" s="20"/>
      <c r="H1052" s="20"/>
    </row>
    <row r="1053" spans="2:8" s="3" customFormat="1" x14ac:dyDescent="0.35">
      <c r="B1053" s="2"/>
      <c r="C1053" s="2"/>
      <c r="D1053" s="22"/>
      <c r="E1053" s="20"/>
      <c r="F1053" s="20"/>
      <c r="G1053" s="20"/>
      <c r="H1053" s="20"/>
    </row>
    <row r="1054" spans="2:8" s="3" customFormat="1" x14ac:dyDescent="0.35">
      <c r="B1054" s="2"/>
      <c r="C1054" s="2"/>
      <c r="D1054" s="22"/>
      <c r="E1054" s="20"/>
      <c r="F1054" s="20"/>
      <c r="G1054" s="20"/>
      <c r="H1054" s="20"/>
    </row>
    <row r="1055" spans="2:8" s="3" customFormat="1" x14ac:dyDescent="0.35">
      <c r="B1055" s="2"/>
      <c r="C1055" s="2"/>
      <c r="D1055" s="22"/>
      <c r="E1055" s="20"/>
      <c r="F1055" s="20"/>
      <c r="G1055" s="20"/>
      <c r="H1055" s="20"/>
    </row>
    <row r="1056" spans="2:8" s="3" customFormat="1" x14ac:dyDescent="0.35">
      <c r="B1056" s="2"/>
      <c r="C1056" s="2"/>
      <c r="D1056" s="22"/>
      <c r="E1056" s="20"/>
      <c r="F1056" s="20"/>
      <c r="G1056" s="20"/>
      <c r="H1056" s="20"/>
    </row>
    <row r="1057" spans="2:8" s="3" customFormat="1" x14ac:dyDescent="0.35">
      <c r="B1057" s="2"/>
      <c r="C1057" s="2"/>
      <c r="D1057" s="22"/>
      <c r="E1057" s="20"/>
      <c r="F1057" s="20"/>
      <c r="G1057" s="20"/>
      <c r="H1057" s="20"/>
    </row>
    <row r="1058" spans="2:8" s="3" customFormat="1" x14ac:dyDescent="0.35">
      <c r="B1058" s="2"/>
      <c r="C1058" s="2"/>
      <c r="D1058" s="22"/>
      <c r="E1058" s="20"/>
      <c r="F1058" s="20"/>
      <c r="G1058" s="20"/>
      <c r="H1058" s="20"/>
    </row>
    <row r="1059" spans="2:8" s="3" customFormat="1" x14ac:dyDescent="0.35">
      <c r="B1059" s="2"/>
      <c r="C1059" s="2"/>
      <c r="D1059" s="22"/>
      <c r="E1059" s="20"/>
      <c r="F1059" s="20"/>
      <c r="G1059" s="20"/>
      <c r="H1059" s="20"/>
    </row>
    <row r="1060" spans="2:8" s="3" customFormat="1" x14ac:dyDescent="0.35">
      <c r="B1060" s="2"/>
      <c r="C1060" s="2"/>
      <c r="D1060" s="22"/>
      <c r="E1060" s="20"/>
      <c r="F1060" s="20"/>
      <c r="G1060" s="20"/>
      <c r="H1060" s="20"/>
    </row>
    <row r="1061" spans="2:8" s="3" customFormat="1" x14ac:dyDescent="0.35">
      <c r="B1061" s="2"/>
      <c r="C1061" s="2"/>
      <c r="D1061" s="22"/>
      <c r="E1061" s="20"/>
      <c r="F1061" s="20"/>
      <c r="G1061" s="20"/>
      <c r="H1061" s="20"/>
    </row>
    <row r="1062" spans="2:8" s="3" customFormat="1" x14ac:dyDescent="0.35">
      <c r="B1062" s="2"/>
      <c r="C1062" s="2"/>
      <c r="D1062" s="22"/>
      <c r="E1062" s="20"/>
      <c r="F1062" s="20"/>
      <c r="G1062" s="20"/>
      <c r="H1062" s="20"/>
    </row>
    <row r="1063" spans="2:8" s="3" customFormat="1" x14ac:dyDescent="0.35">
      <c r="B1063" s="2"/>
      <c r="C1063" s="2"/>
      <c r="D1063" s="22"/>
      <c r="E1063" s="20"/>
      <c r="F1063" s="20"/>
      <c r="G1063" s="20"/>
      <c r="H1063" s="20"/>
    </row>
    <row r="1064" spans="2:8" s="3" customFormat="1" x14ac:dyDescent="0.35">
      <c r="B1064" s="2"/>
      <c r="C1064" s="2"/>
      <c r="D1064" s="22"/>
      <c r="E1064" s="20"/>
      <c r="F1064" s="20"/>
      <c r="G1064" s="20"/>
      <c r="H1064" s="20"/>
    </row>
    <row r="1065" spans="2:8" s="3" customFormat="1" x14ac:dyDescent="0.35">
      <c r="B1065" s="2"/>
      <c r="C1065" s="2"/>
      <c r="D1065" s="22"/>
      <c r="E1065" s="20"/>
      <c r="F1065" s="20"/>
      <c r="G1065" s="20"/>
      <c r="H1065" s="20"/>
    </row>
    <row r="1066" spans="2:8" s="3" customFormat="1" x14ac:dyDescent="0.35">
      <c r="B1066" s="2"/>
      <c r="C1066" s="2"/>
      <c r="D1066" s="22"/>
      <c r="E1066" s="20"/>
      <c r="F1066" s="20"/>
      <c r="G1066" s="20"/>
      <c r="H1066" s="20"/>
    </row>
    <row r="1067" spans="2:8" s="3" customFormat="1" x14ac:dyDescent="0.35">
      <c r="B1067" s="2"/>
      <c r="C1067" s="2"/>
      <c r="D1067" s="22"/>
      <c r="E1067" s="20"/>
      <c r="F1067" s="20"/>
      <c r="G1067" s="20"/>
      <c r="H1067" s="20"/>
    </row>
    <row r="1068" spans="2:8" s="3" customFormat="1" x14ac:dyDescent="0.35">
      <c r="B1068" s="2"/>
      <c r="C1068" s="2"/>
      <c r="D1068" s="22"/>
      <c r="E1068" s="20"/>
      <c r="F1068" s="20"/>
      <c r="G1068" s="20"/>
      <c r="H1068" s="20"/>
    </row>
    <row r="1069" spans="2:8" s="3" customFormat="1" x14ac:dyDescent="0.35">
      <c r="B1069" s="2"/>
      <c r="C1069" s="2"/>
      <c r="D1069" s="22"/>
      <c r="E1069" s="20"/>
      <c r="F1069" s="20"/>
      <c r="G1069" s="20"/>
      <c r="H1069" s="20"/>
    </row>
    <row r="1070" spans="2:8" s="3" customFormat="1" x14ac:dyDescent="0.35">
      <c r="B1070" s="2"/>
      <c r="C1070" s="2"/>
      <c r="D1070" s="22"/>
      <c r="E1070" s="20"/>
      <c r="F1070" s="20"/>
      <c r="G1070" s="20"/>
      <c r="H1070" s="20"/>
    </row>
    <row r="1071" spans="2:8" s="3" customFormat="1" x14ac:dyDescent="0.35">
      <c r="B1071" s="2"/>
      <c r="C1071" s="2"/>
      <c r="D1071" s="22"/>
      <c r="E1071" s="20"/>
      <c r="F1071" s="20"/>
      <c r="G1071" s="20"/>
      <c r="H1071" s="20"/>
    </row>
    <row r="1072" spans="2:8" s="3" customFormat="1" x14ac:dyDescent="0.35">
      <c r="B1072" s="2"/>
      <c r="C1072" s="2"/>
      <c r="D1072" s="22"/>
      <c r="E1072" s="20"/>
      <c r="F1072" s="20"/>
      <c r="G1072" s="20"/>
      <c r="H1072" s="20"/>
    </row>
    <row r="1073" spans="2:8" s="3" customFormat="1" x14ac:dyDescent="0.35">
      <c r="B1073" s="2"/>
      <c r="C1073" s="2"/>
      <c r="D1073" s="22"/>
      <c r="E1073" s="20"/>
      <c r="F1073" s="20"/>
      <c r="G1073" s="20"/>
      <c r="H1073" s="20"/>
    </row>
    <row r="1074" spans="2:8" s="3" customFormat="1" x14ac:dyDescent="0.35">
      <c r="B1074" s="2"/>
      <c r="C1074" s="2"/>
      <c r="D1074" s="22"/>
      <c r="E1074" s="20"/>
      <c r="F1074" s="20"/>
      <c r="G1074" s="20"/>
      <c r="H1074" s="20"/>
    </row>
    <row r="1075" spans="2:8" s="3" customFormat="1" x14ac:dyDescent="0.35">
      <c r="B1075" s="2"/>
      <c r="C1075" s="2"/>
      <c r="D1075" s="22"/>
      <c r="E1075" s="20"/>
      <c r="F1075" s="20"/>
      <c r="G1075" s="20"/>
      <c r="H1075" s="20"/>
    </row>
    <row r="1076" spans="2:8" s="3" customFormat="1" x14ac:dyDescent="0.35">
      <c r="B1076" s="2"/>
      <c r="C1076" s="2"/>
      <c r="D1076" s="22"/>
      <c r="E1076" s="20"/>
      <c r="F1076" s="20"/>
      <c r="G1076" s="20"/>
      <c r="H1076" s="20"/>
    </row>
    <row r="1077" spans="2:8" s="3" customFormat="1" x14ac:dyDescent="0.35">
      <c r="B1077" s="2"/>
      <c r="C1077" s="2"/>
      <c r="D1077" s="22"/>
      <c r="E1077" s="20"/>
      <c r="F1077" s="20"/>
      <c r="G1077" s="20"/>
      <c r="H1077" s="20"/>
    </row>
    <row r="1078" spans="2:8" s="3" customFormat="1" x14ac:dyDescent="0.35">
      <c r="B1078" s="2"/>
      <c r="C1078" s="2"/>
      <c r="D1078" s="22"/>
      <c r="E1078" s="20"/>
      <c r="F1078" s="20"/>
      <c r="G1078" s="20"/>
      <c r="H1078" s="20"/>
    </row>
    <row r="1079" spans="2:8" s="3" customFormat="1" x14ac:dyDescent="0.35">
      <c r="B1079" s="2"/>
      <c r="C1079" s="2"/>
      <c r="D1079" s="22"/>
      <c r="E1079" s="20"/>
      <c r="F1079" s="20"/>
      <c r="G1079" s="20"/>
      <c r="H1079" s="20"/>
    </row>
    <row r="1080" spans="2:8" s="3" customFormat="1" x14ac:dyDescent="0.35">
      <c r="B1080" s="2"/>
      <c r="C1080" s="2"/>
      <c r="D1080" s="22"/>
      <c r="E1080" s="20"/>
      <c r="F1080" s="20"/>
      <c r="G1080" s="20"/>
      <c r="H1080" s="20"/>
    </row>
    <row r="1081" spans="2:8" s="3" customFormat="1" x14ac:dyDescent="0.35">
      <c r="B1081" s="2"/>
      <c r="C1081" s="2"/>
      <c r="D1081" s="22"/>
      <c r="E1081" s="20"/>
      <c r="F1081" s="20"/>
      <c r="G1081" s="20"/>
      <c r="H1081" s="20"/>
    </row>
    <row r="1082" spans="2:8" s="3" customFormat="1" x14ac:dyDescent="0.35">
      <c r="B1082" s="2"/>
      <c r="C1082" s="2"/>
      <c r="D1082" s="22"/>
      <c r="E1082" s="20"/>
      <c r="F1082" s="20"/>
      <c r="G1082" s="20"/>
      <c r="H1082" s="20"/>
    </row>
    <row r="1083" spans="2:8" s="3" customFormat="1" x14ac:dyDescent="0.35">
      <c r="B1083" s="2"/>
      <c r="C1083" s="2"/>
      <c r="D1083" s="22"/>
      <c r="E1083" s="20"/>
      <c r="F1083" s="20"/>
      <c r="G1083" s="20"/>
      <c r="H1083" s="20"/>
    </row>
    <row r="1084" spans="2:8" s="3" customFormat="1" x14ac:dyDescent="0.35">
      <c r="B1084" s="2"/>
      <c r="C1084" s="2"/>
      <c r="D1084" s="22"/>
      <c r="E1084" s="20"/>
      <c r="F1084" s="20"/>
      <c r="G1084" s="20"/>
      <c r="H1084" s="20"/>
    </row>
    <row r="1085" spans="2:8" s="3" customFormat="1" x14ac:dyDescent="0.35">
      <c r="B1085" s="2"/>
      <c r="C1085" s="2"/>
      <c r="D1085" s="22"/>
      <c r="E1085" s="20"/>
      <c r="F1085" s="20"/>
      <c r="G1085" s="20"/>
      <c r="H1085" s="20"/>
    </row>
    <row r="1086" spans="2:8" s="3" customFormat="1" x14ac:dyDescent="0.35">
      <c r="B1086" s="2"/>
      <c r="C1086" s="2"/>
      <c r="D1086" s="22"/>
      <c r="E1086" s="20"/>
      <c r="F1086" s="20"/>
      <c r="G1086" s="20"/>
      <c r="H1086" s="20"/>
    </row>
    <row r="1087" spans="2:8" s="3" customFormat="1" x14ac:dyDescent="0.35">
      <c r="B1087" s="2"/>
      <c r="C1087" s="2"/>
      <c r="D1087" s="22"/>
      <c r="E1087" s="20"/>
      <c r="F1087" s="20"/>
      <c r="G1087" s="20"/>
      <c r="H1087" s="20"/>
    </row>
    <row r="1088" spans="2:8" s="3" customFormat="1" x14ac:dyDescent="0.35">
      <c r="B1088" s="2"/>
      <c r="C1088" s="2"/>
      <c r="D1088" s="22"/>
      <c r="E1088" s="20"/>
      <c r="F1088" s="20"/>
      <c r="G1088" s="20"/>
      <c r="H1088" s="20"/>
    </row>
    <row r="1089" spans="2:8" s="3" customFormat="1" x14ac:dyDescent="0.35">
      <c r="B1089" s="2"/>
      <c r="C1089" s="2"/>
      <c r="D1089" s="22"/>
      <c r="E1089" s="20"/>
      <c r="F1089" s="20"/>
      <c r="G1089" s="20"/>
      <c r="H1089" s="20"/>
    </row>
    <row r="1090" spans="2:8" s="3" customFormat="1" x14ac:dyDescent="0.35">
      <c r="B1090" s="2"/>
      <c r="C1090" s="2"/>
      <c r="D1090" s="22"/>
      <c r="E1090" s="20"/>
      <c r="F1090" s="20"/>
      <c r="G1090" s="20"/>
      <c r="H1090" s="20"/>
    </row>
    <row r="1091" spans="2:8" s="3" customFormat="1" x14ac:dyDescent="0.35">
      <c r="B1091" s="2"/>
      <c r="C1091" s="2"/>
      <c r="D1091" s="22"/>
      <c r="E1091" s="20"/>
      <c r="F1091" s="20"/>
      <c r="G1091" s="20"/>
      <c r="H1091" s="20"/>
    </row>
    <row r="1092" spans="2:8" s="3" customFormat="1" x14ac:dyDescent="0.35">
      <c r="B1092" s="2"/>
      <c r="C1092" s="2"/>
      <c r="D1092" s="22"/>
      <c r="E1092" s="20"/>
      <c r="F1092" s="20"/>
      <c r="G1092" s="20"/>
      <c r="H1092" s="20"/>
    </row>
    <row r="1093" spans="2:8" s="3" customFormat="1" x14ac:dyDescent="0.35">
      <c r="B1093" s="2"/>
      <c r="C1093" s="2"/>
      <c r="D1093" s="22"/>
      <c r="E1093" s="20"/>
      <c r="F1093" s="20"/>
      <c r="G1093" s="20"/>
      <c r="H1093" s="20"/>
    </row>
    <row r="1094" spans="2:8" s="3" customFormat="1" x14ac:dyDescent="0.35">
      <c r="B1094" s="2"/>
      <c r="C1094" s="2"/>
      <c r="D1094" s="22"/>
      <c r="E1094" s="20"/>
      <c r="F1094" s="20"/>
      <c r="G1094" s="20"/>
      <c r="H1094" s="20"/>
    </row>
    <row r="1095" spans="2:8" s="3" customFormat="1" x14ac:dyDescent="0.35">
      <c r="B1095" s="2"/>
      <c r="C1095" s="2"/>
      <c r="D1095" s="22"/>
      <c r="E1095" s="20"/>
      <c r="F1095" s="20"/>
      <c r="G1095" s="20"/>
      <c r="H1095" s="20"/>
    </row>
    <row r="1096" spans="2:8" s="3" customFormat="1" x14ac:dyDescent="0.35">
      <c r="B1096" s="2"/>
      <c r="C1096" s="2"/>
      <c r="D1096" s="22"/>
      <c r="E1096" s="20"/>
      <c r="F1096" s="20"/>
      <c r="G1096" s="20"/>
      <c r="H1096" s="20"/>
    </row>
    <row r="1097" spans="2:8" s="3" customFormat="1" x14ac:dyDescent="0.35">
      <c r="B1097" s="2"/>
      <c r="C1097" s="2"/>
      <c r="D1097" s="22"/>
      <c r="E1097" s="20"/>
      <c r="F1097" s="20"/>
      <c r="G1097" s="20"/>
      <c r="H1097" s="20"/>
    </row>
    <row r="1098" spans="2:8" s="3" customFormat="1" x14ac:dyDescent="0.35">
      <c r="B1098" s="2"/>
      <c r="C1098" s="2"/>
      <c r="D1098" s="22"/>
      <c r="E1098" s="20"/>
      <c r="F1098" s="20"/>
      <c r="G1098" s="20"/>
      <c r="H1098" s="20"/>
    </row>
    <row r="1099" spans="2:8" s="3" customFormat="1" x14ac:dyDescent="0.35">
      <c r="B1099" s="2"/>
      <c r="C1099" s="2"/>
      <c r="D1099" s="22"/>
      <c r="E1099" s="20"/>
      <c r="F1099" s="20"/>
      <c r="G1099" s="20"/>
      <c r="H1099" s="20"/>
    </row>
    <row r="1100" spans="2:8" s="3" customFormat="1" x14ac:dyDescent="0.35">
      <c r="B1100" s="2"/>
      <c r="C1100" s="2"/>
      <c r="D1100" s="22"/>
      <c r="E1100" s="20"/>
      <c r="F1100" s="20"/>
      <c r="G1100" s="20"/>
      <c r="H1100" s="20"/>
    </row>
    <row r="1101" spans="2:8" s="3" customFormat="1" x14ac:dyDescent="0.35">
      <c r="B1101" s="2"/>
      <c r="C1101" s="2"/>
      <c r="D1101" s="22"/>
      <c r="E1101" s="20"/>
      <c r="F1101" s="20"/>
      <c r="G1101" s="20"/>
      <c r="H1101" s="20"/>
    </row>
    <row r="1102" spans="2:8" s="3" customFormat="1" x14ac:dyDescent="0.35">
      <c r="B1102" s="2"/>
      <c r="C1102" s="2"/>
      <c r="D1102" s="22"/>
      <c r="E1102" s="20"/>
      <c r="F1102" s="20"/>
      <c r="G1102" s="20"/>
      <c r="H1102" s="20"/>
    </row>
    <row r="1103" spans="2:8" s="3" customFormat="1" x14ac:dyDescent="0.35">
      <c r="B1103" s="2"/>
      <c r="C1103" s="2"/>
      <c r="D1103" s="22"/>
      <c r="E1103" s="20"/>
      <c r="F1103" s="20"/>
      <c r="G1103" s="20"/>
      <c r="H1103" s="20"/>
    </row>
    <row r="1104" spans="2:8" s="3" customFormat="1" x14ac:dyDescent="0.35">
      <c r="B1104" s="2"/>
      <c r="C1104" s="2"/>
      <c r="D1104" s="22"/>
      <c r="E1104" s="20"/>
      <c r="F1104" s="20"/>
      <c r="G1104" s="20"/>
      <c r="H1104" s="20"/>
    </row>
    <row r="1105" spans="2:8" s="3" customFormat="1" x14ac:dyDescent="0.35">
      <c r="B1105" s="2"/>
      <c r="C1105" s="2"/>
      <c r="D1105" s="22"/>
      <c r="E1105" s="20"/>
      <c r="F1105" s="20"/>
      <c r="G1105" s="20"/>
      <c r="H1105" s="20"/>
    </row>
    <row r="1106" spans="2:8" s="3" customFormat="1" x14ac:dyDescent="0.35">
      <c r="B1106" s="2"/>
      <c r="C1106" s="2"/>
      <c r="D1106" s="22"/>
      <c r="E1106" s="20"/>
      <c r="F1106" s="20"/>
      <c r="G1106" s="20"/>
      <c r="H1106" s="20"/>
    </row>
    <row r="1107" spans="2:8" s="3" customFormat="1" x14ac:dyDescent="0.35">
      <c r="B1107" s="2"/>
      <c r="C1107" s="2"/>
      <c r="D1107" s="22"/>
      <c r="E1107" s="20"/>
      <c r="F1107" s="20"/>
      <c r="G1107" s="20"/>
      <c r="H1107" s="20"/>
    </row>
    <row r="1108" spans="2:8" s="3" customFormat="1" x14ac:dyDescent="0.35">
      <c r="B1108" s="2"/>
      <c r="C1108" s="2"/>
      <c r="D1108" s="22"/>
      <c r="E1108" s="20"/>
      <c r="F1108" s="20"/>
      <c r="G1108" s="20"/>
      <c r="H1108" s="20"/>
    </row>
    <row r="1109" spans="2:8" s="3" customFormat="1" x14ac:dyDescent="0.35">
      <c r="B1109" s="2"/>
      <c r="C1109" s="2"/>
      <c r="D1109" s="22"/>
      <c r="E1109" s="20"/>
      <c r="F1109" s="20"/>
      <c r="G1109" s="20"/>
      <c r="H1109" s="20"/>
    </row>
    <row r="1110" spans="2:8" s="3" customFormat="1" x14ac:dyDescent="0.35">
      <c r="B1110" s="2"/>
      <c r="C1110" s="2"/>
      <c r="D1110" s="22"/>
      <c r="E1110" s="20"/>
      <c r="F1110" s="20"/>
      <c r="G1110" s="20"/>
      <c r="H1110" s="20"/>
    </row>
    <row r="1111" spans="2:8" s="3" customFormat="1" x14ac:dyDescent="0.35">
      <c r="B1111" s="2"/>
      <c r="C1111" s="2"/>
      <c r="D1111" s="22"/>
      <c r="E1111" s="20"/>
      <c r="F1111" s="20"/>
      <c r="G1111" s="20"/>
      <c r="H1111" s="20"/>
    </row>
    <row r="1112" spans="2:8" s="3" customFormat="1" x14ac:dyDescent="0.35">
      <c r="B1112" s="2"/>
      <c r="C1112" s="2"/>
      <c r="D1112" s="22"/>
      <c r="E1112" s="20"/>
      <c r="F1112" s="20"/>
      <c r="G1112" s="20"/>
      <c r="H1112" s="20"/>
    </row>
    <row r="1113" spans="2:8" s="3" customFormat="1" x14ac:dyDescent="0.35">
      <c r="B1113" s="2"/>
      <c r="C1113" s="2"/>
      <c r="D1113" s="22"/>
      <c r="E1113" s="20"/>
      <c r="F1113" s="20"/>
      <c r="G1113" s="20"/>
      <c r="H1113" s="20"/>
    </row>
    <row r="1114" spans="2:8" s="3" customFormat="1" x14ac:dyDescent="0.35">
      <c r="B1114" s="2"/>
      <c r="C1114" s="2"/>
      <c r="D1114" s="22"/>
      <c r="E1114" s="20"/>
      <c r="F1114" s="20"/>
      <c r="G1114" s="20"/>
      <c r="H1114" s="20"/>
    </row>
    <row r="1115" spans="2:8" s="3" customFormat="1" x14ac:dyDescent="0.35">
      <c r="B1115" s="2"/>
      <c r="C1115" s="2"/>
      <c r="D1115" s="22"/>
      <c r="E1115" s="20"/>
      <c r="F1115" s="20"/>
      <c r="G1115" s="20"/>
      <c r="H1115" s="20"/>
    </row>
    <row r="1116" spans="2:8" s="3" customFormat="1" x14ac:dyDescent="0.35">
      <c r="B1116" s="2"/>
      <c r="C1116" s="2"/>
      <c r="D1116" s="22"/>
      <c r="E1116" s="20"/>
      <c r="F1116" s="20"/>
      <c r="G1116" s="20"/>
      <c r="H1116" s="20"/>
    </row>
    <row r="1117" spans="2:8" s="3" customFormat="1" x14ac:dyDescent="0.35">
      <c r="B1117" s="2"/>
      <c r="C1117" s="2"/>
      <c r="D1117" s="22"/>
      <c r="E1117" s="20"/>
      <c r="F1117" s="20"/>
      <c r="G1117" s="20"/>
      <c r="H1117" s="20"/>
    </row>
    <row r="1118" spans="2:8" s="3" customFormat="1" x14ac:dyDescent="0.35">
      <c r="B1118" s="2"/>
      <c r="C1118" s="2"/>
      <c r="D1118" s="22"/>
      <c r="E1118" s="20"/>
      <c r="F1118" s="20"/>
      <c r="G1118" s="20"/>
      <c r="H1118" s="20"/>
    </row>
    <row r="1119" spans="2:8" s="3" customFormat="1" x14ac:dyDescent="0.35">
      <c r="B1119" s="2"/>
      <c r="C1119" s="2"/>
      <c r="D1119" s="22"/>
      <c r="E1119" s="20"/>
      <c r="F1119" s="20"/>
      <c r="G1119" s="20"/>
      <c r="H1119" s="20"/>
    </row>
    <row r="1120" spans="2:8" s="3" customFormat="1" x14ac:dyDescent="0.35">
      <c r="B1120" s="2"/>
      <c r="C1120" s="2"/>
      <c r="D1120" s="22"/>
      <c r="E1120" s="20"/>
      <c r="F1120" s="20"/>
      <c r="G1120" s="20"/>
      <c r="H1120" s="20"/>
    </row>
    <row r="1121" spans="2:8" s="3" customFormat="1" x14ac:dyDescent="0.35">
      <c r="B1121" s="2"/>
      <c r="C1121" s="2"/>
      <c r="D1121" s="22"/>
      <c r="E1121" s="20"/>
      <c r="F1121" s="20"/>
      <c r="G1121" s="20"/>
      <c r="H1121" s="20"/>
    </row>
    <row r="1122" spans="2:8" s="3" customFormat="1" x14ac:dyDescent="0.35">
      <c r="B1122" s="2"/>
      <c r="C1122" s="2"/>
      <c r="D1122" s="22"/>
      <c r="E1122" s="20"/>
      <c r="F1122" s="20"/>
      <c r="G1122" s="20"/>
      <c r="H1122" s="20"/>
    </row>
    <row r="1123" spans="2:8" s="3" customFormat="1" x14ac:dyDescent="0.35">
      <c r="B1123" s="2"/>
      <c r="C1123" s="2"/>
      <c r="D1123" s="22"/>
      <c r="E1123" s="20"/>
      <c r="F1123" s="20"/>
      <c r="G1123" s="20"/>
      <c r="H1123" s="20"/>
    </row>
    <row r="1124" spans="2:8" s="3" customFormat="1" x14ac:dyDescent="0.35">
      <c r="B1124" s="2"/>
      <c r="C1124" s="2"/>
      <c r="D1124" s="22"/>
      <c r="E1124" s="20"/>
      <c r="F1124" s="20"/>
      <c r="G1124" s="20"/>
      <c r="H1124" s="20"/>
    </row>
    <row r="1125" spans="2:8" s="3" customFormat="1" x14ac:dyDescent="0.35">
      <c r="B1125" s="2"/>
      <c r="C1125" s="2"/>
      <c r="D1125" s="22"/>
      <c r="E1125" s="20"/>
      <c r="F1125" s="20"/>
      <c r="G1125" s="20"/>
      <c r="H1125" s="20"/>
    </row>
    <row r="1126" spans="2:8" s="3" customFormat="1" x14ac:dyDescent="0.35">
      <c r="B1126" s="2"/>
      <c r="C1126" s="2"/>
      <c r="D1126" s="22"/>
      <c r="E1126" s="20"/>
      <c r="F1126" s="20"/>
      <c r="G1126" s="20"/>
      <c r="H1126" s="20"/>
    </row>
    <row r="1127" spans="2:8" s="3" customFormat="1" x14ac:dyDescent="0.35">
      <c r="B1127" s="2"/>
      <c r="C1127" s="2"/>
      <c r="D1127" s="22"/>
      <c r="E1127" s="20"/>
      <c r="F1127" s="20"/>
      <c r="G1127" s="20"/>
      <c r="H1127" s="20"/>
    </row>
    <row r="1128" spans="2:8" s="3" customFormat="1" x14ac:dyDescent="0.35">
      <c r="B1128" s="2"/>
      <c r="C1128" s="2"/>
      <c r="D1128" s="22"/>
      <c r="E1128" s="20"/>
      <c r="F1128" s="20"/>
      <c r="G1128" s="20"/>
      <c r="H1128" s="20"/>
    </row>
    <row r="1129" spans="2:8" s="3" customFormat="1" x14ac:dyDescent="0.35">
      <c r="B1129" s="2"/>
      <c r="C1129" s="2"/>
      <c r="D1129" s="22"/>
      <c r="E1129" s="20"/>
      <c r="F1129" s="20"/>
      <c r="G1129" s="20"/>
      <c r="H1129" s="20"/>
    </row>
    <row r="1130" spans="2:8" s="3" customFormat="1" x14ac:dyDescent="0.35">
      <c r="B1130" s="2"/>
      <c r="C1130" s="2"/>
      <c r="D1130" s="22"/>
      <c r="E1130" s="20"/>
      <c r="F1130" s="20"/>
      <c r="G1130" s="20"/>
      <c r="H1130" s="20"/>
    </row>
    <row r="1131" spans="2:8" s="3" customFormat="1" x14ac:dyDescent="0.35">
      <c r="B1131" s="2"/>
      <c r="C1131" s="2"/>
      <c r="D1131" s="22"/>
      <c r="E1131" s="20"/>
      <c r="F1131" s="20"/>
      <c r="G1131" s="20"/>
      <c r="H1131" s="20"/>
    </row>
    <row r="1132" spans="2:8" s="3" customFormat="1" x14ac:dyDescent="0.35">
      <c r="B1132" s="2"/>
      <c r="C1132" s="2"/>
      <c r="D1132" s="22"/>
      <c r="E1132" s="20"/>
      <c r="F1132" s="20"/>
      <c r="G1132" s="20"/>
      <c r="H1132" s="20"/>
    </row>
    <row r="1133" spans="2:8" s="3" customFormat="1" x14ac:dyDescent="0.35">
      <c r="B1133" s="2"/>
      <c r="C1133" s="2"/>
      <c r="D1133" s="22"/>
      <c r="E1133" s="20"/>
      <c r="F1133" s="20"/>
      <c r="G1133" s="20"/>
      <c r="H1133" s="20"/>
    </row>
    <row r="1134" spans="2:8" s="3" customFormat="1" x14ac:dyDescent="0.35">
      <c r="B1134" s="2"/>
      <c r="C1134" s="2"/>
      <c r="D1134" s="22"/>
      <c r="E1134" s="20"/>
      <c r="F1134" s="20"/>
      <c r="G1134" s="20"/>
      <c r="H1134" s="20"/>
    </row>
    <row r="1135" spans="2:8" s="3" customFormat="1" x14ac:dyDescent="0.35">
      <c r="B1135" s="2"/>
      <c r="C1135" s="2"/>
      <c r="D1135" s="22"/>
      <c r="E1135" s="20"/>
      <c r="F1135" s="20"/>
      <c r="G1135" s="20"/>
      <c r="H1135" s="20"/>
    </row>
    <row r="1136" spans="2:8" s="3" customFormat="1" x14ac:dyDescent="0.35">
      <c r="B1136" s="2"/>
      <c r="C1136" s="2"/>
      <c r="D1136" s="22"/>
      <c r="E1136" s="20"/>
      <c r="F1136" s="20"/>
      <c r="G1136" s="20"/>
      <c r="H1136" s="20"/>
    </row>
    <row r="1137" spans="2:8" s="3" customFormat="1" x14ac:dyDescent="0.35">
      <c r="B1137" s="2"/>
      <c r="C1137" s="2"/>
      <c r="D1137" s="22"/>
      <c r="E1137" s="20"/>
      <c r="F1137" s="20"/>
      <c r="G1137" s="20"/>
      <c r="H1137" s="20"/>
    </row>
    <row r="1138" spans="2:8" s="3" customFormat="1" x14ac:dyDescent="0.35">
      <c r="B1138" s="2"/>
      <c r="C1138" s="2"/>
      <c r="D1138" s="22"/>
      <c r="E1138" s="20"/>
      <c r="F1138" s="20"/>
      <c r="G1138" s="20"/>
      <c r="H1138" s="20"/>
    </row>
    <row r="1139" spans="2:8" s="3" customFormat="1" x14ac:dyDescent="0.35">
      <c r="B1139" s="2"/>
      <c r="C1139" s="2"/>
      <c r="D1139" s="22"/>
      <c r="E1139" s="20"/>
      <c r="F1139" s="20"/>
      <c r="G1139" s="20"/>
      <c r="H1139" s="20"/>
    </row>
    <row r="1140" spans="2:8" s="3" customFormat="1" x14ac:dyDescent="0.35">
      <c r="B1140" s="2"/>
      <c r="C1140" s="2"/>
      <c r="D1140" s="22"/>
      <c r="E1140" s="20"/>
      <c r="F1140" s="20"/>
      <c r="G1140" s="20"/>
      <c r="H1140" s="20"/>
    </row>
    <row r="1141" spans="2:8" s="3" customFormat="1" x14ac:dyDescent="0.35">
      <c r="B1141" s="2"/>
      <c r="C1141" s="2"/>
      <c r="D1141" s="22"/>
      <c r="E1141" s="20"/>
      <c r="F1141" s="20"/>
      <c r="G1141" s="20"/>
      <c r="H1141" s="20"/>
    </row>
    <row r="1142" spans="2:8" s="3" customFormat="1" x14ac:dyDescent="0.35">
      <c r="B1142" s="2"/>
      <c r="C1142" s="2"/>
      <c r="D1142" s="22"/>
      <c r="E1142" s="20"/>
      <c r="F1142" s="20"/>
      <c r="G1142" s="20"/>
      <c r="H1142" s="20"/>
    </row>
    <row r="1143" spans="2:8" s="3" customFormat="1" x14ac:dyDescent="0.35">
      <c r="B1143" s="2"/>
      <c r="C1143" s="2"/>
      <c r="D1143" s="22"/>
      <c r="E1143" s="20"/>
      <c r="F1143" s="20"/>
      <c r="G1143" s="20"/>
      <c r="H1143" s="20"/>
    </row>
    <row r="1144" spans="2:8" s="3" customFormat="1" x14ac:dyDescent="0.35">
      <c r="B1144" s="2"/>
      <c r="C1144" s="2"/>
      <c r="D1144" s="22"/>
      <c r="E1144" s="20"/>
      <c r="F1144" s="20"/>
      <c r="G1144" s="20"/>
      <c r="H1144" s="20"/>
    </row>
    <row r="1145" spans="2:8" s="3" customFormat="1" x14ac:dyDescent="0.35">
      <c r="B1145" s="2"/>
      <c r="C1145" s="2"/>
      <c r="D1145" s="22"/>
      <c r="E1145" s="20"/>
      <c r="F1145" s="20"/>
      <c r="G1145" s="20"/>
      <c r="H1145" s="20"/>
    </row>
    <row r="1146" spans="2:8" s="3" customFormat="1" x14ac:dyDescent="0.35">
      <c r="B1146" s="2"/>
      <c r="C1146" s="2"/>
      <c r="D1146" s="22"/>
      <c r="E1146" s="20"/>
      <c r="F1146" s="20"/>
      <c r="G1146" s="20"/>
      <c r="H1146" s="20"/>
    </row>
    <row r="1147" spans="2:8" s="3" customFormat="1" x14ac:dyDescent="0.35">
      <c r="B1147" s="2"/>
      <c r="C1147" s="2"/>
      <c r="D1147" s="22"/>
      <c r="E1147" s="20"/>
      <c r="F1147" s="20"/>
      <c r="G1147" s="20"/>
      <c r="H1147" s="20"/>
    </row>
    <row r="1148" spans="2:8" s="3" customFormat="1" x14ac:dyDescent="0.35">
      <c r="B1148" s="2"/>
      <c r="C1148" s="2"/>
      <c r="D1148" s="22"/>
      <c r="E1148" s="20"/>
      <c r="F1148" s="20"/>
      <c r="G1148" s="20"/>
      <c r="H1148" s="20"/>
    </row>
    <row r="1149" spans="2:8" s="3" customFormat="1" x14ac:dyDescent="0.35">
      <c r="B1149" s="2"/>
      <c r="C1149" s="2"/>
      <c r="D1149" s="22"/>
      <c r="E1149" s="20"/>
      <c r="F1149" s="20"/>
      <c r="G1149" s="20"/>
      <c r="H1149" s="20"/>
    </row>
    <row r="1150" spans="2:8" s="3" customFormat="1" x14ac:dyDescent="0.35">
      <c r="B1150" s="2"/>
      <c r="C1150" s="2"/>
      <c r="D1150" s="22"/>
      <c r="E1150" s="20"/>
      <c r="F1150" s="20"/>
      <c r="G1150" s="20"/>
      <c r="H1150" s="20"/>
    </row>
    <row r="1151" spans="2:8" s="3" customFormat="1" x14ac:dyDescent="0.35">
      <c r="B1151" s="2"/>
      <c r="C1151" s="2"/>
      <c r="D1151" s="22"/>
      <c r="E1151" s="20"/>
      <c r="F1151" s="20"/>
      <c r="G1151" s="20"/>
      <c r="H1151" s="20"/>
    </row>
    <row r="1152" spans="2:8" s="3" customFormat="1" x14ac:dyDescent="0.35">
      <c r="B1152" s="2"/>
      <c r="C1152" s="2"/>
      <c r="D1152" s="22"/>
      <c r="E1152" s="20"/>
      <c r="F1152" s="20"/>
      <c r="G1152" s="20"/>
      <c r="H1152" s="20"/>
    </row>
    <row r="1153" spans="2:8" s="3" customFormat="1" x14ac:dyDescent="0.35">
      <c r="B1153" s="2"/>
      <c r="C1153" s="2"/>
      <c r="D1153" s="22"/>
      <c r="E1153" s="20"/>
      <c r="F1153" s="20"/>
      <c r="G1153" s="20"/>
      <c r="H1153" s="20"/>
    </row>
    <row r="1154" spans="2:8" s="3" customFormat="1" x14ac:dyDescent="0.35">
      <c r="B1154" s="2"/>
      <c r="C1154" s="2"/>
      <c r="D1154" s="22"/>
      <c r="E1154" s="20"/>
      <c r="F1154" s="20"/>
      <c r="G1154" s="20"/>
      <c r="H1154" s="20"/>
    </row>
    <row r="1155" spans="2:8" s="3" customFormat="1" x14ac:dyDescent="0.35">
      <c r="B1155" s="2"/>
      <c r="C1155" s="2"/>
      <c r="D1155" s="22"/>
      <c r="E1155" s="20"/>
      <c r="F1155" s="20"/>
      <c r="G1155" s="20"/>
      <c r="H1155" s="20"/>
    </row>
    <row r="1156" spans="2:8" s="3" customFormat="1" x14ac:dyDescent="0.35">
      <c r="B1156" s="2"/>
      <c r="C1156" s="2"/>
      <c r="D1156" s="22"/>
      <c r="E1156" s="20"/>
      <c r="F1156" s="20"/>
      <c r="G1156" s="20"/>
      <c r="H1156" s="20"/>
    </row>
    <row r="1157" spans="2:8" s="3" customFormat="1" x14ac:dyDescent="0.35">
      <c r="B1157" s="2"/>
      <c r="C1157" s="2"/>
      <c r="D1157" s="22"/>
      <c r="E1157" s="20"/>
      <c r="F1157" s="20"/>
      <c r="G1157" s="20"/>
      <c r="H1157" s="20"/>
    </row>
    <row r="1158" spans="2:8" s="3" customFormat="1" x14ac:dyDescent="0.35">
      <c r="B1158" s="2"/>
      <c r="C1158" s="2"/>
      <c r="D1158" s="22"/>
      <c r="E1158" s="20"/>
      <c r="F1158" s="20"/>
      <c r="G1158" s="20"/>
      <c r="H1158" s="20"/>
    </row>
    <row r="1159" spans="2:8" s="3" customFormat="1" x14ac:dyDescent="0.35">
      <c r="B1159" s="2"/>
      <c r="C1159" s="2"/>
      <c r="D1159" s="22"/>
      <c r="E1159" s="20"/>
      <c r="F1159" s="20"/>
      <c r="G1159" s="20"/>
      <c r="H1159" s="20"/>
    </row>
    <row r="1160" spans="2:8" s="3" customFormat="1" x14ac:dyDescent="0.35">
      <c r="B1160" s="2"/>
      <c r="C1160" s="2"/>
      <c r="D1160" s="22"/>
      <c r="E1160" s="20"/>
      <c r="F1160" s="20"/>
      <c r="G1160" s="20"/>
      <c r="H1160" s="20"/>
    </row>
    <row r="1161" spans="2:8" s="3" customFormat="1" x14ac:dyDescent="0.35">
      <c r="B1161" s="2"/>
      <c r="C1161" s="2"/>
      <c r="D1161" s="22"/>
      <c r="E1161" s="20"/>
      <c r="F1161" s="20"/>
      <c r="G1161" s="20"/>
      <c r="H1161" s="20"/>
    </row>
    <row r="1162" spans="2:8" s="3" customFormat="1" x14ac:dyDescent="0.35">
      <c r="B1162" s="2"/>
      <c r="C1162" s="2"/>
      <c r="D1162" s="22"/>
      <c r="E1162" s="20"/>
      <c r="F1162" s="20"/>
      <c r="G1162" s="20"/>
      <c r="H1162" s="20"/>
    </row>
    <row r="1163" spans="2:8" s="3" customFormat="1" x14ac:dyDescent="0.35">
      <c r="B1163" s="2"/>
      <c r="C1163" s="2"/>
      <c r="D1163" s="22"/>
      <c r="E1163" s="20"/>
      <c r="F1163" s="20"/>
      <c r="G1163" s="20"/>
      <c r="H1163" s="20"/>
    </row>
    <row r="1164" spans="2:8" s="3" customFormat="1" x14ac:dyDescent="0.35">
      <c r="B1164" s="2"/>
      <c r="C1164" s="2"/>
      <c r="D1164" s="22"/>
      <c r="E1164" s="20"/>
      <c r="F1164" s="20"/>
      <c r="G1164" s="20"/>
      <c r="H1164" s="20"/>
    </row>
    <row r="1165" spans="2:8" s="3" customFormat="1" x14ac:dyDescent="0.35">
      <c r="B1165" s="2"/>
      <c r="C1165" s="2"/>
      <c r="D1165" s="22"/>
      <c r="E1165" s="20"/>
      <c r="F1165" s="20"/>
      <c r="G1165" s="20"/>
      <c r="H1165" s="20"/>
    </row>
    <row r="1166" spans="2:8" s="3" customFormat="1" x14ac:dyDescent="0.35">
      <c r="B1166" s="2"/>
      <c r="C1166" s="2"/>
      <c r="D1166" s="22"/>
      <c r="E1166" s="20"/>
      <c r="F1166" s="20"/>
      <c r="G1166" s="20"/>
      <c r="H1166" s="20"/>
    </row>
    <row r="1167" spans="2:8" s="3" customFormat="1" x14ac:dyDescent="0.35">
      <c r="B1167" s="2"/>
      <c r="C1167" s="2"/>
      <c r="D1167" s="22"/>
      <c r="E1167" s="20"/>
      <c r="F1167" s="20"/>
      <c r="G1167" s="20"/>
      <c r="H1167" s="20"/>
    </row>
    <row r="1168" spans="2:8" s="3" customFormat="1" x14ac:dyDescent="0.35">
      <c r="B1168" s="2"/>
      <c r="C1168" s="2"/>
      <c r="D1168" s="22"/>
      <c r="E1168" s="20"/>
      <c r="F1168" s="20"/>
      <c r="G1168" s="20"/>
      <c r="H1168" s="20"/>
    </row>
    <row r="1169" spans="2:8" s="3" customFormat="1" x14ac:dyDescent="0.35">
      <c r="B1169" s="2"/>
      <c r="C1169" s="2"/>
      <c r="D1169" s="22"/>
      <c r="E1169" s="20"/>
      <c r="F1169" s="20"/>
      <c r="G1169" s="20"/>
      <c r="H1169" s="20"/>
    </row>
    <row r="1170" spans="2:8" s="3" customFormat="1" x14ac:dyDescent="0.35">
      <c r="B1170" s="2"/>
      <c r="C1170" s="2"/>
      <c r="D1170" s="22"/>
      <c r="E1170" s="20"/>
      <c r="F1170" s="20"/>
      <c r="G1170" s="20"/>
      <c r="H1170" s="20"/>
    </row>
    <row r="1171" spans="2:8" s="3" customFormat="1" x14ac:dyDescent="0.35">
      <c r="B1171" s="2"/>
      <c r="C1171" s="2"/>
      <c r="D1171" s="22"/>
      <c r="E1171" s="20"/>
      <c r="F1171" s="20"/>
      <c r="G1171" s="20"/>
      <c r="H1171" s="20"/>
    </row>
    <row r="1172" spans="2:8" s="3" customFormat="1" x14ac:dyDescent="0.35">
      <c r="B1172" s="2"/>
      <c r="C1172" s="2"/>
      <c r="D1172" s="22"/>
      <c r="E1172" s="20"/>
      <c r="F1172" s="20"/>
      <c r="G1172" s="20"/>
      <c r="H1172" s="20"/>
    </row>
    <row r="1173" spans="2:8" s="3" customFormat="1" x14ac:dyDescent="0.35">
      <c r="B1173" s="2"/>
      <c r="C1173" s="2"/>
      <c r="D1173" s="22"/>
      <c r="E1173" s="20"/>
      <c r="F1173" s="20"/>
      <c r="G1173" s="20"/>
      <c r="H1173" s="20"/>
    </row>
    <row r="1174" spans="2:8" s="3" customFormat="1" x14ac:dyDescent="0.35">
      <c r="B1174" s="2"/>
      <c r="C1174" s="2"/>
      <c r="D1174" s="22"/>
      <c r="E1174" s="20"/>
      <c r="F1174" s="20"/>
      <c r="G1174" s="20"/>
      <c r="H1174" s="20"/>
    </row>
    <row r="1175" spans="2:8" s="3" customFormat="1" x14ac:dyDescent="0.35">
      <c r="B1175" s="2"/>
      <c r="C1175" s="2"/>
      <c r="D1175" s="22"/>
      <c r="E1175" s="20"/>
      <c r="F1175" s="20"/>
      <c r="G1175" s="20"/>
      <c r="H1175" s="20"/>
    </row>
    <row r="1176" spans="2:8" s="3" customFormat="1" x14ac:dyDescent="0.35">
      <c r="B1176" s="2"/>
      <c r="C1176" s="2"/>
      <c r="D1176" s="22"/>
      <c r="E1176" s="20"/>
      <c r="F1176" s="20"/>
      <c r="G1176" s="20"/>
      <c r="H1176" s="20"/>
    </row>
    <row r="1177" spans="2:8" s="3" customFormat="1" x14ac:dyDescent="0.35">
      <c r="B1177" s="2"/>
      <c r="C1177" s="2"/>
      <c r="D1177" s="22"/>
      <c r="E1177" s="20"/>
      <c r="F1177" s="20"/>
      <c r="G1177" s="20"/>
      <c r="H1177" s="20"/>
    </row>
    <row r="1178" spans="2:8" s="3" customFormat="1" x14ac:dyDescent="0.35">
      <c r="B1178" s="2"/>
      <c r="C1178" s="2"/>
      <c r="D1178" s="22"/>
      <c r="E1178" s="20"/>
      <c r="F1178" s="20"/>
      <c r="G1178" s="20"/>
      <c r="H1178" s="20"/>
    </row>
    <row r="1179" spans="2:8" s="3" customFormat="1" x14ac:dyDescent="0.35">
      <c r="B1179" s="2"/>
      <c r="C1179" s="2"/>
      <c r="D1179" s="22"/>
      <c r="E1179" s="20"/>
      <c r="F1179" s="20"/>
      <c r="G1179" s="20"/>
      <c r="H1179" s="20"/>
    </row>
    <row r="1180" spans="2:8" s="3" customFormat="1" x14ac:dyDescent="0.35">
      <c r="B1180" s="2"/>
      <c r="C1180" s="2"/>
      <c r="D1180" s="22"/>
      <c r="E1180" s="20"/>
      <c r="F1180" s="20"/>
      <c r="G1180" s="20"/>
      <c r="H1180" s="20"/>
    </row>
    <row r="1181" spans="2:8" s="3" customFormat="1" x14ac:dyDescent="0.35">
      <c r="B1181" s="2"/>
      <c r="C1181" s="2"/>
      <c r="D1181" s="22"/>
      <c r="E1181" s="20"/>
      <c r="F1181" s="20"/>
      <c r="G1181" s="20"/>
      <c r="H1181" s="20"/>
    </row>
    <row r="1182" spans="2:8" s="3" customFormat="1" x14ac:dyDescent="0.35">
      <c r="B1182" s="2"/>
      <c r="C1182" s="2"/>
      <c r="D1182" s="22"/>
      <c r="E1182" s="20"/>
      <c r="F1182" s="20"/>
      <c r="G1182" s="20"/>
      <c r="H1182" s="20"/>
    </row>
    <row r="1183" spans="2:8" s="3" customFormat="1" x14ac:dyDescent="0.35">
      <c r="B1183" s="2"/>
      <c r="C1183" s="2"/>
      <c r="D1183" s="22"/>
      <c r="E1183" s="20"/>
      <c r="F1183" s="20"/>
      <c r="G1183" s="20"/>
      <c r="H1183" s="20"/>
    </row>
    <row r="1184" spans="2:8" s="3" customFormat="1" x14ac:dyDescent="0.35">
      <c r="B1184" s="2"/>
      <c r="C1184" s="2"/>
      <c r="D1184" s="22"/>
      <c r="E1184" s="20"/>
      <c r="F1184" s="20"/>
      <c r="G1184" s="20"/>
      <c r="H1184" s="20"/>
    </row>
    <row r="1185" spans="2:8" s="3" customFormat="1" x14ac:dyDescent="0.35">
      <c r="B1185" s="2"/>
      <c r="C1185" s="2"/>
      <c r="D1185" s="22"/>
      <c r="E1185" s="20"/>
      <c r="F1185" s="20"/>
      <c r="G1185" s="20"/>
      <c r="H1185" s="20"/>
    </row>
    <row r="1186" spans="2:8" s="3" customFormat="1" x14ac:dyDescent="0.35">
      <c r="B1186" s="2"/>
      <c r="C1186" s="2"/>
      <c r="D1186" s="22"/>
      <c r="E1186" s="20"/>
      <c r="F1186" s="20"/>
      <c r="G1186" s="20"/>
      <c r="H1186" s="20"/>
    </row>
    <row r="1187" spans="2:8" s="3" customFormat="1" x14ac:dyDescent="0.35">
      <c r="B1187" s="2"/>
      <c r="C1187" s="2"/>
      <c r="D1187" s="22"/>
      <c r="E1187" s="20"/>
      <c r="F1187" s="20"/>
      <c r="G1187" s="20"/>
      <c r="H1187" s="20"/>
    </row>
    <row r="1188" spans="2:8" s="3" customFormat="1" x14ac:dyDescent="0.35">
      <c r="B1188" s="2"/>
      <c r="C1188" s="2"/>
      <c r="D1188" s="22"/>
      <c r="E1188" s="20"/>
      <c r="F1188" s="20"/>
      <c r="G1188" s="20"/>
      <c r="H1188" s="20"/>
    </row>
    <row r="1189" spans="2:8" s="3" customFormat="1" x14ac:dyDescent="0.35">
      <c r="B1189" s="2"/>
      <c r="C1189" s="2"/>
      <c r="D1189" s="22"/>
      <c r="E1189" s="20"/>
      <c r="F1189" s="20"/>
      <c r="G1189" s="20"/>
      <c r="H1189" s="20"/>
    </row>
    <row r="1190" spans="2:8" s="3" customFormat="1" x14ac:dyDescent="0.35">
      <c r="B1190" s="2"/>
      <c r="C1190" s="2"/>
      <c r="D1190" s="22"/>
      <c r="E1190" s="20"/>
      <c r="F1190" s="20"/>
      <c r="G1190" s="20"/>
      <c r="H1190" s="20"/>
    </row>
    <row r="1191" spans="2:8" s="3" customFormat="1" x14ac:dyDescent="0.35">
      <c r="B1191" s="2"/>
      <c r="C1191" s="2"/>
      <c r="D1191" s="22"/>
      <c r="E1191" s="20"/>
      <c r="F1191" s="20"/>
      <c r="G1191" s="20"/>
      <c r="H1191" s="20"/>
    </row>
    <row r="1192" spans="2:8" s="3" customFormat="1" x14ac:dyDescent="0.35">
      <c r="B1192" s="2"/>
      <c r="C1192" s="2"/>
      <c r="D1192" s="22"/>
      <c r="E1192" s="20"/>
      <c r="F1192" s="20"/>
      <c r="G1192" s="20"/>
      <c r="H1192" s="20"/>
    </row>
    <row r="1193" spans="2:8" s="3" customFormat="1" x14ac:dyDescent="0.35">
      <c r="B1193" s="2"/>
      <c r="C1193" s="2"/>
      <c r="D1193" s="22"/>
      <c r="E1193" s="20"/>
      <c r="F1193" s="20"/>
      <c r="G1193" s="20"/>
      <c r="H1193" s="20"/>
    </row>
    <row r="1194" spans="2:8" s="3" customFormat="1" x14ac:dyDescent="0.35">
      <c r="B1194" s="2"/>
      <c r="C1194" s="2"/>
      <c r="D1194" s="22"/>
      <c r="E1194" s="20"/>
      <c r="F1194" s="20"/>
      <c r="G1194" s="20"/>
      <c r="H1194" s="20"/>
    </row>
    <row r="1195" spans="2:8" s="3" customFormat="1" x14ac:dyDescent="0.35">
      <c r="B1195" s="2"/>
      <c r="C1195" s="2"/>
      <c r="D1195" s="22"/>
      <c r="E1195" s="20"/>
      <c r="F1195" s="20"/>
      <c r="G1195" s="20"/>
      <c r="H1195" s="20"/>
    </row>
    <row r="1196" spans="2:8" s="3" customFormat="1" x14ac:dyDescent="0.35">
      <c r="B1196" s="2"/>
      <c r="C1196" s="2"/>
      <c r="D1196" s="22"/>
      <c r="E1196" s="20"/>
      <c r="F1196" s="20"/>
      <c r="G1196" s="20"/>
      <c r="H1196" s="20"/>
    </row>
    <row r="1197" spans="2:8" s="3" customFormat="1" x14ac:dyDescent="0.35">
      <c r="B1197" s="2"/>
      <c r="C1197" s="2"/>
      <c r="D1197" s="22"/>
      <c r="E1197" s="20"/>
      <c r="F1197" s="20"/>
      <c r="G1197" s="20"/>
      <c r="H1197" s="20"/>
    </row>
    <row r="1198" spans="2:8" s="3" customFormat="1" x14ac:dyDescent="0.35">
      <c r="B1198" s="2"/>
      <c r="C1198" s="2"/>
      <c r="D1198" s="22"/>
      <c r="E1198" s="20"/>
      <c r="F1198" s="20"/>
      <c r="G1198" s="20"/>
      <c r="H1198" s="20"/>
    </row>
    <row r="1199" spans="2:8" s="3" customFormat="1" x14ac:dyDescent="0.35">
      <c r="B1199" s="2"/>
      <c r="C1199" s="2"/>
      <c r="D1199" s="22"/>
      <c r="E1199" s="20"/>
      <c r="F1199" s="20"/>
      <c r="G1199" s="20"/>
      <c r="H1199" s="20"/>
    </row>
    <row r="1200" spans="2:8" s="3" customFormat="1" x14ac:dyDescent="0.35">
      <c r="B1200" s="2"/>
      <c r="C1200" s="2"/>
      <c r="D1200" s="22"/>
      <c r="E1200" s="20"/>
      <c r="F1200" s="20"/>
      <c r="G1200" s="20"/>
      <c r="H1200" s="20"/>
    </row>
    <row r="1201" spans="2:8" s="3" customFormat="1" x14ac:dyDescent="0.35">
      <c r="B1201" s="2"/>
      <c r="C1201" s="2"/>
      <c r="D1201" s="22"/>
      <c r="E1201" s="20"/>
      <c r="F1201" s="20"/>
      <c r="G1201" s="20"/>
      <c r="H1201" s="20"/>
    </row>
    <row r="1202" spans="2:8" s="3" customFormat="1" x14ac:dyDescent="0.35">
      <c r="B1202" s="2"/>
      <c r="C1202" s="2"/>
      <c r="D1202" s="22"/>
      <c r="E1202" s="20"/>
      <c r="F1202" s="20"/>
      <c r="G1202" s="20"/>
      <c r="H1202" s="20"/>
    </row>
    <row r="1203" spans="2:8" s="3" customFormat="1" x14ac:dyDescent="0.35">
      <c r="B1203" s="2"/>
      <c r="C1203" s="2"/>
      <c r="D1203" s="22"/>
      <c r="E1203" s="20"/>
      <c r="F1203" s="20"/>
      <c r="G1203" s="20"/>
      <c r="H1203" s="20"/>
    </row>
    <row r="1204" spans="2:8" s="3" customFormat="1" x14ac:dyDescent="0.35">
      <c r="B1204" s="2"/>
      <c r="C1204" s="2"/>
      <c r="D1204" s="22"/>
      <c r="E1204" s="20"/>
      <c r="F1204" s="20"/>
      <c r="G1204" s="20"/>
      <c r="H1204" s="20"/>
    </row>
    <row r="1205" spans="2:8" s="3" customFormat="1" x14ac:dyDescent="0.35">
      <c r="B1205" s="2"/>
      <c r="C1205" s="2"/>
      <c r="D1205" s="22"/>
      <c r="E1205" s="20"/>
      <c r="F1205" s="20"/>
      <c r="G1205" s="20"/>
      <c r="H1205" s="20"/>
    </row>
    <row r="1206" spans="2:8" s="3" customFormat="1" x14ac:dyDescent="0.35">
      <c r="B1206" s="2"/>
      <c r="C1206" s="2"/>
      <c r="D1206" s="22"/>
      <c r="E1206" s="20"/>
      <c r="F1206" s="20"/>
      <c r="G1206" s="20"/>
      <c r="H1206" s="20"/>
    </row>
    <row r="1207" spans="2:8" s="3" customFormat="1" x14ac:dyDescent="0.35">
      <c r="B1207" s="2"/>
      <c r="C1207" s="2"/>
      <c r="D1207" s="22"/>
      <c r="E1207" s="20"/>
      <c r="F1207" s="20"/>
      <c r="G1207" s="20"/>
      <c r="H1207" s="20"/>
    </row>
    <row r="1208" spans="2:8" s="3" customFormat="1" x14ac:dyDescent="0.35">
      <c r="B1208" s="2"/>
      <c r="C1208" s="2"/>
      <c r="D1208" s="22"/>
      <c r="E1208" s="20"/>
      <c r="F1208" s="20"/>
      <c r="G1208" s="20"/>
      <c r="H1208" s="20"/>
    </row>
    <row r="1209" spans="2:8" s="3" customFormat="1" x14ac:dyDescent="0.35">
      <c r="B1209" s="2"/>
      <c r="C1209" s="2"/>
      <c r="D1209" s="22"/>
      <c r="E1209" s="20"/>
      <c r="F1209" s="20"/>
      <c r="G1209" s="20"/>
      <c r="H1209" s="20"/>
    </row>
    <row r="1210" spans="2:8" s="3" customFormat="1" x14ac:dyDescent="0.35">
      <c r="B1210" s="2"/>
      <c r="C1210" s="2"/>
      <c r="D1210" s="22"/>
      <c r="E1210" s="20"/>
      <c r="F1210" s="20"/>
      <c r="G1210" s="20"/>
      <c r="H1210" s="20"/>
    </row>
    <row r="1211" spans="2:8" s="3" customFormat="1" x14ac:dyDescent="0.35">
      <c r="B1211" s="2"/>
      <c r="C1211" s="2"/>
      <c r="D1211" s="22"/>
      <c r="E1211" s="20"/>
      <c r="F1211" s="20"/>
      <c r="G1211" s="20"/>
      <c r="H1211" s="20"/>
    </row>
    <row r="1212" spans="2:8" s="3" customFormat="1" x14ac:dyDescent="0.35">
      <c r="B1212" s="2"/>
      <c r="C1212" s="2"/>
      <c r="D1212" s="22"/>
      <c r="E1212" s="20"/>
      <c r="F1212" s="20"/>
      <c r="G1212" s="20"/>
      <c r="H1212" s="20"/>
    </row>
    <row r="1213" spans="2:8" s="3" customFormat="1" x14ac:dyDescent="0.35">
      <c r="B1213" s="2"/>
      <c r="C1213" s="2"/>
      <c r="D1213" s="22"/>
      <c r="E1213" s="20"/>
      <c r="F1213" s="20"/>
      <c r="G1213" s="20"/>
      <c r="H1213" s="20"/>
    </row>
    <row r="1214" spans="2:8" s="3" customFormat="1" x14ac:dyDescent="0.35">
      <c r="B1214" s="2"/>
      <c r="C1214" s="2"/>
      <c r="D1214" s="22"/>
      <c r="E1214" s="20"/>
      <c r="F1214" s="20"/>
      <c r="G1214" s="20"/>
      <c r="H1214" s="20"/>
    </row>
    <row r="1215" spans="2:8" s="3" customFormat="1" x14ac:dyDescent="0.35">
      <c r="B1215" s="2"/>
      <c r="C1215" s="2"/>
      <c r="D1215" s="22"/>
      <c r="E1215" s="20"/>
      <c r="F1215" s="20"/>
      <c r="G1215" s="20"/>
      <c r="H1215" s="20"/>
    </row>
    <row r="1216" spans="2:8" s="3" customFormat="1" x14ac:dyDescent="0.35">
      <c r="B1216" s="2"/>
      <c r="C1216" s="2"/>
      <c r="D1216" s="22"/>
      <c r="E1216" s="20"/>
      <c r="F1216" s="20"/>
      <c r="G1216" s="20"/>
      <c r="H1216" s="20"/>
    </row>
    <row r="1217" spans="2:8" s="3" customFormat="1" x14ac:dyDescent="0.35">
      <c r="B1217" s="2"/>
      <c r="C1217" s="2"/>
      <c r="D1217" s="22"/>
      <c r="E1217" s="20"/>
      <c r="F1217" s="20"/>
      <c r="G1217" s="20"/>
      <c r="H1217" s="20"/>
    </row>
    <row r="1218" spans="2:8" s="3" customFormat="1" x14ac:dyDescent="0.35">
      <c r="B1218" s="2"/>
      <c r="C1218" s="2"/>
      <c r="D1218" s="22"/>
      <c r="E1218" s="20"/>
      <c r="F1218" s="20"/>
      <c r="G1218" s="20"/>
      <c r="H1218" s="20"/>
    </row>
    <row r="1219" spans="2:8" s="3" customFormat="1" x14ac:dyDescent="0.35">
      <c r="B1219" s="2"/>
      <c r="C1219" s="2"/>
      <c r="D1219" s="22"/>
      <c r="E1219" s="20"/>
      <c r="F1219" s="20"/>
      <c r="G1219" s="20"/>
      <c r="H1219" s="20"/>
    </row>
    <row r="1220" spans="2:8" s="3" customFormat="1" x14ac:dyDescent="0.35">
      <c r="B1220" s="2"/>
      <c r="C1220" s="2"/>
      <c r="D1220" s="22"/>
      <c r="E1220" s="20"/>
      <c r="F1220" s="20"/>
      <c r="G1220" s="20"/>
      <c r="H1220" s="20"/>
    </row>
    <row r="1221" spans="2:8" s="3" customFormat="1" x14ac:dyDescent="0.35">
      <c r="B1221" s="2"/>
      <c r="C1221" s="2"/>
      <c r="D1221" s="22"/>
      <c r="E1221" s="20"/>
      <c r="F1221" s="20"/>
      <c r="G1221" s="20"/>
      <c r="H1221" s="20"/>
    </row>
    <row r="1222" spans="2:8" s="3" customFormat="1" x14ac:dyDescent="0.35">
      <c r="B1222" s="2"/>
      <c r="C1222" s="2"/>
      <c r="D1222" s="22"/>
      <c r="E1222" s="20"/>
      <c r="F1222" s="20"/>
      <c r="G1222" s="20"/>
      <c r="H1222" s="20"/>
    </row>
    <row r="1223" spans="2:8" s="3" customFormat="1" x14ac:dyDescent="0.35">
      <c r="B1223" s="2"/>
      <c r="C1223" s="2"/>
      <c r="D1223" s="22"/>
      <c r="E1223" s="20"/>
      <c r="F1223" s="20"/>
      <c r="G1223" s="20"/>
      <c r="H1223" s="20"/>
    </row>
    <row r="1224" spans="2:8" s="3" customFormat="1" x14ac:dyDescent="0.35">
      <c r="B1224" s="2"/>
      <c r="C1224" s="2"/>
      <c r="D1224" s="22"/>
      <c r="E1224" s="20"/>
      <c r="F1224" s="20"/>
      <c r="G1224" s="20"/>
      <c r="H1224" s="20"/>
    </row>
    <row r="1225" spans="2:8" s="3" customFormat="1" x14ac:dyDescent="0.35">
      <c r="B1225" s="2"/>
      <c r="C1225" s="2"/>
      <c r="D1225" s="22"/>
      <c r="E1225" s="20"/>
      <c r="F1225" s="20"/>
      <c r="G1225" s="20"/>
      <c r="H1225" s="20"/>
    </row>
    <row r="1226" spans="2:8" s="3" customFormat="1" x14ac:dyDescent="0.35">
      <c r="B1226" s="2"/>
      <c r="C1226" s="2"/>
      <c r="D1226" s="22"/>
      <c r="E1226" s="20"/>
      <c r="F1226" s="20"/>
      <c r="G1226" s="20"/>
      <c r="H1226" s="20"/>
    </row>
    <row r="1227" spans="2:8" s="3" customFormat="1" x14ac:dyDescent="0.35">
      <c r="B1227" s="2"/>
      <c r="C1227" s="2"/>
      <c r="D1227" s="22"/>
      <c r="E1227" s="20"/>
      <c r="F1227" s="20"/>
      <c r="G1227" s="20"/>
      <c r="H1227" s="20"/>
    </row>
    <row r="1228" spans="2:8" s="3" customFormat="1" x14ac:dyDescent="0.35">
      <c r="B1228" s="2"/>
      <c r="C1228" s="2"/>
      <c r="D1228" s="22"/>
      <c r="E1228" s="20"/>
      <c r="F1228" s="20"/>
      <c r="G1228" s="20"/>
      <c r="H1228" s="20"/>
    </row>
    <row r="1229" spans="2:8" s="3" customFormat="1" x14ac:dyDescent="0.35">
      <c r="B1229" s="2"/>
      <c r="C1229" s="2"/>
      <c r="D1229" s="22"/>
      <c r="E1229" s="20"/>
      <c r="F1229" s="20"/>
      <c r="G1229" s="20"/>
      <c r="H1229" s="20"/>
    </row>
    <row r="1230" spans="2:8" s="3" customFormat="1" x14ac:dyDescent="0.35">
      <c r="B1230" s="2"/>
      <c r="C1230" s="2"/>
      <c r="D1230" s="22"/>
      <c r="E1230" s="20"/>
      <c r="F1230" s="20"/>
      <c r="G1230" s="20"/>
      <c r="H1230" s="20"/>
    </row>
    <row r="1231" spans="2:8" s="3" customFormat="1" x14ac:dyDescent="0.35">
      <c r="B1231" s="2"/>
      <c r="C1231" s="2"/>
      <c r="D1231" s="22"/>
      <c r="E1231" s="20"/>
      <c r="F1231" s="20"/>
      <c r="G1231" s="20"/>
      <c r="H1231" s="20"/>
    </row>
    <row r="1232" spans="2:8" s="3" customFormat="1" x14ac:dyDescent="0.35">
      <c r="B1232" s="2"/>
      <c r="C1232" s="2"/>
      <c r="D1232" s="22"/>
      <c r="E1232" s="20"/>
      <c r="F1232" s="20"/>
      <c r="G1232" s="20"/>
      <c r="H1232" s="20"/>
    </row>
    <row r="1233" spans="2:8" s="3" customFormat="1" x14ac:dyDescent="0.35">
      <c r="B1233" s="2"/>
      <c r="C1233" s="2"/>
      <c r="D1233" s="22"/>
      <c r="E1233" s="20"/>
      <c r="F1233" s="20"/>
      <c r="G1233" s="20"/>
      <c r="H1233" s="20"/>
    </row>
    <row r="1234" spans="2:8" s="3" customFormat="1" x14ac:dyDescent="0.35">
      <c r="B1234" s="2"/>
      <c r="C1234" s="2"/>
      <c r="D1234" s="22"/>
      <c r="E1234" s="20"/>
      <c r="F1234" s="20"/>
      <c r="G1234" s="20"/>
      <c r="H1234" s="20"/>
    </row>
    <row r="1235" spans="2:8" s="3" customFormat="1" x14ac:dyDescent="0.35">
      <c r="B1235" s="2"/>
      <c r="C1235" s="2"/>
      <c r="D1235" s="22"/>
      <c r="E1235" s="20"/>
      <c r="F1235" s="20"/>
      <c r="G1235" s="20"/>
      <c r="H1235" s="20"/>
    </row>
    <row r="1236" spans="2:8" s="3" customFormat="1" x14ac:dyDescent="0.35">
      <c r="B1236" s="2"/>
      <c r="C1236" s="2"/>
      <c r="D1236" s="22"/>
      <c r="E1236" s="20"/>
      <c r="F1236" s="20"/>
      <c r="G1236" s="20"/>
      <c r="H1236" s="20"/>
    </row>
    <row r="1237" spans="2:8" s="3" customFormat="1" x14ac:dyDescent="0.35">
      <c r="B1237" s="2"/>
      <c r="C1237" s="2"/>
      <c r="D1237" s="22"/>
      <c r="E1237" s="20"/>
      <c r="F1237" s="20"/>
      <c r="G1237" s="20"/>
      <c r="H1237" s="20"/>
    </row>
    <row r="1238" spans="2:8" s="3" customFormat="1" x14ac:dyDescent="0.35">
      <c r="B1238" s="2"/>
      <c r="C1238" s="2"/>
      <c r="D1238" s="22"/>
      <c r="E1238" s="20"/>
      <c r="F1238" s="20"/>
      <c r="G1238" s="20"/>
      <c r="H1238" s="20"/>
    </row>
    <row r="1239" spans="2:8" s="3" customFormat="1" x14ac:dyDescent="0.35">
      <c r="B1239" s="2"/>
      <c r="C1239" s="2"/>
      <c r="D1239" s="22"/>
      <c r="E1239" s="20"/>
      <c r="F1239" s="20"/>
      <c r="G1239" s="20"/>
      <c r="H1239" s="20"/>
    </row>
    <row r="1240" spans="2:8" s="3" customFormat="1" x14ac:dyDescent="0.35">
      <c r="B1240" s="2"/>
      <c r="C1240" s="2"/>
      <c r="D1240" s="22"/>
      <c r="E1240" s="20"/>
      <c r="F1240" s="20"/>
      <c r="G1240" s="20"/>
      <c r="H1240" s="20"/>
    </row>
    <row r="1241" spans="2:8" s="3" customFormat="1" x14ac:dyDescent="0.35">
      <c r="B1241" s="2"/>
      <c r="C1241" s="2"/>
      <c r="D1241" s="22"/>
      <c r="E1241" s="20"/>
      <c r="F1241" s="20"/>
      <c r="G1241" s="20"/>
      <c r="H1241" s="20"/>
    </row>
    <row r="1242" spans="2:8" s="3" customFormat="1" x14ac:dyDescent="0.35">
      <c r="B1242" s="2"/>
      <c r="C1242" s="2"/>
      <c r="D1242" s="22"/>
      <c r="E1242" s="20"/>
      <c r="F1242" s="20"/>
      <c r="G1242" s="20"/>
      <c r="H1242" s="20"/>
    </row>
    <row r="1243" spans="2:8" s="3" customFormat="1" x14ac:dyDescent="0.35">
      <c r="B1243" s="2"/>
      <c r="C1243" s="2"/>
      <c r="D1243" s="22"/>
      <c r="E1243" s="20"/>
      <c r="F1243" s="20"/>
      <c r="G1243" s="20"/>
      <c r="H1243" s="20"/>
    </row>
    <row r="1244" spans="2:8" s="3" customFormat="1" x14ac:dyDescent="0.35">
      <c r="B1244" s="2"/>
      <c r="C1244" s="2"/>
      <c r="D1244" s="22"/>
      <c r="E1244" s="20"/>
      <c r="F1244" s="20"/>
      <c r="G1244" s="20"/>
      <c r="H1244" s="20"/>
    </row>
    <row r="1245" spans="2:8" s="3" customFormat="1" x14ac:dyDescent="0.35">
      <c r="B1245" s="2"/>
      <c r="C1245" s="2"/>
      <c r="D1245" s="22"/>
      <c r="E1245" s="20"/>
      <c r="F1245" s="20"/>
      <c r="G1245" s="20"/>
      <c r="H1245" s="20"/>
    </row>
    <row r="1246" spans="2:8" s="3" customFormat="1" x14ac:dyDescent="0.35">
      <c r="B1246" s="2"/>
      <c r="C1246" s="2"/>
      <c r="D1246" s="22"/>
      <c r="E1246" s="20"/>
      <c r="F1246" s="20"/>
      <c r="G1246" s="20"/>
      <c r="H1246" s="20"/>
    </row>
    <row r="1247" spans="2:8" s="3" customFormat="1" x14ac:dyDescent="0.35">
      <c r="B1247" s="2"/>
      <c r="C1247" s="2"/>
      <c r="D1247" s="22"/>
      <c r="E1247" s="20"/>
      <c r="F1247" s="20"/>
      <c r="G1247" s="20"/>
      <c r="H1247" s="20"/>
    </row>
    <row r="1248" spans="2:8" s="3" customFormat="1" x14ac:dyDescent="0.35">
      <c r="B1248" s="2"/>
      <c r="C1248" s="2"/>
      <c r="D1248" s="22"/>
      <c r="E1248" s="20"/>
      <c r="F1248" s="20"/>
      <c r="G1248" s="20"/>
      <c r="H1248" s="20"/>
    </row>
    <row r="1249" spans="2:8" s="3" customFormat="1" x14ac:dyDescent="0.35">
      <c r="B1249" s="2"/>
      <c r="C1249" s="2"/>
      <c r="D1249" s="22"/>
      <c r="E1249" s="20"/>
      <c r="F1249" s="20"/>
      <c r="G1249" s="20"/>
      <c r="H1249" s="20"/>
    </row>
    <row r="1250" spans="2:8" s="3" customFormat="1" x14ac:dyDescent="0.35">
      <c r="B1250" s="2"/>
      <c r="C1250" s="2"/>
      <c r="D1250" s="22"/>
      <c r="E1250" s="20"/>
      <c r="F1250" s="20"/>
      <c r="G1250" s="20"/>
      <c r="H1250" s="20"/>
    </row>
    <row r="1251" spans="2:8" s="3" customFormat="1" x14ac:dyDescent="0.35">
      <c r="B1251" s="2"/>
      <c r="C1251" s="2"/>
      <c r="D1251" s="22"/>
      <c r="E1251" s="20"/>
      <c r="F1251" s="20"/>
      <c r="G1251" s="20"/>
      <c r="H1251" s="20"/>
    </row>
    <row r="1252" spans="2:8" s="3" customFormat="1" x14ac:dyDescent="0.35">
      <c r="B1252" s="2"/>
      <c r="C1252" s="2"/>
      <c r="D1252" s="22"/>
      <c r="E1252" s="20"/>
      <c r="F1252" s="20"/>
      <c r="G1252" s="20"/>
      <c r="H1252" s="20"/>
    </row>
    <row r="1253" spans="2:8" s="3" customFormat="1" x14ac:dyDescent="0.35">
      <c r="B1253" s="2"/>
      <c r="C1253" s="2"/>
      <c r="D1253" s="22"/>
      <c r="E1253" s="20"/>
      <c r="F1253" s="20"/>
      <c r="G1253" s="20"/>
      <c r="H1253" s="20"/>
    </row>
    <row r="1254" spans="2:8" s="3" customFormat="1" x14ac:dyDescent="0.35">
      <c r="B1254" s="2"/>
      <c r="C1254" s="2"/>
      <c r="D1254" s="22"/>
      <c r="E1254" s="20"/>
      <c r="F1254" s="20"/>
      <c r="G1254" s="20"/>
      <c r="H1254" s="20"/>
    </row>
    <row r="1255" spans="2:8" s="3" customFormat="1" x14ac:dyDescent="0.35">
      <c r="B1255" s="2"/>
      <c r="C1255" s="2"/>
      <c r="D1255" s="22"/>
      <c r="E1255" s="20"/>
      <c r="F1255" s="20"/>
      <c r="G1255" s="20"/>
      <c r="H1255" s="20"/>
    </row>
    <row r="1256" spans="2:8" s="3" customFormat="1" x14ac:dyDescent="0.35">
      <c r="B1256" s="2"/>
      <c r="C1256" s="2"/>
      <c r="D1256" s="22"/>
      <c r="E1256" s="20"/>
      <c r="F1256" s="20"/>
      <c r="G1256" s="20"/>
      <c r="H1256" s="20"/>
    </row>
    <row r="1257" spans="2:8" s="3" customFormat="1" x14ac:dyDescent="0.35">
      <c r="B1257" s="2"/>
      <c r="C1257" s="2"/>
      <c r="D1257" s="22"/>
      <c r="E1257" s="20"/>
      <c r="F1257" s="20"/>
      <c r="G1257" s="20"/>
      <c r="H1257" s="20"/>
    </row>
    <row r="1258" spans="2:8" s="3" customFormat="1" x14ac:dyDescent="0.35">
      <c r="B1258" s="2"/>
      <c r="C1258" s="2"/>
      <c r="D1258" s="22"/>
      <c r="E1258" s="20"/>
      <c r="F1258" s="20"/>
      <c r="G1258" s="20"/>
      <c r="H1258" s="20"/>
    </row>
    <row r="1259" spans="2:8" s="3" customFormat="1" x14ac:dyDescent="0.35">
      <c r="B1259" s="2"/>
      <c r="C1259" s="2"/>
      <c r="D1259" s="22"/>
      <c r="E1259" s="20"/>
      <c r="F1259" s="20"/>
      <c r="G1259" s="20"/>
      <c r="H1259" s="20"/>
    </row>
    <row r="1260" spans="2:8" s="3" customFormat="1" x14ac:dyDescent="0.35">
      <c r="B1260" s="2"/>
      <c r="C1260" s="2"/>
      <c r="D1260" s="22"/>
      <c r="E1260" s="20"/>
      <c r="F1260" s="20"/>
      <c r="G1260" s="20"/>
      <c r="H1260" s="20"/>
    </row>
    <row r="1261" spans="2:8" s="3" customFormat="1" x14ac:dyDescent="0.35">
      <c r="B1261" s="2"/>
      <c r="C1261" s="2"/>
      <c r="D1261" s="22"/>
      <c r="E1261" s="20"/>
      <c r="F1261" s="20"/>
      <c r="G1261" s="20"/>
      <c r="H1261" s="20"/>
    </row>
    <row r="1262" spans="2:8" s="3" customFormat="1" x14ac:dyDescent="0.35">
      <c r="B1262" s="2"/>
      <c r="C1262" s="2"/>
      <c r="D1262" s="22"/>
      <c r="E1262" s="20"/>
      <c r="F1262" s="20"/>
      <c r="G1262" s="20"/>
      <c r="H1262" s="20"/>
    </row>
    <row r="1263" spans="2:8" s="3" customFormat="1" x14ac:dyDescent="0.35">
      <c r="B1263" s="2"/>
      <c r="C1263" s="2"/>
      <c r="D1263" s="22"/>
      <c r="E1263" s="20"/>
      <c r="F1263" s="20"/>
      <c r="G1263" s="20"/>
      <c r="H1263" s="20"/>
    </row>
    <row r="1264" spans="2:8" s="3" customFormat="1" x14ac:dyDescent="0.35">
      <c r="B1264" s="2"/>
      <c r="C1264" s="2"/>
      <c r="D1264" s="22"/>
      <c r="E1264" s="20"/>
      <c r="F1264" s="20"/>
      <c r="G1264" s="20"/>
      <c r="H1264" s="20"/>
    </row>
    <row r="1265" spans="2:8" s="3" customFormat="1" x14ac:dyDescent="0.35">
      <c r="B1265" s="2"/>
      <c r="C1265" s="2"/>
      <c r="D1265" s="22"/>
      <c r="E1265" s="20"/>
      <c r="F1265" s="20"/>
      <c r="G1265" s="20"/>
      <c r="H1265" s="20"/>
    </row>
    <row r="1266" spans="2:8" s="3" customFormat="1" x14ac:dyDescent="0.35">
      <c r="B1266" s="2"/>
      <c r="C1266" s="2"/>
      <c r="D1266" s="22"/>
      <c r="E1266" s="20"/>
      <c r="F1266" s="20"/>
      <c r="G1266" s="20"/>
      <c r="H1266" s="20"/>
    </row>
    <row r="1267" spans="2:8" s="3" customFormat="1" x14ac:dyDescent="0.35">
      <c r="B1267" s="2"/>
      <c r="C1267" s="2"/>
      <c r="D1267" s="22"/>
      <c r="E1267" s="20"/>
      <c r="F1267" s="20"/>
      <c r="G1267" s="20"/>
      <c r="H1267" s="20"/>
    </row>
    <row r="1268" spans="2:8" s="3" customFormat="1" x14ac:dyDescent="0.35">
      <c r="B1268" s="2"/>
      <c r="C1268" s="2"/>
      <c r="D1268" s="22"/>
      <c r="E1268" s="20"/>
      <c r="F1268" s="20"/>
      <c r="G1268" s="20"/>
      <c r="H1268" s="20"/>
    </row>
    <row r="1269" spans="2:8" s="3" customFormat="1" x14ac:dyDescent="0.35">
      <c r="B1269" s="2"/>
      <c r="C1269" s="2"/>
      <c r="D1269" s="22"/>
      <c r="E1269" s="20"/>
      <c r="F1269" s="20"/>
      <c r="G1269" s="20"/>
      <c r="H1269" s="20"/>
    </row>
    <row r="1270" spans="2:8" s="3" customFormat="1" x14ac:dyDescent="0.35">
      <c r="B1270" s="2"/>
      <c r="C1270" s="2"/>
      <c r="D1270" s="22"/>
      <c r="E1270" s="20"/>
      <c r="F1270" s="20"/>
      <c r="G1270" s="20"/>
      <c r="H1270" s="20"/>
    </row>
    <row r="1271" spans="2:8" s="3" customFormat="1" x14ac:dyDescent="0.35">
      <c r="B1271" s="2"/>
      <c r="C1271" s="2"/>
      <c r="D1271" s="22"/>
      <c r="E1271" s="20"/>
      <c r="F1271" s="20"/>
      <c r="G1271" s="20"/>
      <c r="H1271" s="20"/>
    </row>
    <row r="1272" spans="2:8" s="3" customFormat="1" x14ac:dyDescent="0.35">
      <c r="B1272" s="2"/>
      <c r="C1272" s="2"/>
      <c r="D1272" s="22"/>
      <c r="E1272" s="20"/>
      <c r="F1272" s="20"/>
      <c r="G1272" s="20"/>
      <c r="H1272" s="20"/>
    </row>
    <row r="1273" spans="2:8" s="3" customFormat="1" x14ac:dyDescent="0.35">
      <c r="B1273" s="2"/>
      <c r="C1273" s="2"/>
      <c r="D1273" s="22"/>
      <c r="E1273" s="20"/>
      <c r="F1273" s="20"/>
      <c r="G1273" s="20"/>
      <c r="H1273" s="20"/>
    </row>
    <row r="1274" spans="2:8" s="3" customFormat="1" x14ac:dyDescent="0.35">
      <c r="B1274" s="2"/>
      <c r="C1274" s="2"/>
      <c r="D1274" s="22"/>
      <c r="E1274" s="20"/>
      <c r="F1274" s="20"/>
      <c r="G1274" s="20"/>
      <c r="H1274" s="20"/>
    </row>
    <row r="1275" spans="2:8" s="3" customFormat="1" x14ac:dyDescent="0.35">
      <c r="B1275" s="2"/>
      <c r="C1275" s="2"/>
      <c r="D1275" s="22"/>
      <c r="E1275" s="20"/>
      <c r="F1275" s="20"/>
      <c r="G1275" s="20"/>
      <c r="H1275" s="20"/>
    </row>
    <row r="1276" spans="2:8" s="3" customFormat="1" x14ac:dyDescent="0.35">
      <c r="B1276" s="2"/>
      <c r="C1276" s="2"/>
      <c r="D1276" s="22"/>
      <c r="E1276" s="20"/>
      <c r="F1276" s="20"/>
      <c r="G1276" s="20"/>
      <c r="H1276" s="20"/>
    </row>
    <row r="1277" spans="2:8" s="3" customFormat="1" x14ac:dyDescent="0.35">
      <c r="B1277" s="2"/>
      <c r="C1277" s="2"/>
      <c r="D1277" s="22"/>
      <c r="E1277" s="20"/>
      <c r="F1277" s="20"/>
      <c r="G1277" s="20"/>
      <c r="H1277" s="20"/>
    </row>
    <row r="1278" spans="2:8" s="3" customFormat="1" x14ac:dyDescent="0.35">
      <c r="B1278" s="2"/>
      <c r="C1278" s="2"/>
      <c r="D1278" s="22"/>
      <c r="E1278" s="20"/>
      <c r="F1278" s="20"/>
      <c r="G1278" s="20"/>
      <c r="H1278" s="20"/>
    </row>
    <row r="1279" spans="2:8" s="3" customFormat="1" x14ac:dyDescent="0.35">
      <c r="B1279" s="2"/>
      <c r="C1279" s="2"/>
      <c r="D1279" s="22"/>
      <c r="E1279" s="20"/>
      <c r="F1279" s="20"/>
      <c r="G1279" s="20"/>
      <c r="H1279" s="20"/>
    </row>
    <row r="1280" spans="2:8" s="3" customFormat="1" x14ac:dyDescent="0.35">
      <c r="B1280" s="2"/>
      <c r="C1280" s="2"/>
      <c r="D1280" s="22"/>
      <c r="E1280" s="20"/>
      <c r="F1280" s="20"/>
      <c r="G1280" s="20"/>
      <c r="H1280" s="20"/>
    </row>
    <row r="1281" spans="2:8" s="3" customFormat="1" x14ac:dyDescent="0.35">
      <c r="B1281" s="2"/>
      <c r="C1281" s="2"/>
      <c r="D1281" s="22"/>
      <c r="E1281" s="20"/>
      <c r="F1281" s="20"/>
      <c r="G1281" s="20"/>
      <c r="H1281" s="20"/>
    </row>
    <row r="1282" spans="2:8" s="3" customFormat="1" x14ac:dyDescent="0.35">
      <c r="B1282" s="2"/>
      <c r="C1282" s="2"/>
      <c r="D1282" s="22"/>
      <c r="E1282" s="20"/>
      <c r="F1282" s="20"/>
      <c r="G1282" s="20"/>
      <c r="H1282" s="20"/>
    </row>
    <row r="1283" spans="2:8" s="3" customFormat="1" x14ac:dyDescent="0.35">
      <c r="B1283" s="2"/>
      <c r="C1283" s="2"/>
      <c r="D1283" s="22"/>
      <c r="E1283" s="20"/>
      <c r="F1283" s="20"/>
      <c r="G1283" s="20"/>
      <c r="H1283" s="20"/>
    </row>
    <row r="1284" spans="2:8" s="3" customFormat="1" x14ac:dyDescent="0.35">
      <c r="B1284" s="2"/>
      <c r="C1284" s="2"/>
      <c r="D1284" s="22"/>
      <c r="E1284" s="20"/>
      <c r="F1284" s="20"/>
      <c r="G1284" s="20"/>
      <c r="H1284" s="20"/>
    </row>
    <row r="1285" spans="2:8" s="3" customFormat="1" x14ac:dyDescent="0.35">
      <c r="B1285" s="2"/>
      <c r="C1285" s="2"/>
      <c r="D1285" s="22"/>
      <c r="E1285" s="20"/>
      <c r="F1285" s="20"/>
      <c r="G1285" s="20"/>
      <c r="H1285" s="20"/>
    </row>
    <row r="1286" spans="2:8" s="3" customFormat="1" x14ac:dyDescent="0.35">
      <c r="B1286" s="2"/>
      <c r="C1286" s="2"/>
      <c r="D1286" s="22"/>
      <c r="E1286" s="20"/>
      <c r="F1286" s="20"/>
      <c r="G1286" s="20"/>
      <c r="H1286" s="20"/>
    </row>
    <row r="1287" spans="2:8" s="3" customFormat="1" x14ac:dyDescent="0.35">
      <c r="B1287" s="2"/>
      <c r="C1287" s="2"/>
      <c r="D1287" s="22"/>
      <c r="E1287" s="20"/>
      <c r="F1287" s="20"/>
      <c r="G1287" s="20"/>
      <c r="H1287" s="20"/>
    </row>
    <row r="1288" spans="2:8" s="3" customFormat="1" x14ac:dyDescent="0.35">
      <c r="B1288" s="2"/>
      <c r="C1288" s="2"/>
      <c r="D1288" s="22"/>
      <c r="E1288" s="20"/>
      <c r="F1288" s="20"/>
      <c r="G1288" s="20"/>
      <c r="H1288" s="20"/>
    </row>
    <row r="1289" spans="2:8" s="3" customFormat="1" x14ac:dyDescent="0.35">
      <c r="B1289" s="2"/>
      <c r="C1289" s="2"/>
      <c r="D1289" s="22"/>
      <c r="E1289" s="20"/>
      <c r="F1289" s="20"/>
      <c r="G1289" s="20"/>
      <c r="H1289" s="20"/>
    </row>
    <row r="1290" spans="2:8" s="3" customFormat="1" x14ac:dyDescent="0.35">
      <c r="B1290" s="2"/>
      <c r="C1290" s="2"/>
      <c r="D1290" s="22"/>
      <c r="E1290" s="20"/>
      <c r="F1290" s="20"/>
      <c r="G1290" s="20"/>
      <c r="H1290" s="20"/>
    </row>
    <row r="1291" spans="2:8" s="3" customFormat="1" x14ac:dyDescent="0.35">
      <c r="B1291" s="2"/>
      <c r="C1291" s="2"/>
      <c r="D1291" s="22"/>
      <c r="E1291" s="20"/>
      <c r="F1291" s="20"/>
      <c r="G1291" s="20"/>
      <c r="H1291" s="20"/>
    </row>
    <row r="1292" spans="2:8" s="3" customFormat="1" x14ac:dyDescent="0.35">
      <c r="B1292" s="2"/>
      <c r="C1292" s="2"/>
      <c r="D1292" s="22"/>
      <c r="E1292" s="20"/>
      <c r="F1292" s="20"/>
      <c r="G1292" s="20"/>
      <c r="H1292" s="20"/>
    </row>
    <row r="1293" spans="2:8" s="3" customFormat="1" x14ac:dyDescent="0.35">
      <c r="B1293" s="2"/>
      <c r="C1293" s="2"/>
      <c r="D1293" s="22"/>
      <c r="E1293" s="20"/>
      <c r="F1293" s="20"/>
      <c r="G1293" s="20"/>
      <c r="H1293" s="20"/>
    </row>
    <row r="1294" spans="2:8" s="3" customFormat="1" x14ac:dyDescent="0.35">
      <c r="B1294" s="2"/>
      <c r="C1294" s="2"/>
      <c r="D1294" s="22"/>
      <c r="E1294" s="20"/>
      <c r="F1294" s="20"/>
      <c r="G1294" s="20"/>
      <c r="H1294" s="20"/>
    </row>
    <row r="1295" spans="2:8" s="3" customFormat="1" x14ac:dyDescent="0.35">
      <c r="B1295" s="2"/>
      <c r="C1295" s="2"/>
      <c r="D1295" s="22"/>
      <c r="E1295" s="20"/>
      <c r="F1295" s="20"/>
      <c r="G1295" s="20"/>
      <c r="H1295" s="20"/>
    </row>
    <row r="1296" spans="2:8" s="3" customFormat="1" x14ac:dyDescent="0.35">
      <c r="B1296" s="2"/>
      <c r="C1296" s="2"/>
      <c r="D1296" s="22"/>
      <c r="E1296" s="20"/>
      <c r="F1296" s="20"/>
      <c r="G1296" s="20"/>
      <c r="H1296" s="20"/>
    </row>
    <row r="1297" spans="1:8" s="3" customFormat="1" x14ac:dyDescent="0.35">
      <c r="B1297" s="2"/>
      <c r="C1297" s="2"/>
      <c r="D1297" s="22"/>
      <c r="E1297" s="20"/>
      <c r="F1297" s="20"/>
      <c r="G1297" s="20"/>
      <c r="H1297" s="20"/>
    </row>
    <row r="1298" spans="1:8" s="3" customFormat="1" x14ac:dyDescent="0.35">
      <c r="B1298" s="2"/>
      <c r="C1298" s="2"/>
      <c r="D1298" s="22"/>
      <c r="E1298" s="20"/>
      <c r="F1298" s="20"/>
      <c r="G1298" s="20"/>
      <c r="H1298" s="20"/>
    </row>
    <row r="1299" spans="1:8" s="3" customFormat="1" x14ac:dyDescent="0.35">
      <c r="B1299" s="2"/>
      <c r="C1299" s="2"/>
      <c r="D1299" s="22"/>
      <c r="E1299" s="20"/>
      <c r="F1299" s="20"/>
      <c r="G1299" s="20"/>
      <c r="H1299" s="20"/>
    </row>
    <row r="1300" spans="1:8" s="3" customFormat="1" x14ac:dyDescent="0.35">
      <c r="B1300" s="2"/>
      <c r="C1300" s="2"/>
      <c r="D1300" s="22"/>
      <c r="E1300" s="20"/>
      <c r="F1300" s="20"/>
      <c r="G1300" s="20"/>
      <c r="H1300" s="20"/>
    </row>
    <row r="1301" spans="1:8" s="3" customFormat="1" x14ac:dyDescent="0.35">
      <c r="B1301" s="2"/>
      <c r="C1301" s="2"/>
      <c r="D1301" s="22"/>
      <c r="E1301" s="20"/>
      <c r="F1301" s="20"/>
      <c r="G1301" s="20"/>
      <c r="H1301" s="20"/>
    </row>
    <row r="1302" spans="1:8" s="3" customFormat="1" x14ac:dyDescent="0.35">
      <c r="B1302" s="2"/>
      <c r="C1302" s="2"/>
      <c r="D1302" s="22"/>
      <c r="E1302" s="20"/>
      <c r="F1302" s="20"/>
      <c r="G1302" s="20"/>
      <c r="H1302" s="20"/>
    </row>
    <row r="1303" spans="1:8" s="3" customFormat="1" x14ac:dyDescent="0.35">
      <c r="B1303" s="2"/>
      <c r="C1303" s="2"/>
      <c r="D1303" s="22"/>
      <c r="E1303" s="20"/>
      <c r="F1303" s="20"/>
      <c r="G1303" s="20"/>
      <c r="H1303" s="20"/>
    </row>
    <row r="1304" spans="1:8" s="3" customFormat="1" x14ac:dyDescent="0.35">
      <c r="B1304" s="2"/>
      <c r="C1304" s="2"/>
      <c r="D1304" s="22"/>
      <c r="E1304" s="20"/>
      <c r="F1304" s="20"/>
      <c r="G1304" s="20"/>
      <c r="H1304" s="20"/>
    </row>
    <row r="1305" spans="1:8" s="3" customFormat="1" x14ac:dyDescent="0.35">
      <c r="B1305" s="2"/>
      <c r="C1305" s="2"/>
      <c r="D1305" s="22"/>
      <c r="E1305" s="20"/>
      <c r="F1305" s="20"/>
      <c r="G1305" s="20"/>
    </row>
    <row r="1306" spans="1:8" s="3" customFormat="1" x14ac:dyDescent="0.35">
      <c r="B1306" s="2"/>
      <c r="C1306" s="2"/>
      <c r="D1306" s="22"/>
      <c r="E1306" s="20"/>
      <c r="F1306" s="20"/>
      <c r="G1306" s="20"/>
      <c r="H1306" s="2"/>
    </row>
    <row r="1307" spans="1:8" x14ac:dyDescent="0.35">
      <c r="A1307" s="3"/>
      <c r="D1307" s="22"/>
      <c r="E1307" s="20"/>
      <c r="F1307" s="20"/>
      <c r="G1307" s="20"/>
    </row>
    <row r="1308" spans="1:8" x14ac:dyDescent="0.35">
      <c r="A1308" s="3"/>
      <c r="D1308" s="22"/>
      <c r="E1308" s="20"/>
      <c r="F1308" s="20"/>
      <c r="G1308" s="20"/>
    </row>
    <row r="1309" spans="1:8" x14ac:dyDescent="0.35">
      <c r="A1309" s="3"/>
      <c r="D1309" s="22"/>
      <c r="E1309" s="20"/>
      <c r="F1309" s="20"/>
      <c r="G1309" s="20"/>
    </row>
    <row r="1310" spans="1:8" x14ac:dyDescent="0.35">
      <c r="A1310" s="3"/>
      <c r="D1310" s="22"/>
      <c r="E1310" s="20"/>
      <c r="F1310" s="20"/>
      <c r="G1310" s="20"/>
    </row>
    <row r="1311" spans="1:8" x14ac:dyDescent="0.35">
      <c r="A1311" s="3"/>
      <c r="D1311" s="22"/>
      <c r="E1311" s="20"/>
      <c r="F1311" s="20"/>
      <c r="G1311" s="20"/>
    </row>
    <row r="1312" spans="1:8" x14ac:dyDescent="0.35">
      <c r="A1312" s="3"/>
      <c r="D1312" s="22"/>
      <c r="E1312" s="20"/>
      <c r="F1312" s="20"/>
      <c r="G1312" s="20"/>
    </row>
    <row r="1313" spans="1:7" x14ac:dyDescent="0.35">
      <c r="A1313" s="3"/>
      <c r="D1313" s="22"/>
      <c r="E1313" s="20"/>
      <c r="F1313" s="20"/>
      <c r="G1313" s="20"/>
    </row>
    <row r="1314" spans="1:7" x14ac:dyDescent="0.35">
      <c r="A1314" s="3"/>
      <c r="D1314" s="22"/>
      <c r="E1314" s="20"/>
      <c r="F1314" s="20"/>
      <c r="G1314" s="20"/>
    </row>
    <row r="1315" spans="1:7" x14ac:dyDescent="0.35">
      <c r="A1315" s="3"/>
      <c r="D1315" s="22"/>
      <c r="E1315" s="20"/>
      <c r="F1315" s="20"/>
      <c r="G1315" s="20"/>
    </row>
    <row r="1316" spans="1:7" x14ac:dyDescent="0.35">
      <c r="A1316" s="3"/>
      <c r="D1316" s="22"/>
      <c r="E1316" s="20"/>
      <c r="F1316" s="20"/>
      <c r="G1316" s="20"/>
    </row>
    <row r="1317" spans="1:7" x14ac:dyDescent="0.35">
      <c r="A1317" s="3"/>
      <c r="D1317" s="22"/>
      <c r="E1317" s="20"/>
      <c r="F1317" s="20"/>
      <c r="G1317" s="20"/>
    </row>
    <row r="1318" spans="1:7" x14ac:dyDescent="0.35">
      <c r="A1318" s="3"/>
      <c r="D1318" s="22"/>
      <c r="E1318" s="20"/>
      <c r="F1318" s="20"/>
      <c r="G1318" s="20"/>
    </row>
    <row r="1319" spans="1:7" x14ac:dyDescent="0.35">
      <c r="A1319" s="3"/>
      <c r="D1319" s="22"/>
      <c r="E1319" s="20"/>
      <c r="F1319" s="20"/>
      <c r="G1319" s="20"/>
    </row>
    <row r="1320" spans="1:7" x14ac:dyDescent="0.35">
      <c r="A1320" s="3"/>
      <c r="D1320" s="22"/>
      <c r="E1320" s="20"/>
      <c r="F1320" s="20"/>
      <c r="G1320" s="20"/>
    </row>
    <row r="1321" spans="1:7" x14ac:dyDescent="0.35">
      <c r="A1321" s="3"/>
      <c r="D1321" s="22"/>
      <c r="E1321" s="20"/>
      <c r="F1321" s="20"/>
      <c r="G1321" s="20"/>
    </row>
    <row r="1322" spans="1:7" x14ac:dyDescent="0.35">
      <c r="A1322" s="3"/>
      <c r="D1322" s="22"/>
      <c r="E1322" s="20"/>
      <c r="F1322" s="20"/>
      <c r="G1322" s="20"/>
    </row>
    <row r="1323" spans="1:7" x14ac:dyDescent="0.35">
      <c r="A1323" s="3"/>
      <c r="D1323" s="22"/>
      <c r="E1323" s="20"/>
      <c r="F1323" s="20"/>
      <c r="G1323" s="20"/>
    </row>
    <row r="1324" spans="1:7" x14ac:dyDescent="0.35">
      <c r="A1324" s="3"/>
      <c r="D1324" s="22"/>
      <c r="E1324" s="20"/>
      <c r="F1324" s="20"/>
      <c r="G1324" s="20"/>
    </row>
    <row r="1325" spans="1:7" x14ac:dyDescent="0.35">
      <c r="A1325" s="3"/>
      <c r="D1325" s="22"/>
      <c r="E1325" s="20"/>
      <c r="F1325" s="20"/>
      <c r="G1325" s="20"/>
    </row>
    <row r="1326" spans="1:7" x14ac:dyDescent="0.35">
      <c r="D1326" s="22"/>
      <c r="E1326" s="20"/>
      <c r="F1326" s="20"/>
      <c r="G1326" s="20"/>
    </row>
    <row r="1327" spans="1:7" x14ac:dyDescent="0.35">
      <c r="D1327" s="22"/>
      <c r="E1327" s="20"/>
      <c r="F1327" s="20"/>
      <c r="G1327" s="20"/>
    </row>
    <row r="1328" spans="1:7" x14ac:dyDescent="0.35">
      <c r="D1328" s="22"/>
      <c r="E1328" s="20"/>
      <c r="F1328" s="20"/>
      <c r="G1328" s="20"/>
    </row>
    <row r="1329" spans="4:7" x14ac:dyDescent="0.35">
      <c r="D1329" s="22"/>
      <c r="E1329" s="20"/>
      <c r="F1329" s="20"/>
      <c r="G1329" s="20"/>
    </row>
    <row r="1330" spans="4:7" x14ac:dyDescent="0.35">
      <c r="D1330" s="22"/>
      <c r="E1330" s="20"/>
      <c r="F1330" s="20"/>
      <c r="G1330" s="20"/>
    </row>
    <row r="1331" spans="4:7" x14ac:dyDescent="0.35">
      <c r="D1331" s="22"/>
      <c r="E1331" s="20"/>
      <c r="F1331" s="20"/>
      <c r="G1331" s="20"/>
    </row>
    <row r="1332" spans="4:7" x14ac:dyDescent="0.35">
      <c r="D1332" s="22"/>
      <c r="E1332" s="20"/>
      <c r="F1332" s="20"/>
      <c r="G1332" s="20"/>
    </row>
    <row r="1333" spans="4:7" x14ac:dyDescent="0.35">
      <c r="D1333" s="22"/>
      <c r="E1333" s="20"/>
      <c r="F1333" s="20"/>
      <c r="G1333" s="20"/>
    </row>
    <row r="1334" spans="4:7" x14ac:dyDescent="0.35">
      <c r="D1334" s="22"/>
      <c r="E1334" s="20"/>
      <c r="F1334" s="20"/>
      <c r="G1334" s="20"/>
    </row>
    <row r="1335" spans="4:7" x14ac:dyDescent="0.35">
      <c r="D1335" s="22"/>
      <c r="E1335" s="20"/>
      <c r="F1335" s="20"/>
      <c r="G1335" s="20"/>
    </row>
    <row r="1336" spans="4:7" x14ac:dyDescent="0.35">
      <c r="D1336" s="22"/>
      <c r="E1336" s="20"/>
      <c r="F1336" s="20"/>
      <c r="G1336" s="20"/>
    </row>
    <row r="1337" spans="4:7" x14ac:dyDescent="0.35">
      <c r="D1337" s="22"/>
      <c r="E1337" s="20"/>
      <c r="F1337" s="20"/>
      <c r="G1337" s="20"/>
    </row>
    <row r="1338" spans="4:7" x14ac:dyDescent="0.35">
      <c r="D1338" s="22"/>
      <c r="E1338" s="20"/>
      <c r="F1338" s="20"/>
      <c r="G1338" s="20"/>
    </row>
    <row r="1339" spans="4:7" x14ac:dyDescent="0.35">
      <c r="D1339" s="22"/>
      <c r="E1339" s="20"/>
      <c r="F1339" s="20"/>
      <c r="G1339" s="20"/>
    </row>
    <row r="1340" spans="4:7" x14ac:dyDescent="0.35">
      <c r="D1340" s="22"/>
      <c r="E1340" s="20"/>
      <c r="F1340" s="20"/>
      <c r="G1340" s="20"/>
    </row>
    <row r="1341" spans="4:7" x14ac:dyDescent="0.35">
      <c r="D1341" s="22"/>
      <c r="E1341" s="20"/>
      <c r="F1341" s="20"/>
      <c r="G1341" s="20"/>
    </row>
    <row r="1342" spans="4:7" x14ac:dyDescent="0.35">
      <c r="D1342" s="22"/>
      <c r="E1342" s="20"/>
      <c r="F1342" s="20"/>
      <c r="G1342" s="20"/>
    </row>
    <row r="1343" spans="4:7" x14ac:dyDescent="0.35">
      <c r="D1343" s="22"/>
      <c r="E1343" s="20"/>
      <c r="F1343" s="20"/>
      <c r="G1343" s="20"/>
    </row>
    <row r="1344" spans="4:7" x14ac:dyDescent="0.35">
      <c r="D1344" s="22"/>
      <c r="E1344" s="20"/>
      <c r="F1344" s="20"/>
      <c r="G1344" s="20"/>
    </row>
    <row r="1345" spans="4:7" x14ac:dyDescent="0.35">
      <c r="D1345" s="22"/>
      <c r="E1345" s="20"/>
      <c r="F1345" s="20"/>
      <c r="G1345" s="20"/>
    </row>
    <row r="1346" spans="4:7" x14ac:dyDescent="0.35">
      <c r="D1346" s="22"/>
      <c r="E1346" s="20"/>
      <c r="F1346" s="20"/>
      <c r="G1346" s="20"/>
    </row>
    <row r="1347" spans="4:7" x14ac:dyDescent="0.35">
      <c r="D1347" s="22"/>
      <c r="E1347" s="20"/>
      <c r="F1347" s="20"/>
      <c r="G1347" s="20"/>
    </row>
    <row r="1348" spans="4:7" x14ac:dyDescent="0.35">
      <c r="D1348" s="22"/>
      <c r="E1348" s="20"/>
      <c r="F1348" s="20"/>
      <c r="G1348" s="20"/>
    </row>
    <row r="1349" spans="4:7" x14ac:dyDescent="0.35">
      <c r="D1349" s="22"/>
      <c r="E1349" s="20"/>
      <c r="F1349" s="20"/>
      <c r="G1349" s="20"/>
    </row>
    <row r="1350" spans="4:7" x14ac:dyDescent="0.35">
      <c r="D1350" s="22"/>
      <c r="E1350" s="20"/>
      <c r="F1350" s="20"/>
      <c r="G1350" s="20"/>
    </row>
    <row r="1351" spans="4:7" x14ac:dyDescent="0.35">
      <c r="D1351" s="22"/>
      <c r="E1351" s="20"/>
      <c r="F1351" s="20"/>
      <c r="G1351" s="20"/>
    </row>
    <row r="1352" spans="4:7" x14ac:dyDescent="0.35">
      <c r="D1352" s="22"/>
      <c r="E1352" s="20"/>
      <c r="F1352" s="20"/>
      <c r="G1352" s="20"/>
    </row>
    <row r="1353" spans="4:7" x14ac:dyDescent="0.35">
      <c r="D1353" s="22"/>
      <c r="E1353" s="20"/>
      <c r="F1353" s="20"/>
      <c r="G1353" s="20"/>
    </row>
    <row r="1354" spans="4:7" x14ac:dyDescent="0.35">
      <c r="D1354" s="22"/>
      <c r="E1354" s="20"/>
      <c r="F1354" s="20"/>
      <c r="G1354" s="20"/>
    </row>
    <row r="1355" spans="4:7" x14ac:dyDescent="0.35">
      <c r="D1355" s="22"/>
      <c r="E1355" s="20"/>
      <c r="F1355" s="20"/>
      <c r="G1355" s="20"/>
    </row>
    <row r="1356" spans="4:7" x14ac:dyDescent="0.35">
      <c r="D1356" s="22"/>
      <c r="E1356" s="20"/>
      <c r="F1356" s="20"/>
      <c r="G1356" s="20"/>
    </row>
    <row r="1357" spans="4:7" x14ac:dyDescent="0.35">
      <c r="D1357" s="22"/>
      <c r="E1357" s="20"/>
      <c r="F1357" s="20"/>
      <c r="G1357" s="20"/>
    </row>
    <row r="1358" spans="4:7" x14ac:dyDescent="0.35">
      <c r="D1358" s="22"/>
      <c r="E1358" s="20"/>
      <c r="F1358" s="20"/>
      <c r="G1358" s="20"/>
    </row>
    <row r="1359" spans="4:7" x14ac:dyDescent="0.35">
      <c r="D1359" s="22"/>
      <c r="E1359" s="20"/>
      <c r="F1359" s="20"/>
      <c r="G1359" s="20"/>
    </row>
    <row r="1360" spans="4:7" x14ac:dyDescent="0.35">
      <c r="D1360" s="22"/>
      <c r="E1360" s="20"/>
      <c r="F1360" s="20"/>
      <c r="G1360" s="20"/>
    </row>
    <row r="1361" spans="2:7" x14ac:dyDescent="0.35">
      <c r="D1361" s="22"/>
      <c r="E1361" s="20"/>
      <c r="F1361" s="20"/>
      <c r="G1361" s="20"/>
    </row>
    <row r="1362" spans="2:7" x14ac:dyDescent="0.35">
      <c r="D1362" s="22"/>
      <c r="E1362" s="20"/>
      <c r="F1362" s="20"/>
      <c r="G1362" s="20"/>
    </row>
    <row r="1363" spans="2:7" x14ac:dyDescent="0.35">
      <c r="D1363" s="22"/>
      <c r="E1363" s="20"/>
      <c r="F1363" s="20"/>
      <c r="G1363" s="20"/>
    </row>
    <row r="1364" spans="2:7" x14ac:dyDescent="0.35">
      <c r="B1364" s="3"/>
      <c r="C1364" s="3"/>
      <c r="D1364" s="22"/>
      <c r="E1364" s="20"/>
      <c r="F1364" s="20"/>
      <c r="G1364" s="20"/>
    </row>
    <row r="1365" spans="2:7" x14ac:dyDescent="0.35">
      <c r="B1365" s="3"/>
      <c r="C1365" s="3"/>
      <c r="D1365" s="22"/>
      <c r="E1365" s="20"/>
      <c r="F1365" s="20"/>
      <c r="G1365" s="20"/>
    </row>
    <row r="1366" spans="2:7" x14ac:dyDescent="0.35">
      <c r="B1366" s="3"/>
      <c r="C1366" s="3"/>
      <c r="D1366" s="22"/>
      <c r="E1366" s="20"/>
      <c r="F1366" s="20"/>
      <c r="G1366" s="20"/>
    </row>
    <row r="1367" spans="2:7" x14ac:dyDescent="0.35">
      <c r="B1367" s="3"/>
      <c r="C1367" s="3"/>
      <c r="D1367" s="3"/>
      <c r="E1367" s="3"/>
      <c r="F1367" s="3"/>
      <c r="G1367" s="3"/>
    </row>
  </sheetData>
  <mergeCells count="11">
    <mergeCell ref="A6:H7"/>
    <mergeCell ref="B168:C168"/>
    <mergeCell ref="D14:G14"/>
    <mergeCell ref="D15:G15"/>
    <mergeCell ref="A9:B9"/>
    <mergeCell ref="A161:G161"/>
    <mergeCell ref="A162:G162"/>
    <mergeCell ref="A163:G163"/>
    <mergeCell ref="A165:G165"/>
    <mergeCell ref="A157:G157"/>
    <mergeCell ref="A159:J159"/>
  </mergeCells>
  <dataValidations count="3">
    <dataValidation type="list" allowBlank="1" showInputMessage="1" showErrorMessage="1" sqref="B11">
      <formula1>$Q$9:$Q$12</formula1>
    </dataValidation>
    <dataValidation type="list" allowBlank="1" showInputMessage="1" showErrorMessage="1" sqref="B12">
      <formula1>$O$3:$O$5</formula1>
    </dataValidation>
    <dataValidation type="list" allowBlank="1" showInputMessage="1" showErrorMessage="1" sqref="B10">
      <formula1>$Q$19:$Q$21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297"/>
  <sheetViews>
    <sheetView workbookViewId="0">
      <pane xSplit="3" ySplit="14" topLeftCell="D15" activePane="bottomRight" state="frozen"/>
      <selection pane="topRight" activeCell="B27" sqref="B27"/>
      <selection pane="bottomLeft" activeCell="B27" sqref="B27"/>
      <selection pane="bottomRight"/>
    </sheetView>
  </sheetViews>
  <sheetFormatPr defaultColWidth="9.1328125" defaultRowHeight="13.5" x14ac:dyDescent="0.35"/>
  <cols>
    <col min="1" max="1" width="10.1328125" style="2" customWidth="1"/>
    <col min="2" max="2" width="38.3984375" style="2" customWidth="1"/>
    <col min="3" max="3" width="3" style="2" customWidth="1"/>
    <col min="4" max="4" width="15.1328125" style="2" customWidth="1"/>
    <col min="5" max="5" width="12.1328125" style="2" customWidth="1"/>
    <col min="6" max="6" width="13.86328125" style="2" customWidth="1"/>
    <col min="7" max="8" width="12.3984375" style="2" customWidth="1"/>
    <col min="9" max="9" width="14.265625" style="2" customWidth="1"/>
    <col min="10" max="10" width="12.59765625" style="2" customWidth="1"/>
    <col min="11" max="11" width="13.265625" style="2" customWidth="1"/>
    <col min="12" max="12" width="12" style="2" customWidth="1"/>
    <col min="13" max="13" width="12.73046875" style="2" customWidth="1"/>
    <col min="14" max="14" width="12.59765625" style="2" customWidth="1"/>
    <col min="15" max="15" width="11.1328125" style="2" customWidth="1"/>
    <col min="16" max="19" width="9.1328125" style="3"/>
    <col min="20" max="20" width="9.1328125" style="3" customWidth="1"/>
    <col min="21" max="21" width="14.73046875" style="3" hidden="1" customWidth="1"/>
    <col min="22" max="24" width="9.1328125" style="3" hidden="1" customWidth="1"/>
    <col min="25" max="27" width="9.1328125" style="3" customWidth="1"/>
    <col min="28" max="77" width="9.1328125" style="3"/>
    <col min="78" max="16384" width="9.1328125" style="2"/>
  </cols>
  <sheetData>
    <row r="1" spans="1:77" ht="14.25" customHeight="1" x14ac:dyDescent="0.4">
      <c r="A1" s="50" t="s">
        <v>167</v>
      </c>
      <c r="C1" s="1"/>
      <c r="D1" s="1"/>
      <c r="E1" s="1"/>
      <c r="F1" s="1"/>
      <c r="G1" s="1"/>
      <c r="H1" s="1"/>
      <c r="I1" s="1"/>
      <c r="J1" s="1"/>
      <c r="K1" s="1"/>
      <c r="L1" s="1"/>
      <c r="M1" s="1"/>
      <c r="N1" s="1"/>
    </row>
    <row r="2" spans="1:77" ht="14.25" customHeight="1" x14ac:dyDescent="0.35">
      <c r="A2" s="48" t="s">
        <v>168</v>
      </c>
      <c r="C2" s="1"/>
      <c r="D2" s="1"/>
      <c r="E2" s="1"/>
      <c r="F2" s="1"/>
      <c r="G2" s="1"/>
      <c r="H2" s="1"/>
      <c r="I2" s="1"/>
      <c r="J2" s="1"/>
      <c r="K2" s="1"/>
      <c r="L2" s="1"/>
      <c r="M2" s="1"/>
      <c r="N2" s="1"/>
    </row>
    <row r="3" spans="1:77" x14ac:dyDescent="0.35">
      <c r="A3" s="49" t="s">
        <v>41</v>
      </c>
      <c r="C3" s="1"/>
      <c r="D3" s="1"/>
      <c r="E3" s="1"/>
      <c r="F3" s="1"/>
      <c r="G3" s="1"/>
      <c r="H3" s="1"/>
      <c r="I3" s="1"/>
      <c r="J3" s="1"/>
      <c r="K3" s="1"/>
      <c r="L3" s="1"/>
      <c r="M3" s="1"/>
      <c r="N3" s="1"/>
    </row>
    <row r="4" spans="1:77" ht="14.25" x14ac:dyDescent="0.35">
      <c r="A4" s="49" t="s">
        <v>43</v>
      </c>
      <c r="C4" s="1"/>
      <c r="D4" s="1"/>
      <c r="E4" s="1"/>
      <c r="F4" s="1"/>
      <c r="G4" s="1"/>
      <c r="H4" s="1"/>
      <c r="I4" s="1"/>
      <c r="J4" s="1"/>
      <c r="K4" s="1"/>
      <c r="L4" s="1"/>
      <c r="M4" s="1"/>
      <c r="N4" s="1"/>
    </row>
    <row r="5" spans="1:77" ht="9.75" customHeight="1" x14ac:dyDescent="0.35">
      <c r="Y5" s="23"/>
    </row>
    <row r="6" spans="1:77" ht="26.25" customHeight="1" x14ac:dyDescent="0.4">
      <c r="A6" s="120" t="s">
        <v>169</v>
      </c>
      <c r="B6" s="120"/>
      <c r="C6" s="120"/>
      <c r="D6" s="120"/>
      <c r="E6" s="120"/>
      <c r="F6" s="120"/>
      <c r="G6" s="120"/>
      <c r="H6" s="120"/>
      <c r="I6" s="120"/>
      <c r="J6" s="120"/>
      <c r="K6" s="120"/>
      <c r="L6" s="120"/>
      <c r="M6" s="120"/>
      <c r="N6" s="64"/>
      <c r="Y6" s="23"/>
    </row>
    <row r="7" spans="1:77" ht="12" customHeight="1" thickBot="1" x14ac:dyDescent="0.45">
      <c r="D7" s="1"/>
      <c r="E7" s="1"/>
      <c r="F7" s="1"/>
      <c r="G7" s="1"/>
      <c r="H7" s="1"/>
      <c r="I7" s="1"/>
      <c r="J7" s="1"/>
      <c r="K7" s="1"/>
      <c r="L7" s="1"/>
      <c r="M7" s="1"/>
      <c r="N7" s="1"/>
      <c r="O7" s="3"/>
      <c r="Y7" s="23"/>
      <c r="Z7" s="58"/>
    </row>
    <row r="8" spans="1:77" ht="30" customHeight="1" thickBot="1" x14ac:dyDescent="0.4">
      <c r="A8" s="121" t="s">
        <v>47</v>
      </c>
      <c r="B8" s="122"/>
      <c r="D8" s="1"/>
      <c r="E8" s="1"/>
      <c r="F8" s="1"/>
      <c r="G8" s="1"/>
      <c r="H8" s="1"/>
      <c r="I8" s="1"/>
      <c r="J8" s="1"/>
      <c r="K8" s="1"/>
      <c r="L8" s="1"/>
      <c r="M8" s="1"/>
      <c r="N8" s="1"/>
      <c r="O8" s="3"/>
      <c r="X8" s="3" t="s">
        <v>48</v>
      </c>
      <c r="Y8" s="23"/>
    </row>
    <row r="9" spans="1:77" ht="13.9" thickBot="1" x14ac:dyDescent="0.4">
      <c r="A9" s="24" t="s">
        <v>49</v>
      </c>
      <c r="B9" s="47" t="s">
        <v>50</v>
      </c>
      <c r="D9" s="1"/>
      <c r="E9" s="1"/>
      <c r="F9" s="1"/>
      <c r="G9" s="1"/>
      <c r="H9" s="1"/>
      <c r="I9" s="1"/>
      <c r="J9" s="1"/>
      <c r="K9" s="1"/>
      <c r="L9" s="1"/>
      <c r="M9" s="1"/>
      <c r="N9" s="1"/>
      <c r="O9" s="3"/>
      <c r="X9" s="3" t="s">
        <v>51</v>
      </c>
      <c r="Y9" s="23"/>
    </row>
    <row r="10" spans="1:77" ht="23.65" thickBot="1" x14ac:dyDescent="0.4">
      <c r="A10" s="62" t="s">
        <v>52</v>
      </c>
      <c r="B10" s="63" t="s">
        <v>53</v>
      </c>
      <c r="D10" s="1"/>
      <c r="E10" s="1"/>
      <c r="F10" s="5"/>
      <c r="G10" s="5"/>
      <c r="H10" s="1"/>
      <c r="I10" s="1"/>
      <c r="J10" s="1"/>
      <c r="K10" s="1"/>
      <c r="L10" s="1"/>
      <c r="M10" s="1"/>
      <c r="N10" s="1"/>
      <c r="O10" s="4">
        <v>14</v>
      </c>
      <c r="X10" s="3" t="s">
        <v>53</v>
      </c>
    </row>
    <row r="11" spans="1:77" x14ac:dyDescent="0.35">
      <c r="A11" s="9"/>
      <c r="B11" s="6"/>
      <c r="C11" s="6"/>
      <c r="D11" s="6"/>
      <c r="E11" s="7"/>
      <c r="F11" s="7"/>
      <c r="G11" s="7"/>
      <c r="H11" s="7"/>
      <c r="I11" s="7"/>
      <c r="J11" s="7"/>
      <c r="K11" s="7"/>
      <c r="L11" s="7"/>
      <c r="M11" s="7"/>
      <c r="N11" s="7"/>
      <c r="O11" s="4"/>
    </row>
    <row r="12" spans="1:77" x14ac:dyDescent="0.35">
      <c r="A12" s="61"/>
      <c r="B12" s="5"/>
      <c r="C12" s="5"/>
      <c r="D12" s="124" t="str">
        <f>B9</f>
        <v>2016/2017</v>
      </c>
      <c r="E12" s="124"/>
      <c r="F12" s="124"/>
      <c r="G12" s="124"/>
      <c r="H12" s="124"/>
      <c r="I12" s="124"/>
      <c r="J12" s="124"/>
      <c r="K12" s="124"/>
      <c r="L12" s="124"/>
      <c r="M12" s="124"/>
      <c r="N12" s="125"/>
      <c r="O12" s="4"/>
    </row>
    <row r="13" spans="1:77" x14ac:dyDescent="0.35">
      <c r="A13" s="3"/>
      <c r="B13" s="5"/>
      <c r="C13" s="5"/>
      <c r="D13" s="126" t="str">
        <f>B10</f>
        <v>Five years after graduation</v>
      </c>
      <c r="E13" s="124"/>
      <c r="F13" s="124"/>
      <c r="G13" s="124"/>
      <c r="H13" s="124"/>
      <c r="I13" s="124"/>
      <c r="J13" s="124"/>
      <c r="K13" s="124"/>
      <c r="L13" s="124"/>
      <c r="M13" s="124"/>
      <c r="N13" s="125"/>
      <c r="O13" s="3"/>
      <c r="BY13" s="2"/>
    </row>
    <row r="14" spans="1:77" s="9" customFormat="1" ht="51" customHeight="1" x14ac:dyDescent="0.35">
      <c r="A14" s="10" t="s">
        <v>170</v>
      </c>
      <c r="B14" s="129" t="s">
        <v>171</v>
      </c>
      <c r="C14" s="130"/>
      <c r="D14" s="11" t="s">
        <v>59</v>
      </c>
      <c r="E14" s="12" t="s">
        <v>172</v>
      </c>
      <c r="F14" s="12" t="s">
        <v>61</v>
      </c>
      <c r="G14" s="12" t="s">
        <v>62</v>
      </c>
      <c r="H14" s="12" t="s">
        <v>63</v>
      </c>
      <c r="I14" s="38" t="s">
        <v>64</v>
      </c>
      <c r="J14" s="12" t="s">
        <v>65</v>
      </c>
      <c r="K14" s="39" t="s">
        <v>173</v>
      </c>
      <c r="L14" s="12" t="s">
        <v>174</v>
      </c>
      <c r="M14" s="12" t="s">
        <v>175</v>
      </c>
      <c r="N14" s="13" t="s">
        <v>176</v>
      </c>
      <c r="O14" s="8"/>
      <c r="P14" s="8"/>
      <c r="Q14" s="8"/>
      <c r="R14" s="8"/>
      <c r="S14" s="8"/>
      <c r="T14" s="8"/>
      <c r="U14" s="8"/>
      <c r="V14" s="8"/>
      <c r="W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row>
    <row r="15" spans="1:77" x14ac:dyDescent="0.35">
      <c r="A15" s="73" t="s">
        <v>42</v>
      </c>
      <c r="B15" s="77"/>
      <c r="C15" s="77"/>
      <c r="D15" s="14"/>
      <c r="E15" s="14"/>
      <c r="F15" s="15"/>
      <c r="G15" s="15"/>
      <c r="H15" s="15"/>
      <c r="I15" s="15"/>
      <c r="J15" s="102"/>
      <c r="K15" s="15"/>
      <c r="L15" s="14"/>
      <c r="M15" s="14"/>
      <c r="N15" s="54"/>
      <c r="O15" s="3"/>
      <c r="BY15" s="2"/>
    </row>
    <row r="16" spans="1:77" x14ac:dyDescent="0.35">
      <c r="A16" s="74" t="s">
        <v>42</v>
      </c>
      <c r="B16" s="78" t="s">
        <v>177</v>
      </c>
      <c r="C16" s="78"/>
      <c r="D16" s="65">
        <f>IFERROR(VLOOKUP($A16&amp;"_"&amp;$B16,'Table 17 feed'!$F$5:$DS$64,11+$V$19+$V$20,FALSE),".")</f>
        <v>495</v>
      </c>
      <c r="E16" s="85">
        <f>IFERROR(VLOOKUP($A16&amp;"_"&amp;$B16,'Table 17 feed'!$F$5:$DS$64,12+$V$19+$V$20,FALSE),".")</f>
        <v>24.1</v>
      </c>
      <c r="F16" s="85">
        <f>IFERROR(VLOOKUP($A16&amp;"_"&amp;$B16,'Table 17 feed'!$F$5:$DS$64,14+$V$19+$V$20,FALSE),".")</f>
        <v>26.2</v>
      </c>
      <c r="G16" s="85">
        <f>IFERROR(VLOOKUP($A16&amp;"_"&amp;$B16,'Table 17 feed'!$F$5:$DS$64,15+$V$19+$V$20,FALSE),".")</f>
        <v>3.8</v>
      </c>
      <c r="H16" s="85">
        <f>IFERROR(VLOOKUP($A16&amp;"_"&amp;$B16,'Table 17 feed'!$F$5:$DS$64,16+$V$19+$V$20,FALSE),".")</f>
        <v>40.799999999999997</v>
      </c>
      <c r="I16" s="85">
        <f>IFERROR(VLOOKUP($A16&amp;"_"&amp;$B16,'Table 17 feed'!$F$5:$DS$64,17+$V$19+$V$20,FALSE),".")</f>
        <v>45.1</v>
      </c>
      <c r="J16" s="87">
        <f>IFERROR(VLOOKUP($A16&amp;"_"&amp;$B16,'Table 17 feed'!$F$5:$DS$64,18+$V$19+$V$20,FALSE),".")</f>
        <v>45.9</v>
      </c>
      <c r="K16" s="65">
        <f>IFERROR(VLOOKUP($A16&amp;"_"&amp;$B16,'Table 17 feed'!$F$5:$DS$64,19+$V$19+$V$20,FALSE),".")</f>
        <v>190</v>
      </c>
      <c r="L16" s="65">
        <f>IFERROR(VLOOKUP($A16&amp;"_"&amp;$B16,'Table 17 feed'!$F$5:$DS$64,20+$V$19+$V$20,FALSE),".")</f>
        <v>24300</v>
      </c>
      <c r="M16" s="65">
        <f>IFERROR(VLOOKUP($A16&amp;"_"&amp;$B16,'Table 17 feed'!$F$5:$DS$64,21+$V$19+$V$20,FALSE),".")</f>
        <v>31600</v>
      </c>
      <c r="N16" s="68">
        <f>IFERROR(VLOOKUP($A16&amp;"_"&amp;$B16,'Table 17 feed'!$F$5:$DS$64,22+$V$19+$V$20,FALSE),".")</f>
        <v>46700</v>
      </c>
      <c r="O16" s="3"/>
      <c r="U16" s="3" t="s">
        <v>69</v>
      </c>
      <c r="V16" s="3">
        <v>12</v>
      </c>
      <c r="X16" s="3" t="s">
        <v>70</v>
      </c>
      <c r="BY16" s="2"/>
    </row>
    <row r="17" spans="1:77" x14ac:dyDescent="0.35">
      <c r="A17" s="74" t="s">
        <v>42</v>
      </c>
      <c r="B17" s="78" t="s">
        <v>178</v>
      </c>
      <c r="C17" s="78"/>
      <c r="D17" s="65">
        <f>IFERROR(VLOOKUP($A17&amp;"_"&amp;$B17,'Table 17 feed'!$F$5:$DS$64,11+$V$19+$V$20,FALSE),".")</f>
        <v>515</v>
      </c>
      <c r="E17" s="85">
        <f>IFERROR(VLOOKUP($A17&amp;"_"&amp;$B17,'Table 17 feed'!$F$5:$DS$64,12+$V$19+$V$20,FALSE),".")</f>
        <v>46.5</v>
      </c>
      <c r="F17" s="85">
        <f>IFERROR(VLOOKUP($A17&amp;"_"&amp;$B17,'Table 17 feed'!$F$5:$DS$64,14+$V$19+$V$20,FALSE),".")</f>
        <v>33.299999999999997</v>
      </c>
      <c r="G17" s="85">
        <f>IFERROR(VLOOKUP($A17&amp;"_"&amp;$B17,'Table 17 feed'!$F$5:$DS$64,15+$V$19+$V$20,FALSE),".")</f>
        <v>2.2999999999999998</v>
      </c>
      <c r="H17" s="85">
        <f>IFERROR(VLOOKUP($A17&amp;"_"&amp;$B17,'Table 17 feed'!$F$5:$DS$64,16+$V$19+$V$20,FALSE),".")</f>
        <v>14.4</v>
      </c>
      <c r="I17" s="85">
        <f>IFERROR(VLOOKUP($A17&amp;"_"&amp;$B17,'Table 17 feed'!$F$5:$DS$64,17+$V$19+$V$20,FALSE),".")</f>
        <v>17.5</v>
      </c>
      <c r="J17" s="87">
        <f>IFERROR(VLOOKUP($A17&amp;"_"&amp;$B17,'Table 17 feed'!$F$5:$DS$64,18+$V$19+$V$20,FALSE),".")</f>
        <v>17.899999999999999</v>
      </c>
      <c r="K17" s="65">
        <f>IFERROR(VLOOKUP($A17&amp;"_"&amp;$B17,'Table 17 feed'!$F$5:$DS$64,19+$V$19+$V$20,FALSE),".")</f>
        <v>65</v>
      </c>
      <c r="L17" s="65">
        <f>IFERROR(VLOOKUP($A17&amp;"_"&amp;$B17,'Table 17 feed'!$F$5:$DS$64,20+$V$19+$V$20,FALSE),".")</f>
        <v>25200</v>
      </c>
      <c r="M17" s="65">
        <f>IFERROR(VLOOKUP($A17&amp;"_"&amp;$B17,'Table 17 feed'!$F$5:$DS$64,21+$V$19+$V$20,FALSE),".")</f>
        <v>35400</v>
      </c>
      <c r="N17" s="68">
        <f>IFERROR(VLOOKUP($A17&amp;"_"&amp;$B17,'Table 17 feed'!$F$5:$DS$64,22+$V$19+$V$20,FALSE),".")</f>
        <v>52400</v>
      </c>
      <c r="O17" s="3"/>
      <c r="X17" s="3" t="s">
        <v>72</v>
      </c>
      <c r="BY17" s="2"/>
    </row>
    <row r="18" spans="1:77" ht="13.9" thickBot="1" x14ac:dyDescent="0.4">
      <c r="A18" s="74" t="s">
        <v>42</v>
      </c>
      <c r="B18" s="78" t="s">
        <v>179</v>
      </c>
      <c r="C18" s="78"/>
      <c r="D18" s="65">
        <f>IFERROR(VLOOKUP($A18&amp;"_"&amp;$B18,'Table 17 feed'!$F$5:$DS$64,11+$V$19+$V$20,FALSE),".")</f>
        <v>10115</v>
      </c>
      <c r="E18" s="85">
        <f>IFERROR(VLOOKUP($A18&amp;"_"&amp;$B18,'Table 17 feed'!$F$5:$DS$64,12+$V$19+$V$20,FALSE),".")</f>
        <v>69.900000000000006</v>
      </c>
      <c r="F18" s="85">
        <f>IFERROR(VLOOKUP($A18&amp;"_"&amp;$B18,'Table 17 feed'!$F$5:$DS$64,14+$V$19+$V$20,FALSE),".")</f>
        <v>21.6</v>
      </c>
      <c r="G18" s="85">
        <f>IFERROR(VLOOKUP($A18&amp;"_"&amp;$B18,'Table 17 feed'!$F$5:$DS$64,15+$V$19+$V$20,FALSE),".")</f>
        <v>0.9</v>
      </c>
      <c r="H18" s="85">
        <f>IFERROR(VLOOKUP($A18&amp;"_"&amp;$B18,'Table 17 feed'!$F$5:$DS$64,16+$V$19+$V$20,FALSE),".")</f>
        <v>4.5999999999999996</v>
      </c>
      <c r="I18" s="85">
        <f>IFERROR(VLOOKUP($A18&amp;"_"&amp;$B18,'Table 17 feed'!$F$5:$DS$64,17+$V$19+$V$20,FALSE),".")</f>
        <v>5.6</v>
      </c>
      <c r="J18" s="87">
        <f>IFERROR(VLOOKUP($A18&amp;"_"&amp;$B18,'Table 17 feed'!$F$5:$DS$64,18+$V$19+$V$20,FALSE),".")</f>
        <v>7.6</v>
      </c>
      <c r="K18" s="65">
        <f>IFERROR(VLOOKUP($A18&amp;"_"&amp;$B18,'Table 17 feed'!$F$5:$DS$64,19+$V$19+$V$20,FALSE),".")</f>
        <v>420</v>
      </c>
      <c r="L18" s="65">
        <f>IFERROR(VLOOKUP($A18&amp;"_"&amp;$B18,'Table 17 feed'!$F$5:$DS$64,20+$V$19+$V$20,FALSE),".")</f>
        <v>13500</v>
      </c>
      <c r="M18" s="65">
        <f>IFERROR(VLOOKUP($A18&amp;"_"&amp;$B18,'Table 17 feed'!$F$5:$DS$64,21+$V$19+$V$20,FALSE),".")</f>
        <v>26200</v>
      </c>
      <c r="N18" s="68">
        <f>IFERROR(VLOOKUP($A18&amp;"_"&amp;$B18,'Table 17 feed'!$F$5:$DS$64,22+$V$19+$V$20,FALSE),".")</f>
        <v>38800</v>
      </c>
      <c r="O18" s="3"/>
      <c r="X18" s="3" t="s">
        <v>50</v>
      </c>
      <c r="BY18" s="2"/>
    </row>
    <row r="19" spans="1:77" ht="13.9" thickBot="1" x14ac:dyDescent="0.4">
      <c r="A19" s="74" t="s">
        <v>42</v>
      </c>
      <c r="B19" s="78" t="s">
        <v>180</v>
      </c>
      <c r="C19" s="79"/>
      <c r="D19" s="65">
        <f>IFERROR(VLOOKUP($A19&amp;"_"&amp;$B19,'Table 17 feed'!$F$5:$DS$64,11+$V$19+$V$20,FALSE),".")</f>
        <v>2025</v>
      </c>
      <c r="E19" s="85">
        <f>IFERROR(VLOOKUP($A19&amp;"_"&amp;$B19,'Table 17 feed'!$F$5:$DS$64,12+$V$19+$V$20,FALSE),".")</f>
        <v>67</v>
      </c>
      <c r="F19" s="85">
        <f>IFERROR(VLOOKUP($A19&amp;"_"&amp;$B19,'Table 17 feed'!$F$5:$DS$64,14+$V$19+$V$20,FALSE),".")</f>
        <v>12.9</v>
      </c>
      <c r="G19" s="85">
        <f>IFERROR(VLOOKUP($A19&amp;"_"&amp;$B19,'Table 17 feed'!$F$5:$DS$64,15+$V$19+$V$20,FALSE),".")</f>
        <v>1.8</v>
      </c>
      <c r="H19" s="85">
        <f>IFERROR(VLOOKUP($A19&amp;"_"&amp;$B19,'Table 17 feed'!$F$5:$DS$64,16+$V$19+$V$20,FALSE),".")</f>
        <v>13.5</v>
      </c>
      <c r="I19" s="85">
        <f>IFERROR(VLOOKUP($A19&amp;"_"&amp;$B19,'Table 17 feed'!$F$5:$DS$64,17+$V$19+$V$20,FALSE),".")</f>
        <v>16.100000000000001</v>
      </c>
      <c r="J19" s="87">
        <f>IFERROR(VLOOKUP($A19&amp;"_"&amp;$B19,'Table 17 feed'!$F$5:$DS$64,18+$V$19+$V$20,FALSE),".")</f>
        <v>18.3</v>
      </c>
      <c r="K19" s="65">
        <f>IFERROR(VLOOKUP($A19&amp;"_"&amp;$B19,'Table 17 feed'!$F$5:$DS$64,19+$V$19+$V$20,FALSE),".")</f>
        <v>265</v>
      </c>
      <c r="L19" s="65">
        <f>IFERROR(VLOOKUP($A19&amp;"_"&amp;$B19,'Table 17 feed'!$F$5:$DS$64,20+$V$19+$V$20,FALSE),".")</f>
        <v>20700</v>
      </c>
      <c r="M19" s="65">
        <f>IFERROR(VLOOKUP($A19&amp;"_"&amp;$B19,'Table 17 feed'!$F$5:$DS$64,21+$V$19+$V$20,FALSE),".")</f>
        <v>29700</v>
      </c>
      <c r="N19" s="68">
        <f>IFERROR(VLOOKUP($A19&amp;"_"&amp;$B19,'Table 17 feed'!$F$5:$DS$64,22+$V$19+$V$20,FALSE),".")</f>
        <v>42300</v>
      </c>
      <c r="O19" s="3"/>
      <c r="U19" s="56" t="s">
        <v>73</v>
      </c>
      <c r="V19" s="57">
        <f>IF(B10=X8,0,IF(B10=X9,V16,IF(B10=X10,2*V16)))</f>
        <v>24</v>
      </c>
      <c r="X19" s="2"/>
      <c r="BY19" s="2"/>
    </row>
    <row r="20" spans="1:77" ht="13.9" thickBot="1" x14ac:dyDescent="0.4">
      <c r="A20" s="74" t="s">
        <v>42</v>
      </c>
      <c r="B20" s="80" t="s">
        <v>181</v>
      </c>
      <c r="C20" s="78"/>
      <c r="D20" s="65">
        <f>IFERROR(VLOOKUP($A20&amp;"_"&amp;$B20,'Table 17 feed'!$F$5:$DS$64,11+$V$19+$V$20,FALSE),".")</f>
        <v>1905</v>
      </c>
      <c r="E20" s="85">
        <f>IFERROR(VLOOKUP($A20&amp;"_"&amp;$B20,'Table 17 feed'!$F$5:$DS$64,12+$V$19+$V$20,FALSE),".")</f>
        <v>52.2</v>
      </c>
      <c r="F20" s="85">
        <f>IFERROR(VLOOKUP($A20&amp;"_"&amp;$B20,'Table 17 feed'!$F$5:$DS$64,14+$V$19+$V$20,FALSE),".")</f>
        <v>23.2</v>
      </c>
      <c r="G20" s="85">
        <f>IFERROR(VLOOKUP($A20&amp;"_"&amp;$B20,'Table 17 feed'!$F$5:$DS$64,15+$V$19+$V$20,FALSE),".")</f>
        <v>2.8</v>
      </c>
      <c r="H20" s="85">
        <f>IFERROR(VLOOKUP($A20&amp;"_"&amp;$B20,'Table 17 feed'!$F$5:$DS$64,16+$V$19+$V$20,FALSE),".")</f>
        <v>15.5</v>
      </c>
      <c r="I20" s="85">
        <f>IFERROR(VLOOKUP($A20&amp;"_"&amp;$B20,'Table 17 feed'!$F$5:$DS$64,17+$V$19+$V$20,FALSE),".")</f>
        <v>19.100000000000001</v>
      </c>
      <c r="J20" s="87">
        <f>IFERROR(VLOOKUP($A20&amp;"_"&amp;$B20,'Table 17 feed'!$F$5:$DS$64,18+$V$19+$V$20,FALSE),".")</f>
        <v>21.7</v>
      </c>
      <c r="K20" s="65">
        <f>IFERROR(VLOOKUP($A20&amp;"_"&amp;$B20,'Table 17 feed'!$F$5:$DS$64,19+$V$19+$V$20,FALSE),".")</f>
        <v>270</v>
      </c>
      <c r="L20" s="65">
        <f>IFERROR(VLOOKUP($A20&amp;"_"&amp;$B20,'Table 17 feed'!$F$5:$DS$64,20+$V$19+$V$20,FALSE),".")</f>
        <v>23000</v>
      </c>
      <c r="M20" s="65">
        <f>IFERROR(VLOOKUP($A20&amp;"_"&amp;$B20,'Table 17 feed'!$F$5:$DS$64,21+$V$19+$V$20,FALSE),".")</f>
        <v>31700</v>
      </c>
      <c r="N20" s="68">
        <f>IFERROR(VLOOKUP($A20&amp;"_"&amp;$B20,'Table 17 feed'!$F$5:$DS$64,22+$V$19+$V$20,FALSE),".")</f>
        <v>44400</v>
      </c>
      <c r="O20" s="3"/>
      <c r="U20" s="56" t="s">
        <v>76</v>
      </c>
      <c r="V20" s="57">
        <f>IF(B9=X16,6*V16,IF(B9=X17,3*V16,IF(B9=X18,0)))</f>
        <v>0</v>
      </c>
      <c r="BY20" s="2"/>
    </row>
    <row r="21" spans="1:77" x14ac:dyDescent="0.35">
      <c r="A21" s="74" t="s">
        <v>42</v>
      </c>
      <c r="B21" s="81" t="s">
        <v>182</v>
      </c>
      <c r="C21" s="78"/>
      <c r="D21" s="65">
        <f>IFERROR(VLOOKUP($A21&amp;"_"&amp;$B21,'Table 17 feed'!$F$5:$DS$64,11+$V$19+$V$20,FALSE),".")</f>
        <v>2170</v>
      </c>
      <c r="E21" s="85">
        <f>IFERROR(VLOOKUP($A21&amp;"_"&amp;$B21,'Table 17 feed'!$F$5:$DS$64,12+$V$19+$V$20,FALSE),".")</f>
        <v>53.7</v>
      </c>
      <c r="F21" s="85">
        <f>IFERROR(VLOOKUP($A21&amp;"_"&amp;$B21,'Table 17 feed'!$F$5:$DS$64,14+$V$19+$V$20,FALSE),".")</f>
        <v>24.2</v>
      </c>
      <c r="G21" s="85">
        <f>IFERROR(VLOOKUP($A21&amp;"_"&amp;$B21,'Table 17 feed'!$F$5:$DS$64,15+$V$19+$V$20,FALSE),".")</f>
        <v>2.6</v>
      </c>
      <c r="H21" s="85">
        <f>IFERROR(VLOOKUP($A21&amp;"_"&amp;$B21,'Table 17 feed'!$F$5:$DS$64,16+$V$19+$V$20,FALSE),".")</f>
        <v>16.3</v>
      </c>
      <c r="I21" s="85">
        <f>IFERROR(VLOOKUP($A21&amp;"_"&amp;$B21,'Table 17 feed'!$F$5:$DS$64,17+$V$19+$V$20,FALSE),".")</f>
        <v>18.2</v>
      </c>
      <c r="J21" s="87">
        <f>IFERROR(VLOOKUP($A21&amp;"_"&amp;$B21,'Table 17 feed'!$F$5:$DS$64,18+$V$19+$V$20,FALSE),".")</f>
        <v>19.399999999999999</v>
      </c>
      <c r="K21" s="65">
        <f>IFERROR(VLOOKUP($A21&amp;"_"&amp;$B21,'Table 17 feed'!$F$5:$DS$64,19+$V$19+$V$20,FALSE),".")</f>
        <v>330</v>
      </c>
      <c r="L21" s="65">
        <f>IFERROR(VLOOKUP($A21&amp;"_"&amp;$B21,'Table 17 feed'!$F$5:$DS$64,20+$V$19+$V$20,FALSE),".")</f>
        <v>22000</v>
      </c>
      <c r="M21" s="65">
        <f>IFERROR(VLOOKUP($A21&amp;"_"&amp;$B21,'Table 17 feed'!$F$5:$DS$64,21+$V$19+$V$20,FALSE),".")</f>
        <v>30600</v>
      </c>
      <c r="N21" s="68">
        <f>IFERROR(VLOOKUP($A21&amp;"_"&amp;$B21,'Table 17 feed'!$F$5:$DS$64,22+$V$19+$V$20,FALSE),".")</f>
        <v>44800</v>
      </c>
      <c r="O21" s="3"/>
      <c r="BY21" s="2"/>
    </row>
    <row r="22" spans="1:77" x14ac:dyDescent="0.35">
      <c r="A22" s="74" t="s">
        <v>42</v>
      </c>
      <c r="B22" s="81" t="s">
        <v>183</v>
      </c>
      <c r="C22" s="82"/>
      <c r="D22" s="65">
        <f>IFERROR(VLOOKUP($A22&amp;"_"&amp;$B22,'Table 17 feed'!$F$5:$DS$64,11+$V$19+$V$20,FALSE),".")</f>
        <v>1045</v>
      </c>
      <c r="E22" s="85">
        <f>IFERROR(VLOOKUP($A22&amp;"_"&amp;$B22,'Table 17 feed'!$F$5:$DS$64,12+$V$19+$V$20,FALSE),".")</f>
        <v>48.2</v>
      </c>
      <c r="F22" s="85">
        <f>IFERROR(VLOOKUP($A22&amp;"_"&amp;$B22,'Table 17 feed'!$F$5:$DS$64,14+$V$19+$V$20,FALSE),".")</f>
        <v>17.8</v>
      </c>
      <c r="G22" s="85">
        <f>IFERROR(VLOOKUP($A22&amp;"_"&amp;$B22,'Table 17 feed'!$F$5:$DS$64,15+$V$19+$V$20,FALSE),".")</f>
        <v>3.9</v>
      </c>
      <c r="H22" s="85">
        <f>IFERROR(VLOOKUP($A22&amp;"_"&amp;$B22,'Table 17 feed'!$F$5:$DS$64,16+$V$19+$V$20,FALSE),".")</f>
        <v>22</v>
      </c>
      <c r="I22" s="85">
        <f>IFERROR(VLOOKUP($A22&amp;"_"&amp;$B22,'Table 17 feed'!$F$5:$DS$64,17+$V$19+$V$20,FALSE),".")</f>
        <v>25.9</v>
      </c>
      <c r="J22" s="87">
        <f>IFERROR(VLOOKUP($A22&amp;"_"&amp;$B22,'Table 17 feed'!$F$5:$DS$64,18+$V$19+$V$20,FALSE),".")</f>
        <v>30.1</v>
      </c>
      <c r="K22" s="65">
        <f>IFERROR(VLOOKUP($A22&amp;"_"&amp;$B22,'Table 17 feed'!$F$5:$DS$64,19+$V$19+$V$20,FALSE),".")</f>
        <v>225</v>
      </c>
      <c r="L22" s="65">
        <f>IFERROR(VLOOKUP($A22&amp;"_"&amp;$B22,'Table 17 feed'!$F$5:$DS$64,20+$V$19+$V$20,FALSE),".")</f>
        <v>21500</v>
      </c>
      <c r="M22" s="65">
        <f>IFERROR(VLOOKUP($A22&amp;"_"&amp;$B22,'Table 17 feed'!$F$5:$DS$64,21+$V$19+$V$20,FALSE),".")</f>
        <v>28500</v>
      </c>
      <c r="N22" s="68">
        <f>IFERROR(VLOOKUP($A22&amp;"_"&amp;$B22,'Table 17 feed'!$F$5:$DS$64,22+$V$19+$V$20,FALSE),".")</f>
        <v>36900</v>
      </c>
      <c r="O22" s="3"/>
      <c r="P22" s="3" t="s">
        <v>19</v>
      </c>
      <c r="BY22" s="2"/>
    </row>
    <row r="23" spans="1:77" x14ac:dyDescent="0.35">
      <c r="A23" s="74" t="s">
        <v>42</v>
      </c>
      <c r="B23" s="80" t="s">
        <v>184</v>
      </c>
      <c r="C23" s="78"/>
      <c r="D23" s="65">
        <f>IFERROR(VLOOKUP($A23&amp;"_"&amp;$B23,'Table 17 feed'!$F$5:$DS$64,11+$V$19+$V$20,FALSE),".")</f>
        <v>2190</v>
      </c>
      <c r="E23" s="85">
        <f>IFERROR(VLOOKUP($A23&amp;"_"&amp;$B23,'Table 17 feed'!$F$5:$DS$64,12+$V$19+$V$20,FALSE),".")</f>
        <v>66.8</v>
      </c>
      <c r="F23" s="85">
        <f>IFERROR(VLOOKUP($A23&amp;"_"&amp;$B23,'Table 17 feed'!$F$5:$DS$64,14+$V$19+$V$20,FALSE),".")</f>
        <v>19.600000000000001</v>
      </c>
      <c r="G23" s="85">
        <f>IFERROR(VLOOKUP($A23&amp;"_"&amp;$B23,'Table 17 feed'!$F$5:$DS$64,15+$V$19+$V$20,FALSE),".")</f>
        <v>1.4</v>
      </c>
      <c r="H23" s="85">
        <f>IFERROR(VLOOKUP($A23&amp;"_"&amp;$B23,'Table 17 feed'!$F$5:$DS$64,16+$V$19+$V$20,FALSE),".")</f>
        <v>10</v>
      </c>
      <c r="I23" s="85">
        <f>IFERROR(VLOOKUP($A23&amp;"_"&amp;$B23,'Table 17 feed'!$F$5:$DS$64,17+$V$19+$V$20,FALSE),".")</f>
        <v>10.8</v>
      </c>
      <c r="J23" s="87">
        <f>IFERROR(VLOOKUP($A23&amp;"_"&amp;$B23,'Table 17 feed'!$F$5:$DS$64,18+$V$19+$V$20,FALSE),".")</f>
        <v>12.2</v>
      </c>
      <c r="K23" s="65">
        <f>IFERROR(VLOOKUP($A23&amp;"_"&amp;$B23,'Table 17 feed'!$F$5:$DS$64,19+$V$19+$V$20,FALSE),".")</f>
        <v>205</v>
      </c>
      <c r="L23" s="65">
        <f>IFERROR(VLOOKUP($A23&amp;"_"&amp;$B23,'Table 17 feed'!$F$5:$DS$64,20+$V$19+$V$20,FALSE),".")</f>
        <v>22800</v>
      </c>
      <c r="M23" s="65">
        <f>IFERROR(VLOOKUP($A23&amp;"_"&amp;$B23,'Table 17 feed'!$F$5:$DS$64,21+$V$19+$V$20,FALSE),".")</f>
        <v>33300</v>
      </c>
      <c r="N23" s="68">
        <f>IFERROR(VLOOKUP($A23&amp;"_"&amp;$B23,'Table 17 feed'!$F$5:$DS$64,22+$V$19+$V$20,FALSE),".")</f>
        <v>47800</v>
      </c>
      <c r="O23" s="3"/>
      <c r="BY23" s="2"/>
    </row>
    <row r="24" spans="1:77" x14ac:dyDescent="0.35">
      <c r="A24" s="74" t="s">
        <v>42</v>
      </c>
      <c r="B24" s="83" t="s">
        <v>185</v>
      </c>
      <c r="C24" s="78"/>
      <c r="D24" s="65">
        <f>IFERROR(VLOOKUP($A24&amp;"_"&amp;$B24,'Table 17 feed'!$F$5:$DS$64,11+$V$19+$V$20,FALSE),".")</f>
        <v>885</v>
      </c>
      <c r="E24" s="85">
        <f>IFERROR(VLOOKUP($A24&amp;"_"&amp;$B24,'Table 17 feed'!$F$5:$DS$64,12+$V$19+$V$20,FALSE),".")</f>
        <v>18.600000000000001</v>
      </c>
      <c r="F24" s="85">
        <f>IFERROR(VLOOKUP($A24&amp;"_"&amp;$B24,'Table 17 feed'!$F$5:$DS$64,14+$V$19+$V$20,FALSE),".")</f>
        <v>32.9</v>
      </c>
      <c r="G24" s="85">
        <f>IFERROR(VLOOKUP($A24&amp;"_"&amp;$B24,'Table 17 feed'!$F$5:$DS$64,15+$V$19+$V$20,FALSE),".")</f>
        <v>4.3</v>
      </c>
      <c r="H24" s="85">
        <f>IFERROR(VLOOKUP($A24&amp;"_"&amp;$B24,'Table 17 feed'!$F$5:$DS$64,16+$V$19+$V$20,FALSE),".")</f>
        <v>35.799999999999997</v>
      </c>
      <c r="I24" s="85">
        <f>IFERROR(VLOOKUP($A24&amp;"_"&amp;$B24,'Table 17 feed'!$F$5:$DS$64,17+$V$19+$V$20,FALSE),".")</f>
        <v>41.4</v>
      </c>
      <c r="J24" s="87">
        <f>IFERROR(VLOOKUP($A24&amp;"_"&amp;$B24,'Table 17 feed'!$F$5:$DS$64,18+$V$19+$V$20,FALSE),".")</f>
        <v>44.2</v>
      </c>
      <c r="K24" s="65">
        <f>IFERROR(VLOOKUP($A24&amp;"_"&amp;$B24,'Table 17 feed'!$F$5:$DS$64,19+$V$19+$V$20,FALSE),".")</f>
        <v>290</v>
      </c>
      <c r="L24" s="65">
        <f>IFERROR(VLOOKUP($A24&amp;"_"&amp;$B24,'Table 17 feed'!$F$5:$DS$64,20+$V$19+$V$20,FALSE),".")</f>
        <v>19700</v>
      </c>
      <c r="M24" s="65">
        <f>IFERROR(VLOOKUP($A24&amp;"_"&amp;$B24,'Table 17 feed'!$F$5:$DS$64,21+$V$19+$V$20,FALSE),".")</f>
        <v>29100</v>
      </c>
      <c r="N24" s="68">
        <f>IFERROR(VLOOKUP($A24&amp;"_"&amp;$B24,'Table 17 feed'!$F$5:$DS$64,22+$V$19+$V$20,FALSE),".")</f>
        <v>39300</v>
      </c>
      <c r="O24" s="3"/>
      <c r="Q24" s="3" t="s">
        <v>19</v>
      </c>
      <c r="BY24" s="2"/>
    </row>
    <row r="25" spans="1:77" x14ac:dyDescent="0.35">
      <c r="A25" s="74" t="s">
        <v>42</v>
      </c>
      <c r="B25" s="83" t="s">
        <v>186</v>
      </c>
      <c r="C25" s="78"/>
      <c r="D25" s="65">
        <f>IFERROR(VLOOKUP($A25&amp;"_"&amp;$B25,'Table 17 feed'!$F$5:$DS$64,11+$V$19+$V$20,FALSE),".")</f>
        <v>1570</v>
      </c>
      <c r="E25" s="85">
        <f>IFERROR(VLOOKUP($A25&amp;"_"&amp;$B25,'Table 17 feed'!$F$5:$DS$64,12+$V$19+$V$20,FALSE),".")</f>
        <v>26</v>
      </c>
      <c r="F25" s="85">
        <f>IFERROR(VLOOKUP($A25&amp;"_"&amp;$B25,'Table 17 feed'!$F$5:$DS$64,14+$V$19+$V$20,FALSE),".")</f>
        <v>44.6</v>
      </c>
      <c r="G25" s="85">
        <f>IFERROR(VLOOKUP($A25&amp;"_"&amp;$B25,'Table 17 feed'!$F$5:$DS$64,15+$V$19+$V$20,FALSE),".")</f>
        <v>3.6</v>
      </c>
      <c r="H25" s="85">
        <f>IFERROR(VLOOKUP($A25&amp;"_"&amp;$B25,'Table 17 feed'!$F$5:$DS$64,16+$V$19+$V$20,FALSE),".")</f>
        <v>20.2</v>
      </c>
      <c r="I25" s="85">
        <f>IFERROR(VLOOKUP($A25&amp;"_"&amp;$B25,'Table 17 feed'!$F$5:$DS$64,17+$V$19+$V$20,FALSE),".")</f>
        <v>23.5</v>
      </c>
      <c r="J25" s="87">
        <f>IFERROR(VLOOKUP($A25&amp;"_"&amp;$B25,'Table 17 feed'!$F$5:$DS$64,18+$V$19+$V$20,FALSE),".")</f>
        <v>25.9</v>
      </c>
      <c r="K25" s="65">
        <f>IFERROR(VLOOKUP($A25&amp;"_"&amp;$B25,'Table 17 feed'!$F$5:$DS$64,19+$V$19+$V$20,FALSE),".")</f>
        <v>280</v>
      </c>
      <c r="L25" s="65">
        <f>IFERROR(VLOOKUP($A25&amp;"_"&amp;$B25,'Table 17 feed'!$F$5:$DS$64,20+$V$19+$V$20,FALSE),".")</f>
        <v>20000</v>
      </c>
      <c r="M25" s="65">
        <f>IFERROR(VLOOKUP($A25&amp;"_"&amp;$B25,'Table 17 feed'!$F$5:$DS$64,21+$V$19+$V$20,FALSE),".")</f>
        <v>29100</v>
      </c>
      <c r="N25" s="68">
        <f>IFERROR(VLOOKUP($A25&amp;"_"&amp;$B25,'Table 17 feed'!$F$5:$DS$64,22+$V$19+$V$20,FALSE),".")</f>
        <v>40200</v>
      </c>
      <c r="O25" s="3"/>
      <c r="BY25" s="2"/>
    </row>
    <row r="26" spans="1:77" x14ac:dyDescent="0.35">
      <c r="A26" s="74" t="s">
        <v>42</v>
      </c>
      <c r="B26" s="83" t="s">
        <v>187</v>
      </c>
      <c r="C26" s="82"/>
      <c r="D26" s="65">
        <f>IFERROR(VLOOKUP($A26&amp;"_"&amp;$B26,'Table 17 feed'!$F$5:$DS$64,11+$V$19+$V$20,FALSE),".")</f>
        <v>575</v>
      </c>
      <c r="E26" s="85">
        <f>IFERROR(VLOOKUP($A26&amp;"_"&amp;$B26,'Table 17 feed'!$F$5:$DS$64,12+$V$19+$V$20,FALSE),".")</f>
        <v>26</v>
      </c>
      <c r="F26" s="85">
        <f>IFERROR(VLOOKUP($A26&amp;"_"&amp;$B26,'Table 17 feed'!$F$5:$DS$64,14+$V$19+$V$20,FALSE),".")</f>
        <v>31.1</v>
      </c>
      <c r="G26" s="85">
        <f>IFERROR(VLOOKUP($A26&amp;"_"&amp;$B26,'Table 17 feed'!$F$5:$DS$64,15+$V$19+$V$20,FALSE),".")</f>
        <v>4</v>
      </c>
      <c r="H26" s="85">
        <f>IFERROR(VLOOKUP($A26&amp;"_"&amp;$B26,'Table 17 feed'!$F$5:$DS$64,16+$V$19+$V$20,FALSE),".")</f>
        <v>29.8</v>
      </c>
      <c r="I26" s="85">
        <f>IFERROR(VLOOKUP($A26&amp;"_"&amp;$B26,'Table 17 feed'!$F$5:$DS$64,17+$V$19+$V$20,FALSE),".")</f>
        <v>36.1</v>
      </c>
      <c r="J26" s="87">
        <f>IFERROR(VLOOKUP($A26&amp;"_"&amp;$B26,'Table 17 feed'!$F$5:$DS$64,18+$V$19+$V$20,FALSE),".")</f>
        <v>38.9</v>
      </c>
      <c r="K26" s="65">
        <f>IFERROR(VLOOKUP($A26&amp;"_"&amp;$B26,'Table 17 feed'!$F$5:$DS$64,19+$V$19+$V$20,FALSE),".")</f>
        <v>155</v>
      </c>
      <c r="L26" s="65">
        <f>IFERROR(VLOOKUP($A26&amp;"_"&amp;$B26,'Table 17 feed'!$F$5:$DS$64,20+$V$19+$V$20,FALSE),".")</f>
        <v>19800</v>
      </c>
      <c r="M26" s="65">
        <f>IFERROR(VLOOKUP($A26&amp;"_"&amp;$B26,'Table 17 feed'!$F$5:$DS$64,21+$V$19+$V$20,FALSE),".")</f>
        <v>30000</v>
      </c>
      <c r="N26" s="68">
        <f>IFERROR(VLOOKUP($A26&amp;"_"&amp;$B26,'Table 17 feed'!$F$5:$DS$64,22+$V$19+$V$20,FALSE),".")</f>
        <v>41400</v>
      </c>
      <c r="O26" s="3"/>
      <c r="BY26" s="2"/>
    </row>
    <row r="27" spans="1:77" x14ac:dyDescent="0.35">
      <c r="A27" s="74" t="s">
        <v>42</v>
      </c>
      <c r="B27" s="83" t="s">
        <v>188</v>
      </c>
      <c r="C27" s="78"/>
      <c r="D27" s="65">
        <f>IFERROR(VLOOKUP($A27&amp;"_"&amp;$B27,'Table 17 feed'!$F$5:$DS$64,11+$V$19+$V$20,FALSE),".")</f>
        <v>550</v>
      </c>
      <c r="E27" s="85">
        <f>IFERROR(VLOOKUP($A27&amp;"_"&amp;$B27,'Table 17 feed'!$F$5:$DS$64,12+$V$19+$V$20,FALSE),".")</f>
        <v>9.6</v>
      </c>
      <c r="F27" s="85">
        <f>IFERROR(VLOOKUP($A27&amp;"_"&amp;$B27,'Table 17 feed'!$F$5:$DS$64,14+$V$19+$V$20,FALSE),".")</f>
        <v>35.6</v>
      </c>
      <c r="G27" s="85">
        <f>IFERROR(VLOOKUP($A27&amp;"_"&amp;$B27,'Table 17 feed'!$F$5:$DS$64,15+$V$19+$V$20,FALSE),".")</f>
        <v>3.8</v>
      </c>
      <c r="H27" s="85">
        <f>IFERROR(VLOOKUP($A27&amp;"_"&amp;$B27,'Table 17 feed'!$F$5:$DS$64,16+$V$19+$V$20,FALSE),".")</f>
        <v>45.6</v>
      </c>
      <c r="I27" s="85">
        <f>IFERROR(VLOOKUP($A27&amp;"_"&amp;$B27,'Table 17 feed'!$F$5:$DS$64,17+$V$19+$V$20,FALSE),".")</f>
        <v>49.5</v>
      </c>
      <c r="J27" s="87">
        <f>IFERROR(VLOOKUP($A27&amp;"_"&amp;$B27,'Table 17 feed'!$F$5:$DS$64,18+$V$19+$V$20,FALSE),".")</f>
        <v>50.9</v>
      </c>
      <c r="K27" s="65">
        <f>IFERROR(VLOOKUP($A27&amp;"_"&amp;$B27,'Table 17 feed'!$F$5:$DS$64,19+$V$19+$V$20,FALSE),".")</f>
        <v>240</v>
      </c>
      <c r="L27" s="65">
        <f>IFERROR(VLOOKUP($A27&amp;"_"&amp;$B27,'Table 17 feed'!$F$5:$DS$64,20+$V$19+$V$20,FALSE),".")</f>
        <v>19600</v>
      </c>
      <c r="M27" s="65">
        <f>IFERROR(VLOOKUP($A27&amp;"_"&amp;$B27,'Table 17 feed'!$F$5:$DS$64,21+$V$19+$V$20,FALSE),".")</f>
        <v>26400</v>
      </c>
      <c r="N27" s="68">
        <f>IFERROR(VLOOKUP($A27&amp;"_"&amp;$B27,'Table 17 feed'!$F$5:$DS$64,22+$V$19+$V$20,FALSE),".")</f>
        <v>38100</v>
      </c>
      <c r="O27" s="3"/>
      <c r="BY27" s="2"/>
    </row>
    <row r="28" spans="1:77" x14ac:dyDescent="0.35">
      <c r="A28" s="74" t="s">
        <v>42</v>
      </c>
      <c r="B28" s="83" t="s">
        <v>189</v>
      </c>
      <c r="C28" s="78"/>
      <c r="D28" s="65">
        <f>IFERROR(VLOOKUP($A28&amp;"_"&amp;$B28,'Table 17 feed'!$F$5:$DS$64,11+$V$19+$V$20,FALSE),".")</f>
        <v>4225</v>
      </c>
      <c r="E28" s="85">
        <f>IFERROR(VLOOKUP($A28&amp;"_"&amp;$B28,'Table 17 feed'!$F$5:$DS$64,12+$V$19+$V$20,FALSE),".")</f>
        <v>72</v>
      </c>
      <c r="F28" s="85">
        <f>IFERROR(VLOOKUP($A28&amp;"_"&amp;$B28,'Table 17 feed'!$F$5:$DS$64,14+$V$19+$V$20,FALSE),".")</f>
        <v>19.7</v>
      </c>
      <c r="G28" s="85">
        <f>IFERROR(VLOOKUP($A28&amp;"_"&amp;$B28,'Table 17 feed'!$F$5:$DS$64,15+$V$19+$V$20,FALSE),".")</f>
        <v>0.8</v>
      </c>
      <c r="H28" s="85">
        <f>IFERROR(VLOOKUP($A28&amp;"_"&amp;$B28,'Table 17 feed'!$F$5:$DS$64,16+$V$19+$V$20,FALSE),".")</f>
        <v>5.4</v>
      </c>
      <c r="I28" s="85">
        <f>IFERROR(VLOOKUP($A28&amp;"_"&amp;$B28,'Table 17 feed'!$F$5:$DS$64,17+$V$19+$V$20,FALSE),".")</f>
        <v>6.4</v>
      </c>
      <c r="J28" s="87">
        <f>IFERROR(VLOOKUP($A28&amp;"_"&amp;$B28,'Table 17 feed'!$F$5:$DS$64,18+$V$19+$V$20,FALSE),".")</f>
        <v>7.5</v>
      </c>
      <c r="K28" s="65">
        <f>IFERROR(VLOOKUP($A28&amp;"_"&amp;$B28,'Table 17 feed'!$F$5:$DS$64,19+$V$19+$V$20,FALSE),".")</f>
        <v>210</v>
      </c>
      <c r="L28" s="65">
        <f>IFERROR(VLOOKUP($A28&amp;"_"&amp;$B28,'Table 17 feed'!$F$5:$DS$64,20+$V$19+$V$20,FALSE),".")</f>
        <v>26100</v>
      </c>
      <c r="M28" s="65">
        <f>IFERROR(VLOOKUP($A28&amp;"_"&amp;$B28,'Table 17 feed'!$F$5:$DS$64,21+$V$19+$V$20,FALSE),".")</f>
        <v>39200</v>
      </c>
      <c r="N28" s="68">
        <f>IFERROR(VLOOKUP($A28&amp;"_"&amp;$B28,'Table 17 feed'!$F$5:$DS$64,22+$V$19+$V$20,FALSE),".")</f>
        <v>52400</v>
      </c>
      <c r="O28" s="3"/>
      <c r="BY28" s="2"/>
    </row>
    <row r="29" spans="1:77" x14ac:dyDescent="0.35">
      <c r="A29" s="74" t="s">
        <v>42</v>
      </c>
      <c r="B29" s="83" t="s">
        <v>190</v>
      </c>
      <c r="C29" s="78"/>
      <c r="D29" s="65">
        <f>IFERROR(VLOOKUP($A29&amp;"_"&amp;$B29,'Table 17 feed'!$F$5:$DS$64,11+$V$19+$V$20,FALSE),".")</f>
        <v>1270</v>
      </c>
      <c r="E29" s="85">
        <f>IFERROR(VLOOKUP($A29&amp;"_"&amp;$B29,'Table 17 feed'!$F$5:$DS$64,12+$V$19+$V$20,FALSE),".")</f>
        <v>23.2</v>
      </c>
      <c r="F29" s="85">
        <f>IFERROR(VLOOKUP($A29&amp;"_"&amp;$B29,'Table 17 feed'!$F$5:$DS$64,14+$V$19+$V$20,FALSE),".")</f>
        <v>45.2</v>
      </c>
      <c r="G29" s="85">
        <f>IFERROR(VLOOKUP($A29&amp;"_"&amp;$B29,'Table 17 feed'!$F$5:$DS$64,15+$V$19+$V$20,FALSE),".")</f>
        <v>2.8</v>
      </c>
      <c r="H29" s="85">
        <f>IFERROR(VLOOKUP($A29&amp;"_"&amp;$B29,'Table 17 feed'!$F$5:$DS$64,16+$V$19+$V$20,FALSE),".")</f>
        <v>20.399999999999999</v>
      </c>
      <c r="I29" s="85">
        <f>IFERROR(VLOOKUP($A29&amp;"_"&amp;$B29,'Table 17 feed'!$F$5:$DS$64,17+$V$19+$V$20,FALSE),".")</f>
        <v>25.5</v>
      </c>
      <c r="J29" s="87">
        <f>IFERROR(VLOOKUP($A29&amp;"_"&amp;$B29,'Table 17 feed'!$F$5:$DS$64,18+$V$19+$V$20,FALSE),".")</f>
        <v>28.9</v>
      </c>
      <c r="K29" s="65">
        <f>IFERROR(VLOOKUP($A29&amp;"_"&amp;$B29,'Table 17 feed'!$F$5:$DS$64,19+$V$19+$V$20,FALSE),".")</f>
        <v>220</v>
      </c>
      <c r="L29" s="65">
        <f>IFERROR(VLOOKUP($A29&amp;"_"&amp;$B29,'Table 17 feed'!$F$5:$DS$64,20+$V$19+$V$20,FALSE),".")</f>
        <v>16000</v>
      </c>
      <c r="M29" s="65">
        <f>IFERROR(VLOOKUP($A29&amp;"_"&amp;$B29,'Table 17 feed'!$F$5:$DS$64,21+$V$19+$V$20,FALSE),".")</f>
        <v>26000</v>
      </c>
      <c r="N29" s="68">
        <f>IFERROR(VLOOKUP($A29&amp;"_"&amp;$B29,'Table 17 feed'!$F$5:$DS$64,22+$V$19+$V$20,FALSE),".")</f>
        <v>34400</v>
      </c>
      <c r="O29" s="3"/>
      <c r="BY29" s="2"/>
    </row>
    <row r="30" spans="1:77" x14ac:dyDescent="0.35">
      <c r="A30" s="74" t="s">
        <v>42</v>
      </c>
      <c r="B30" s="83" t="s">
        <v>191</v>
      </c>
      <c r="C30" s="82"/>
      <c r="D30" s="65">
        <f>IFERROR(VLOOKUP($A30&amp;"_"&amp;$B30,'Table 17 feed'!$F$5:$DS$64,11+$V$19+$V$20,FALSE),".")</f>
        <v>640</v>
      </c>
      <c r="E30" s="85">
        <f>IFERROR(VLOOKUP($A30&amp;"_"&amp;$B30,'Table 17 feed'!$F$5:$DS$64,12+$V$19+$V$20,FALSE),".")</f>
        <v>70.8</v>
      </c>
      <c r="F30" s="85">
        <f>IFERROR(VLOOKUP($A30&amp;"_"&amp;$B30,'Table 17 feed'!$F$5:$DS$64,14+$V$19+$V$20,FALSE),".")</f>
        <v>15.6</v>
      </c>
      <c r="G30" s="85">
        <f>IFERROR(VLOOKUP($A30&amp;"_"&amp;$B30,'Table 17 feed'!$F$5:$DS$64,15+$V$19+$V$20,FALSE),".")</f>
        <v>0.8</v>
      </c>
      <c r="H30" s="85">
        <f>IFERROR(VLOOKUP($A30&amp;"_"&amp;$B30,'Table 17 feed'!$F$5:$DS$64,16+$V$19+$V$20,FALSE),".")</f>
        <v>10</v>
      </c>
      <c r="I30" s="85">
        <f>IFERROR(VLOOKUP($A30&amp;"_"&amp;$B30,'Table 17 feed'!$F$5:$DS$64,17+$V$19+$V$20,FALSE),".")</f>
        <v>10.8</v>
      </c>
      <c r="J30" s="87">
        <f>IFERROR(VLOOKUP($A30&amp;"_"&amp;$B30,'Table 17 feed'!$F$5:$DS$64,18+$V$19+$V$20,FALSE),".")</f>
        <v>12.8</v>
      </c>
      <c r="K30" s="65">
        <f>IFERROR(VLOOKUP($A30&amp;"_"&amp;$B30,'Table 17 feed'!$F$5:$DS$64,19+$V$19+$V$20,FALSE),".")</f>
        <v>55</v>
      </c>
      <c r="L30" s="65">
        <f>IFERROR(VLOOKUP($A30&amp;"_"&amp;$B30,'Table 17 feed'!$F$5:$DS$64,20+$V$19+$V$20,FALSE),".")</f>
        <v>23500</v>
      </c>
      <c r="M30" s="65">
        <f>IFERROR(VLOOKUP($A30&amp;"_"&amp;$B30,'Table 17 feed'!$F$5:$DS$64,21+$V$19+$V$20,FALSE),".")</f>
        <v>29400</v>
      </c>
      <c r="N30" s="68">
        <f>IFERROR(VLOOKUP($A30&amp;"_"&amp;$B30,'Table 17 feed'!$F$5:$DS$64,22+$V$19+$V$20,FALSE),".")</f>
        <v>41000</v>
      </c>
      <c r="O30" s="3"/>
      <c r="BY30" s="2"/>
    </row>
    <row r="31" spans="1:77" x14ac:dyDescent="0.35">
      <c r="A31" s="74" t="s">
        <v>42</v>
      </c>
      <c r="B31" s="83" t="s">
        <v>192</v>
      </c>
      <c r="C31" s="78"/>
      <c r="D31" s="65">
        <f>IFERROR(VLOOKUP($A31&amp;"_"&amp;$B31,'Table 17 feed'!$F$5:$DS$64,11+$V$19+$V$20,FALSE),".")</f>
        <v>930</v>
      </c>
      <c r="E31" s="85">
        <f>IFERROR(VLOOKUP($A31&amp;"_"&amp;$B31,'Table 17 feed'!$F$5:$DS$64,12+$V$19+$V$20,FALSE),".")</f>
        <v>17.600000000000001</v>
      </c>
      <c r="F31" s="85">
        <f>IFERROR(VLOOKUP($A31&amp;"_"&amp;$B31,'Table 17 feed'!$F$5:$DS$64,14+$V$19+$V$20,FALSE),".")</f>
        <v>46</v>
      </c>
      <c r="G31" s="85">
        <f>IFERROR(VLOOKUP($A31&amp;"_"&amp;$B31,'Table 17 feed'!$F$5:$DS$64,15+$V$19+$V$20,FALSE),".")</f>
        <v>3.7</v>
      </c>
      <c r="H31" s="85">
        <f>IFERROR(VLOOKUP($A31&amp;"_"&amp;$B31,'Table 17 feed'!$F$5:$DS$64,16+$V$19+$V$20,FALSE),".")</f>
        <v>27.4</v>
      </c>
      <c r="I31" s="85">
        <f>IFERROR(VLOOKUP($A31&amp;"_"&amp;$B31,'Table 17 feed'!$F$5:$DS$64,17+$V$19+$V$20,FALSE),".")</f>
        <v>30.9</v>
      </c>
      <c r="J31" s="87">
        <f>IFERROR(VLOOKUP($A31&amp;"_"&amp;$B31,'Table 17 feed'!$F$5:$DS$64,18+$V$19+$V$20,FALSE),".")</f>
        <v>32.799999999999997</v>
      </c>
      <c r="K31" s="65">
        <f>IFERROR(VLOOKUP($A31&amp;"_"&amp;$B31,'Table 17 feed'!$F$5:$DS$64,19+$V$19+$V$20,FALSE),".")</f>
        <v>225</v>
      </c>
      <c r="L31" s="65">
        <f>IFERROR(VLOOKUP($A31&amp;"_"&amp;$B31,'Table 17 feed'!$F$5:$DS$64,20+$V$19+$V$20,FALSE),".")</f>
        <v>12200</v>
      </c>
      <c r="M31" s="65">
        <f>IFERROR(VLOOKUP($A31&amp;"_"&amp;$B31,'Table 17 feed'!$F$5:$DS$64,21+$V$19+$V$20,FALSE),".")</f>
        <v>25800</v>
      </c>
      <c r="N31" s="68">
        <f>IFERROR(VLOOKUP($A31&amp;"_"&amp;$B31,'Table 17 feed'!$F$5:$DS$64,22+$V$19+$V$20,FALSE),".")</f>
        <v>41400</v>
      </c>
      <c r="O31" s="3"/>
      <c r="BY31" s="2"/>
    </row>
    <row r="32" spans="1:77" x14ac:dyDescent="0.35">
      <c r="A32" s="74" t="s">
        <v>42</v>
      </c>
      <c r="B32" s="83" t="s">
        <v>193</v>
      </c>
      <c r="C32" s="78"/>
      <c r="D32" s="65">
        <f>IFERROR(VLOOKUP($A32&amp;"_"&amp;$B32,'Table 17 feed'!$F$5:$DS$64,11+$V$19+$V$20,FALSE),".")</f>
        <v>495</v>
      </c>
      <c r="E32" s="85">
        <f>IFERROR(VLOOKUP($A32&amp;"_"&amp;$B32,'Table 17 feed'!$F$5:$DS$64,12+$V$19+$V$20,FALSE),".")</f>
        <v>21.4</v>
      </c>
      <c r="F32" s="85">
        <f>IFERROR(VLOOKUP($A32&amp;"_"&amp;$B32,'Table 17 feed'!$F$5:$DS$64,14+$V$19+$V$20,FALSE),".")</f>
        <v>22.2</v>
      </c>
      <c r="G32" s="85">
        <f>IFERROR(VLOOKUP($A32&amp;"_"&amp;$B32,'Table 17 feed'!$F$5:$DS$64,15+$V$19+$V$20,FALSE),".")</f>
        <v>4.4000000000000004</v>
      </c>
      <c r="H32" s="85">
        <f>IFERROR(VLOOKUP($A32&amp;"_"&amp;$B32,'Table 17 feed'!$F$5:$DS$64,16+$V$19+$V$20,FALSE),".")</f>
        <v>42.5</v>
      </c>
      <c r="I32" s="85">
        <f>IFERROR(VLOOKUP($A32&amp;"_"&amp;$B32,'Table 17 feed'!$F$5:$DS$64,17+$V$19+$V$20,FALSE),".")</f>
        <v>49.6</v>
      </c>
      <c r="J32" s="87">
        <f>IFERROR(VLOOKUP($A32&amp;"_"&amp;$B32,'Table 17 feed'!$F$5:$DS$64,18+$V$19+$V$20,FALSE),".")</f>
        <v>52</v>
      </c>
      <c r="K32" s="65">
        <f>IFERROR(VLOOKUP($A32&amp;"_"&amp;$B32,'Table 17 feed'!$F$5:$DS$64,19+$V$19+$V$20,FALSE),".")</f>
        <v>200</v>
      </c>
      <c r="L32" s="65">
        <f>IFERROR(VLOOKUP($A32&amp;"_"&amp;$B32,'Table 17 feed'!$F$5:$DS$64,20+$V$19+$V$20,FALSE),".")</f>
        <v>21000</v>
      </c>
      <c r="M32" s="65">
        <f>IFERROR(VLOOKUP($A32&amp;"_"&amp;$B32,'Table 17 feed'!$F$5:$DS$64,21+$V$19+$V$20,FALSE),".")</f>
        <v>29700</v>
      </c>
      <c r="N32" s="68">
        <f>IFERROR(VLOOKUP($A32&amp;"_"&amp;$B32,'Table 17 feed'!$F$5:$DS$64,22+$V$19+$V$20,FALSE),".")</f>
        <v>41400</v>
      </c>
      <c r="O32" s="3"/>
      <c r="BY32" s="2"/>
    </row>
    <row r="33" spans="1:77" x14ac:dyDescent="0.35">
      <c r="A33" s="74" t="s">
        <v>42</v>
      </c>
      <c r="B33" s="83" t="s">
        <v>194</v>
      </c>
      <c r="C33" s="78"/>
      <c r="D33" s="65">
        <f>IFERROR(VLOOKUP($A33&amp;"_"&amp;$B33,'Table 17 feed'!$F$5:$DS$64,11+$V$19+$V$20,FALSE),".")</f>
        <v>485</v>
      </c>
      <c r="E33" s="85">
        <f>IFERROR(VLOOKUP($A33&amp;"_"&amp;$B33,'Table 17 feed'!$F$5:$DS$64,12+$V$19+$V$20,FALSE),".")</f>
        <v>78.900000000000006</v>
      </c>
      <c r="F33" s="85">
        <f>IFERROR(VLOOKUP($A33&amp;"_"&amp;$B33,'Table 17 feed'!$F$5:$DS$64,14+$V$19+$V$20,FALSE),".")</f>
        <v>10.5</v>
      </c>
      <c r="G33" s="85">
        <f>IFERROR(VLOOKUP($A33&amp;"_"&amp;$B33,'Table 17 feed'!$F$5:$DS$64,15+$V$19+$V$20,FALSE),".")</f>
        <v>0.6</v>
      </c>
      <c r="H33" s="85">
        <f>IFERROR(VLOOKUP($A33&amp;"_"&amp;$B33,'Table 17 feed'!$F$5:$DS$64,16+$V$19+$V$20,FALSE),".")</f>
        <v>3.5</v>
      </c>
      <c r="I33" s="85">
        <f>IFERROR(VLOOKUP($A33&amp;"_"&amp;$B33,'Table 17 feed'!$F$5:$DS$64,17+$V$19+$V$20,FALSE),".")</f>
        <v>4.3</v>
      </c>
      <c r="J33" s="87">
        <f>IFERROR(VLOOKUP($A33&amp;"_"&amp;$B33,'Table 17 feed'!$F$5:$DS$64,18+$V$19+$V$20,FALSE),".")</f>
        <v>9.9</v>
      </c>
      <c r="K33" s="65">
        <f>IFERROR(VLOOKUP($A33&amp;"_"&amp;$B33,'Table 17 feed'!$F$5:$DS$64,19+$V$19+$V$20,FALSE),".")</f>
        <v>15</v>
      </c>
      <c r="L33" s="65">
        <f>IFERROR(VLOOKUP($A33&amp;"_"&amp;$B33,'Table 17 feed'!$F$5:$DS$64,20+$V$19+$V$20,FALSE),".")</f>
        <v>26100</v>
      </c>
      <c r="M33" s="65">
        <f>IFERROR(VLOOKUP($A33&amp;"_"&amp;$B33,'Table 17 feed'!$F$5:$DS$64,21+$V$19+$V$20,FALSE),".")</f>
        <v>31000</v>
      </c>
      <c r="N33" s="68">
        <f>IFERROR(VLOOKUP($A33&amp;"_"&amp;$B33,'Table 17 feed'!$F$5:$DS$64,22+$V$19+$V$20,FALSE),".")</f>
        <v>41600</v>
      </c>
      <c r="O33" s="3"/>
      <c r="BY33" s="2"/>
    </row>
    <row r="34" spans="1:77" s="3" customFormat="1" ht="14.25" customHeight="1" x14ac:dyDescent="0.35">
      <c r="A34" s="74" t="s">
        <v>42</v>
      </c>
      <c r="B34" s="83" t="s">
        <v>195</v>
      </c>
      <c r="C34" s="82"/>
      <c r="D34" s="65">
        <f>IFERROR(VLOOKUP($A34&amp;"_"&amp;$B34,'Table 17 feed'!$F$5:$DS$64,11+$V$19+$V$20,FALSE),".")</f>
        <v>715</v>
      </c>
      <c r="E34" s="85">
        <f>IFERROR(VLOOKUP($A34&amp;"_"&amp;$B34,'Table 17 feed'!$F$5:$DS$64,12+$V$19+$V$20,FALSE),".")</f>
        <v>67.900000000000006</v>
      </c>
      <c r="F34" s="85">
        <f>IFERROR(VLOOKUP($A34&amp;"_"&amp;$B34,'Table 17 feed'!$F$5:$DS$64,14+$V$19+$V$20,FALSE),".")</f>
        <v>16</v>
      </c>
      <c r="G34" s="85">
        <f>IFERROR(VLOOKUP($A34&amp;"_"&amp;$B34,'Table 17 feed'!$F$5:$DS$64,15+$V$19+$V$20,FALSE),".")</f>
        <v>1.7</v>
      </c>
      <c r="H34" s="85">
        <f>IFERROR(VLOOKUP($A34&amp;"_"&amp;$B34,'Table 17 feed'!$F$5:$DS$64,16+$V$19+$V$20,FALSE),".")</f>
        <v>10.3</v>
      </c>
      <c r="I34" s="85">
        <f>IFERROR(VLOOKUP($A34&amp;"_"&amp;$B34,'Table 17 feed'!$F$5:$DS$64,17+$V$19+$V$20,FALSE),".")</f>
        <v>11.4</v>
      </c>
      <c r="J34" s="87">
        <f>IFERROR(VLOOKUP($A34&amp;"_"&amp;$B34,'Table 17 feed'!$F$5:$DS$64,18+$V$19+$V$20,FALSE),".")</f>
        <v>14.4</v>
      </c>
      <c r="K34" s="65">
        <f>IFERROR(VLOOKUP($A34&amp;"_"&amp;$B34,'Table 17 feed'!$F$5:$DS$64,19+$V$19+$V$20,FALSE),".")</f>
        <v>75</v>
      </c>
      <c r="L34" s="65">
        <f>IFERROR(VLOOKUP($A34&amp;"_"&amp;$B34,'Table 17 feed'!$F$5:$DS$64,20+$V$19+$V$20,FALSE),".")</f>
        <v>30700</v>
      </c>
      <c r="M34" s="65">
        <f>IFERROR(VLOOKUP($A34&amp;"_"&amp;$B34,'Table 17 feed'!$F$5:$DS$64,21+$V$19+$V$20,FALSE),".")</f>
        <v>43000</v>
      </c>
      <c r="N34" s="68">
        <f>IFERROR(VLOOKUP($A34&amp;"_"&amp;$B34,'Table 17 feed'!$F$5:$DS$64,22+$V$19+$V$20,FALSE),".")</f>
        <v>59700</v>
      </c>
      <c r="O34" s="17"/>
      <c r="P34" s="17"/>
      <c r="Q34" s="17"/>
      <c r="R34" s="17"/>
    </row>
    <row r="35" spans="1:77" x14ac:dyDescent="0.35">
      <c r="A35" s="74" t="s">
        <v>42</v>
      </c>
      <c r="B35" s="81" t="s">
        <v>196</v>
      </c>
      <c r="C35" s="78"/>
      <c r="D35" s="65">
        <f>IFERROR(VLOOKUP($A35&amp;"_"&amp;$B35,'Table 17 feed'!$F$5:$DS$64,11+$V$19+$V$20,FALSE),".")</f>
        <v>655</v>
      </c>
      <c r="E35" s="85">
        <f>IFERROR(VLOOKUP($A35&amp;"_"&amp;$B35,'Table 17 feed'!$F$5:$DS$64,12+$V$19+$V$20,FALSE),".")</f>
        <v>39.6</v>
      </c>
      <c r="F35" s="85">
        <f>IFERROR(VLOOKUP($A35&amp;"_"&amp;$B35,'Table 17 feed'!$F$5:$DS$64,14+$V$19+$V$20,FALSE),".")</f>
        <v>25.3</v>
      </c>
      <c r="G35" s="85">
        <f>IFERROR(VLOOKUP($A35&amp;"_"&amp;$B35,'Table 17 feed'!$F$5:$DS$64,15+$V$19+$V$20,FALSE),".")</f>
        <v>3.7</v>
      </c>
      <c r="H35" s="85">
        <f>IFERROR(VLOOKUP($A35&amp;"_"&amp;$B35,'Table 17 feed'!$F$5:$DS$64,16+$V$19+$V$20,FALSE),".")</f>
        <v>23.9</v>
      </c>
      <c r="I35" s="85">
        <f>IFERROR(VLOOKUP($A35&amp;"_"&amp;$B35,'Table 17 feed'!$F$5:$DS$64,17+$V$19+$V$20,FALSE),".")</f>
        <v>28</v>
      </c>
      <c r="J35" s="87">
        <f>IFERROR(VLOOKUP($A35&amp;"_"&amp;$B35,'Table 17 feed'!$F$5:$DS$64,18+$V$19+$V$20,FALSE),".")</f>
        <v>31.4</v>
      </c>
      <c r="K35" s="65">
        <f>IFERROR(VLOOKUP($A35&amp;"_"&amp;$B35,'Table 17 feed'!$F$5:$DS$64,19+$V$19+$V$20,FALSE),".")</f>
        <v>145</v>
      </c>
      <c r="L35" s="65">
        <f>IFERROR(VLOOKUP($A35&amp;"_"&amp;$B35,'Table 17 feed'!$F$5:$DS$64,20+$V$19+$V$20,FALSE),".")</f>
        <v>20000</v>
      </c>
      <c r="M35" s="65">
        <f>IFERROR(VLOOKUP($A35&amp;"_"&amp;$B35,'Table 17 feed'!$F$5:$DS$64,21+$V$19+$V$20,FALSE),".")</f>
        <v>31000</v>
      </c>
      <c r="N35" s="68">
        <f>IFERROR(VLOOKUP($A35&amp;"_"&amp;$B35,'Table 17 feed'!$F$5:$DS$64,22+$V$19+$V$20,FALSE),".")</f>
        <v>42100</v>
      </c>
      <c r="O35" s="14"/>
      <c r="P35" s="51"/>
      <c r="BY35" s="2"/>
    </row>
    <row r="36" spans="1:77" s="3" customFormat="1" ht="14.25" customHeight="1" x14ac:dyDescent="0.35">
      <c r="A36" s="71"/>
      <c r="B36" s="83"/>
      <c r="C36" s="78"/>
      <c r="D36" s="103" t="str">
        <f>IFERROR(VLOOKUP($A36&amp;"_"&amp;$B36,'Table 17 feed'!$F$5:$DS$64,11+$V$19+$V$20,FALSE),".")</f>
        <v>.</v>
      </c>
      <c r="E36" s="105" t="str">
        <f>IFERROR(VLOOKUP($A36&amp;"_"&amp;$B36,'Table 17 feed'!$F$5:$DS$64,12+$V$19+$V$20,FALSE),".")</f>
        <v>.</v>
      </c>
      <c r="F36" s="105" t="str">
        <f>IFERROR(VLOOKUP($A36&amp;"_"&amp;$B36,'Table 17 feed'!$F$5:$DS$64,14+$V$19+$V$20,FALSE),".")</f>
        <v>.</v>
      </c>
      <c r="G36" s="105" t="str">
        <f>IFERROR(VLOOKUP($A36&amp;"_"&amp;$B36,'Table 17 feed'!$F$5:$DS$64,15+$V$19+$V$20,FALSE),".")</f>
        <v>.</v>
      </c>
      <c r="H36" s="105" t="str">
        <f>IFERROR(VLOOKUP($A36&amp;"_"&amp;$B36,'Table 17 feed'!$F$5:$DS$64,16+$V$19+$V$20,FALSE),".")</f>
        <v>.</v>
      </c>
      <c r="I36" s="105" t="str">
        <f>IFERROR(VLOOKUP($A36&amp;"_"&amp;$B36,'Table 17 feed'!$F$5:$DS$64,17+$V$19+$V$20,FALSE),".")</f>
        <v>.</v>
      </c>
      <c r="J36" s="106" t="str">
        <f>IFERROR(VLOOKUP($A36&amp;"_"&amp;$B36,'Table 17 feed'!$F$5:$DS$64,18+$V$19+$V$20,FALSE),".")</f>
        <v>.</v>
      </c>
      <c r="K36" s="103" t="str">
        <f>IFERROR(VLOOKUP($A36&amp;"_"&amp;$B36,'Table 17 feed'!$F$5:$DS$64,19+$V$19+$V$20,FALSE),".")</f>
        <v>.</v>
      </c>
      <c r="L36" s="103" t="str">
        <f>IFERROR(VLOOKUP($A36&amp;"_"&amp;$B36,'Table 17 feed'!$F$5:$DS$64,20+$V$19+$V$20,FALSE),".")</f>
        <v>.</v>
      </c>
      <c r="M36" s="103" t="str">
        <f>IFERROR(VLOOKUP($A36&amp;"_"&amp;$B36,'Table 17 feed'!$F$5:$DS$64,21+$V$19+$V$20,FALSE),".")</f>
        <v>.</v>
      </c>
      <c r="N36" s="104" t="str">
        <f>IFERROR(VLOOKUP($A36&amp;"_"&amp;$B36,'Table 17 feed'!$F$5:$DS$64,22+$V$19+$V$20,FALSE),".")</f>
        <v>.</v>
      </c>
      <c r="O36" s="17"/>
      <c r="P36" s="17"/>
      <c r="Q36" s="17"/>
      <c r="R36" s="17"/>
    </row>
    <row r="37" spans="1:77" s="3" customFormat="1" ht="14.25" customHeight="1" x14ac:dyDescent="0.35">
      <c r="A37" s="72" t="s">
        <v>44</v>
      </c>
      <c r="B37" s="84"/>
      <c r="C37" s="78"/>
      <c r="D37" s="103" t="str">
        <f>IFERROR(VLOOKUP($A37&amp;"_"&amp;$B37,'Table 17 feed'!$F$5:$DS$64,11+$V$19+$V$20,FALSE),".")</f>
        <v>.</v>
      </c>
      <c r="E37" s="105" t="str">
        <f>IFERROR(VLOOKUP($A37&amp;"_"&amp;$B37,'Table 17 feed'!$F$5:$DS$64,12+$V$19+$V$20,FALSE),".")</f>
        <v>.</v>
      </c>
      <c r="F37" s="105" t="str">
        <f>IFERROR(VLOOKUP($A37&amp;"_"&amp;$B37,'Table 17 feed'!$F$5:$DS$64,14+$V$19+$V$20,FALSE),".")</f>
        <v>.</v>
      </c>
      <c r="G37" s="105" t="str">
        <f>IFERROR(VLOOKUP($A37&amp;"_"&amp;$B37,'Table 17 feed'!$F$5:$DS$64,15+$V$19+$V$20,FALSE),".")</f>
        <v>.</v>
      </c>
      <c r="H37" s="105" t="str">
        <f>IFERROR(VLOOKUP($A37&amp;"_"&amp;$B37,'Table 17 feed'!$F$5:$DS$64,16+$V$19+$V$20,FALSE),".")</f>
        <v>.</v>
      </c>
      <c r="I37" s="105" t="str">
        <f>IFERROR(VLOOKUP($A37&amp;"_"&amp;$B37,'Table 17 feed'!$F$5:$DS$64,17+$V$19+$V$20,FALSE),".")</f>
        <v>.</v>
      </c>
      <c r="J37" s="106" t="str">
        <f>IFERROR(VLOOKUP($A37&amp;"_"&amp;$B37,'Table 17 feed'!$F$5:$DS$64,18+$V$19+$V$20,FALSE),".")</f>
        <v>.</v>
      </c>
      <c r="K37" s="103" t="str">
        <f>IFERROR(VLOOKUP($A37&amp;"_"&amp;$B37,'Table 17 feed'!$F$5:$DS$64,19+$V$19+$V$20,FALSE),".")</f>
        <v>.</v>
      </c>
      <c r="L37" s="103" t="str">
        <f>IFERROR(VLOOKUP($A37&amp;"_"&amp;$B37,'Table 17 feed'!$F$5:$DS$64,20+$V$19+$V$20,FALSE),".")</f>
        <v>.</v>
      </c>
      <c r="M37" s="103" t="str">
        <f>IFERROR(VLOOKUP($A37&amp;"_"&amp;$B37,'Table 17 feed'!$F$5:$DS$64,21+$V$19+$V$20,FALSE),".")</f>
        <v>.</v>
      </c>
      <c r="N37" s="104" t="str">
        <f>IFERROR(VLOOKUP($A37&amp;"_"&amp;$B37,'Table 17 feed'!$F$5:$DS$64,22+$V$19+$V$20,FALSE),".")</f>
        <v>.</v>
      </c>
      <c r="O37" s="17"/>
      <c r="P37" s="17"/>
      <c r="Q37" s="17"/>
      <c r="R37" s="17"/>
    </row>
    <row r="38" spans="1:77" s="3" customFormat="1" ht="14.25" customHeight="1" x14ac:dyDescent="0.35">
      <c r="A38" s="75" t="s">
        <v>44</v>
      </c>
      <c r="B38" s="78" t="s">
        <v>177</v>
      </c>
      <c r="C38" s="82"/>
      <c r="D38" s="65">
        <f>IFERROR(VLOOKUP($A38&amp;"_"&amp;$B38,'Table 17 feed'!$F$5:$DS$64,11+$V$19+$V$20,FALSE),".")</f>
        <v>265</v>
      </c>
      <c r="E38" s="85">
        <f>IFERROR(VLOOKUP($A38&amp;"_"&amp;$B38,'Table 17 feed'!$F$5:$DS$64,12+$V$19+$V$20,FALSE),".")</f>
        <v>20.8</v>
      </c>
      <c r="F38" s="85">
        <f>IFERROR(VLOOKUP($A38&amp;"_"&amp;$B38,'Table 17 feed'!$F$5:$DS$64,14+$V$19+$V$20,FALSE),".")</f>
        <v>21.9</v>
      </c>
      <c r="G38" s="85">
        <f>IFERROR(VLOOKUP($A38&amp;"_"&amp;$B38,'Table 17 feed'!$F$5:$DS$64,15+$V$19+$V$20,FALSE),".")</f>
        <v>5.3</v>
      </c>
      <c r="H38" s="85">
        <f>IFERROR(VLOOKUP($A38&amp;"_"&amp;$B38,'Table 17 feed'!$F$5:$DS$64,16+$V$19+$V$20,FALSE),".")</f>
        <v>46</v>
      </c>
      <c r="I38" s="85">
        <f>IFERROR(VLOOKUP($A38&amp;"_"&amp;$B38,'Table 17 feed'!$F$5:$DS$64,17+$V$19+$V$20,FALSE),".")</f>
        <v>51.3</v>
      </c>
      <c r="J38" s="87">
        <f>IFERROR(VLOOKUP($A38&amp;"_"&amp;$B38,'Table 17 feed'!$F$5:$DS$64,18+$V$19+$V$20,FALSE),".")</f>
        <v>52.1</v>
      </c>
      <c r="K38" s="65">
        <f>IFERROR(VLOOKUP($A38&amp;"_"&amp;$B38,'Table 17 feed'!$F$5:$DS$64,19+$V$19+$V$20,FALSE),".")</f>
        <v>115</v>
      </c>
      <c r="L38" s="65">
        <f>IFERROR(VLOOKUP($A38&amp;"_"&amp;$B38,'Table 17 feed'!$F$5:$DS$64,20+$V$19+$V$20,FALSE),".")</f>
        <v>22200</v>
      </c>
      <c r="M38" s="65">
        <f>IFERROR(VLOOKUP($A38&amp;"_"&amp;$B38,'Table 17 feed'!$F$5:$DS$64,21+$V$19+$V$20,FALSE),".")</f>
        <v>31100</v>
      </c>
      <c r="N38" s="68">
        <f>IFERROR(VLOOKUP($A38&amp;"_"&amp;$B38,'Table 17 feed'!$F$5:$DS$64,22+$V$19+$V$20,FALSE),".")</f>
        <v>45000</v>
      </c>
      <c r="O38" s="17" t="s">
        <v>19</v>
      </c>
      <c r="P38" s="17"/>
      <c r="Q38" s="17"/>
      <c r="R38" s="17"/>
    </row>
    <row r="39" spans="1:77" s="3" customFormat="1" ht="14.25" customHeight="1" x14ac:dyDescent="0.35">
      <c r="A39" s="75" t="s">
        <v>44</v>
      </c>
      <c r="B39" s="78" t="s">
        <v>178</v>
      </c>
      <c r="C39" s="82"/>
      <c r="D39" s="65">
        <f>IFERROR(VLOOKUP($A39&amp;"_"&amp;$B39,'Table 17 feed'!$F$5:$DS$64,11+$V$19+$V$20,FALSE),".")</f>
        <v>285</v>
      </c>
      <c r="E39" s="85">
        <f>IFERROR(VLOOKUP($A39&amp;"_"&amp;$B39,'Table 17 feed'!$F$5:$DS$64,12+$V$19+$V$20,FALSE),".")</f>
        <v>43.2</v>
      </c>
      <c r="F39" s="85">
        <f>IFERROR(VLOOKUP($A39&amp;"_"&amp;$B39,'Table 17 feed'!$F$5:$DS$64,14+$V$19+$V$20,FALSE),".")</f>
        <v>35.200000000000003</v>
      </c>
      <c r="G39" s="85">
        <f>IFERROR(VLOOKUP($A39&amp;"_"&amp;$B39,'Table 17 feed'!$F$5:$DS$64,15+$V$19+$V$20,FALSE),".")</f>
        <v>2.1</v>
      </c>
      <c r="H39" s="85">
        <f>IFERROR(VLOOKUP($A39&amp;"_"&amp;$B39,'Table 17 feed'!$F$5:$DS$64,16+$V$19+$V$20,FALSE),".")</f>
        <v>15.7</v>
      </c>
      <c r="I39" s="85">
        <f>IFERROR(VLOOKUP($A39&amp;"_"&amp;$B39,'Table 17 feed'!$F$5:$DS$64,17+$V$19+$V$20,FALSE),".")</f>
        <v>19.2</v>
      </c>
      <c r="J39" s="87">
        <f>IFERROR(VLOOKUP($A39&amp;"_"&amp;$B39,'Table 17 feed'!$F$5:$DS$64,18+$V$19+$V$20,FALSE),".")</f>
        <v>19.5</v>
      </c>
      <c r="K39" s="65">
        <f>IFERROR(VLOOKUP($A39&amp;"_"&amp;$B39,'Table 17 feed'!$F$5:$DS$64,19+$V$19+$V$20,FALSE),".")</f>
        <v>40</v>
      </c>
      <c r="L39" s="65">
        <f>IFERROR(VLOOKUP($A39&amp;"_"&amp;$B39,'Table 17 feed'!$F$5:$DS$64,20+$V$19+$V$20,FALSE),".")</f>
        <v>23000</v>
      </c>
      <c r="M39" s="65">
        <f>IFERROR(VLOOKUP($A39&amp;"_"&amp;$B39,'Table 17 feed'!$F$5:$DS$64,21+$V$19+$V$20,FALSE),".")</f>
        <v>32600</v>
      </c>
      <c r="N39" s="68">
        <f>IFERROR(VLOOKUP($A39&amp;"_"&amp;$B39,'Table 17 feed'!$F$5:$DS$64,22+$V$19+$V$20,FALSE),".")</f>
        <v>51300</v>
      </c>
      <c r="O39" s="17"/>
      <c r="P39" s="17"/>
      <c r="Q39" s="17"/>
      <c r="R39" s="17"/>
    </row>
    <row r="40" spans="1:77" s="3" customFormat="1" x14ac:dyDescent="0.35">
      <c r="A40" s="75" t="s">
        <v>44</v>
      </c>
      <c r="B40" s="78" t="s">
        <v>179</v>
      </c>
      <c r="C40" s="78"/>
      <c r="D40" s="65">
        <f>IFERROR(VLOOKUP($A40&amp;"_"&amp;$B40,'Table 17 feed'!$F$5:$DS$64,11+$V$19+$V$20,FALSE),".")</f>
        <v>5650</v>
      </c>
      <c r="E40" s="85">
        <f>IFERROR(VLOOKUP($A40&amp;"_"&amp;$B40,'Table 17 feed'!$F$5:$DS$64,12+$V$19+$V$20,FALSE),".")</f>
        <v>68.3</v>
      </c>
      <c r="F40" s="85">
        <f>IFERROR(VLOOKUP($A40&amp;"_"&amp;$B40,'Table 17 feed'!$F$5:$DS$64,14+$V$19+$V$20,FALSE),".")</f>
        <v>23.7</v>
      </c>
      <c r="G40" s="85">
        <f>IFERROR(VLOOKUP($A40&amp;"_"&amp;$B40,'Table 17 feed'!$F$5:$DS$64,15+$V$19+$V$20,FALSE),".")</f>
        <v>1</v>
      </c>
      <c r="H40" s="85">
        <f>IFERROR(VLOOKUP($A40&amp;"_"&amp;$B40,'Table 17 feed'!$F$5:$DS$64,16+$V$19+$V$20,FALSE),".")</f>
        <v>4.7</v>
      </c>
      <c r="I40" s="85">
        <f>IFERROR(VLOOKUP($A40&amp;"_"&amp;$B40,'Table 17 feed'!$F$5:$DS$64,17+$V$19+$V$20,FALSE),".")</f>
        <v>5.6</v>
      </c>
      <c r="J40" s="87">
        <f>IFERROR(VLOOKUP($A40&amp;"_"&amp;$B40,'Table 17 feed'!$F$5:$DS$64,18+$V$19+$V$20,FALSE),".")</f>
        <v>7</v>
      </c>
      <c r="K40" s="65">
        <f>IFERROR(VLOOKUP($A40&amp;"_"&amp;$B40,'Table 17 feed'!$F$5:$DS$64,19+$V$19+$V$20,FALSE),".")</f>
        <v>250</v>
      </c>
      <c r="L40" s="65">
        <f>IFERROR(VLOOKUP($A40&amp;"_"&amp;$B40,'Table 17 feed'!$F$5:$DS$64,20+$V$19+$V$20,FALSE),".")</f>
        <v>12200</v>
      </c>
      <c r="M40" s="65">
        <f>IFERROR(VLOOKUP($A40&amp;"_"&amp;$B40,'Table 17 feed'!$F$5:$DS$64,21+$V$19+$V$20,FALSE),".")</f>
        <v>24400</v>
      </c>
      <c r="N40" s="68">
        <f>IFERROR(VLOOKUP($A40&amp;"_"&amp;$B40,'Table 17 feed'!$F$5:$DS$64,22+$V$19+$V$20,FALSE),".")</f>
        <v>38200</v>
      </c>
      <c r="O40" s="20"/>
    </row>
    <row r="41" spans="1:77" s="3" customFormat="1" ht="14.25" customHeight="1" x14ac:dyDescent="0.35">
      <c r="A41" s="75" t="s">
        <v>44</v>
      </c>
      <c r="B41" s="78" t="s">
        <v>180</v>
      </c>
      <c r="C41" s="78"/>
      <c r="D41" s="65">
        <f>IFERROR(VLOOKUP($A41&amp;"_"&amp;$B41,'Table 17 feed'!$F$5:$DS$64,11+$V$19+$V$20,FALSE),".")</f>
        <v>1055</v>
      </c>
      <c r="E41" s="85">
        <f>IFERROR(VLOOKUP($A41&amp;"_"&amp;$B41,'Table 17 feed'!$F$5:$DS$64,12+$V$19+$V$20,FALSE),".")</f>
        <v>67.5</v>
      </c>
      <c r="F41" s="85">
        <f>IFERROR(VLOOKUP($A41&amp;"_"&amp;$B41,'Table 17 feed'!$F$5:$DS$64,14+$V$19+$V$20,FALSE),".")</f>
        <v>12.4</v>
      </c>
      <c r="G41" s="85">
        <f>IFERROR(VLOOKUP($A41&amp;"_"&amp;$B41,'Table 17 feed'!$F$5:$DS$64,15+$V$19+$V$20,FALSE),".")</f>
        <v>2</v>
      </c>
      <c r="H41" s="85">
        <f>IFERROR(VLOOKUP($A41&amp;"_"&amp;$B41,'Table 17 feed'!$F$5:$DS$64,16+$V$19+$V$20,FALSE),".")</f>
        <v>13.3</v>
      </c>
      <c r="I41" s="85">
        <f>IFERROR(VLOOKUP($A41&amp;"_"&amp;$B41,'Table 17 feed'!$F$5:$DS$64,17+$V$19+$V$20,FALSE),".")</f>
        <v>16.399999999999999</v>
      </c>
      <c r="J41" s="87">
        <f>IFERROR(VLOOKUP($A41&amp;"_"&amp;$B41,'Table 17 feed'!$F$5:$DS$64,18+$V$19+$V$20,FALSE),".")</f>
        <v>18</v>
      </c>
      <c r="K41" s="65">
        <f>IFERROR(VLOOKUP($A41&amp;"_"&amp;$B41,'Table 17 feed'!$F$5:$DS$64,19+$V$19+$V$20,FALSE),".")</f>
        <v>140</v>
      </c>
      <c r="L41" s="65">
        <f>IFERROR(VLOOKUP($A41&amp;"_"&amp;$B41,'Table 17 feed'!$F$5:$DS$64,20+$V$19+$V$20,FALSE),".")</f>
        <v>18600</v>
      </c>
      <c r="M41" s="65">
        <f>IFERROR(VLOOKUP($A41&amp;"_"&amp;$B41,'Table 17 feed'!$F$5:$DS$64,21+$V$19+$V$20,FALSE),".")</f>
        <v>27000</v>
      </c>
      <c r="N41" s="68">
        <f>IFERROR(VLOOKUP($A41&amp;"_"&amp;$B41,'Table 17 feed'!$F$5:$DS$64,22+$V$19+$V$20,FALSE),".")</f>
        <v>33800</v>
      </c>
      <c r="O41" s="20"/>
    </row>
    <row r="42" spans="1:77" s="3" customFormat="1" ht="14.25" customHeight="1" x14ac:dyDescent="0.35">
      <c r="A42" s="75" t="s">
        <v>44</v>
      </c>
      <c r="B42" s="80" t="s">
        <v>181</v>
      </c>
      <c r="C42" s="78"/>
      <c r="D42" s="65">
        <f>IFERROR(VLOOKUP($A42&amp;"_"&amp;$B42,'Table 17 feed'!$F$5:$DS$64,11+$V$19+$V$20,FALSE),".")</f>
        <v>1065</v>
      </c>
      <c r="E42" s="85">
        <f>IFERROR(VLOOKUP($A42&amp;"_"&amp;$B42,'Table 17 feed'!$F$5:$DS$64,12+$V$19+$V$20,FALSE),".")</f>
        <v>47.5</v>
      </c>
      <c r="F42" s="85">
        <f>IFERROR(VLOOKUP($A42&amp;"_"&amp;$B42,'Table 17 feed'!$F$5:$DS$64,14+$V$19+$V$20,FALSE),".")</f>
        <v>27.2</v>
      </c>
      <c r="G42" s="85">
        <f>IFERROR(VLOOKUP($A42&amp;"_"&amp;$B42,'Table 17 feed'!$F$5:$DS$64,15+$V$19+$V$20,FALSE),".")</f>
        <v>3.6</v>
      </c>
      <c r="H42" s="85">
        <f>IFERROR(VLOOKUP($A42&amp;"_"&amp;$B42,'Table 17 feed'!$F$5:$DS$64,16+$V$19+$V$20,FALSE),".")</f>
        <v>15.8</v>
      </c>
      <c r="I42" s="85">
        <f>IFERROR(VLOOKUP($A42&amp;"_"&amp;$B42,'Table 17 feed'!$F$5:$DS$64,17+$V$19+$V$20,FALSE),".")</f>
        <v>19.100000000000001</v>
      </c>
      <c r="J42" s="87">
        <f>IFERROR(VLOOKUP($A42&amp;"_"&amp;$B42,'Table 17 feed'!$F$5:$DS$64,18+$V$19+$V$20,FALSE),".")</f>
        <v>21.8</v>
      </c>
      <c r="K42" s="65">
        <f>IFERROR(VLOOKUP($A42&amp;"_"&amp;$B42,'Table 17 feed'!$F$5:$DS$64,19+$V$19+$V$20,FALSE),".")</f>
        <v>155</v>
      </c>
      <c r="L42" s="65">
        <f>IFERROR(VLOOKUP($A42&amp;"_"&amp;$B42,'Table 17 feed'!$F$5:$DS$64,20+$V$19+$V$20,FALSE),".")</f>
        <v>20400</v>
      </c>
      <c r="M42" s="65">
        <f>IFERROR(VLOOKUP($A42&amp;"_"&amp;$B42,'Table 17 feed'!$F$5:$DS$64,21+$V$19+$V$20,FALSE),".")</f>
        <v>28900</v>
      </c>
      <c r="N42" s="68">
        <f>IFERROR(VLOOKUP($A42&amp;"_"&amp;$B42,'Table 17 feed'!$F$5:$DS$64,22+$V$19+$V$20,FALSE),".")</f>
        <v>38600</v>
      </c>
      <c r="O42" s="19"/>
    </row>
    <row r="43" spans="1:77" s="3" customFormat="1" ht="14.25" customHeight="1" x14ac:dyDescent="0.35">
      <c r="A43" s="75" t="s">
        <v>44</v>
      </c>
      <c r="B43" s="81" t="s">
        <v>182</v>
      </c>
      <c r="C43" s="78"/>
      <c r="D43" s="65">
        <f>IFERROR(VLOOKUP($A43&amp;"_"&amp;$B43,'Table 17 feed'!$F$5:$DS$64,11+$V$19+$V$20,FALSE),".")</f>
        <v>1100</v>
      </c>
      <c r="E43" s="85">
        <f>IFERROR(VLOOKUP($A43&amp;"_"&amp;$B43,'Table 17 feed'!$F$5:$DS$64,12+$V$19+$V$20,FALSE),".")</f>
        <v>48.3</v>
      </c>
      <c r="F43" s="85">
        <f>IFERROR(VLOOKUP($A43&amp;"_"&amp;$B43,'Table 17 feed'!$F$5:$DS$64,14+$V$19+$V$20,FALSE),".")</f>
        <v>26.7</v>
      </c>
      <c r="G43" s="85">
        <f>IFERROR(VLOOKUP($A43&amp;"_"&amp;$B43,'Table 17 feed'!$F$5:$DS$64,15+$V$19+$V$20,FALSE),".")</f>
        <v>2.8</v>
      </c>
      <c r="H43" s="85">
        <f>IFERROR(VLOOKUP($A43&amp;"_"&amp;$B43,'Table 17 feed'!$F$5:$DS$64,16+$V$19+$V$20,FALSE),".")</f>
        <v>18.5</v>
      </c>
      <c r="I43" s="85">
        <f>IFERROR(VLOOKUP($A43&amp;"_"&amp;$B43,'Table 17 feed'!$F$5:$DS$64,17+$V$19+$V$20,FALSE),".")</f>
        <v>20.8</v>
      </c>
      <c r="J43" s="87">
        <f>IFERROR(VLOOKUP($A43&amp;"_"&amp;$B43,'Table 17 feed'!$F$5:$DS$64,18+$V$19+$V$20,FALSE),".")</f>
        <v>22.2</v>
      </c>
      <c r="K43" s="65">
        <f>IFERROR(VLOOKUP($A43&amp;"_"&amp;$B43,'Table 17 feed'!$F$5:$DS$64,19+$V$19+$V$20,FALSE),".")</f>
        <v>190</v>
      </c>
      <c r="L43" s="65">
        <f>IFERROR(VLOOKUP($A43&amp;"_"&amp;$B43,'Table 17 feed'!$F$5:$DS$64,20+$V$19+$V$20,FALSE),".")</f>
        <v>20900</v>
      </c>
      <c r="M43" s="65">
        <f>IFERROR(VLOOKUP($A43&amp;"_"&amp;$B43,'Table 17 feed'!$F$5:$DS$64,21+$V$19+$V$20,FALSE),".")</f>
        <v>27600</v>
      </c>
      <c r="N43" s="68">
        <f>IFERROR(VLOOKUP($A43&amp;"_"&amp;$B43,'Table 17 feed'!$F$5:$DS$64,22+$V$19+$V$20,FALSE),".")</f>
        <v>39800</v>
      </c>
      <c r="O43" s="113"/>
    </row>
    <row r="44" spans="1:77" s="3" customFormat="1" ht="14.25" customHeight="1" x14ac:dyDescent="0.35">
      <c r="A44" s="75" t="s">
        <v>44</v>
      </c>
      <c r="B44" s="81" t="s">
        <v>183</v>
      </c>
      <c r="C44" s="78"/>
      <c r="D44" s="65">
        <f>IFERROR(VLOOKUP($A44&amp;"_"&amp;$B44,'Table 17 feed'!$F$5:$DS$64,11+$V$19+$V$20,FALSE),".")</f>
        <v>430</v>
      </c>
      <c r="E44" s="85">
        <f>IFERROR(VLOOKUP($A44&amp;"_"&amp;$B44,'Table 17 feed'!$F$5:$DS$64,12+$V$19+$V$20,FALSE),".")</f>
        <v>41</v>
      </c>
      <c r="F44" s="85">
        <f>IFERROR(VLOOKUP($A44&amp;"_"&amp;$B44,'Table 17 feed'!$F$5:$DS$64,14+$V$19+$V$20,FALSE),".")</f>
        <v>21.2</v>
      </c>
      <c r="G44" s="85">
        <f>IFERROR(VLOOKUP($A44&amp;"_"&amp;$B44,'Table 17 feed'!$F$5:$DS$64,15+$V$19+$V$20,FALSE),".")</f>
        <v>4.4000000000000004</v>
      </c>
      <c r="H44" s="85">
        <f>IFERROR(VLOOKUP($A44&amp;"_"&amp;$B44,'Table 17 feed'!$F$5:$DS$64,16+$V$19+$V$20,FALSE),".")</f>
        <v>23.8</v>
      </c>
      <c r="I44" s="85">
        <f>IFERROR(VLOOKUP($A44&amp;"_"&amp;$B44,'Table 17 feed'!$F$5:$DS$64,17+$V$19+$V$20,FALSE),".")</f>
        <v>28.9</v>
      </c>
      <c r="J44" s="87">
        <f>IFERROR(VLOOKUP($A44&amp;"_"&amp;$B44,'Table 17 feed'!$F$5:$DS$64,18+$V$19+$V$20,FALSE),".")</f>
        <v>33.299999999999997</v>
      </c>
      <c r="K44" s="65">
        <f>IFERROR(VLOOKUP($A44&amp;"_"&amp;$B44,'Table 17 feed'!$F$5:$DS$64,19+$V$19+$V$20,FALSE),".")</f>
        <v>100</v>
      </c>
      <c r="L44" s="65">
        <f>IFERROR(VLOOKUP($A44&amp;"_"&amp;$B44,'Table 17 feed'!$F$5:$DS$64,20+$V$19+$V$20,FALSE),".")</f>
        <v>20800</v>
      </c>
      <c r="M44" s="65">
        <f>IFERROR(VLOOKUP($A44&amp;"_"&amp;$B44,'Table 17 feed'!$F$5:$DS$64,21+$V$19+$V$20,FALSE),".")</f>
        <v>27600</v>
      </c>
      <c r="N44" s="68">
        <f>IFERROR(VLOOKUP($A44&amp;"_"&amp;$B44,'Table 17 feed'!$F$5:$DS$64,22+$V$19+$V$20,FALSE),".")</f>
        <v>36900</v>
      </c>
      <c r="O44" s="113"/>
    </row>
    <row r="45" spans="1:77" s="3" customFormat="1" ht="14.25" customHeight="1" x14ac:dyDescent="0.35">
      <c r="A45" s="75" t="s">
        <v>44</v>
      </c>
      <c r="B45" s="80" t="s">
        <v>184</v>
      </c>
      <c r="C45" s="78"/>
      <c r="D45" s="65">
        <f>IFERROR(VLOOKUP($A45&amp;"_"&amp;$B45,'Table 17 feed'!$F$5:$DS$64,11+$V$19+$V$20,FALSE),".")</f>
        <v>1115</v>
      </c>
      <c r="E45" s="85">
        <f>IFERROR(VLOOKUP($A45&amp;"_"&amp;$B45,'Table 17 feed'!$F$5:$DS$64,12+$V$19+$V$20,FALSE),".")</f>
        <v>65</v>
      </c>
      <c r="F45" s="85">
        <f>IFERROR(VLOOKUP($A45&amp;"_"&amp;$B45,'Table 17 feed'!$F$5:$DS$64,14+$V$19+$V$20,FALSE),".")</f>
        <v>20.7</v>
      </c>
      <c r="G45" s="85">
        <f>IFERROR(VLOOKUP($A45&amp;"_"&amp;$B45,'Table 17 feed'!$F$5:$DS$64,15+$V$19+$V$20,FALSE),".")</f>
        <v>1.7</v>
      </c>
      <c r="H45" s="85">
        <f>IFERROR(VLOOKUP($A45&amp;"_"&amp;$B45,'Table 17 feed'!$F$5:$DS$64,16+$V$19+$V$20,FALSE),".")</f>
        <v>10.6</v>
      </c>
      <c r="I45" s="85">
        <f>IFERROR(VLOOKUP($A45&amp;"_"&amp;$B45,'Table 17 feed'!$F$5:$DS$64,17+$V$19+$V$20,FALSE),".")</f>
        <v>11</v>
      </c>
      <c r="J45" s="87">
        <f>IFERROR(VLOOKUP($A45&amp;"_"&amp;$B45,'Table 17 feed'!$F$5:$DS$64,18+$V$19+$V$20,FALSE),".")</f>
        <v>12.6</v>
      </c>
      <c r="K45" s="65">
        <f>IFERROR(VLOOKUP($A45&amp;"_"&amp;$B45,'Table 17 feed'!$F$5:$DS$64,19+$V$19+$V$20,FALSE),".")</f>
        <v>110</v>
      </c>
      <c r="L45" s="65">
        <f>IFERROR(VLOOKUP($A45&amp;"_"&amp;$B45,'Table 17 feed'!$F$5:$DS$64,20+$V$19+$V$20,FALSE),".")</f>
        <v>21600</v>
      </c>
      <c r="M45" s="65">
        <f>IFERROR(VLOOKUP($A45&amp;"_"&amp;$B45,'Table 17 feed'!$F$5:$DS$64,21+$V$19+$V$20,FALSE),".")</f>
        <v>32300</v>
      </c>
      <c r="N45" s="68">
        <f>IFERROR(VLOOKUP($A45&amp;"_"&amp;$B45,'Table 17 feed'!$F$5:$DS$64,22+$V$19+$V$20,FALSE),".")</f>
        <v>46200</v>
      </c>
      <c r="O45" s="113"/>
    </row>
    <row r="46" spans="1:77" s="3" customFormat="1" ht="14.25" customHeight="1" x14ac:dyDescent="0.35">
      <c r="A46" s="75" t="s">
        <v>44</v>
      </c>
      <c r="B46" s="83" t="s">
        <v>185</v>
      </c>
      <c r="C46" s="82"/>
      <c r="D46" s="65">
        <f>IFERROR(VLOOKUP($A46&amp;"_"&amp;$B46,'Table 17 feed'!$F$5:$DS$64,11+$V$19+$V$20,FALSE),".")</f>
        <v>500</v>
      </c>
      <c r="E46" s="85">
        <f>IFERROR(VLOOKUP($A46&amp;"_"&amp;$B46,'Table 17 feed'!$F$5:$DS$64,12+$V$19+$V$20,FALSE),".")</f>
        <v>14.8</v>
      </c>
      <c r="F46" s="85">
        <f>IFERROR(VLOOKUP($A46&amp;"_"&amp;$B46,'Table 17 feed'!$F$5:$DS$64,14+$V$19+$V$20,FALSE),".")</f>
        <v>33.5</v>
      </c>
      <c r="G46" s="85">
        <f>IFERROR(VLOOKUP($A46&amp;"_"&amp;$B46,'Table 17 feed'!$F$5:$DS$64,15+$V$19+$V$20,FALSE),".")</f>
        <v>5.4</v>
      </c>
      <c r="H46" s="85">
        <f>IFERROR(VLOOKUP($A46&amp;"_"&amp;$B46,'Table 17 feed'!$F$5:$DS$64,16+$V$19+$V$20,FALSE),".")</f>
        <v>37.299999999999997</v>
      </c>
      <c r="I46" s="85">
        <f>IFERROR(VLOOKUP($A46&amp;"_"&amp;$B46,'Table 17 feed'!$F$5:$DS$64,17+$V$19+$V$20,FALSE),".")</f>
        <v>44.5</v>
      </c>
      <c r="J46" s="87">
        <f>IFERROR(VLOOKUP($A46&amp;"_"&amp;$B46,'Table 17 feed'!$F$5:$DS$64,18+$V$19+$V$20,FALSE),".")</f>
        <v>46.3</v>
      </c>
      <c r="K46" s="65">
        <f>IFERROR(VLOOKUP($A46&amp;"_"&amp;$B46,'Table 17 feed'!$F$5:$DS$64,19+$V$19+$V$20,FALSE),".")</f>
        <v>165</v>
      </c>
      <c r="L46" s="65">
        <f>IFERROR(VLOOKUP($A46&amp;"_"&amp;$B46,'Table 17 feed'!$F$5:$DS$64,20+$V$19+$V$20,FALSE),".")</f>
        <v>17900</v>
      </c>
      <c r="M46" s="65">
        <f>IFERROR(VLOOKUP($A46&amp;"_"&amp;$B46,'Table 17 feed'!$F$5:$DS$64,21+$V$19+$V$20,FALSE),".")</f>
        <v>28500</v>
      </c>
      <c r="N46" s="68">
        <f>IFERROR(VLOOKUP($A46&amp;"_"&amp;$B46,'Table 17 feed'!$F$5:$DS$64,22+$V$19+$V$20,FALSE),".")</f>
        <v>37600</v>
      </c>
      <c r="O46" s="113"/>
    </row>
    <row r="47" spans="1:77" s="3" customFormat="1" ht="14.25" customHeight="1" x14ac:dyDescent="0.35">
      <c r="A47" s="75" t="s">
        <v>44</v>
      </c>
      <c r="B47" s="83" t="s">
        <v>186</v>
      </c>
      <c r="C47" s="78"/>
      <c r="D47" s="65">
        <f>IFERROR(VLOOKUP($A47&amp;"_"&amp;$B47,'Table 17 feed'!$F$5:$DS$64,11+$V$19+$V$20,FALSE),".")</f>
        <v>555</v>
      </c>
      <c r="E47" s="85">
        <f>IFERROR(VLOOKUP($A47&amp;"_"&amp;$B47,'Table 17 feed'!$F$5:$DS$64,12+$V$19+$V$20,FALSE),".")</f>
        <v>29.5</v>
      </c>
      <c r="F47" s="85">
        <f>IFERROR(VLOOKUP($A47&amp;"_"&amp;$B47,'Table 17 feed'!$F$5:$DS$64,14+$V$19+$V$20,FALSE),".")</f>
        <v>35.799999999999997</v>
      </c>
      <c r="G47" s="85">
        <f>IFERROR(VLOOKUP($A47&amp;"_"&amp;$B47,'Table 17 feed'!$F$5:$DS$64,15+$V$19+$V$20,FALSE),".")</f>
        <v>4.7</v>
      </c>
      <c r="H47" s="85">
        <f>IFERROR(VLOOKUP($A47&amp;"_"&amp;$B47,'Table 17 feed'!$F$5:$DS$64,16+$V$19+$V$20,FALSE),".")</f>
        <v>24.4</v>
      </c>
      <c r="I47" s="85">
        <f>IFERROR(VLOOKUP($A47&amp;"_"&amp;$B47,'Table 17 feed'!$F$5:$DS$64,17+$V$19+$V$20,FALSE),".")</f>
        <v>28.6</v>
      </c>
      <c r="J47" s="87">
        <f>IFERROR(VLOOKUP($A47&amp;"_"&amp;$B47,'Table 17 feed'!$F$5:$DS$64,18+$V$19+$V$20,FALSE),".")</f>
        <v>30</v>
      </c>
      <c r="K47" s="65">
        <f>IFERROR(VLOOKUP($A47&amp;"_"&amp;$B47,'Table 17 feed'!$F$5:$DS$64,19+$V$19+$V$20,FALSE),".")</f>
        <v>120</v>
      </c>
      <c r="L47" s="65">
        <f>IFERROR(VLOOKUP($A47&amp;"_"&amp;$B47,'Table 17 feed'!$F$5:$DS$64,20+$V$19+$V$20,FALSE),".")</f>
        <v>15700</v>
      </c>
      <c r="M47" s="65">
        <f>IFERROR(VLOOKUP($A47&amp;"_"&amp;$B47,'Table 17 feed'!$F$5:$DS$64,21+$V$19+$V$20,FALSE),".")</f>
        <v>24000</v>
      </c>
      <c r="N47" s="68">
        <f>IFERROR(VLOOKUP($A47&amp;"_"&amp;$B47,'Table 17 feed'!$F$5:$DS$64,22+$V$19+$V$20,FALSE),".")</f>
        <v>35600</v>
      </c>
      <c r="O47" s="113"/>
    </row>
    <row r="48" spans="1:77" s="3" customFormat="1" ht="14.25" customHeight="1" x14ac:dyDescent="0.35">
      <c r="A48" s="75" t="s">
        <v>44</v>
      </c>
      <c r="B48" s="83" t="s">
        <v>187</v>
      </c>
      <c r="C48" s="78"/>
      <c r="D48" s="65">
        <f>IFERROR(VLOOKUP($A48&amp;"_"&amp;$B48,'Table 17 feed'!$F$5:$DS$64,11+$V$19+$V$20,FALSE),".")</f>
        <v>310</v>
      </c>
      <c r="E48" s="85">
        <f>IFERROR(VLOOKUP($A48&amp;"_"&amp;$B48,'Table 17 feed'!$F$5:$DS$64,12+$V$19+$V$20,FALSE),".")</f>
        <v>24.4</v>
      </c>
      <c r="F48" s="85">
        <f>IFERROR(VLOOKUP($A48&amp;"_"&amp;$B48,'Table 17 feed'!$F$5:$DS$64,14+$V$19+$V$20,FALSE),".")</f>
        <v>32.200000000000003</v>
      </c>
      <c r="G48" s="85">
        <f>IFERROR(VLOOKUP($A48&amp;"_"&amp;$B48,'Table 17 feed'!$F$5:$DS$64,15+$V$19+$V$20,FALSE),".")</f>
        <v>2.9</v>
      </c>
      <c r="H48" s="85">
        <f>IFERROR(VLOOKUP($A48&amp;"_"&amp;$B48,'Table 17 feed'!$F$5:$DS$64,16+$V$19+$V$20,FALSE),".")</f>
        <v>30.9</v>
      </c>
      <c r="I48" s="85">
        <f>IFERROR(VLOOKUP($A48&amp;"_"&amp;$B48,'Table 17 feed'!$F$5:$DS$64,17+$V$19+$V$20,FALSE),".")</f>
        <v>37.9</v>
      </c>
      <c r="J48" s="87">
        <f>IFERROR(VLOOKUP($A48&amp;"_"&amp;$B48,'Table 17 feed'!$F$5:$DS$64,18+$V$19+$V$20,FALSE),".")</f>
        <v>40.5</v>
      </c>
      <c r="K48" s="65">
        <f>IFERROR(VLOOKUP($A48&amp;"_"&amp;$B48,'Table 17 feed'!$F$5:$DS$64,19+$V$19+$V$20,FALSE),".")</f>
        <v>85</v>
      </c>
      <c r="L48" s="65">
        <f>IFERROR(VLOOKUP($A48&amp;"_"&amp;$B48,'Table 17 feed'!$F$5:$DS$64,20+$V$19+$V$20,FALSE),".")</f>
        <v>19700</v>
      </c>
      <c r="M48" s="65">
        <f>IFERROR(VLOOKUP($A48&amp;"_"&amp;$B48,'Table 17 feed'!$F$5:$DS$64,21+$V$19+$V$20,FALSE),".")</f>
        <v>28600</v>
      </c>
      <c r="N48" s="68">
        <f>IFERROR(VLOOKUP($A48&amp;"_"&amp;$B48,'Table 17 feed'!$F$5:$DS$64,22+$V$19+$V$20,FALSE),".")</f>
        <v>38100</v>
      </c>
      <c r="O48" s="113"/>
    </row>
    <row r="49" spans="1:15" s="3" customFormat="1" ht="14.25" customHeight="1" x14ac:dyDescent="0.35">
      <c r="A49" s="75" t="s">
        <v>44</v>
      </c>
      <c r="B49" s="83" t="s">
        <v>188</v>
      </c>
      <c r="C49" s="78"/>
      <c r="D49" s="65">
        <f>IFERROR(VLOOKUP($A49&amp;"_"&amp;$B49,'Table 17 feed'!$F$5:$DS$64,11+$V$19+$V$20,FALSE),".")</f>
        <v>325</v>
      </c>
      <c r="E49" s="85">
        <f>IFERROR(VLOOKUP($A49&amp;"_"&amp;$B49,'Table 17 feed'!$F$5:$DS$64,12+$V$19+$V$20,FALSE),".")</f>
        <v>8.3000000000000007</v>
      </c>
      <c r="F49" s="85">
        <f>IFERROR(VLOOKUP($A49&amp;"_"&amp;$B49,'Table 17 feed'!$F$5:$DS$64,14+$V$19+$V$20,FALSE),".")</f>
        <v>33</v>
      </c>
      <c r="G49" s="85">
        <f>IFERROR(VLOOKUP($A49&amp;"_"&amp;$B49,'Table 17 feed'!$F$5:$DS$64,15+$V$19+$V$20,FALSE),".")</f>
        <v>4.5999999999999996</v>
      </c>
      <c r="H49" s="85">
        <f>IFERROR(VLOOKUP($A49&amp;"_"&amp;$B49,'Table 17 feed'!$F$5:$DS$64,16+$V$19+$V$20,FALSE),".")</f>
        <v>48.3</v>
      </c>
      <c r="I49" s="85">
        <f>IFERROR(VLOOKUP($A49&amp;"_"&amp;$B49,'Table 17 feed'!$F$5:$DS$64,17+$V$19+$V$20,FALSE),".")</f>
        <v>52.6</v>
      </c>
      <c r="J49" s="87">
        <f>IFERROR(VLOOKUP($A49&amp;"_"&amp;$B49,'Table 17 feed'!$F$5:$DS$64,18+$V$19+$V$20,FALSE),".")</f>
        <v>54.1</v>
      </c>
      <c r="K49" s="65">
        <f>IFERROR(VLOOKUP($A49&amp;"_"&amp;$B49,'Table 17 feed'!$F$5:$DS$64,19+$V$19+$V$20,FALSE),".")</f>
        <v>150</v>
      </c>
      <c r="L49" s="65">
        <f>IFERROR(VLOOKUP($A49&amp;"_"&amp;$B49,'Table 17 feed'!$F$5:$DS$64,20+$V$19+$V$20,FALSE),".")</f>
        <v>18000</v>
      </c>
      <c r="M49" s="65">
        <f>IFERROR(VLOOKUP($A49&amp;"_"&amp;$B49,'Table 17 feed'!$F$5:$DS$64,21+$V$19+$V$20,FALSE),".")</f>
        <v>24700</v>
      </c>
      <c r="N49" s="68">
        <f>IFERROR(VLOOKUP($A49&amp;"_"&amp;$B49,'Table 17 feed'!$F$5:$DS$64,22+$V$19+$V$20,FALSE),".")</f>
        <v>31400</v>
      </c>
      <c r="O49" s="113"/>
    </row>
    <row r="50" spans="1:15" s="3" customFormat="1" ht="14.25" customHeight="1" x14ac:dyDescent="0.35">
      <c r="A50" s="75" t="s">
        <v>44</v>
      </c>
      <c r="B50" s="83" t="s">
        <v>189</v>
      </c>
      <c r="C50" s="82"/>
      <c r="D50" s="65">
        <f>IFERROR(VLOOKUP($A50&amp;"_"&amp;$B50,'Table 17 feed'!$F$5:$DS$64,11+$V$19+$V$20,FALSE),".")</f>
        <v>2130</v>
      </c>
      <c r="E50" s="85">
        <f>IFERROR(VLOOKUP($A50&amp;"_"&amp;$B50,'Table 17 feed'!$F$5:$DS$64,12+$V$19+$V$20,FALSE),".")</f>
        <v>70.5</v>
      </c>
      <c r="F50" s="85">
        <f>IFERROR(VLOOKUP($A50&amp;"_"&amp;$B50,'Table 17 feed'!$F$5:$DS$64,14+$V$19+$V$20,FALSE),".")</f>
        <v>20.3</v>
      </c>
      <c r="G50" s="85">
        <f>IFERROR(VLOOKUP($A50&amp;"_"&amp;$B50,'Table 17 feed'!$F$5:$DS$64,15+$V$19+$V$20,FALSE),".")</f>
        <v>0.8</v>
      </c>
      <c r="H50" s="85">
        <f>IFERROR(VLOOKUP($A50&amp;"_"&amp;$B50,'Table 17 feed'!$F$5:$DS$64,16+$V$19+$V$20,FALSE),".")</f>
        <v>5.9</v>
      </c>
      <c r="I50" s="85">
        <f>IFERROR(VLOOKUP($A50&amp;"_"&amp;$B50,'Table 17 feed'!$F$5:$DS$64,17+$V$19+$V$20,FALSE),".")</f>
        <v>7.1</v>
      </c>
      <c r="J50" s="87">
        <f>IFERROR(VLOOKUP($A50&amp;"_"&amp;$B50,'Table 17 feed'!$F$5:$DS$64,18+$V$19+$V$20,FALSE),".")</f>
        <v>8.5</v>
      </c>
      <c r="K50" s="65">
        <f>IFERROR(VLOOKUP($A50&amp;"_"&amp;$B50,'Table 17 feed'!$F$5:$DS$64,19+$V$19+$V$20,FALSE),".")</f>
        <v>115</v>
      </c>
      <c r="L50" s="65">
        <f>IFERROR(VLOOKUP($A50&amp;"_"&amp;$B50,'Table 17 feed'!$F$5:$DS$64,20+$V$19+$V$20,FALSE),".")</f>
        <v>26200</v>
      </c>
      <c r="M50" s="65">
        <f>IFERROR(VLOOKUP($A50&amp;"_"&amp;$B50,'Table 17 feed'!$F$5:$DS$64,21+$V$19+$V$20,FALSE),".")</f>
        <v>41000</v>
      </c>
      <c r="N50" s="68">
        <f>IFERROR(VLOOKUP($A50&amp;"_"&amp;$B50,'Table 17 feed'!$F$5:$DS$64,22+$V$19+$V$20,FALSE),".")</f>
        <v>52300</v>
      </c>
      <c r="O50" s="113"/>
    </row>
    <row r="51" spans="1:15" s="3" customFormat="1" x14ac:dyDescent="0.35">
      <c r="A51" s="75" t="s">
        <v>44</v>
      </c>
      <c r="B51" s="83" t="s">
        <v>190</v>
      </c>
      <c r="C51" s="78"/>
      <c r="D51" s="65">
        <f>IFERROR(VLOOKUP($A51&amp;"_"&amp;$B51,'Table 17 feed'!$F$5:$DS$64,11+$V$19+$V$20,FALSE),".")</f>
        <v>550</v>
      </c>
      <c r="E51" s="85">
        <f>IFERROR(VLOOKUP($A51&amp;"_"&amp;$B51,'Table 17 feed'!$F$5:$DS$64,12+$V$19+$V$20,FALSE),".")</f>
        <v>25.9</v>
      </c>
      <c r="F51" s="85">
        <f>IFERROR(VLOOKUP($A51&amp;"_"&amp;$B51,'Table 17 feed'!$F$5:$DS$64,14+$V$19+$V$20,FALSE),".")</f>
        <v>46.8</v>
      </c>
      <c r="G51" s="85">
        <f>IFERROR(VLOOKUP($A51&amp;"_"&amp;$B51,'Table 17 feed'!$F$5:$DS$64,15+$V$19+$V$20,FALSE),".")</f>
        <v>2.7</v>
      </c>
      <c r="H51" s="85">
        <f>IFERROR(VLOOKUP($A51&amp;"_"&amp;$B51,'Table 17 feed'!$F$5:$DS$64,16+$V$19+$V$20,FALSE),".")</f>
        <v>17.5</v>
      </c>
      <c r="I51" s="85">
        <f>IFERROR(VLOOKUP($A51&amp;"_"&amp;$B51,'Table 17 feed'!$F$5:$DS$64,17+$V$19+$V$20,FALSE),".")</f>
        <v>21.3</v>
      </c>
      <c r="J51" s="87">
        <f>IFERROR(VLOOKUP($A51&amp;"_"&amp;$B51,'Table 17 feed'!$F$5:$DS$64,18+$V$19+$V$20,FALSE),".")</f>
        <v>24.6</v>
      </c>
      <c r="K51" s="65">
        <f>IFERROR(VLOOKUP($A51&amp;"_"&amp;$B51,'Table 17 feed'!$F$5:$DS$64,19+$V$19+$V$20,FALSE),".")</f>
        <v>80</v>
      </c>
      <c r="L51" s="65">
        <f>IFERROR(VLOOKUP($A51&amp;"_"&amp;$B51,'Table 17 feed'!$F$5:$DS$64,20+$V$19+$V$20,FALSE),".")</f>
        <v>15800</v>
      </c>
      <c r="M51" s="65">
        <f>IFERROR(VLOOKUP($A51&amp;"_"&amp;$B51,'Table 17 feed'!$F$5:$DS$64,21+$V$19+$V$20,FALSE),".")</f>
        <v>25800</v>
      </c>
      <c r="N51" s="68">
        <f>IFERROR(VLOOKUP($A51&amp;"_"&amp;$B51,'Table 17 feed'!$F$5:$DS$64,22+$V$19+$V$20,FALSE),".")</f>
        <v>34000</v>
      </c>
      <c r="O51" s="40"/>
    </row>
    <row r="52" spans="1:15" s="3" customFormat="1" x14ac:dyDescent="0.35">
      <c r="A52" s="75" t="s">
        <v>44</v>
      </c>
      <c r="B52" s="83" t="s">
        <v>191</v>
      </c>
      <c r="C52" s="78"/>
      <c r="D52" s="65">
        <f>IFERROR(VLOOKUP($A52&amp;"_"&amp;$B52,'Table 17 feed'!$F$5:$DS$64,11+$V$19+$V$20,FALSE),".")</f>
        <v>380</v>
      </c>
      <c r="E52" s="85">
        <f>IFERROR(VLOOKUP($A52&amp;"_"&amp;$B52,'Table 17 feed'!$F$5:$DS$64,12+$V$19+$V$20,FALSE),".")</f>
        <v>66.7</v>
      </c>
      <c r="F52" s="85">
        <f>IFERROR(VLOOKUP($A52&amp;"_"&amp;$B52,'Table 17 feed'!$F$5:$DS$64,14+$V$19+$V$20,FALSE),".")</f>
        <v>19.7</v>
      </c>
      <c r="G52" s="85">
        <f>IFERROR(VLOOKUP($A52&amp;"_"&amp;$B52,'Table 17 feed'!$F$5:$DS$64,15+$V$19+$V$20,FALSE),".")</f>
        <v>0.5</v>
      </c>
      <c r="H52" s="85">
        <f>IFERROR(VLOOKUP($A52&amp;"_"&amp;$B52,'Table 17 feed'!$F$5:$DS$64,16+$V$19+$V$20,FALSE),".")</f>
        <v>8.9</v>
      </c>
      <c r="I52" s="85">
        <f>IFERROR(VLOOKUP($A52&amp;"_"&amp;$B52,'Table 17 feed'!$F$5:$DS$64,17+$V$19+$V$20,FALSE),".")</f>
        <v>10</v>
      </c>
      <c r="J52" s="87">
        <f>IFERROR(VLOOKUP($A52&amp;"_"&amp;$B52,'Table 17 feed'!$F$5:$DS$64,18+$V$19+$V$20,FALSE),".")</f>
        <v>13.1</v>
      </c>
      <c r="K52" s="65">
        <f>IFERROR(VLOOKUP($A52&amp;"_"&amp;$B52,'Table 17 feed'!$F$5:$DS$64,19+$V$19+$V$20,FALSE),".")</f>
        <v>30</v>
      </c>
      <c r="L52" s="65">
        <f>IFERROR(VLOOKUP($A52&amp;"_"&amp;$B52,'Table 17 feed'!$F$5:$DS$64,20+$V$19+$V$20,FALSE),".")</f>
        <v>18900</v>
      </c>
      <c r="M52" s="65">
        <f>IFERROR(VLOOKUP($A52&amp;"_"&amp;$B52,'Table 17 feed'!$F$5:$DS$64,21+$V$19+$V$20,FALSE),".")</f>
        <v>27600</v>
      </c>
      <c r="N52" s="68">
        <f>IFERROR(VLOOKUP($A52&amp;"_"&amp;$B52,'Table 17 feed'!$F$5:$DS$64,22+$V$19+$V$20,FALSE),".")</f>
        <v>32700</v>
      </c>
      <c r="O52" s="40"/>
    </row>
    <row r="53" spans="1:15" s="3" customFormat="1" x14ac:dyDescent="0.35">
      <c r="A53" s="75" t="s">
        <v>44</v>
      </c>
      <c r="B53" s="83" t="s">
        <v>192</v>
      </c>
      <c r="C53" s="78"/>
      <c r="D53" s="65">
        <f>IFERROR(VLOOKUP($A53&amp;"_"&amp;$B53,'Table 17 feed'!$F$5:$DS$64,11+$V$19+$V$20,FALSE),".")</f>
        <v>145</v>
      </c>
      <c r="E53" s="85">
        <f>IFERROR(VLOOKUP($A53&amp;"_"&amp;$B53,'Table 17 feed'!$F$5:$DS$64,12+$V$19+$V$20,FALSE),".")</f>
        <v>26.7</v>
      </c>
      <c r="F53" s="85">
        <f>IFERROR(VLOOKUP($A53&amp;"_"&amp;$B53,'Table 17 feed'!$F$5:$DS$64,14+$V$19+$V$20,FALSE),".")</f>
        <v>34.9</v>
      </c>
      <c r="G53" s="85">
        <f>IFERROR(VLOOKUP($A53&amp;"_"&amp;$B53,'Table 17 feed'!$F$5:$DS$64,15+$V$19+$V$20,FALSE),".")</f>
        <v>6.2</v>
      </c>
      <c r="H53" s="85">
        <f>IFERROR(VLOOKUP($A53&amp;"_"&amp;$B53,'Table 17 feed'!$F$5:$DS$64,16+$V$19+$V$20,FALSE),".")</f>
        <v>24</v>
      </c>
      <c r="I53" s="85">
        <f>IFERROR(VLOOKUP($A53&amp;"_"&amp;$B53,'Table 17 feed'!$F$5:$DS$64,17+$V$19+$V$20,FALSE),".")</f>
        <v>29.5</v>
      </c>
      <c r="J53" s="87">
        <f>IFERROR(VLOOKUP($A53&amp;"_"&amp;$B53,'Table 17 feed'!$F$5:$DS$64,18+$V$19+$V$20,FALSE),".")</f>
        <v>32.200000000000003</v>
      </c>
      <c r="K53" s="65">
        <f>IFERROR(VLOOKUP($A53&amp;"_"&amp;$B53,'Table 17 feed'!$F$5:$DS$64,19+$V$19+$V$20,FALSE),".")</f>
        <v>35</v>
      </c>
      <c r="L53" s="65">
        <f>IFERROR(VLOOKUP($A53&amp;"_"&amp;$B53,'Table 17 feed'!$F$5:$DS$64,20+$V$19+$V$20,FALSE),".")</f>
        <v>9000</v>
      </c>
      <c r="M53" s="65">
        <f>IFERROR(VLOOKUP($A53&amp;"_"&amp;$B53,'Table 17 feed'!$F$5:$DS$64,21+$V$19+$V$20,FALSE),".")</f>
        <v>20500</v>
      </c>
      <c r="N53" s="68">
        <f>IFERROR(VLOOKUP($A53&amp;"_"&amp;$B53,'Table 17 feed'!$F$5:$DS$64,22+$V$19+$V$20,FALSE),".")</f>
        <v>32400</v>
      </c>
      <c r="O53" s="40"/>
    </row>
    <row r="54" spans="1:15" s="3" customFormat="1" x14ac:dyDescent="0.35">
      <c r="A54" s="75" t="s">
        <v>44</v>
      </c>
      <c r="B54" s="83" t="s">
        <v>193</v>
      </c>
      <c r="C54" s="82"/>
      <c r="D54" s="65">
        <f>IFERROR(VLOOKUP($A54&amp;"_"&amp;$B54,'Table 17 feed'!$F$5:$DS$64,11+$V$19+$V$20,FALSE),".")</f>
        <v>305</v>
      </c>
      <c r="E54" s="85">
        <f>IFERROR(VLOOKUP($A54&amp;"_"&amp;$B54,'Table 17 feed'!$F$5:$DS$64,12+$V$19+$V$20,FALSE),".")</f>
        <v>20.3</v>
      </c>
      <c r="F54" s="85">
        <f>IFERROR(VLOOKUP($A54&amp;"_"&amp;$B54,'Table 17 feed'!$F$5:$DS$64,14+$V$19+$V$20,FALSE),".")</f>
        <v>22.3</v>
      </c>
      <c r="G54" s="85">
        <f>IFERROR(VLOOKUP($A54&amp;"_"&amp;$B54,'Table 17 feed'!$F$5:$DS$64,15+$V$19+$V$20,FALSE),".")</f>
        <v>4.9000000000000004</v>
      </c>
      <c r="H54" s="85">
        <f>IFERROR(VLOOKUP($A54&amp;"_"&amp;$B54,'Table 17 feed'!$F$5:$DS$64,16+$V$19+$V$20,FALSE),".")</f>
        <v>44.3</v>
      </c>
      <c r="I54" s="85">
        <f>IFERROR(VLOOKUP($A54&amp;"_"&amp;$B54,'Table 17 feed'!$F$5:$DS$64,17+$V$19+$V$20,FALSE),".")</f>
        <v>50.5</v>
      </c>
      <c r="J54" s="87">
        <f>IFERROR(VLOOKUP($A54&amp;"_"&amp;$B54,'Table 17 feed'!$F$5:$DS$64,18+$V$19+$V$20,FALSE),".")</f>
        <v>52.5</v>
      </c>
      <c r="K54" s="65">
        <f>IFERROR(VLOOKUP($A54&amp;"_"&amp;$B54,'Table 17 feed'!$F$5:$DS$64,19+$V$19+$V$20,FALSE),".")</f>
        <v>130</v>
      </c>
      <c r="L54" s="65">
        <f>IFERROR(VLOOKUP($A54&amp;"_"&amp;$B54,'Table 17 feed'!$F$5:$DS$64,20+$V$19+$V$20,FALSE),".")</f>
        <v>21500</v>
      </c>
      <c r="M54" s="65">
        <f>IFERROR(VLOOKUP($A54&amp;"_"&amp;$B54,'Table 17 feed'!$F$5:$DS$64,21+$V$19+$V$20,FALSE),".")</f>
        <v>27700</v>
      </c>
      <c r="N54" s="68">
        <f>IFERROR(VLOOKUP($A54&amp;"_"&amp;$B54,'Table 17 feed'!$F$5:$DS$64,22+$V$19+$V$20,FALSE),".")</f>
        <v>38600</v>
      </c>
      <c r="O54" s="40"/>
    </row>
    <row r="55" spans="1:15" s="3" customFormat="1" x14ac:dyDescent="0.35">
      <c r="A55" s="75" t="s">
        <v>44</v>
      </c>
      <c r="B55" s="83" t="s">
        <v>194</v>
      </c>
      <c r="C55" s="78"/>
      <c r="D55" s="65">
        <f>IFERROR(VLOOKUP($A55&amp;"_"&amp;$B55,'Table 17 feed'!$F$5:$DS$64,11+$V$19+$V$20,FALSE),".")</f>
        <v>100</v>
      </c>
      <c r="E55" s="85">
        <f>IFERROR(VLOOKUP($A55&amp;"_"&amp;$B55,'Table 17 feed'!$F$5:$DS$64,12+$V$19+$V$20,FALSE),".")</f>
        <v>64.7</v>
      </c>
      <c r="F55" s="85">
        <f>IFERROR(VLOOKUP($A55&amp;"_"&amp;$B55,'Table 17 feed'!$F$5:$DS$64,14+$V$19+$V$20,FALSE),".")</f>
        <v>14.7</v>
      </c>
      <c r="G55" s="85">
        <f>IFERROR(VLOOKUP($A55&amp;"_"&amp;$B55,'Table 17 feed'!$F$5:$DS$64,15+$V$19+$V$20,FALSE),".")</f>
        <v>2.9</v>
      </c>
      <c r="H55" s="85">
        <f>IFERROR(VLOOKUP($A55&amp;"_"&amp;$B55,'Table 17 feed'!$F$5:$DS$64,16+$V$19+$V$20,FALSE),".")</f>
        <v>5.9</v>
      </c>
      <c r="I55" s="85">
        <f>IFERROR(VLOOKUP($A55&amp;"_"&amp;$B55,'Table 17 feed'!$F$5:$DS$64,17+$V$19+$V$20,FALSE),".")</f>
        <v>7.8</v>
      </c>
      <c r="J55" s="87">
        <f>IFERROR(VLOOKUP($A55&amp;"_"&amp;$B55,'Table 17 feed'!$F$5:$DS$64,18+$V$19+$V$20,FALSE),".")</f>
        <v>17.600000000000001</v>
      </c>
      <c r="K55" s="65" t="str">
        <f>IFERROR(VLOOKUP($A55&amp;"_"&amp;$B55,'Table 17 feed'!$F$5:$DS$64,19+$V$19+$V$20,FALSE),".")</f>
        <v>c</v>
      </c>
      <c r="L55" s="65" t="str">
        <f>IFERROR(VLOOKUP($A55&amp;"_"&amp;$B55,'Table 17 feed'!$F$5:$DS$64,20+$V$19+$V$20,FALSE),".")</f>
        <v>c</v>
      </c>
      <c r="M55" s="65" t="str">
        <f>IFERROR(VLOOKUP($A55&amp;"_"&amp;$B55,'Table 17 feed'!$F$5:$DS$64,21+$V$19+$V$20,FALSE),".")</f>
        <v>c</v>
      </c>
      <c r="N55" s="68" t="str">
        <f>IFERROR(VLOOKUP($A55&amp;"_"&amp;$B55,'Table 17 feed'!$F$5:$DS$64,22+$V$19+$V$20,FALSE),".")</f>
        <v>c</v>
      </c>
      <c r="O55" s="40"/>
    </row>
    <row r="56" spans="1:15" s="3" customFormat="1" x14ac:dyDescent="0.35">
      <c r="A56" s="75" t="s">
        <v>44</v>
      </c>
      <c r="B56" s="83" t="s">
        <v>195</v>
      </c>
      <c r="C56" s="78"/>
      <c r="D56" s="65">
        <f>IFERROR(VLOOKUP($A56&amp;"_"&amp;$B56,'Table 17 feed'!$F$5:$DS$64,11+$V$19+$V$20,FALSE),".")</f>
        <v>430</v>
      </c>
      <c r="E56" s="85">
        <f>IFERROR(VLOOKUP($A56&amp;"_"&amp;$B56,'Table 17 feed'!$F$5:$DS$64,12+$V$19+$V$20,FALSE),".")</f>
        <v>65.400000000000006</v>
      </c>
      <c r="F56" s="85">
        <f>IFERROR(VLOOKUP($A56&amp;"_"&amp;$B56,'Table 17 feed'!$F$5:$DS$64,14+$V$19+$V$20,FALSE),".")</f>
        <v>18.2</v>
      </c>
      <c r="G56" s="85">
        <f>IFERROR(VLOOKUP($A56&amp;"_"&amp;$B56,'Table 17 feed'!$F$5:$DS$64,15+$V$19+$V$20,FALSE),".")</f>
        <v>1.2</v>
      </c>
      <c r="H56" s="85">
        <f>IFERROR(VLOOKUP($A56&amp;"_"&amp;$B56,'Table 17 feed'!$F$5:$DS$64,16+$V$19+$V$20,FALSE),".")</f>
        <v>11.2</v>
      </c>
      <c r="I56" s="85">
        <f>IFERROR(VLOOKUP($A56&amp;"_"&amp;$B56,'Table 17 feed'!$F$5:$DS$64,17+$V$19+$V$20,FALSE),".")</f>
        <v>12.9</v>
      </c>
      <c r="J56" s="87">
        <f>IFERROR(VLOOKUP($A56&amp;"_"&amp;$B56,'Table 17 feed'!$F$5:$DS$64,18+$V$19+$V$20,FALSE),".")</f>
        <v>15.2</v>
      </c>
      <c r="K56" s="65">
        <f>IFERROR(VLOOKUP($A56&amp;"_"&amp;$B56,'Table 17 feed'!$F$5:$DS$64,19+$V$19+$V$20,FALSE),".")</f>
        <v>45</v>
      </c>
      <c r="L56" s="65">
        <f>IFERROR(VLOOKUP($A56&amp;"_"&amp;$B56,'Table 17 feed'!$F$5:$DS$64,20+$V$19+$V$20,FALSE),".")</f>
        <v>29600</v>
      </c>
      <c r="M56" s="65">
        <f>IFERROR(VLOOKUP($A56&amp;"_"&amp;$B56,'Table 17 feed'!$F$5:$DS$64,21+$V$19+$V$20,FALSE),".")</f>
        <v>37100</v>
      </c>
      <c r="N56" s="68">
        <f>IFERROR(VLOOKUP($A56&amp;"_"&amp;$B56,'Table 17 feed'!$F$5:$DS$64,22+$V$19+$V$20,FALSE),".")</f>
        <v>52100</v>
      </c>
      <c r="O56" s="40"/>
    </row>
    <row r="57" spans="1:15" s="3" customFormat="1" ht="14.25" customHeight="1" x14ac:dyDescent="0.35">
      <c r="A57" s="75" t="s">
        <v>44</v>
      </c>
      <c r="B57" s="81" t="s">
        <v>196</v>
      </c>
      <c r="C57" s="82"/>
      <c r="D57" s="65">
        <f>IFERROR(VLOOKUP($A57&amp;"_"&amp;$B57,'Table 17 feed'!$F$5:$DS$64,11+$V$19+$V$20,FALSE),".")</f>
        <v>325</v>
      </c>
      <c r="E57" s="85">
        <f>IFERROR(VLOOKUP($A57&amp;"_"&amp;$B57,'Table 17 feed'!$F$5:$DS$64,12+$V$19+$V$20,FALSE),".")</f>
        <v>35.4</v>
      </c>
      <c r="F57" s="85">
        <f>IFERROR(VLOOKUP($A57&amp;"_"&amp;$B57,'Table 17 feed'!$F$5:$DS$64,14+$V$19+$V$20,FALSE),".")</f>
        <v>24.9</v>
      </c>
      <c r="G57" s="85">
        <f>IFERROR(VLOOKUP($A57&amp;"_"&amp;$B57,'Table 17 feed'!$F$5:$DS$64,15+$V$19+$V$20,FALSE),".")</f>
        <v>5.8</v>
      </c>
      <c r="H57" s="85">
        <f>IFERROR(VLOOKUP($A57&amp;"_"&amp;$B57,'Table 17 feed'!$F$5:$DS$64,16+$V$19+$V$20,FALSE),".")</f>
        <v>25.8</v>
      </c>
      <c r="I57" s="85">
        <f>IFERROR(VLOOKUP($A57&amp;"_"&amp;$B57,'Table 17 feed'!$F$5:$DS$64,17+$V$19+$V$20,FALSE),".")</f>
        <v>31.1</v>
      </c>
      <c r="J57" s="87">
        <f>IFERROR(VLOOKUP($A57&amp;"_"&amp;$B57,'Table 17 feed'!$F$5:$DS$64,18+$V$19+$V$20,FALSE),".")</f>
        <v>33.799999999999997</v>
      </c>
      <c r="K57" s="65">
        <f>IFERROR(VLOOKUP($A57&amp;"_"&amp;$B57,'Table 17 feed'!$F$5:$DS$64,19+$V$19+$V$20,FALSE),".")</f>
        <v>80</v>
      </c>
      <c r="L57" s="65">
        <f>IFERROR(VLOOKUP($A57&amp;"_"&amp;$B57,'Table 17 feed'!$F$5:$DS$64,20+$V$19+$V$20,FALSE),".")</f>
        <v>20700</v>
      </c>
      <c r="M57" s="65">
        <f>IFERROR(VLOOKUP($A57&amp;"_"&amp;$B57,'Table 17 feed'!$F$5:$DS$64,21+$V$19+$V$20,FALSE),".")</f>
        <v>29600</v>
      </c>
      <c r="N57" s="68">
        <f>IFERROR(VLOOKUP($A57&amp;"_"&amp;$B57,'Table 17 feed'!$F$5:$DS$64,22+$V$19+$V$20,FALSE),".")</f>
        <v>40900</v>
      </c>
      <c r="O57" s="113"/>
    </row>
    <row r="58" spans="1:15" s="3" customFormat="1" x14ac:dyDescent="0.35">
      <c r="A58" s="59">
        <v>8</v>
      </c>
      <c r="B58" s="84" t="s">
        <v>197</v>
      </c>
      <c r="C58" s="78"/>
      <c r="D58" s="103" t="str">
        <f>IFERROR(VLOOKUP($A58&amp;"_"&amp;$B58,'Table 17 feed'!$F$5:$DS$64,11+$V$19+$V$20,FALSE),".")</f>
        <v>.</v>
      </c>
      <c r="E58" s="105" t="str">
        <f>IFERROR(VLOOKUP($A58&amp;"_"&amp;$B58,'Table 17 feed'!$F$5:$DS$64,12+$V$19+$V$20,FALSE),".")</f>
        <v>.</v>
      </c>
      <c r="F58" s="105" t="str">
        <f>IFERROR(VLOOKUP($A58&amp;"_"&amp;$B58,'Table 17 feed'!$F$5:$DS$64,14+$V$19+$V$20,FALSE),".")</f>
        <v>.</v>
      </c>
      <c r="G58" s="105" t="str">
        <f>IFERROR(VLOOKUP($A58&amp;"_"&amp;$B58,'Table 17 feed'!$F$5:$DS$64,15+$V$19+$V$20,FALSE),".")</f>
        <v>.</v>
      </c>
      <c r="H58" s="105" t="str">
        <f>IFERROR(VLOOKUP($A58&amp;"_"&amp;$B58,'Table 17 feed'!$F$5:$DS$64,16+$V$19+$V$20,FALSE),".")</f>
        <v>.</v>
      </c>
      <c r="I58" s="105" t="str">
        <f>IFERROR(VLOOKUP($A58&amp;"_"&amp;$B58,'Table 17 feed'!$F$5:$DS$64,17+$V$19+$V$20,FALSE),".")</f>
        <v>.</v>
      </c>
      <c r="J58" s="106" t="str">
        <f>IFERROR(VLOOKUP($A58&amp;"_"&amp;$B58,'Table 17 feed'!$F$5:$DS$64,18+$V$19+$V$20,FALSE),".")</f>
        <v>.</v>
      </c>
      <c r="K58" s="103" t="str">
        <f>IFERROR(VLOOKUP($A58&amp;"_"&amp;$B58,'Table 17 feed'!$F$5:$DS$64,19+$V$19+$V$20,FALSE),".")</f>
        <v>.</v>
      </c>
      <c r="L58" s="103" t="str">
        <f>IFERROR(VLOOKUP($A58&amp;"_"&amp;$B58,'Table 17 feed'!$F$5:$DS$64,20+$V$19+$V$20,FALSE),".")</f>
        <v>.</v>
      </c>
      <c r="M58" s="103" t="str">
        <f>IFERROR(VLOOKUP($A58&amp;"_"&amp;$B58,'Table 17 feed'!$F$5:$DS$64,21+$V$19+$V$20,FALSE),".")</f>
        <v>.</v>
      </c>
      <c r="N58" s="104" t="str">
        <f>IFERROR(VLOOKUP($A58&amp;"_"&amp;$B58,'Table 17 feed'!$F$5:$DS$64,22+$V$19+$V$20,FALSE),".")</f>
        <v>.</v>
      </c>
      <c r="O58" s="40"/>
    </row>
    <row r="59" spans="1:15" s="3" customFormat="1" x14ac:dyDescent="0.35">
      <c r="A59" s="72" t="s">
        <v>45</v>
      </c>
      <c r="B59" s="84"/>
      <c r="C59" s="82"/>
      <c r="D59" s="103" t="str">
        <f>IFERROR(VLOOKUP($A59&amp;"_"&amp;$B59,'Table 17 feed'!$F$5:$DS$64,11+$V$19+$V$20,FALSE),".")</f>
        <v>.</v>
      </c>
      <c r="E59" s="105" t="str">
        <f>IFERROR(VLOOKUP($A59&amp;"_"&amp;$B59,'Table 17 feed'!$F$5:$DS$64,12+$V$19+$V$20,FALSE),".")</f>
        <v>.</v>
      </c>
      <c r="F59" s="105" t="str">
        <f>IFERROR(VLOOKUP($A59&amp;"_"&amp;$B59,'Table 17 feed'!$F$5:$DS$64,14+$V$19+$V$20,FALSE),".")</f>
        <v>.</v>
      </c>
      <c r="G59" s="105" t="str">
        <f>IFERROR(VLOOKUP($A59&amp;"_"&amp;$B59,'Table 17 feed'!$F$5:$DS$64,15+$V$19+$V$20,FALSE),".")</f>
        <v>.</v>
      </c>
      <c r="H59" s="105" t="str">
        <f>IFERROR(VLOOKUP($A59&amp;"_"&amp;$B59,'Table 17 feed'!$F$5:$DS$64,16+$V$19+$V$20,FALSE),".")</f>
        <v>.</v>
      </c>
      <c r="I59" s="105" t="str">
        <f>IFERROR(VLOOKUP($A59&amp;"_"&amp;$B59,'Table 17 feed'!$F$5:$DS$64,17+$V$19+$V$20,FALSE),".")</f>
        <v>.</v>
      </c>
      <c r="J59" s="106" t="str">
        <f>IFERROR(VLOOKUP($A59&amp;"_"&amp;$B59,'Table 17 feed'!$F$5:$DS$64,18+$V$19+$V$20,FALSE),".")</f>
        <v>.</v>
      </c>
      <c r="K59" s="103" t="str">
        <f>IFERROR(VLOOKUP($A59&amp;"_"&amp;$B59,'Table 17 feed'!$F$5:$DS$64,19+$V$19+$V$20,FALSE),".")</f>
        <v>.</v>
      </c>
      <c r="L59" s="103" t="str">
        <f>IFERROR(VLOOKUP($A59&amp;"_"&amp;$B59,'Table 17 feed'!$F$5:$DS$64,20+$V$19+$V$20,FALSE),".")</f>
        <v>.</v>
      </c>
      <c r="M59" s="103" t="str">
        <f>IFERROR(VLOOKUP($A59&amp;"_"&amp;$B59,'Table 17 feed'!$F$5:$DS$64,21+$V$19+$V$20,FALSE),".")</f>
        <v>.</v>
      </c>
      <c r="N59" s="104" t="str">
        <f>IFERROR(VLOOKUP($A59&amp;"_"&amp;$B59,'Table 17 feed'!$F$5:$DS$64,22+$V$19+$V$20,FALSE),".")</f>
        <v>.</v>
      </c>
      <c r="O59" s="40"/>
    </row>
    <row r="60" spans="1:15" s="3" customFormat="1" x14ac:dyDescent="0.35">
      <c r="A60" s="75" t="s">
        <v>45</v>
      </c>
      <c r="B60" s="78" t="s">
        <v>177</v>
      </c>
      <c r="C60" s="78"/>
      <c r="D60" s="65">
        <f>IFERROR(VLOOKUP($A60&amp;"_"&amp;$B60,'Table 17 feed'!$F$5:$DS$64,11+$V$19+$V$20,FALSE),".")</f>
        <v>230</v>
      </c>
      <c r="E60" s="85">
        <f>IFERROR(VLOOKUP($A60&amp;"_"&amp;$B60,'Table 17 feed'!$F$5:$DS$64,12+$V$19+$V$20,FALSE),".")</f>
        <v>28</v>
      </c>
      <c r="F60" s="85">
        <f>IFERROR(VLOOKUP($A60&amp;"_"&amp;$B60,'Table 17 feed'!$F$5:$DS$64,14+$V$19+$V$20,FALSE),".")</f>
        <v>31</v>
      </c>
      <c r="G60" s="85">
        <f>IFERROR(VLOOKUP($A60&amp;"_"&amp;$B60,'Table 17 feed'!$F$5:$DS$64,15+$V$19+$V$20,FALSE),".")</f>
        <v>2.2000000000000002</v>
      </c>
      <c r="H60" s="85">
        <f>IFERROR(VLOOKUP($A60&amp;"_"&amp;$B60,'Table 17 feed'!$F$5:$DS$64,16+$V$19+$V$20,FALSE),".")</f>
        <v>34.9</v>
      </c>
      <c r="I60" s="85">
        <f>IFERROR(VLOOKUP($A60&amp;"_"&amp;$B60,'Table 17 feed'!$F$5:$DS$64,17+$V$19+$V$20,FALSE),".")</f>
        <v>37.9</v>
      </c>
      <c r="J60" s="87">
        <f>IFERROR(VLOOKUP($A60&amp;"_"&amp;$B60,'Table 17 feed'!$F$5:$DS$64,18+$V$19+$V$20,FALSE),".")</f>
        <v>38.799999999999997</v>
      </c>
      <c r="K60" s="65">
        <f>IFERROR(VLOOKUP($A60&amp;"_"&amp;$B60,'Table 17 feed'!$F$5:$DS$64,19+$V$19+$V$20,FALSE),".")</f>
        <v>75</v>
      </c>
      <c r="L60" s="65">
        <f>IFERROR(VLOOKUP($A60&amp;"_"&amp;$B60,'Table 17 feed'!$F$5:$DS$64,20+$V$19+$V$20,FALSE),".")</f>
        <v>25100</v>
      </c>
      <c r="M60" s="65">
        <f>IFERROR(VLOOKUP($A60&amp;"_"&amp;$B60,'Table 17 feed'!$F$5:$DS$64,21+$V$19+$V$20,FALSE),".")</f>
        <v>33500</v>
      </c>
      <c r="N60" s="68">
        <f>IFERROR(VLOOKUP($A60&amp;"_"&amp;$B60,'Table 17 feed'!$F$5:$DS$64,22+$V$19+$V$20,FALSE),".")</f>
        <v>48000</v>
      </c>
      <c r="O60" s="40"/>
    </row>
    <row r="61" spans="1:15" s="3" customFormat="1" x14ac:dyDescent="0.35">
      <c r="A61" s="75" t="s">
        <v>45</v>
      </c>
      <c r="B61" s="78" t="s">
        <v>178</v>
      </c>
      <c r="C61" s="78"/>
      <c r="D61" s="65">
        <f>IFERROR(VLOOKUP($A61&amp;"_"&amp;$B61,'Table 17 feed'!$F$5:$DS$64,11+$V$19+$V$20,FALSE),".")</f>
        <v>225</v>
      </c>
      <c r="E61" s="85">
        <f>IFERROR(VLOOKUP($A61&amp;"_"&amp;$B61,'Table 17 feed'!$F$5:$DS$64,12+$V$19+$V$20,FALSE),".")</f>
        <v>50.7</v>
      </c>
      <c r="F61" s="85">
        <f>IFERROR(VLOOKUP($A61&amp;"_"&amp;$B61,'Table 17 feed'!$F$5:$DS$64,14+$V$19+$V$20,FALSE),".")</f>
        <v>30.8</v>
      </c>
      <c r="G61" s="85">
        <f>IFERROR(VLOOKUP($A61&amp;"_"&amp;$B61,'Table 17 feed'!$F$5:$DS$64,15+$V$19+$V$20,FALSE),".")</f>
        <v>2.6</v>
      </c>
      <c r="H61" s="85">
        <f>IFERROR(VLOOKUP($A61&amp;"_"&amp;$B61,'Table 17 feed'!$F$5:$DS$64,16+$V$19+$V$20,FALSE),".")</f>
        <v>12.8</v>
      </c>
      <c r="I61" s="85">
        <f>IFERROR(VLOOKUP($A61&amp;"_"&amp;$B61,'Table 17 feed'!$F$5:$DS$64,17+$V$19+$V$20,FALSE),".")</f>
        <v>15.4</v>
      </c>
      <c r="J61" s="87">
        <f>IFERROR(VLOOKUP($A61&amp;"_"&amp;$B61,'Table 17 feed'!$F$5:$DS$64,18+$V$19+$V$20,FALSE),".")</f>
        <v>15.9</v>
      </c>
      <c r="K61" s="65">
        <f>IFERROR(VLOOKUP($A61&amp;"_"&amp;$B61,'Table 17 feed'!$F$5:$DS$64,19+$V$19+$V$20,FALSE),".")</f>
        <v>25</v>
      </c>
      <c r="L61" s="65">
        <f>IFERROR(VLOOKUP($A61&amp;"_"&amp;$B61,'Table 17 feed'!$F$5:$DS$64,20+$V$19+$V$20,FALSE),".")</f>
        <v>28900</v>
      </c>
      <c r="M61" s="65">
        <f>IFERROR(VLOOKUP($A61&amp;"_"&amp;$B61,'Table 17 feed'!$F$5:$DS$64,21+$V$19+$V$20,FALSE),".")</f>
        <v>42700</v>
      </c>
      <c r="N61" s="68">
        <f>IFERROR(VLOOKUP($A61&amp;"_"&amp;$B61,'Table 17 feed'!$F$5:$DS$64,22+$V$19+$V$20,FALSE),".")</f>
        <v>53600</v>
      </c>
      <c r="O61" s="40"/>
    </row>
    <row r="62" spans="1:15" s="3" customFormat="1" x14ac:dyDescent="0.35">
      <c r="A62" s="75" t="s">
        <v>45</v>
      </c>
      <c r="B62" s="78" t="s">
        <v>179</v>
      </c>
      <c r="C62" s="78"/>
      <c r="D62" s="65">
        <f>IFERROR(VLOOKUP($A62&amp;"_"&amp;$B62,'Table 17 feed'!$F$5:$DS$64,11+$V$19+$V$20,FALSE),".")</f>
        <v>4465</v>
      </c>
      <c r="E62" s="85">
        <f>IFERROR(VLOOKUP($A62&amp;"_"&amp;$B62,'Table 17 feed'!$F$5:$DS$64,12+$V$19+$V$20,FALSE),".")</f>
        <v>72</v>
      </c>
      <c r="F62" s="85">
        <f>IFERROR(VLOOKUP($A62&amp;"_"&amp;$B62,'Table 17 feed'!$F$5:$DS$64,14+$V$19+$V$20,FALSE),".")</f>
        <v>18.899999999999999</v>
      </c>
      <c r="G62" s="85">
        <f>IFERROR(VLOOKUP($A62&amp;"_"&amp;$B62,'Table 17 feed'!$F$5:$DS$64,15+$V$19+$V$20,FALSE),".")</f>
        <v>0.7</v>
      </c>
      <c r="H62" s="85">
        <f>IFERROR(VLOOKUP($A62&amp;"_"&amp;$B62,'Table 17 feed'!$F$5:$DS$64,16+$V$19+$V$20,FALSE),".")</f>
        <v>4.4000000000000004</v>
      </c>
      <c r="I62" s="85">
        <f>IFERROR(VLOOKUP($A62&amp;"_"&amp;$B62,'Table 17 feed'!$F$5:$DS$64,17+$V$19+$V$20,FALSE),".")</f>
        <v>5.5</v>
      </c>
      <c r="J62" s="87">
        <f>IFERROR(VLOOKUP($A62&amp;"_"&amp;$B62,'Table 17 feed'!$F$5:$DS$64,18+$V$19+$V$20,FALSE),".")</f>
        <v>8.4</v>
      </c>
      <c r="K62" s="65">
        <f>IFERROR(VLOOKUP($A62&amp;"_"&amp;$B62,'Table 17 feed'!$F$5:$DS$64,19+$V$19+$V$20,FALSE),".")</f>
        <v>170</v>
      </c>
      <c r="L62" s="65">
        <f>IFERROR(VLOOKUP($A62&amp;"_"&amp;$B62,'Table 17 feed'!$F$5:$DS$64,20+$V$19+$V$20,FALSE),".")</f>
        <v>15900</v>
      </c>
      <c r="M62" s="65">
        <f>IFERROR(VLOOKUP($A62&amp;"_"&amp;$B62,'Table 17 feed'!$F$5:$DS$64,21+$V$19+$V$20,FALSE),".")</f>
        <v>28200</v>
      </c>
      <c r="N62" s="68">
        <f>IFERROR(VLOOKUP($A62&amp;"_"&amp;$B62,'Table 17 feed'!$F$5:$DS$64,22+$V$19+$V$20,FALSE),".")</f>
        <v>39900</v>
      </c>
      <c r="O62" s="40"/>
    </row>
    <row r="63" spans="1:15" s="3" customFormat="1" x14ac:dyDescent="0.35">
      <c r="A63" s="75" t="s">
        <v>45</v>
      </c>
      <c r="B63" s="78" t="s">
        <v>180</v>
      </c>
      <c r="C63" s="82"/>
      <c r="D63" s="65">
        <f>IFERROR(VLOOKUP($A63&amp;"_"&amp;$B63,'Table 17 feed'!$F$5:$DS$64,11+$V$19+$V$20,FALSE),".")</f>
        <v>975</v>
      </c>
      <c r="E63" s="85">
        <f>IFERROR(VLOOKUP($A63&amp;"_"&amp;$B63,'Table 17 feed'!$F$5:$DS$64,12+$V$19+$V$20,FALSE),".")</f>
        <v>66.5</v>
      </c>
      <c r="F63" s="85">
        <f>IFERROR(VLOOKUP($A63&amp;"_"&amp;$B63,'Table 17 feed'!$F$5:$DS$64,14+$V$19+$V$20,FALSE),".")</f>
        <v>13.3</v>
      </c>
      <c r="G63" s="85">
        <f>IFERROR(VLOOKUP($A63&amp;"_"&amp;$B63,'Table 17 feed'!$F$5:$DS$64,15+$V$19+$V$20,FALSE),".")</f>
        <v>1.6</v>
      </c>
      <c r="H63" s="85">
        <f>IFERROR(VLOOKUP($A63&amp;"_"&amp;$B63,'Table 17 feed'!$F$5:$DS$64,16+$V$19+$V$20,FALSE),".")</f>
        <v>13.8</v>
      </c>
      <c r="I63" s="85">
        <f>IFERROR(VLOOKUP($A63&amp;"_"&amp;$B63,'Table 17 feed'!$F$5:$DS$64,17+$V$19+$V$20,FALSE),".")</f>
        <v>15.7</v>
      </c>
      <c r="J63" s="87">
        <f>IFERROR(VLOOKUP($A63&amp;"_"&amp;$B63,'Table 17 feed'!$F$5:$DS$64,18+$V$19+$V$20,FALSE),".")</f>
        <v>18.5</v>
      </c>
      <c r="K63" s="65">
        <f>IFERROR(VLOOKUP($A63&amp;"_"&amp;$B63,'Table 17 feed'!$F$5:$DS$64,19+$V$19+$V$20,FALSE),".")</f>
        <v>125</v>
      </c>
      <c r="L63" s="65">
        <f>IFERROR(VLOOKUP($A63&amp;"_"&amp;$B63,'Table 17 feed'!$F$5:$DS$64,20+$V$19+$V$20,FALSE),".")</f>
        <v>23400</v>
      </c>
      <c r="M63" s="65">
        <f>IFERROR(VLOOKUP($A63&amp;"_"&amp;$B63,'Table 17 feed'!$F$5:$DS$64,21+$V$19+$V$20,FALSE),".")</f>
        <v>34100</v>
      </c>
      <c r="N63" s="68">
        <f>IFERROR(VLOOKUP($A63&amp;"_"&amp;$B63,'Table 17 feed'!$F$5:$DS$64,22+$V$19+$V$20,FALSE),".")</f>
        <v>49700</v>
      </c>
      <c r="O63" s="40"/>
    </row>
    <row r="64" spans="1:15" s="3" customFormat="1" x14ac:dyDescent="0.35">
      <c r="A64" s="75" t="s">
        <v>45</v>
      </c>
      <c r="B64" s="80" t="s">
        <v>181</v>
      </c>
      <c r="C64" s="78"/>
      <c r="D64" s="65">
        <f>IFERROR(VLOOKUP($A64&amp;"_"&amp;$B64,'Table 17 feed'!$F$5:$DS$64,11+$V$19+$V$20,FALSE),".")</f>
        <v>840</v>
      </c>
      <c r="E64" s="85">
        <f>IFERROR(VLOOKUP($A64&amp;"_"&amp;$B64,'Table 17 feed'!$F$5:$DS$64,12+$V$19+$V$20,FALSE),".")</f>
        <v>58.2</v>
      </c>
      <c r="F64" s="85">
        <f>IFERROR(VLOOKUP($A64&amp;"_"&amp;$B64,'Table 17 feed'!$F$5:$DS$64,14+$V$19+$V$20,FALSE),".")</f>
        <v>18.2</v>
      </c>
      <c r="G64" s="85">
        <f>IFERROR(VLOOKUP($A64&amp;"_"&amp;$B64,'Table 17 feed'!$F$5:$DS$64,15+$V$19+$V$20,FALSE),".")</f>
        <v>1.9</v>
      </c>
      <c r="H64" s="85">
        <f>IFERROR(VLOOKUP($A64&amp;"_"&amp;$B64,'Table 17 feed'!$F$5:$DS$64,16+$V$19+$V$20,FALSE),".")</f>
        <v>15.2</v>
      </c>
      <c r="I64" s="85">
        <f>IFERROR(VLOOKUP($A64&amp;"_"&amp;$B64,'Table 17 feed'!$F$5:$DS$64,17+$V$19+$V$20,FALSE),".")</f>
        <v>19</v>
      </c>
      <c r="J64" s="87">
        <f>IFERROR(VLOOKUP($A64&amp;"_"&amp;$B64,'Table 17 feed'!$F$5:$DS$64,18+$V$19+$V$20,FALSE),".")</f>
        <v>21.7</v>
      </c>
      <c r="K64" s="65">
        <f>IFERROR(VLOOKUP($A64&amp;"_"&amp;$B64,'Table 17 feed'!$F$5:$DS$64,19+$V$19+$V$20,FALSE),".")</f>
        <v>115</v>
      </c>
      <c r="L64" s="65">
        <f>IFERROR(VLOOKUP($A64&amp;"_"&amp;$B64,'Table 17 feed'!$F$5:$DS$64,20+$V$19+$V$20,FALSE),".")</f>
        <v>25100</v>
      </c>
      <c r="M64" s="65">
        <f>IFERROR(VLOOKUP($A64&amp;"_"&amp;$B64,'Table 17 feed'!$F$5:$DS$64,21+$V$19+$V$20,FALSE),".")</f>
        <v>36900</v>
      </c>
      <c r="N64" s="68">
        <f>IFERROR(VLOOKUP($A64&amp;"_"&amp;$B64,'Table 17 feed'!$F$5:$DS$64,22+$V$19+$V$20,FALSE),".")</f>
        <v>62400</v>
      </c>
      <c r="O64" s="40"/>
    </row>
    <row r="65" spans="1:15" s="3" customFormat="1" ht="14.25" customHeight="1" x14ac:dyDescent="0.35">
      <c r="A65" s="75" t="s">
        <v>45</v>
      </c>
      <c r="B65" s="81" t="s">
        <v>182</v>
      </c>
      <c r="C65" s="78"/>
      <c r="D65" s="65">
        <f>IFERROR(VLOOKUP($A65&amp;"_"&amp;$B65,'Table 17 feed'!$F$5:$DS$64,11+$V$19+$V$20,FALSE),".")</f>
        <v>1070</v>
      </c>
      <c r="E65" s="85">
        <f>IFERROR(VLOOKUP($A65&amp;"_"&amp;$B65,'Table 17 feed'!$F$5:$DS$64,12+$V$19+$V$20,FALSE),".")</f>
        <v>59.3</v>
      </c>
      <c r="F65" s="85">
        <f>IFERROR(VLOOKUP($A65&amp;"_"&amp;$B65,'Table 17 feed'!$F$5:$DS$64,14+$V$19+$V$20,FALSE),".")</f>
        <v>21.7</v>
      </c>
      <c r="G65" s="85">
        <f>IFERROR(VLOOKUP($A65&amp;"_"&amp;$B65,'Table 17 feed'!$F$5:$DS$64,15+$V$19+$V$20,FALSE),".")</f>
        <v>2.4</v>
      </c>
      <c r="H65" s="85">
        <f>IFERROR(VLOOKUP($A65&amp;"_"&amp;$B65,'Table 17 feed'!$F$5:$DS$64,16+$V$19+$V$20,FALSE),".")</f>
        <v>14</v>
      </c>
      <c r="I65" s="85">
        <f>IFERROR(VLOOKUP($A65&amp;"_"&amp;$B65,'Table 17 feed'!$F$5:$DS$64,17+$V$19+$V$20,FALSE),".")</f>
        <v>15.5</v>
      </c>
      <c r="J65" s="87">
        <f>IFERROR(VLOOKUP($A65&amp;"_"&amp;$B65,'Table 17 feed'!$F$5:$DS$64,18+$V$19+$V$20,FALSE),".")</f>
        <v>16.5</v>
      </c>
      <c r="K65" s="65">
        <f>IFERROR(VLOOKUP($A65&amp;"_"&amp;$B65,'Table 17 feed'!$F$5:$DS$64,19+$V$19+$V$20,FALSE),".")</f>
        <v>140</v>
      </c>
      <c r="L65" s="65">
        <f>IFERROR(VLOOKUP($A65&amp;"_"&amp;$B65,'Table 17 feed'!$F$5:$DS$64,20+$V$19+$V$20,FALSE),".")</f>
        <v>24400</v>
      </c>
      <c r="M65" s="65">
        <f>IFERROR(VLOOKUP($A65&amp;"_"&amp;$B65,'Table 17 feed'!$F$5:$DS$64,21+$V$19+$V$20,FALSE),".")</f>
        <v>35700</v>
      </c>
      <c r="N65" s="68">
        <f>IFERROR(VLOOKUP($A65&amp;"_"&amp;$B65,'Table 17 feed'!$F$5:$DS$64,22+$V$19+$V$20,FALSE),".")</f>
        <v>47700</v>
      </c>
      <c r="O65" s="40"/>
    </row>
    <row r="66" spans="1:15" s="3" customFormat="1" ht="14.25" customHeight="1" x14ac:dyDescent="0.35">
      <c r="A66" s="75" t="s">
        <v>45</v>
      </c>
      <c r="B66" s="81" t="s">
        <v>183</v>
      </c>
      <c r="C66" s="82"/>
      <c r="D66" s="65">
        <f>IFERROR(VLOOKUP($A66&amp;"_"&amp;$B66,'Table 17 feed'!$F$5:$DS$64,11+$V$19+$V$20,FALSE),".")</f>
        <v>615</v>
      </c>
      <c r="E66" s="85">
        <f>IFERROR(VLOOKUP($A66&amp;"_"&amp;$B66,'Table 17 feed'!$F$5:$DS$64,12+$V$19+$V$20,FALSE),".")</f>
        <v>53.2</v>
      </c>
      <c r="F66" s="85">
        <f>IFERROR(VLOOKUP($A66&amp;"_"&amp;$B66,'Table 17 feed'!$F$5:$DS$64,14+$V$19+$V$20,FALSE),".")</f>
        <v>15.4</v>
      </c>
      <c r="G66" s="85">
        <f>IFERROR(VLOOKUP($A66&amp;"_"&amp;$B66,'Table 17 feed'!$F$5:$DS$64,15+$V$19+$V$20,FALSE),".")</f>
        <v>3.6</v>
      </c>
      <c r="H66" s="85">
        <f>IFERROR(VLOOKUP($A66&amp;"_"&amp;$B66,'Table 17 feed'!$F$5:$DS$64,16+$V$19+$V$20,FALSE),".")</f>
        <v>20.7</v>
      </c>
      <c r="I66" s="85">
        <f>IFERROR(VLOOKUP($A66&amp;"_"&amp;$B66,'Table 17 feed'!$F$5:$DS$64,17+$V$19+$V$20,FALSE),".")</f>
        <v>23.8</v>
      </c>
      <c r="J66" s="87">
        <f>IFERROR(VLOOKUP($A66&amp;"_"&amp;$B66,'Table 17 feed'!$F$5:$DS$64,18+$V$19+$V$20,FALSE),".")</f>
        <v>27.9</v>
      </c>
      <c r="K66" s="65">
        <f>IFERROR(VLOOKUP($A66&amp;"_"&amp;$B66,'Table 17 feed'!$F$5:$DS$64,19+$V$19+$V$20,FALSE),".")</f>
        <v>120</v>
      </c>
      <c r="L66" s="65">
        <f>IFERROR(VLOOKUP($A66&amp;"_"&amp;$B66,'Table 17 feed'!$F$5:$DS$64,20+$V$19+$V$20,FALSE),".")</f>
        <v>21900</v>
      </c>
      <c r="M66" s="65">
        <f>IFERROR(VLOOKUP($A66&amp;"_"&amp;$B66,'Table 17 feed'!$F$5:$DS$64,21+$V$19+$V$20,FALSE),".")</f>
        <v>29000</v>
      </c>
      <c r="N66" s="68">
        <f>IFERROR(VLOOKUP($A66&amp;"_"&amp;$B66,'Table 17 feed'!$F$5:$DS$64,22+$V$19+$V$20,FALSE),".")</f>
        <v>37400</v>
      </c>
      <c r="O66" s="40"/>
    </row>
    <row r="67" spans="1:15" s="3" customFormat="1" ht="14.25" customHeight="1" x14ac:dyDescent="0.35">
      <c r="A67" s="75" t="s">
        <v>45</v>
      </c>
      <c r="B67" s="80" t="s">
        <v>184</v>
      </c>
      <c r="C67" s="78"/>
      <c r="D67" s="65">
        <f>IFERROR(VLOOKUP($A67&amp;"_"&amp;$B67,'Table 17 feed'!$F$5:$DS$64,11+$V$19+$V$20,FALSE),".")</f>
        <v>1075</v>
      </c>
      <c r="E67" s="85">
        <f>IFERROR(VLOOKUP($A67&amp;"_"&amp;$B67,'Table 17 feed'!$F$5:$DS$64,12+$V$19+$V$20,FALSE),".")</f>
        <v>68.7</v>
      </c>
      <c r="F67" s="85">
        <f>IFERROR(VLOOKUP($A67&amp;"_"&amp;$B67,'Table 17 feed'!$F$5:$DS$64,14+$V$19+$V$20,FALSE),".")</f>
        <v>18.5</v>
      </c>
      <c r="G67" s="85">
        <f>IFERROR(VLOOKUP($A67&amp;"_"&amp;$B67,'Table 17 feed'!$F$5:$DS$64,15+$V$19+$V$20,FALSE),".")</f>
        <v>1.1000000000000001</v>
      </c>
      <c r="H67" s="85">
        <f>IFERROR(VLOOKUP($A67&amp;"_"&amp;$B67,'Table 17 feed'!$F$5:$DS$64,16+$V$19+$V$20,FALSE),".")</f>
        <v>9.3000000000000007</v>
      </c>
      <c r="I67" s="85">
        <f>IFERROR(VLOOKUP($A67&amp;"_"&amp;$B67,'Table 17 feed'!$F$5:$DS$64,17+$V$19+$V$20,FALSE),".")</f>
        <v>10.5</v>
      </c>
      <c r="J67" s="87">
        <f>IFERROR(VLOOKUP($A67&amp;"_"&amp;$B67,'Table 17 feed'!$F$5:$DS$64,18+$V$19+$V$20,FALSE),".")</f>
        <v>11.7</v>
      </c>
      <c r="K67" s="65">
        <f>IFERROR(VLOOKUP($A67&amp;"_"&amp;$B67,'Table 17 feed'!$F$5:$DS$64,19+$V$19+$V$20,FALSE),".")</f>
        <v>95</v>
      </c>
      <c r="L67" s="65">
        <f>IFERROR(VLOOKUP($A67&amp;"_"&amp;$B67,'Table 17 feed'!$F$5:$DS$64,20+$V$19+$V$20,FALSE),".")</f>
        <v>26000</v>
      </c>
      <c r="M67" s="65">
        <f>IFERROR(VLOOKUP($A67&amp;"_"&amp;$B67,'Table 17 feed'!$F$5:$DS$64,21+$V$19+$V$20,FALSE),".")</f>
        <v>34500</v>
      </c>
      <c r="N67" s="68">
        <f>IFERROR(VLOOKUP($A67&amp;"_"&amp;$B67,'Table 17 feed'!$F$5:$DS$64,22+$V$19+$V$20,FALSE),".")</f>
        <v>50200</v>
      </c>
      <c r="O67" s="40"/>
    </row>
    <row r="68" spans="1:15" s="3" customFormat="1" ht="14.25" customHeight="1" x14ac:dyDescent="0.35">
      <c r="A68" s="75" t="s">
        <v>45</v>
      </c>
      <c r="B68" s="83" t="s">
        <v>185</v>
      </c>
      <c r="C68" s="78"/>
      <c r="D68" s="65">
        <f>IFERROR(VLOOKUP($A68&amp;"_"&amp;$B68,'Table 17 feed'!$F$5:$DS$64,11+$V$19+$V$20,FALSE),".")</f>
        <v>385</v>
      </c>
      <c r="E68" s="85">
        <f>IFERROR(VLOOKUP($A68&amp;"_"&amp;$B68,'Table 17 feed'!$F$5:$DS$64,12+$V$19+$V$20,FALSE),".")</f>
        <v>23.6</v>
      </c>
      <c r="F68" s="85">
        <f>IFERROR(VLOOKUP($A68&amp;"_"&amp;$B68,'Table 17 feed'!$F$5:$DS$64,14+$V$19+$V$20,FALSE),".")</f>
        <v>32.1</v>
      </c>
      <c r="G68" s="85">
        <f>IFERROR(VLOOKUP($A68&amp;"_"&amp;$B68,'Table 17 feed'!$F$5:$DS$64,15+$V$19+$V$20,FALSE),".")</f>
        <v>2.8</v>
      </c>
      <c r="H68" s="85">
        <f>IFERROR(VLOOKUP($A68&amp;"_"&amp;$B68,'Table 17 feed'!$F$5:$DS$64,16+$V$19+$V$20,FALSE),".")</f>
        <v>33.9</v>
      </c>
      <c r="I68" s="85">
        <f>IFERROR(VLOOKUP($A68&amp;"_"&amp;$B68,'Table 17 feed'!$F$5:$DS$64,17+$V$19+$V$20,FALSE),".")</f>
        <v>37.299999999999997</v>
      </c>
      <c r="J68" s="87">
        <f>IFERROR(VLOOKUP($A68&amp;"_"&amp;$B68,'Table 17 feed'!$F$5:$DS$64,18+$V$19+$V$20,FALSE),".")</f>
        <v>41.5</v>
      </c>
      <c r="K68" s="65">
        <f>IFERROR(VLOOKUP($A68&amp;"_"&amp;$B68,'Table 17 feed'!$F$5:$DS$64,19+$V$19+$V$20,FALSE),".")</f>
        <v>125</v>
      </c>
      <c r="L68" s="65">
        <f>IFERROR(VLOOKUP($A68&amp;"_"&amp;$B68,'Table 17 feed'!$F$5:$DS$64,20+$V$19+$V$20,FALSE),".")</f>
        <v>21300</v>
      </c>
      <c r="M68" s="65">
        <f>IFERROR(VLOOKUP($A68&amp;"_"&amp;$B68,'Table 17 feed'!$F$5:$DS$64,21+$V$19+$V$20,FALSE),".")</f>
        <v>31100</v>
      </c>
      <c r="N68" s="68">
        <f>IFERROR(VLOOKUP($A68&amp;"_"&amp;$B68,'Table 17 feed'!$F$5:$DS$64,22+$V$19+$V$20,FALSE),".")</f>
        <v>42600</v>
      </c>
      <c r="O68" s="40"/>
    </row>
    <row r="69" spans="1:15" s="3" customFormat="1" ht="14.25" customHeight="1" x14ac:dyDescent="0.35">
      <c r="A69" s="75" t="s">
        <v>45</v>
      </c>
      <c r="B69" s="83" t="s">
        <v>186</v>
      </c>
      <c r="C69" s="78"/>
      <c r="D69" s="65">
        <f>IFERROR(VLOOKUP($A69&amp;"_"&amp;$B69,'Table 17 feed'!$F$5:$DS$64,11+$V$19+$V$20,FALSE),".")</f>
        <v>1015</v>
      </c>
      <c r="E69" s="85">
        <f>IFERROR(VLOOKUP($A69&amp;"_"&amp;$B69,'Table 17 feed'!$F$5:$DS$64,12+$V$19+$V$20,FALSE),".")</f>
        <v>24</v>
      </c>
      <c r="F69" s="85">
        <f>IFERROR(VLOOKUP($A69&amp;"_"&amp;$B69,'Table 17 feed'!$F$5:$DS$64,14+$V$19+$V$20,FALSE),".")</f>
        <v>49.4</v>
      </c>
      <c r="G69" s="85">
        <f>IFERROR(VLOOKUP($A69&amp;"_"&amp;$B69,'Table 17 feed'!$F$5:$DS$64,15+$V$19+$V$20,FALSE),".")</f>
        <v>3</v>
      </c>
      <c r="H69" s="85">
        <f>IFERROR(VLOOKUP($A69&amp;"_"&amp;$B69,'Table 17 feed'!$F$5:$DS$64,16+$V$19+$V$20,FALSE),".")</f>
        <v>17.899999999999999</v>
      </c>
      <c r="I69" s="85">
        <f>IFERROR(VLOOKUP($A69&amp;"_"&amp;$B69,'Table 17 feed'!$F$5:$DS$64,17+$V$19+$V$20,FALSE),".")</f>
        <v>20.8</v>
      </c>
      <c r="J69" s="87">
        <f>IFERROR(VLOOKUP($A69&amp;"_"&amp;$B69,'Table 17 feed'!$F$5:$DS$64,18+$V$19+$V$20,FALSE),".")</f>
        <v>23.6</v>
      </c>
      <c r="K69" s="65">
        <f>IFERROR(VLOOKUP($A69&amp;"_"&amp;$B69,'Table 17 feed'!$F$5:$DS$64,19+$V$19+$V$20,FALSE),".")</f>
        <v>160</v>
      </c>
      <c r="L69" s="65">
        <f>IFERROR(VLOOKUP($A69&amp;"_"&amp;$B69,'Table 17 feed'!$F$5:$DS$64,20+$V$19+$V$20,FALSE),".")</f>
        <v>23900</v>
      </c>
      <c r="M69" s="65">
        <f>IFERROR(VLOOKUP($A69&amp;"_"&amp;$B69,'Table 17 feed'!$F$5:$DS$64,21+$V$19+$V$20,FALSE),".")</f>
        <v>32400</v>
      </c>
      <c r="N69" s="68">
        <f>IFERROR(VLOOKUP($A69&amp;"_"&amp;$B69,'Table 17 feed'!$F$5:$DS$64,22+$V$19+$V$20,FALSE),".")</f>
        <v>43500</v>
      </c>
      <c r="O69" s="40"/>
    </row>
    <row r="70" spans="1:15" s="3" customFormat="1" ht="14.25" customHeight="1" x14ac:dyDescent="0.35">
      <c r="A70" s="75" t="s">
        <v>45</v>
      </c>
      <c r="B70" s="83" t="s">
        <v>187</v>
      </c>
      <c r="C70" s="82"/>
      <c r="D70" s="65">
        <f>IFERROR(VLOOKUP($A70&amp;"_"&amp;$B70,'Table 17 feed'!$F$5:$DS$64,11+$V$19+$V$20,FALSE),".")</f>
        <v>260</v>
      </c>
      <c r="E70" s="85">
        <f>IFERROR(VLOOKUP($A70&amp;"_"&amp;$B70,'Table 17 feed'!$F$5:$DS$64,12+$V$19+$V$20,FALSE),".")</f>
        <v>27.9</v>
      </c>
      <c r="F70" s="85">
        <f>IFERROR(VLOOKUP($A70&amp;"_"&amp;$B70,'Table 17 feed'!$F$5:$DS$64,14+$V$19+$V$20,FALSE),".")</f>
        <v>29.8</v>
      </c>
      <c r="G70" s="85">
        <f>IFERROR(VLOOKUP($A70&amp;"_"&amp;$B70,'Table 17 feed'!$F$5:$DS$64,15+$V$19+$V$20,FALSE),".")</f>
        <v>5.3</v>
      </c>
      <c r="H70" s="85">
        <f>IFERROR(VLOOKUP($A70&amp;"_"&amp;$B70,'Table 17 feed'!$F$5:$DS$64,16+$V$19+$V$20,FALSE),".")</f>
        <v>28.6</v>
      </c>
      <c r="I70" s="85">
        <f>IFERROR(VLOOKUP($A70&amp;"_"&amp;$B70,'Table 17 feed'!$F$5:$DS$64,17+$V$19+$V$20,FALSE),".")</f>
        <v>34</v>
      </c>
      <c r="J70" s="87">
        <f>IFERROR(VLOOKUP($A70&amp;"_"&amp;$B70,'Table 17 feed'!$F$5:$DS$64,18+$V$19+$V$20,FALSE),".")</f>
        <v>37</v>
      </c>
      <c r="K70" s="65">
        <f>IFERROR(VLOOKUP($A70&amp;"_"&amp;$B70,'Table 17 feed'!$F$5:$DS$64,19+$V$19+$V$20,FALSE),".")</f>
        <v>70</v>
      </c>
      <c r="L70" s="65">
        <f>IFERROR(VLOOKUP($A70&amp;"_"&amp;$B70,'Table 17 feed'!$F$5:$DS$64,20+$V$19+$V$20,FALSE),".")</f>
        <v>22700</v>
      </c>
      <c r="M70" s="65">
        <f>IFERROR(VLOOKUP($A70&amp;"_"&amp;$B70,'Table 17 feed'!$F$5:$DS$64,21+$V$19+$V$20,FALSE),".")</f>
        <v>33900</v>
      </c>
      <c r="N70" s="68">
        <f>IFERROR(VLOOKUP($A70&amp;"_"&amp;$B70,'Table 17 feed'!$F$5:$DS$64,22+$V$19+$V$20,FALSE),".")</f>
        <v>44500</v>
      </c>
      <c r="O70" s="40"/>
    </row>
    <row r="71" spans="1:15" s="3" customFormat="1" ht="14.25" customHeight="1" x14ac:dyDescent="0.35">
      <c r="A71" s="75" t="s">
        <v>45</v>
      </c>
      <c r="B71" s="83" t="s">
        <v>188</v>
      </c>
      <c r="C71" s="78"/>
      <c r="D71" s="65">
        <f>IFERROR(VLOOKUP($A71&amp;"_"&amp;$B71,'Table 17 feed'!$F$5:$DS$64,11+$V$19+$V$20,FALSE),".")</f>
        <v>225</v>
      </c>
      <c r="E71" s="85">
        <f>IFERROR(VLOOKUP($A71&amp;"_"&amp;$B71,'Table 17 feed'!$F$5:$DS$64,12+$V$19+$V$20,FALSE),".")</f>
        <v>11.7</v>
      </c>
      <c r="F71" s="85">
        <f>IFERROR(VLOOKUP($A71&amp;"_"&amp;$B71,'Table 17 feed'!$F$5:$DS$64,14+$V$19+$V$20,FALSE),".")</f>
        <v>39.5</v>
      </c>
      <c r="G71" s="85">
        <f>IFERROR(VLOOKUP($A71&amp;"_"&amp;$B71,'Table 17 feed'!$F$5:$DS$64,15+$V$19+$V$20,FALSE),".")</f>
        <v>2.7</v>
      </c>
      <c r="H71" s="85">
        <f>IFERROR(VLOOKUP($A71&amp;"_"&amp;$B71,'Table 17 feed'!$F$5:$DS$64,16+$V$19+$V$20,FALSE),".")</f>
        <v>41.7</v>
      </c>
      <c r="I71" s="85">
        <f>IFERROR(VLOOKUP($A71&amp;"_"&amp;$B71,'Table 17 feed'!$F$5:$DS$64,17+$V$19+$V$20,FALSE),".")</f>
        <v>44.8</v>
      </c>
      <c r="J71" s="87">
        <f>IFERROR(VLOOKUP($A71&amp;"_"&amp;$B71,'Table 17 feed'!$F$5:$DS$64,18+$V$19+$V$20,FALSE),".")</f>
        <v>46.2</v>
      </c>
      <c r="K71" s="65">
        <f>IFERROR(VLOOKUP($A71&amp;"_"&amp;$B71,'Table 17 feed'!$F$5:$DS$64,19+$V$19+$V$20,FALSE),".")</f>
        <v>90</v>
      </c>
      <c r="L71" s="65">
        <f>IFERROR(VLOOKUP($A71&amp;"_"&amp;$B71,'Table 17 feed'!$F$5:$DS$64,20+$V$19+$V$20,FALSE),".")</f>
        <v>22900</v>
      </c>
      <c r="M71" s="65">
        <f>IFERROR(VLOOKUP($A71&amp;"_"&amp;$B71,'Table 17 feed'!$F$5:$DS$64,21+$V$19+$V$20,FALSE),".")</f>
        <v>32500</v>
      </c>
      <c r="N71" s="68">
        <f>IFERROR(VLOOKUP($A71&amp;"_"&amp;$B71,'Table 17 feed'!$F$5:$DS$64,22+$V$19+$V$20,FALSE),".")</f>
        <v>51300</v>
      </c>
      <c r="O71" s="40"/>
    </row>
    <row r="72" spans="1:15" s="3" customFormat="1" ht="14.25" customHeight="1" x14ac:dyDescent="0.35">
      <c r="A72" s="75" t="s">
        <v>45</v>
      </c>
      <c r="B72" s="83" t="s">
        <v>189</v>
      </c>
      <c r="C72" s="78"/>
      <c r="D72" s="65">
        <f>IFERROR(VLOOKUP($A72&amp;"_"&amp;$B72,'Table 17 feed'!$F$5:$DS$64,11+$V$19+$V$20,FALSE),".")</f>
        <v>2090</v>
      </c>
      <c r="E72" s="85">
        <f>IFERROR(VLOOKUP($A72&amp;"_"&amp;$B72,'Table 17 feed'!$F$5:$DS$64,12+$V$19+$V$20,FALSE),".")</f>
        <v>73.599999999999994</v>
      </c>
      <c r="F72" s="85">
        <f>IFERROR(VLOOKUP($A72&amp;"_"&amp;$B72,'Table 17 feed'!$F$5:$DS$64,14+$V$19+$V$20,FALSE),".")</f>
        <v>19</v>
      </c>
      <c r="G72" s="85">
        <f>IFERROR(VLOOKUP($A72&amp;"_"&amp;$B72,'Table 17 feed'!$F$5:$DS$64,15+$V$19+$V$20,FALSE),".")</f>
        <v>0.9</v>
      </c>
      <c r="H72" s="85">
        <f>IFERROR(VLOOKUP($A72&amp;"_"&amp;$B72,'Table 17 feed'!$F$5:$DS$64,16+$V$19+$V$20,FALSE),".")</f>
        <v>5</v>
      </c>
      <c r="I72" s="85">
        <f>IFERROR(VLOOKUP($A72&amp;"_"&amp;$B72,'Table 17 feed'!$F$5:$DS$64,17+$V$19+$V$20,FALSE),".")</f>
        <v>5.7</v>
      </c>
      <c r="J72" s="87">
        <f>IFERROR(VLOOKUP($A72&amp;"_"&amp;$B72,'Table 17 feed'!$F$5:$DS$64,18+$V$19+$V$20,FALSE),".")</f>
        <v>6.5</v>
      </c>
      <c r="K72" s="65">
        <f>IFERROR(VLOOKUP($A72&amp;"_"&amp;$B72,'Table 17 feed'!$F$5:$DS$64,19+$V$19+$V$20,FALSE),".")</f>
        <v>95</v>
      </c>
      <c r="L72" s="65">
        <f>IFERROR(VLOOKUP($A72&amp;"_"&amp;$B72,'Table 17 feed'!$F$5:$DS$64,20+$V$19+$V$20,FALSE),".")</f>
        <v>24700</v>
      </c>
      <c r="M72" s="65">
        <f>IFERROR(VLOOKUP($A72&amp;"_"&amp;$B72,'Table 17 feed'!$F$5:$DS$64,21+$V$19+$V$20,FALSE),".")</f>
        <v>38200</v>
      </c>
      <c r="N72" s="68">
        <f>IFERROR(VLOOKUP($A72&amp;"_"&amp;$B72,'Table 17 feed'!$F$5:$DS$64,22+$V$19+$V$20,FALSE),".")</f>
        <v>52500</v>
      </c>
      <c r="O72" s="40"/>
    </row>
    <row r="73" spans="1:15" s="3" customFormat="1" ht="14.25" customHeight="1" x14ac:dyDescent="0.35">
      <c r="A73" s="75" t="s">
        <v>45</v>
      </c>
      <c r="B73" s="83" t="s">
        <v>190</v>
      </c>
      <c r="C73" s="78"/>
      <c r="D73" s="65">
        <f>IFERROR(VLOOKUP($A73&amp;"_"&amp;$B73,'Table 17 feed'!$F$5:$DS$64,11+$V$19+$V$20,FALSE),".")</f>
        <v>720</v>
      </c>
      <c r="E73" s="85">
        <f>IFERROR(VLOOKUP($A73&amp;"_"&amp;$B73,'Table 17 feed'!$F$5:$DS$64,12+$V$19+$V$20,FALSE),".")</f>
        <v>21.1</v>
      </c>
      <c r="F73" s="85">
        <f>IFERROR(VLOOKUP($A73&amp;"_"&amp;$B73,'Table 17 feed'!$F$5:$DS$64,14+$V$19+$V$20,FALSE),".")</f>
        <v>43.9</v>
      </c>
      <c r="G73" s="85">
        <f>IFERROR(VLOOKUP($A73&amp;"_"&amp;$B73,'Table 17 feed'!$F$5:$DS$64,15+$V$19+$V$20,FALSE),".")</f>
        <v>2.8</v>
      </c>
      <c r="H73" s="85">
        <f>IFERROR(VLOOKUP($A73&amp;"_"&amp;$B73,'Table 17 feed'!$F$5:$DS$64,16+$V$19+$V$20,FALSE),".")</f>
        <v>22.6</v>
      </c>
      <c r="I73" s="85">
        <f>IFERROR(VLOOKUP($A73&amp;"_"&amp;$B73,'Table 17 feed'!$F$5:$DS$64,17+$V$19+$V$20,FALSE),".")</f>
        <v>28.6</v>
      </c>
      <c r="J73" s="87">
        <f>IFERROR(VLOOKUP($A73&amp;"_"&amp;$B73,'Table 17 feed'!$F$5:$DS$64,18+$V$19+$V$20,FALSE),".")</f>
        <v>32.200000000000003</v>
      </c>
      <c r="K73" s="65">
        <f>IFERROR(VLOOKUP($A73&amp;"_"&amp;$B73,'Table 17 feed'!$F$5:$DS$64,19+$V$19+$V$20,FALSE),".")</f>
        <v>135</v>
      </c>
      <c r="L73" s="65">
        <f>IFERROR(VLOOKUP($A73&amp;"_"&amp;$B73,'Table 17 feed'!$F$5:$DS$64,20+$V$19+$V$20,FALSE),".")</f>
        <v>17000</v>
      </c>
      <c r="M73" s="65">
        <f>IFERROR(VLOOKUP($A73&amp;"_"&amp;$B73,'Table 17 feed'!$F$5:$DS$64,21+$V$19+$V$20,FALSE),".")</f>
        <v>26200</v>
      </c>
      <c r="N73" s="68">
        <f>IFERROR(VLOOKUP($A73&amp;"_"&amp;$B73,'Table 17 feed'!$F$5:$DS$64,22+$V$19+$V$20,FALSE),".")</f>
        <v>36500</v>
      </c>
      <c r="O73" s="40"/>
    </row>
    <row r="74" spans="1:15" s="3" customFormat="1" ht="14.25" customHeight="1" x14ac:dyDescent="0.35">
      <c r="A74" s="75" t="s">
        <v>45</v>
      </c>
      <c r="B74" s="83" t="s">
        <v>191</v>
      </c>
      <c r="C74" s="82"/>
      <c r="D74" s="65">
        <f>IFERROR(VLOOKUP($A74&amp;"_"&amp;$B74,'Table 17 feed'!$F$5:$DS$64,11+$V$19+$V$20,FALSE),".")</f>
        <v>260</v>
      </c>
      <c r="E74" s="85">
        <f>IFERROR(VLOOKUP($A74&amp;"_"&amp;$B74,'Table 17 feed'!$F$5:$DS$64,12+$V$19+$V$20,FALSE),".")</f>
        <v>76.8</v>
      </c>
      <c r="F74" s="85">
        <f>IFERROR(VLOOKUP($A74&amp;"_"&amp;$B74,'Table 17 feed'!$F$5:$DS$64,14+$V$19+$V$20,FALSE),".")</f>
        <v>9.6999999999999993</v>
      </c>
      <c r="G74" s="85">
        <f>IFERROR(VLOOKUP($A74&amp;"_"&amp;$B74,'Table 17 feed'!$F$5:$DS$64,15+$V$19+$V$20,FALSE),".")</f>
        <v>1.2</v>
      </c>
      <c r="H74" s="85">
        <f>IFERROR(VLOOKUP($A74&amp;"_"&amp;$B74,'Table 17 feed'!$F$5:$DS$64,16+$V$19+$V$20,FALSE),".")</f>
        <v>11.6</v>
      </c>
      <c r="I74" s="85">
        <f>IFERROR(VLOOKUP($A74&amp;"_"&amp;$B74,'Table 17 feed'!$F$5:$DS$64,17+$V$19+$V$20,FALSE),".")</f>
        <v>12</v>
      </c>
      <c r="J74" s="87">
        <f>IFERROR(VLOOKUP($A74&amp;"_"&amp;$B74,'Table 17 feed'!$F$5:$DS$64,18+$V$19+$V$20,FALSE),".")</f>
        <v>12.4</v>
      </c>
      <c r="K74" s="65">
        <f>IFERROR(VLOOKUP($A74&amp;"_"&amp;$B74,'Table 17 feed'!$F$5:$DS$64,19+$V$19+$V$20,FALSE),".")</f>
        <v>25</v>
      </c>
      <c r="L74" s="65">
        <f>IFERROR(VLOOKUP($A74&amp;"_"&amp;$B74,'Table 17 feed'!$F$5:$DS$64,20+$V$19+$V$20,FALSE),".")</f>
        <v>26200</v>
      </c>
      <c r="M74" s="65">
        <f>IFERROR(VLOOKUP($A74&amp;"_"&amp;$B74,'Table 17 feed'!$F$5:$DS$64,21+$V$19+$V$20,FALSE),".")</f>
        <v>34400</v>
      </c>
      <c r="N74" s="68">
        <f>IFERROR(VLOOKUP($A74&amp;"_"&amp;$B74,'Table 17 feed'!$F$5:$DS$64,22+$V$19+$V$20,FALSE),".")</f>
        <v>54000</v>
      </c>
      <c r="O74" s="40"/>
    </row>
    <row r="75" spans="1:15" s="3" customFormat="1" ht="14.25" customHeight="1" x14ac:dyDescent="0.35">
      <c r="A75" s="75" t="s">
        <v>45</v>
      </c>
      <c r="B75" s="83" t="s">
        <v>192</v>
      </c>
      <c r="C75" s="78"/>
      <c r="D75" s="65">
        <f>IFERROR(VLOOKUP($A75&amp;"_"&amp;$B75,'Table 17 feed'!$F$5:$DS$64,11+$V$19+$V$20,FALSE),".")</f>
        <v>780</v>
      </c>
      <c r="E75" s="85">
        <f>IFERROR(VLOOKUP($A75&amp;"_"&amp;$B75,'Table 17 feed'!$F$5:$DS$64,12+$V$19+$V$20,FALSE),".")</f>
        <v>15.9</v>
      </c>
      <c r="F75" s="85">
        <f>IFERROR(VLOOKUP($A75&amp;"_"&amp;$B75,'Table 17 feed'!$F$5:$DS$64,14+$V$19+$V$20,FALSE),".")</f>
        <v>48.1</v>
      </c>
      <c r="G75" s="85">
        <f>IFERROR(VLOOKUP($A75&amp;"_"&amp;$B75,'Table 17 feed'!$F$5:$DS$64,15+$V$19+$V$20,FALSE),".")</f>
        <v>3.2</v>
      </c>
      <c r="H75" s="85">
        <f>IFERROR(VLOOKUP($A75&amp;"_"&amp;$B75,'Table 17 feed'!$F$5:$DS$64,16+$V$19+$V$20,FALSE),".")</f>
        <v>28</v>
      </c>
      <c r="I75" s="85">
        <f>IFERROR(VLOOKUP($A75&amp;"_"&amp;$B75,'Table 17 feed'!$F$5:$DS$64,17+$V$19+$V$20,FALSE),".")</f>
        <v>31.2</v>
      </c>
      <c r="J75" s="87">
        <f>IFERROR(VLOOKUP($A75&amp;"_"&amp;$B75,'Table 17 feed'!$F$5:$DS$64,18+$V$19+$V$20,FALSE),".")</f>
        <v>32.9</v>
      </c>
      <c r="K75" s="65">
        <f>IFERROR(VLOOKUP($A75&amp;"_"&amp;$B75,'Table 17 feed'!$F$5:$DS$64,19+$V$19+$V$20,FALSE),".")</f>
        <v>195</v>
      </c>
      <c r="L75" s="65">
        <f>IFERROR(VLOOKUP($A75&amp;"_"&amp;$B75,'Table 17 feed'!$F$5:$DS$64,20+$V$19+$V$20,FALSE),".")</f>
        <v>12700</v>
      </c>
      <c r="M75" s="65">
        <f>IFERROR(VLOOKUP($A75&amp;"_"&amp;$B75,'Table 17 feed'!$F$5:$DS$64,21+$V$19+$V$20,FALSE),".")</f>
        <v>27000</v>
      </c>
      <c r="N75" s="68">
        <f>IFERROR(VLOOKUP($A75&amp;"_"&amp;$B75,'Table 17 feed'!$F$5:$DS$64,22+$V$19+$V$20,FALSE),".")</f>
        <v>42100</v>
      </c>
      <c r="O75" s="40"/>
    </row>
    <row r="76" spans="1:15" s="3" customFormat="1" x14ac:dyDescent="0.35">
      <c r="A76" s="75" t="s">
        <v>45</v>
      </c>
      <c r="B76" s="83" t="s">
        <v>193</v>
      </c>
      <c r="C76" s="78"/>
      <c r="D76" s="65">
        <f>IFERROR(VLOOKUP($A76&amp;"_"&amp;$B76,'Table 17 feed'!$F$5:$DS$64,11+$V$19+$V$20,FALSE),".")</f>
        <v>190</v>
      </c>
      <c r="E76" s="85">
        <f>IFERROR(VLOOKUP($A76&amp;"_"&amp;$B76,'Table 17 feed'!$F$5:$DS$64,12+$V$19+$V$20,FALSE),".")</f>
        <v>23</v>
      </c>
      <c r="F76" s="85">
        <f>IFERROR(VLOOKUP($A76&amp;"_"&amp;$B76,'Table 17 feed'!$F$5:$DS$64,14+$V$19+$V$20,FALSE),".")</f>
        <v>22</v>
      </c>
      <c r="G76" s="85">
        <f>IFERROR(VLOOKUP($A76&amp;"_"&amp;$B76,'Table 17 feed'!$F$5:$DS$64,15+$V$19+$V$20,FALSE),".")</f>
        <v>3.7</v>
      </c>
      <c r="H76" s="85">
        <f>IFERROR(VLOOKUP($A76&amp;"_"&amp;$B76,'Table 17 feed'!$F$5:$DS$64,16+$V$19+$V$20,FALSE),".")</f>
        <v>39.799999999999997</v>
      </c>
      <c r="I76" s="85">
        <f>IFERROR(VLOOKUP($A76&amp;"_"&amp;$B76,'Table 17 feed'!$F$5:$DS$64,17+$V$19+$V$20,FALSE),".")</f>
        <v>48.2</v>
      </c>
      <c r="J76" s="87">
        <f>IFERROR(VLOOKUP($A76&amp;"_"&amp;$B76,'Table 17 feed'!$F$5:$DS$64,18+$V$19+$V$20,FALSE),".")</f>
        <v>51.3</v>
      </c>
      <c r="K76" s="65">
        <f>IFERROR(VLOOKUP($A76&amp;"_"&amp;$B76,'Table 17 feed'!$F$5:$DS$64,19+$V$19+$V$20,FALSE),".")</f>
        <v>70</v>
      </c>
      <c r="L76" s="65">
        <f>IFERROR(VLOOKUP($A76&amp;"_"&amp;$B76,'Table 17 feed'!$F$5:$DS$64,20+$V$19+$V$20,FALSE),".")</f>
        <v>20500</v>
      </c>
      <c r="M76" s="65">
        <f>IFERROR(VLOOKUP($A76&amp;"_"&amp;$B76,'Table 17 feed'!$F$5:$DS$64,21+$V$19+$V$20,FALSE),".")</f>
        <v>31800</v>
      </c>
      <c r="N76" s="68">
        <f>IFERROR(VLOOKUP($A76&amp;"_"&amp;$B76,'Table 17 feed'!$F$5:$DS$64,22+$V$19+$V$20,FALSE),".")</f>
        <v>46800</v>
      </c>
      <c r="O76" s="40"/>
    </row>
    <row r="77" spans="1:15" s="3" customFormat="1" ht="14.25" customHeight="1" x14ac:dyDescent="0.35">
      <c r="A77" s="75" t="s">
        <v>45</v>
      </c>
      <c r="B77" s="83" t="s">
        <v>194</v>
      </c>
      <c r="C77" s="78"/>
      <c r="D77" s="65">
        <f>IFERROR(VLOOKUP($A77&amp;"_"&amp;$B77,'Table 17 feed'!$F$5:$DS$64,11+$V$19+$V$20,FALSE),".")</f>
        <v>380</v>
      </c>
      <c r="E77" s="85">
        <f>IFERROR(VLOOKUP($A77&amp;"_"&amp;$B77,'Table 17 feed'!$F$5:$DS$64,12+$V$19+$V$20,FALSE),".")</f>
        <v>82.7</v>
      </c>
      <c r="F77" s="85">
        <f>IFERROR(VLOOKUP($A77&amp;"_"&amp;$B77,'Table 17 feed'!$F$5:$DS$64,14+$V$19+$V$20,FALSE),".")</f>
        <v>9.4</v>
      </c>
      <c r="G77" s="85">
        <f>IFERROR(VLOOKUP($A77&amp;"_"&amp;$B77,'Table 17 feed'!$F$5:$DS$64,15+$V$19+$V$20,FALSE),".")</f>
        <v>0</v>
      </c>
      <c r="H77" s="85">
        <f>IFERROR(VLOOKUP($A77&amp;"_"&amp;$B77,'Table 17 feed'!$F$5:$DS$64,16+$V$19+$V$20,FALSE),".")</f>
        <v>2.9</v>
      </c>
      <c r="I77" s="85">
        <f>IFERROR(VLOOKUP($A77&amp;"_"&amp;$B77,'Table 17 feed'!$F$5:$DS$64,17+$V$19+$V$20,FALSE),".")</f>
        <v>3.4</v>
      </c>
      <c r="J77" s="87">
        <f>IFERROR(VLOOKUP($A77&amp;"_"&amp;$B77,'Table 17 feed'!$F$5:$DS$64,18+$V$19+$V$20,FALSE),".")</f>
        <v>7.9</v>
      </c>
      <c r="K77" s="65" t="str">
        <f>IFERROR(VLOOKUP($A77&amp;"_"&amp;$B77,'Table 17 feed'!$F$5:$DS$64,19+$V$19+$V$20,FALSE),".")</f>
        <v>c</v>
      </c>
      <c r="L77" s="65" t="str">
        <f>IFERROR(VLOOKUP($A77&amp;"_"&amp;$B77,'Table 17 feed'!$F$5:$DS$64,20+$V$19+$V$20,FALSE),".")</f>
        <v>c</v>
      </c>
      <c r="M77" s="65" t="str">
        <f>IFERROR(VLOOKUP($A77&amp;"_"&amp;$B77,'Table 17 feed'!$F$5:$DS$64,21+$V$19+$V$20,FALSE),".")</f>
        <v>c</v>
      </c>
      <c r="N77" s="68" t="str">
        <f>IFERROR(VLOOKUP($A77&amp;"_"&amp;$B77,'Table 17 feed'!$F$5:$DS$64,22+$V$19+$V$20,FALSE),".")</f>
        <v>c</v>
      </c>
      <c r="O77" s="40"/>
    </row>
    <row r="78" spans="1:15" s="3" customFormat="1" ht="14.25" customHeight="1" x14ac:dyDescent="0.35">
      <c r="A78" s="75" t="s">
        <v>45</v>
      </c>
      <c r="B78" s="90" t="s">
        <v>195</v>
      </c>
      <c r="C78" s="82"/>
      <c r="D78" s="65">
        <f>IFERROR(VLOOKUP($A78&amp;"_"&amp;$B78,'Table 17 feed'!$F$5:$DS$64,11+$V$19+$V$20,FALSE),".")</f>
        <v>290</v>
      </c>
      <c r="E78" s="85">
        <f>IFERROR(VLOOKUP($A78&amp;"_"&amp;$B78,'Table 17 feed'!$F$5:$DS$64,12+$V$19+$V$20,FALSE),".")</f>
        <v>71.599999999999994</v>
      </c>
      <c r="F78" s="85">
        <f>IFERROR(VLOOKUP($A78&amp;"_"&amp;$B78,'Table 17 feed'!$F$5:$DS$64,14+$V$19+$V$20,FALSE),".")</f>
        <v>12.8</v>
      </c>
      <c r="G78" s="85">
        <f>IFERROR(VLOOKUP($A78&amp;"_"&amp;$B78,'Table 17 feed'!$F$5:$DS$64,15+$V$19+$V$20,FALSE),".")</f>
        <v>2.4</v>
      </c>
      <c r="H78" s="85">
        <f>IFERROR(VLOOKUP($A78&amp;"_"&amp;$B78,'Table 17 feed'!$F$5:$DS$64,16+$V$19+$V$20,FALSE),".")</f>
        <v>9</v>
      </c>
      <c r="I78" s="85">
        <f>IFERROR(VLOOKUP($A78&amp;"_"&amp;$B78,'Table 17 feed'!$F$5:$DS$64,17+$V$19+$V$20,FALSE),".")</f>
        <v>9.3000000000000007</v>
      </c>
      <c r="J78" s="87">
        <f>IFERROR(VLOOKUP($A78&amp;"_"&amp;$B78,'Table 17 feed'!$F$5:$DS$64,18+$V$19+$V$20,FALSE),".")</f>
        <v>13.1</v>
      </c>
      <c r="K78" s="65">
        <f>IFERROR(VLOOKUP($A78&amp;"_"&amp;$B78,'Table 17 feed'!$F$5:$DS$64,19+$V$19+$V$20,FALSE),".")</f>
        <v>25</v>
      </c>
      <c r="L78" s="65">
        <f>IFERROR(VLOOKUP($A78&amp;"_"&amp;$B78,'Table 17 feed'!$F$5:$DS$64,20+$V$19+$V$20,FALSE),".")</f>
        <v>36000</v>
      </c>
      <c r="M78" s="65">
        <f>IFERROR(VLOOKUP($A78&amp;"_"&amp;$B78,'Table 17 feed'!$F$5:$DS$64,21+$V$19+$V$20,FALSE),".")</f>
        <v>56400</v>
      </c>
      <c r="N78" s="68">
        <f>IFERROR(VLOOKUP($A78&amp;"_"&amp;$B78,'Table 17 feed'!$F$5:$DS$64,22+$V$19+$V$20,FALSE),".")</f>
        <v>92100</v>
      </c>
      <c r="O78" s="40"/>
    </row>
    <row r="79" spans="1:15" s="3" customFormat="1" ht="14.25" customHeight="1" x14ac:dyDescent="0.35">
      <c r="A79" s="76" t="s">
        <v>45</v>
      </c>
      <c r="B79" s="100" t="s">
        <v>196</v>
      </c>
      <c r="C79" s="101"/>
      <c r="D79" s="66">
        <f>IFERROR(VLOOKUP($A79&amp;"_"&amp;$B79,'Table 17 feed'!$F$5:$DS$64,11+$V$19+$V$20,FALSE),".")</f>
        <v>330</v>
      </c>
      <c r="E79" s="86">
        <f>IFERROR(VLOOKUP($A79&amp;"_"&amp;$B79,'Table 17 feed'!$F$5:$DS$64,12+$V$19+$V$20,FALSE),".")</f>
        <v>43.8</v>
      </c>
      <c r="F79" s="86">
        <f>IFERROR(VLOOKUP($A79&amp;"_"&amp;$B79,'Table 17 feed'!$F$5:$DS$64,14+$V$19+$V$20,FALSE),".")</f>
        <v>25.7</v>
      </c>
      <c r="G79" s="86">
        <f>IFERROR(VLOOKUP($A79&amp;"_"&amp;$B79,'Table 17 feed'!$F$5:$DS$64,15+$V$19+$V$20,FALSE),".")</f>
        <v>1.5</v>
      </c>
      <c r="H79" s="86">
        <f>IFERROR(VLOOKUP($A79&amp;"_"&amp;$B79,'Table 17 feed'!$F$5:$DS$64,16+$V$19+$V$20,FALSE),".")</f>
        <v>22.1</v>
      </c>
      <c r="I79" s="86">
        <f>IFERROR(VLOOKUP($A79&amp;"_"&amp;$B79,'Table 17 feed'!$F$5:$DS$64,17+$V$19+$V$20,FALSE),".")</f>
        <v>25.1</v>
      </c>
      <c r="J79" s="88">
        <f>IFERROR(VLOOKUP($A79&amp;"_"&amp;$B79,'Table 17 feed'!$F$5:$DS$64,18+$V$19+$V$20,FALSE),".")</f>
        <v>29</v>
      </c>
      <c r="K79" s="66">
        <f>IFERROR(VLOOKUP($A79&amp;"_"&amp;$B79,'Table 17 feed'!$F$5:$DS$64,19+$V$19+$V$20,FALSE),".")</f>
        <v>65</v>
      </c>
      <c r="L79" s="66">
        <f>IFERROR(VLOOKUP($A79&amp;"_"&amp;$B79,'Table 17 feed'!$F$5:$DS$64,20+$V$19+$V$20,FALSE),".")</f>
        <v>18100</v>
      </c>
      <c r="M79" s="66">
        <f>IFERROR(VLOOKUP($A79&amp;"_"&amp;$B79,'Table 17 feed'!$F$5:$DS$64,21+$V$19+$V$20,FALSE),".")</f>
        <v>33300</v>
      </c>
      <c r="N79" s="69">
        <f>IFERROR(VLOOKUP($A79&amp;"_"&amp;$B79,'Table 17 feed'!$F$5:$DS$64,22+$V$19+$V$20,FALSE),".")</f>
        <v>44600</v>
      </c>
      <c r="O79" s="40"/>
    </row>
    <row r="80" spans="1:15" s="3" customFormat="1" x14ac:dyDescent="0.35">
      <c r="B80" s="1"/>
      <c r="C80" s="1"/>
      <c r="D80" s="1"/>
      <c r="E80" s="18"/>
      <c r="F80" s="18"/>
      <c r="G80" s="18"/>
      <c r="H80" s="19"/>
      <c r="I80" s="19"/>
      <c r="J80" s="19"/>
      <c r="K80" s="19"/>
      <c r="L80" s="18"/>
      <c r="M80" s="18"/>
      <c r="N80" s="21" t="s">
        <v>144</v>
      </c>
      <c r="O80" s="20"/>
    </row>
    <row r="81" spans="1:15" s="3" customFormat="1" x14ac:dyDescent="0.35">
      <c r="A81" s="1" t="s">
        <v>145</v>
      </c>
      <c r="B81" s="1"/>
      <c r="C81" s="1"/>
      <c r="D81" s="1"/>
      <c r="E81" s="18"/>
      <c r="F81" s="18"/>
      <c r="G81" s="18"/>
      <c r="H81" s="19"/>
      <c r="I81" s="19"/>
      <c r="J81" s="19"/>
      <c r="K81" s="19"/>
      <c r="L81" s="18"/>
      <c r="M81" s="18"/>
      <c r="N81" s="21"/>
      <c r="O81" s="20"/>
    </row>
    <row r="82" spans="1:15" s="3" customFormat="1" x14ac:dyDescent="0.35">
      <c r="A82" s="123" t="s">
        <v>4604</v>
      </c>
      <c r="B82" s="123"/>
      <c r="C82" s="123"/>
      <c r="D82" s="123"/>
      <c r="E82" s="123"/>
      <c r="F82" s="123"/>
      <c r="G82" s="123"/>
      <c r="H82" s="123"/>
      <c r="I82" s="123"/>
      <c r="J82" s="123"/>
      <c r="K82" s="19"/>
      <c r="L82" s="18"/>
      <c r="M82" s="18"/>
      <c r="N82" s="21"/>
      <c r="O82" s="20"/>
    </row>
    <row r="83" spans="1:15" s="3" customFormat="1" x14ac:dyDescent="0.35">
      <c r="B83" s="1"/>
      <c r="C83" s="1" t="s">
        <v>19</v>
      </c>
      <c r="D83" s="1"/>
      <c r="E83" s="18"/>
      <c r="F83" s="18"/>
      <c r="G83" s="18"/>
      <c r="H83" s="19"/>
      <c r="I83" s="19"/>
      <c r="J83" s="19"/>
      <c r="K83" s="19"/>
      <c r="L83" s="18"/>
      <c r="M83" s="18"/>
      <c r="N83" s="21"/>
      <c r="O83" s="20"/>
    </row>
    <row r="84" spans="1:15" s="5" customFormat="1" ht="10.15" x14ac:dyDescent="0.3">
      <c r="A84" s="5" t="s">
        <v>198</v>
      </c>
      <c r="B84" s="1"/>
      <c r="C84" s="1"/>
      <c r="D84" s="1"/>
      <c r="E84" s="18"/>
      <c r="F84" s="18"/>
      <c r="G84" s="18"/>
      <c r="H84" s="19"/>
      <c r="I84" s="19"/>
      <c r="J84" s="19"/>
      <c r="K84" s="19"/>
      <c r="L84" s="18"/>
      <c r="M84" s="18"/>
      <c r="N84" s="21"/>
      <c r="O84" s="18"/>
    </row>
    <row r="85" spans="1:15" s="3" customFormat="1" ht="36.75" customHeight="1" x14ac:dyDescent="0.35">
      <c r="A85" s="127" t="s">
        <v>199</v>
      </c>
      <c r="B85" s="127"/>
      <c r="C85" s="127"/>
      <c r="D85" s="127"/>
      <c r="E85" s="127"/>
      <c r="F85" s="127"/>
      <c r="G85" s="127"/>
      <c r="H85" s="127"/>
      <c r="I85" s="127"/>
      <c r="J85" s="127"/>
      <c r="K85" s="127"/>
      <c r="L85" s="127"/>
      <c r="M85" s="127"/>
      <c r="N85" s="127"/>
      <c r="O85" s="20"/>
    </row>
    <row r="86" spans="1:15" s="3" customFormat="1" x14ac:dyDescent="0.35">
      <c r="A86" s="1" t="s">
        <v>200</v>
      </c>
      <c r="B86" s="1"/>
      <c r="C86" s="1"/>
      <c r="D86" s="1"/>
      <c r="E86" s="1"/>
      <c r="F86" s="19"/>
      <c r="G86" s="18"/>
      <c r="H86" s="18"/>
      <c r="I86" s="19"/>
      <c r="J86" s="19"/>
      <c r="K86" s="19"/>
      <c r="L86" s="19"/>
      <c r="M86" s="18"/>
      <c r="N86" s="18"/>
      <c r="O86" s="20"/>
    </row>
    <row r="87" spans="1:15" s="3" customFormat="1" ht="17.25" customHeight="1" x14ac:dyDescent="0.35">
      <c r="A87" s="114" t="s">
        <v>149</v>
      </c>
      <c r="B87" s="113"/>
      <c r="C87" s="113"/>
      <c r="D87" s="113"/>
      <c r="E87" s="113"/>
      <c r="F87" s="113"/>
      <c r="G87" s="113"/>
      <c r="H87" s="113"/>
      <c r="I87" s="113"/>
      <c r="J87" s="113"/>
      <c r="K87" s="113"/>
      <c r="L87" s="113"/>
      <c r="M87" s="113"/>
      <c r="O87" s="20"/>
    </row>
    <row r="88" spans="1:15" s="3" customFormat="1" ht="26.25" customHeight="1" x14ac:dyDescent="0.35">
      <c r="A88" s="123" t="s">
        <v>150</v>
      </c>
      <c r="B88" s="123"/>
      <c r="C88" s="123"/>
      <c r="D88" s="123"/>
      <c r="E88" s="123"/>
      <c r="F88" s="123"/>
      <c r="G88" s="123"/>
      <c r="H88" s="123"/>
      <c r="I88" s="123"/>
      <c r="J88" s="123"/>
      <c r="K88" s="123"/>
      <c r="L88" s="123"/>
      <c r="M88" s="123"/>
      <c r="N88" s="123"/>
      <c r="O88" s="20"/>
    </row>
    <row r="89" spans="1:15" s="3" customFormat="1" x14ac:dyDescent="0.35">
      <c r="A89" s="123" t="s">
        <v>151</v>
      </c>
      <c r="B89" s="123"/>
      <c r="C89" s="123"/>
      <c r="D89" s="123"/>
      <c r="E89" s="123"/>
      <c r="F89" s="123"/>
      <c r="G89" s="123"/>
      <c r="H89" s="123"/>
      <c r="I89" s="123"/>
      <c r="J89" s="123"/>
      <c r="K89" s="123"/>
      <c r="L89" s="123"/>
      <c r="M89" s="123"/>
      <c r="N89" s="123"/>
      <c r="O89" s="20"/>
    </row>
    <row r="90" spans="1:15" s="3" customFormat="1" x14ac:dyDescent="0.35">
      <c r="A90" s="114" t="s">
        <v>152</v>
      </c>
      <c r="B90" s="113"/>
      <c r="C90" s="113"/>
      <c r="D90" s="113"/>
      <c r="E90" s="113"/>
      <c r="F90" s="113"/>
      <c r="G90" s="113"/>
      <c r="H90" s="113"/>
      <c r="I90" s="113"/>
      <c r="J90" s="113"/>
      <c r="K90" s="113"/>
      <c r="L90" s="113"/>
      <c r="M90" s="113"/>
      <c r="N90" s="113"/>
      <c r="O90" s="20"/>
    </row>
    <row r="91" spans="1:15" s="3" customFormat="1" ht="14.25" customHeight="1" x14ac:dyDescent="0.35">
      <c r="A91" s="114" t="s">
        <v>153</v>
      </c>
      <c r="B91" s="114"/>
      <c r="C91" s="114"/>
      <c r="D91" s="114"/>
      <c r="E91" s="113"/>
      <c r="F91" s="113"/>
      <c r="G91" s="113"/>
      <c r="H91" s="113"/>
      <c r="I91" s="113"/>
      <c r="J91" s="113"/>
      <c r="K91" s="113"/>
      <c r="L91" s="113"/>
      <c r="M91" s="113"/>
      <c r="N91" s="113"/>
      <c r="O91" s="20"/>
    </row>
    <row r="92" spans="1:15" s="3" customFormat="1" ht="14.25" customHeight="1" x14ac:dyDescent="0.35">
      <c r="A92" s="123" t="s">
        <v>154</v>
      </c>
      <c r="B92" s="123"/>
      <c r="C92" s="123"/>
      <c r="D92" s="123"/>
      <c r="E92" s="123"/>
      <c r="F92" s="123"/>
      <c r="G92" s="123"/>
      <c r="H92" s="123"/>
      <c r="I92" s="123"/>
      <c r="J92" s="123"/>
      <c r="K92" s="123"/>
      <c r="L92" s="123"/>
      <c r="M92" s="123"/>
      <c r="N92" s="123"/>
      <c r="O92" s="20"/>
    </row>
    <row r="93" spans="1:15" s="3" customFormat="1" ht="14.25" customHeight="1" x14ac:dyDescent="0.35">
      <c r="A93" s="123" t="s">
        <v>155</v>
      </c>
      <c r="B93" s="123"/>
      <c r="C93" s="123"/>
      <c r="D93" s="123"/>
      <c r="E93" s="123"/>
      <c r="F93" s="123"/>
      <c r="G93" s="123"/>
      <c r="H93" s="123"/>
      <c r="I93" s="123"/>
      <c r="J93" s="123"/>
      <c r="K93" s="123"/>
      <c r="L93" s="123"/>
      <c r="M93" s="123"/>
      <c r="N93" s="123"/>
      <c r="O93" s="20"/>
    </row>
    <row r="94" spans="1:15" s="3" customFormat="1" ht="36.75" customHeight="1" x14ac:dyDescent="0.35">
      <c r="A94" s="123" t="s">
        <v>156</v>
      </c>
      <c r="B94" s="123"/>
      <c r="C94" s="123"/>
      <c r="D94" s="123"/>
      <c r="E94" s="123"/>
      <c r="F94" s="123"/>
      <c r="G94" s="123"/>
      <c r="H94" s="123"/>
      <c r="I94" s="123"/>
      <c r="J94" s="123"/>
      <c r="K94" s="123"/>
      <c r="L94" s="123"/>
      <c r="M94" s="40"/>
      <c r="N94" s="40"/>
      <c r="O94" s="20"/>
    </row>
    <row r="95" spans="1:15" s="3" customFormat="1" x14ac:dyDescent="0.35">
      <c r="A95" s="123" t="s">
        <v>157</v>
      </c>
      <c r="B95" s="123"/>
      <c r="C95" s="123"/>
      <c r="D95" s="123"/>
      <c r="E95" s="123"/>
      <c r="F95" s="123"/>
      <c r="G95" s="123"/>
      <c r="H95" s="123"/>
      <c r="I95" s="123"/>
      <c r="J95" s="123"/>
      <c r="K95" s="123"/>
      <c r="L95" s="123"/>
      <c r="M95" s="40"/>
      <c r="N95" s="40"/>
      <c r="O95" s="20"/>
    </row>
    <row r="96" spans="1:15" s="3" customFormat="1" x14ac:dyDescent="0.35">
      <c r="A96" s="114" t="s">
        <v>201</v>
      </c>
      <c r="B96" s="114"/>
      <c r="C96" s="114"/>
      <c r="D96" s="114"/>
      <c r="E96" s="114"/>
      <c r="F96" s="114"/>
      <c r="G96" s="114"/>
      <c r="H96" s="114"/>
      <c r="O96" s="20"/>
    </row>
    <row r="97" spans="1:15" s="3" customFormat="1" x14ac:dyDescent="0.35">
      <c r="A97" s="131" t="s">
        <v>202</v>
      </c>
      <c r="B97" s="131"/>
      <c r="C97" s="131"/>
      <c r="D97" s="131"/>
      <c r="E97" s="131"/>
      <c r="F97" s="131"/>
      <c r="G97" s="131"/>
      <c r="H97" s="131"/>
      <c r="I97" s="40"/>
      <c r="J97" s="40"/>
      <c r="K97" s="40"/>
      <c r="L97" s="40"/>
      <c r="M97" s="40"/>
      <c r="O97" s="20"/>
    </row>
    <row r="98" spans="1:15" s="3" customFormat="1" x14ac:dyDescent="0.35">
      <c r="B98" s="123"/>
      <c r="C98" s="123"/>
      <c r="D98" s="123"/>
      <c r="E98" s="123"/>
      <c r="F98" s="18"/>
      <c r="G98" s="18"/>
      <c r="H98" s="19"/>
      <c r="I98" s="19"/>
      <c r="J98" s="19"/>
      <c r="K98" s="19"/>
      <c r="L98" s="18"/>
      <c r="M98" s="18"/>
      <c r="N98" s="18"/>
      <c r="O98" s="20"/>
    </row>
    <row r="99" spans="1:15" s="3" customFormat="1" x14ac:dyDescent="0.35">
      <c r="N99" s="18"/>
      <c r="O99" s="20"/>
    </row>
    <row r="100" spans="1:15" s="3" customFormat="1" x14ac:dyDescent="0.35">
      <c r="N100" s="18"/>
      <c r="O100" s="20"/>
    </row>
    <row r="101" spans="1:15" s="3" customFormat="1" x14ac:dyDescent="0.35">
      <c r="N101" s="18"/>
      <c r="O101" s="20"/>
    </row>
    <row r="102" spans="1:15" s="3" customFormat="1" x14ac:dyDescent="0.35">
      <c r="N102" s="20"/>
      <c r="O102" s="20"/>
    </row>
    <row r="103" spans="1:15" s="3" customFormat="1" x14ac:dyDescent="0.35">
      <c r="N103" s="20"/>
      <c r="O103" s="20"/>
    </row>
    <row r="104" spans="1:15" s="3" customFormat="1" x14ac:dyDescent="0.35">
      <c r="N104" s="20"/>
      <c r="O104" s="20"/>
    </row>
    <row r="105" spans="1:15" s="3" customFormat="1" x14ac:dyDescent="0.35">
      <c r="N105" s="20"/>
      <c r="O105" s="20"/>
    </row>
    <row r="106" spans="1:15" s="3" customFormat="1" x14ac:dyDescent="0.35">
      <c r="N106" s="20"/>
      <c r="O106" s="20"/>
    </row>
    <row r="107" spans="1:15" s="3" customFormat="1" x14ac:dyDescent="0.35">
      <c r="N107" s="20"/>
      <c r="O107" s="20"/>
    </row>
    <row r="108" spans="1:15" s="3" customFormat="1" x14ac:dyDescent="0.35">
      <c r="B108" s="2"/>
      <c r="C108" s="2"/>
      <c r="D108" s="2"/>
      <c r="E108" s="20"/>
      <c r="F108" s="20"/>
      <c r="G108" s="20"/>
      <c r="H108" s="22"/>
      <c r="I108" s="22"/>
      <c r="J108" s="22"/>
      <c r="K108" s="22"/>
      <c r="L108" s="20"/>
      <c r="M108" s="20"/>
      <c r="N108" s="20"/>
      <c r="O108" s="20"/>
    </row>
    <row r="109" spans="1:15" s="3" customFormat="1" x14ac:dyDescent="0.35">
      <c r="B109" s="2"/>
      <c r="C109" s="2"/>
      <c r="D109" s="2"/>
      <c r="E109" s="20"/>
      <c r="F109" s="20"/>
      <c r="G109" s="20"/>
      <c r="H109" s="22"/>
      <c r="I109" s="22"/>
      <c r="J109" s="22"/>
      <c r="K109" s="22"/>
      <c r="L109" s="20"/>
      <c r="M109" s="20"/>
      <c r="N109" s="20"/>
      <c r="O109" s="20"/>
    </row>
    <row r="110" spans="1:15" s="3" customFormat="1" x14ac:dyDescent="0.35">
      <c r="B110" s="2"/>
      <c r="C110" s="2"/>
      <c r="D110" s="2"/>
      <c r="E110" s="20"/>
      <c r="F110" s="20"/>
      <c r="G110" s="20"/>
      <c r="H110" s="22"/>
      <c r="I110" s="22"/>
      <c r="J110" s="22"/>
      <c r="K110" s="22"/>
      <c r="L110" s="20"/>
      <c r="M110" s="20"/>
      <c r="N110" s="20"/>
      <c r="O110" s="20"/>
    </row>
    <row r="111" spans="1:15" s="3" customFormat="1" x14ac:dyDescent="0.35">
      <c r="B111" s="2"/>
      <c r="C111" s="2"/>
      <c r="D111" s="2"/>
      <c r="E111" s="20"/>
      <c r="F111" s="20"/>
      <c r="G111" s="20"/>
      <c r="H111" s="22"/>
      <c r="I111" s="22"/>
      <c r="J111" s="22"/>
      <c r="K111" s="22"/>
      <c r="L111" s="20"/>
      <c r="M111" s="20"/>
      <c r="N111" s="20"/>
      <c r="O111" s="20"/>
    </row>
    <row r="112" spans="1:15" s="3" customFormat="1" x14ac:dyDescent="0.35">
      <c r="B112" s="2"/>
      <c r="C112" s="2"/>
      <c r="D112" s="2"/>
      <c r="E112" s="20"/>
      <c r="F112" s="20"/>
      <c r="G112" s="20"/>
      <c r="H112" s="22"/>
      <c r="I112" s="22"/>
      <c r="J112" s="22"/>
      <c r="K112" s="22"/>
      <c r="L112" s="20"/>
      <c r="M112" s="20"/>
      <c r="N112" s="20"/>
      <c r="O112" s="20"/>
    </row>
    <row r="113" spans="2:15" s="3" customFormat="1" x14ac:dyDescent="0.35">
      <c r="B113" s="2"/>
      <c r="C113" s="2"/>
      <c r="D113" s="2"/>
      <c r="E113" s="20"/>
      <c r="F113" s="20"/>
      <c r="G113" s="20"/>
      <c r="H113" s="22"/>
      <c r="I113" s="22"/>
      <c r="J113" s="22"/>
      <c r="K113" s="22"/>
      <c r="L113" s="20"/>
      <c r="M113" s="20"/>
      <c r="N113" s="20"/>
      <c r="O113" s="20"/>
    </row>
    <row r="114" spans="2:15" s="3" customFormat="1" x14ac:dyDescent="0.35">
      <c r="B114" s="2"/>
      <c r="C114" s="2"/>
      <c r="D114" s="2"/>
      <c r="E114" s="20"/>
      <c r="F114" s="20"/>
      <c r="G114" s="20"/>
      <c r="H114" s="22"/>
      <c r="I114" s="22"/>
      <c r="J114" s="22"/>
      <c r="K114" s="22"/>
      <c r="L114" s="20"/>
      <c r="M114" s="20"/>
      <c r="N114" s="20"/>
      <c r="O114" s="20"/>
    </row>
    <row r="115" spans="2:15" s="3" customFormat="1" x14ac:dyDescent="0.35">
      <c r="B115" s="2"/>
      <c r="C115" s="2"/>
      <c r="D115" s="2"/>
      <c r="E115" s="20"/>
      <c r="F115" s="20"/>
      <c r="G115" s="20"/>
      <c r="H115" s="22"/>
      <c r="I115" s="22"/>
      <c r="J115" s="22"/>
      <c r="K115" s="22"/>
      <c r="L115" s="20"/>
      <c r="M115" s="20"/>
      <c r="N115" s="20"/>
      <c r="O115" s="20"/>
    </row>
    <row r="116" spans="2:15" s="3" customFormat="1" x14ac:dyDescent="0.35">
      <c r="B116" s="2"/>
      <c r="C116" s="2"/>
      <c r="D116" s="2"/>
      <c r="E116" s="20"/>
      <c r="F116" s="20"/>
      <c r="G116" s="20"/>
      <c r="H116" s="22"/>
      <c r="I116" s="22"/>
      <c r="J116" s="22"/>
      <c r="K116" s="22"/>
      <c r="L116" s="20"/>
      <c r="M116" s="20"/>
      <c r="N116" s="20"/>
      <c r="O116" s="20"/>
    </row>
    <row r="117" spans="2:15" s="3" customFormat="1" x14ac:dyDescent="0.35">
      <c r="B117" s="2"/>
      <c r="C117" s="2"/>
      <c r="D117" s="2"/>
      <c r="E117" s="20"/>
      <c r="F117" s="20"/>
      <c r="G117" s="20"/>
      <c r="H117" s="22"/>
      <c r="I117" s="22"/>
      <c r="J117" s="22"/>
      <c r="K117" s="22"/>
      <c r="L117" s="20"/>
      <c r="M117" s="20"/>
      <c r="N117" s="20"/>
      <c r="O117" s="20"/>
    </row>
    <row r="118" spans="2:15" s="3" customFormat="1" x14ac:dyDescent="0.35">
      <c r="B118" s="2"/>
      <c r="C118" s="2"/>
      <c r="D118" s="2"/>
      <c r="E118" s="20"/>
      <c r="F118" s="20"/>
      <c r="G118" s="20"/>
      <c r="H118" s="22"/>
      <c r="I118" s="22"/>
      <c r="J118" s="22"/>
      <c r="K118" s="22"/>
      <c r="L118" s="20"/>
      <c r="M118" s="20"/>
      <c r="N118" s="20"/>
      <c r="O118" s="20"/>
    </row>
    <row r="119" spans="2:15" s="3" customFormat="1" x14ac:dyDescent="0.35">
      <c r="B119" s="2"/>
      <c r="C119" s="2"/>
      <c r="D119" s="2"/>
      <c r="E119" s="20"/>
      <c r="F119" s="20"/>
      <c r="G119" s="20"/>
      <c r="H119" s="22"/>
      <c r="I119" s="22"/>
      <c r="J119" s="22"/>
      <c r="K119" s="22"/>
      <c r="L119" s="20"/>
      <c r="M119" s="20"/>
      <c r="N119" s="20"/>
      <c r="O119" s="20"/>
    </row>
    <row r="120" spans="2:15" s="3" customFormat="1" x14ac:dyDescent="0.35">
      <c r="B120" s="2"/>
      <c r="C120" s="2"/>
      <c r="D120" s="2"/>
      <c r="E120" s="20"/>
      <c r="F120" s="20"/>
      <c r="G120" s="20"/>
      <c r="H120" s="22"/>
      <c r="I120" s="22"/>
      <c r="J120" s="22"/>
      <c r="K120" s="22"/>
      <c r="L120" s="20"/>
      <c r="M120" s="20"/>
      <c r="N120" s="20"/>
      <c r="O120" s="20"/>
    </row>
    <row r="121" spans="2:15" s="3" customFormat="1" x14ac:dyDescent="0.35">
      <c r="B121" s="2"/>
      <c r="C121" s="2"/>
      <c r="D121" s="2"/>
      <c r="E121" s="20"/>
      <c r="F121" s="20"/>
      <c r="G121" s="20"/>
      <c r="H121" s="22"/>
      <c r="I121" s="22"/>
      <c r="J121" s="22"/>
      <c r="K121" s="22"/>
      <c r="L121" s="20"/>
      <c r="M121" s="20"/>
      <c r="N121" s="20"/>
      <c r="O121" s="20"/>
    </row>
    <row r="122" spans="2:15" s="3" customFormat="1" x14ac:dyDescent="0.35">
      <c r="B122" s="2"/>
      <c r="C122" s="2"/>
      <c r="D122" s="2"/>
      <c r="E122" s="20"/>
      <c r="F122" s="20"/>
      <c r="G122" s="20"/>
      <c r="H122" s="22"/>
      <c r="I122" s="22"/>
      <c r="J122" s="22"/>
      <c r="K122" s="22"/>
      <c r="L122" s="20"/>
      <c r="M122" s="20"/>
      <c r="N122" s="20"/>
      <c r="O122" s="20"/>
    </row>
    <row r="123" spans="2:15" s="3" customFormat="1" x14ac:dyDescent="0.35">
      <c r="B123" s="2"/>
      <c r="C123" s="2"/>
      <c r="D123" s="2"/>
      <c r="E123" s="20"/>
      <c r="F123" s="20"/>
      <c r="G123" s="20"/>
      <c r="H123" s="22"/>
      <c r="I123" s="22"/>
      <c r="J123" s="22"/>
      <c r="K123" s="22"/>
      <c r="L123" s="20"/>
      <c r="M123" s="20"/>
      <c r="N123" s="20"/>
      <c r="O123" s="20"/>
    </row>
    <row r="124" spans="2:15" s="3" customFormat="1" x14ac:dyDescent="0.35">
      <c r="B124" s="2"/>
      <c r="C124" s="2"/>
      <c r="D124" s="2"/>
      <c r="E124" s="20"/>
      <c r="F124" s="20"/>
      <c r="G124" s="20"/>
      <c r="H124" s="22"/>
      <c r="I124" s="22"/>
      <c r="J124" s="22"/>
      <c r="K124" s="22"/>
      <c r="L124" s="20"/>
      <c r="M124" s="20"/>
      <c r="N124" s="20"/>
      <c r="O124" s="20"/>
    </row>
    <row r="125" spans="2:15" s="3" customFormat="1" x14ac:dyDescent="0.35">
      <c r="B125" s="2"/>
      <c r="C125" s="2"/>
      <c r="D125" s="2"/>
      <c r="E125" s="20"/>
      <c r="F125" s="20"/>
      <c r="G125" s="20"/>
      <c r="H125" s="22"/>
      <c r="I125" s="22"/>
      <c r="J125" s="22"/>
      <c r="K125" s="22"/>
      <c r="L125" s="20"/>
      <c r="M125" s="20"/>
      <c r="N125" s="20"/>
      <c r="O125" s="20"/>
    </row>
    <row r="126" spans="2:15" s="3" customFormat="1" x14ac:dyDescent="0.35">
      <c r="B126" s="2"/>
      <c r="C126" s="2"/>
      <c r="D126" s="2"/>
      <c r="E126" s="20"/>
      <c r="F126" s="20"/>
      <c r="G126" s="20"/>
      <c r="H126" s="22"/>
      <c r="I126" s="22"/>
      <c r="J126" s="22"/>
      <c r="K126" s="22"/>
      <c r="L126" s="20"/>
      <c r="M126" s="20"/>
      <c r="N126" s="20"/>
      <c r="O126" s="20"/>
    </row>
    <row r="127" spans="2:15" s="3" customFormat="1" x14ac:dyDescent="0.35">
      <c r="B127" s="2"/>
      <c r="C127" s="2"/>
      <c r="D127" s="2"/>
      <c r="E127" s="20"/>
      <c r="F127" s="20"/>
      <c r="G127" s="20"/>
      <c r="H127" s="22"/>
      <c r="I127" s="22"/>
      <c r="J127" s="22"/>
      <c r="K127" s="22"/>
      <c r="L127" s="20"/>
      <c r="M127" s="20"/>
      <c r="N127" s="20"/>
      <c r="O127" s="20"/>
    </row>
    <row r="128" spans="2:15" s="3" customFormat="1" x14ac:dyDescent="0.35">
      <c r="B128" s="2"/>
      <c r="C128" s="2"/>
      <c r="D128" s="2"/>
      <c r="E128" s="20"/>
      <c r="F128" s="20"/>
      <c r="G128" s="20"/>
      <c r="H128" s="22"/>
      <c r="I128" s="22"/>
      <c r="J128" s="22"/>
      <c r="K128" s="22"/>
      <c r="L128" s="20"/>
      <c r="M128" s="20"/>
      <c r="N128" s="20"/>
      <c r="O128" s="20"/>
    </row>
    <row r="129" spans="2:15" s="3" customFormat="1" x14ac:dyDescent="0.35">
      <c r="B129" s="2"/>
      <c r="C129" s="2"/>
      <c r="D129" s="2"/>
      <c r="E129" s="20"/>
      <c r="F129" s="20"/>
      <c r="G129" s="20"/>
      <c r="H129" s="22"/>
      <c r="I129" s="22"/>
      <c r="J129" s="22"/>
      <c r="K129" s="22"/>
      <c r="L129" s="20"/>
      <c r="M129" s="20"/>
      <c r="N129" s="20"/>
      <c r="O129" s="20"/>
    </row>
    <row r="130" spans="2:15" s="3" customFormat="1" x14ac:dyDescent="0.35">
      <c r="B130" s="2"/>
      <c r="C130" s="2"/>
      <c r="D130" s="2"/>
      <c r="E130" s="20"/>
      <c r="F130" s="20"/>
      <c r="G130" s="20"/>
      <c r="H130" s="22"/>
      <c r="I130" s="22"/>
      <c r="J130" s="22"/>
      <c r="K130" s="22"/>
      <c r="L130" s="20"/>
      <c r="M130" s="20"/>
      <c r="N130" s="20"/>
      <c r="O130" s="20"/>
    </row>
    <row r="131" spans="2:15" s="3" customFormat="1" x14ac:dyDescent="0.35">
      <c r="B131" s="2"/>
      <c r="C131" s="2"/>
      <c r="D131" s="2"/>
      <c r="E131" s="20"/>
      <c r="F131" s="20"/>
      <c r="G131" s="20"/>
      <c r="H131" s="22"/>
      <c r="I131" s="22"/>
      <c r="J131" s="22"/>
      <c r="K131" s="22"/>
      <c r="L131" s="20"/>
      <c r="M131" s="20"/>
      <c r="N131" s="20"/>
      <c r="O131" s="20"/>
    </row>
    <row r="132" spans="2:15" s="3" customFormat="1" x14ac:dyDescent="0.35">
      <c r="B132" s="2"/>
      <c r="C132" s="2"/>
      <c r="D132" s="2"/>
      <c r="E132" s="20"/>
      <c r="F132" s="20"/>
      <c r="G132" s="20"/>
      <c r="H132" s="22"/>
      <c r="I132" s="22"/>
      <c r="J132" s="22"/>
      <c r="K132" s="22"/>
      <c r="L132" s="20"/>
      <c r="M132" s="20"/>
      <c r="N132" s="20"/>
      <c r="O132" s="20"/>
    </row>
    <row r="133" spans="2:15" s="3" customFormat="1" x14ac:dyDescent="0.35">
      <c r="B133" s="2"/>
      <c r="C133" s="2"/>
      <c r="D133" s="2"/>
      <c r="E133" s="20"/>
      <c r="F133" s="20"/>
      <c r="G133" s="20"/>
      <c r="H133" s="22"/>
      <c r="I133" s="22"/>
      <c r="J133" s="22"/>
      <c r="K133" s="22"/>
      <c r="L133" s="20"/>
      <c r="M133" s="20"/>
      <c r="N133" s="20"/>
      <c r="O133" s="20"/>
    </row>
    <row r="134" spans="2:15" s="3" customFormat="1" x14ac:dyDescent="0.35">
      <c r="B134" s="2"/>
      <c r="C134" s="2"/>
      <c r="D134" s="2"/>
      <c r="E134" s="20"/>
      <c r="F134" s="20"/>
      <c r="G134" s="20"/>
      <c r="H134" s="22"/>
      <c r="I134" s="22"/>
      <c r="J134" s="22"/>
      <c r="K134" s="22"/>
      <c r="L134" s="20"/>
      <c r="M134" s="20"/>
      <c r="N134" s="20"/>
      <c r="O134" s="20"/>
    </row>
    <row r="135" spans="2:15" s="3" customFormat="1" x14ac:dyDescent="0.35">
      <c r="B135" s="2"/>
      <c r="C135" s="2"/>
      <c r="D135" s="2"/>
      <c r="E135" s="20"/>
      <c r="F135" s="20"/>
      <c r="G135" s="20"/>
      <c r="H135" s="22"/>
      <c r="I135" s="22"/>
      <c r="J135" s="22"/>
      <c r="K135" s="22"/>
      <c r="L135" s="20"/>
      <c r="M135" s="20"/>
      <c r="N135" s="20"/>
      <c r="O135" s="20"/>
    </row>
    <row r="136" spans="2:15" s="3" customFormat="1" x14ac:dyDescent="0.35">
      <c r="B136" s="2"/>
      <c r="C136" s="2"/>
      <c r="D136" s="2"/>
      <c r="E136" s="20"/>
      <c r="F136" s="20"/>
      <c r="G136" s="20"/>
      <c r="H136" s="22"/>
      <c r="I136" s="22"/>
      <c r="J136" s="22"/>
      <c r="K136" s="22"/>
      <c r="L136" s="20"/>
      <c r="M136" s="20"/>
      <c r="N136" s="20"/>
      <c r="O136" s="20"/>
    </row>
    <row r="137" spans="2:15" s="3" customFormat="1" x14ac:dyDescent="0.35">
      <c r="B137" s="2"/>
      <c r="C137" s="2"/>
      <c r="D137" s="2"/>
      <c r="E137" s="20"/>
      <c r="F137" s="20"/>
      <c r="G137" s="20"/>
      <c r="H137" s="22"/>
      <c r="I137" s="22"/>
      <c r="J137" s="22"/>
      <c r="K137" s="22"/>
      <c r="L137" s="20"/>
      <c r="M137" s="20"/>
      <c r="N137" s="20"/>
      <c r="O137" s="20"/>
    </row>
    <row r="138" spans="2:15" s="3" customFormat="1" x14ac:dyDescent="0.35">
      <c r="B138" s="2"/>
      <c r="C138" s="2"/>
      <c r="D138" s="2"/>
      <c r="E138" s="20"/>
      <c r="F138" s="20"/>
      <c r="G138" s="20"/>
      <c r="H138" s="22"/>
      <c r="I138" s="22"/>
      <c r="J138" s="22"/>
      <c r="K138" s="22"/>
      <c r="L138" s="20"/>
      <c r="M138" s="20"/>
      <c r="N138" s="20"/>
      <c r="O138" s="20"/>
    </row>
    <row r="139" spans="2:15" s="3" customFormat="1" x14ac:dyDescent="0.35">
      <c r="B139" s="2"/>
      <c r="C139" s="2"/>
      <c r="D139" s="2"/>
      <c r="E139" s="20"/>
      <c r="F139" s="20"/>
      <c r="G139" s="20"/>
      <c r="H139" s="22"/>
      <c r="I139" s="22"/>
      <c r="J139" s="22"/>
      <c r="K139" s="22"/>
      <c r="L139" s="20"/>
      <c r="M139" s="20"/>
      <c r="N139" s="20"/>
      <c r="O139" s="20"/>
    </row>
    <row r="140" spans="2:15" s="3" customFormat="1" x14ac:dyDescent="0.35">
      <c r="B140" s="2"/>
      <c r="C140" s="2"/>
      <c r="D140" s="2"/>
      <c r="E140" s="20"/>
      <c r="F140" s="20"/>
      <c r="G140" s="20"/>
      <c r="H140" s="22"/>
      <c r="I140" s="22"/>
      <c r="J140" s="22"/>
      <c r="K140" s="22"/>
      <c r="L140" s="20"/>
      <c r="M140" s="20"/>
      <c r="N140" s="20"/>
      <c r="O140" s="20"/>
    </row>
    <row r="141" spans="2:15" s="3" customFormat="1" x14ac:dyDescent="0.35">
      <c r="B141" s="2"/>
      <c r="C141" s="2"/>
      <c r="D141" s="2"/>
      <c r="E141" s="20"/>
      <c r="F141" s="20"/>
      <c r="G141" s="20"/>
      <c r="H141" s="22"/>
      <c r="I141" s="22"/>
      <c r="J141" s="22"/>
      <c r="K141" s="22"/>
      <c r="L141" s="20"/>
      <c r="M141" s="20"/>
      <c r="N141" s="20"/>
      <c r="O141" s="20"/>
    </row>
    <row r="142" spans="2:15" s="3" customFormat="1" x14ac:dyDescent="0.35">
      <c r="B142" s="2"/>
      <c r="C142" s="2"/>
      <c r="D142" s="2"/>
      <c r="E142" s="20"/>
      <c r="F142" s="20"/>
      <c r="G142" s="20"/>
      <c r="H142" s="22"/>
      <c r="I142" s="22"/>
      <c r="J142" s="22"/>
      <c r="K142" s="22"/>
      <c r="L142" s="20"/>
      <c r="M142" s="20"/>
      <c r="N142" s="20"/>
      <c r="O142" s="20"/>
    </row>
    <row r="143" spans="2:15" s="3" customFormat="1" x14ac:dyDescent="0.35">
      <c r="B143" s="2"/>
      <c r="C143" s="2"/>
      <c r="D143" s="2"/>
      <c r="E143" s="20"/>
      <c r="F143" s="20"/>
      <c r="G143" s="20"/>
      <c r="H143" s="22"/>
      <c r="I143" s="22"/>
      <c r="J143" s="22"/>
      <c r="K143" s="22"/>
      <c r="L143" s="20"/>
      <c r="M143" s="20"/>
      <c r="N143" s="20"/>
      <c r="O143" s="20"/>
    </row>
    <row r="144" spans="2:15" s="3" customFormat="1" x14ac:dyDescent="0.35">
      <c r="B144" s="2"/>
      <c r="C144" s="2"/>
      <c r="D144" s="2"/>
      <c r="E144" s="20"/>
      <c r="F144" s="20"/>
      <c r="G144" s="20"/>
      <c r="H144" s="22"/>
      <c r="I144" s="22"/>
      <c r="J144" s="22"/>
      <c r="K144" s="22"/>
      <c r="L144" s="20"/>
      <c r="M144" s="20"/>
      <c r="N144" s="20"/>
      <c r="O144" s="20"/>
    </row>
    <row r="145" spans="2:15" s="3" customFormat="1" x14ac:dyDescent="0.35">
      <c r="B145" s="2"/>
      <c r="C145" s="2"/>
      <c r="D145" s="2"/>
      <c r="E145" s="20"/>
      <c r="F145" s="20"/>
      <c r="G145" s="20"/>
      <c r="H145" s="22"/>
      <c r="I145" s="22"/>
      <c r="J145" s="22"/>
      <c r="K145" s="22"/>
      <c r="L145" s="20"/>
      <c r="M145" s="20"/>
      <c r="N145" s="20"/>
      <c r="O145" s="20"/>
    </row>
    <row r="146" spans="2:15" s="3" customFormat="1" x14ac:dyDescent="0.35">
      <c r="B146" s="2"/>
      <c r="C146" s="2"/>
      <c r="D146" s="2"/>
      <c r="E146" s="20"/>
      <c r="F146" s="20"/>
      <c r="G146" s="20"/>
      <c r="H146" s="22"/>
      <c r="I146" s="22"/>
      <c r="J146" s="22"/>
      <c r="K146" s="22"/>
      <c r="L146" s="20"/>
      <c r="M146" s="20"/>
      <c r="N146" s="20"/>
      <c r="O146" s="20"/>
    </row>
    <row r="147" spans="2:15" s="3" customFormat="1" x14ac:dyDescent="0.35">
      <c r="B147" s="2"/>
      <c r="C147" s="2"/>
      <c r="D147" s="2"/>
      <c r="E147" s="20"/>
      <c r="F147" s="20"/>
      <c r="G147" s="20"/>
      <c r="H147" s="22"/>
      <c r="I147" s="22"/>
      <c r="J147" s="22"/>
      <c r="K147" s="22"/>
      <c r="L147" s="20"/>
      <c r="M147" s="20"/>
      <c r="N147" s="20"/>
      <c r="O147" s="20"/>
    </row>
    <row r="148" spans="2:15" s="3" customFormat="1" x14ac:dyDescent="0.35">
      <c r="B148" s="2"/>
      <c r="C148" s="2"/>
      <c r="D148" s="2"/>
      <c r="E148" s="20"/>
      <c r="F148" s="20"/>
      <c r="G148" s="20"/>
      <c r="H148" s="22"/>
      <c r="I148" s="22"/>
      <c r="J148" s="22"/>
      <c r="K148" s="22"/>
      <c r="L148" s="20"/>
      <c r="M148" s="20"/>
      <c r="N148" s="20"/>
      <c r="O148" s="20"/>
    </row>
    <row r="149" spans="2:15" s="3" customFormat="1" x14ac:dyDescent="0.35">
      <c r="B149" s="2"/>
      <c r="C149" s="2"/>
      <c r="D149" s="2"/>
      <c r="E149" s="20"/>
      <c r="F149" s="20"/>
      <c r="G149" s="20"/>
      <c r="H149" s="22"/>
      <c r="I149" s="22"/>
      <c r="J149" s="22"/>
      <c r="K149" s="22"/>
      <c r="L149" s="20"/>
      <c r="M149" s="20"/>
      <c r="N149" s="20"/>
      <c r="O149" s="20"/>
    </row>
    <row r="150" spans="2:15" s="3" customFormat="1" x14ac:dyDescent="0.35">
      <c r="B150" s="2"/>
      <c r="C150" s="2"/>
      <c r="D150" s="2"/>
      <c r="E150" s="20"/>
      <c r="F150" s="20"/>
      <c r="G150" s="20"/>
      <c r="H150" s="22"/>
      <c r="I150" s="22"/>
      <c r="J150" s="22"/>
      <c r="K150" s="22"/>
      <c r="L150" s="20"/>
      <c r="M150" s="20"/>
      <c r="N150" s="20"/>
      <c r="O150" s="20"/>
    </row>
    <row r="151" spans="2:15" s="3" customFormat="1" x14ac:dyDescent="0.35">
      <c r="B151" s="2"/>
      <c r="C151" s="2"/>
      <c r="D151" s="2"/>
      <c r="E151" s="20"/>
      <c r="F151" s="20"/>
      <c r="G151" s="20"/>
      <c r="H151" s="22"/>
      <c r="I151" s="22"/>
      <c r="J151" s="22"/>
      <c r="K151" s="22"/>
      <c r="L151" s="20"/>
      <c r="M151" s="20"/>
      <c r="N151" s="20"/>
      <c r="O151" s="20"/>
    </row>
    <row r="152" spans="2:15" s="3" customFormat="1" x14ac:dyDescent="0.35">
      <c r="B152" s="2"/>
      <c r="C152" s="2"/>
      <c r="D152" s="2"/>
      <c r="E152" s="20"/>
      <c r="F152" s="20"/>
      <c r="G152" s="20"/>
      <c r="H152" s="22"/>
      <c r="I152" s="22"/>
      <c r="J152" s="22"/>
      <c r="K152" s="22"/>
      <c r="L152" s="20"/>
      <c r="M152" s="20"/>
      <c r="N152" s="20"/>
      <c r="O152" s="20"/>
    </row>
    <row r="153" spans="2:15" s="3" customFormat="1" x14ac:dyDescent="0.35">
      <c r="B153" s="2"/>
      <c r="C153" s="2"/>
      <c r="D153" s="2"/>
      <c r="E153" s="20"/>
      <c r="F153" s="20"/>
      <c r="G153" s="20"/>
      <c r="H153" s="22"/>
      <c r="I153" s="22"/>
      <c r="J153" s="22"/>
      <c r="K153" s="22"/>
      <c r="L153" s="20"/>
      <c r="M153" s="20"/>
      <c r="N153" s="20"/>
      <c r="O153" s="20"/>
    </row>
    <row r="154" spans="2:15" s="3" customFormat="1" x14ac:dyDescent="0.35">
      <c r="B154" s="2"/>
      <c r="C154" s="2"/>
      <c r="D154" s="2"/>
      <c r="E154" s="20"/>
      <c r="F154" s="20"/>
      <c r="G154" s="20"/>
      <c r="H154" s="22"/>
      <c r="I154" s="22"/>
      <c r="J154" s="22"/>
      <c r="K154" s="22"/>
      <c r="L154" s="20"/>
      <c r="M154" s="20"/>
      <c r="N154" s="20"/>
      <c r="O154" s="20"/>
    </row>
    <row r="155" spans="2:15" s="3" customFormat="1" x14ac:dyDescent="0.35">
      <c r="B155" s="2"/>
      <c r="C155" s="2"/>
      <c r="D155" s="2"/>
      <c r="E155" s="20"/>
      <c r="F155" s="20"/>
      <c r="G155" s="20"/>
      <c r="H155" s="22"/>
      <c r="I155" s="22"/>
      <c r="J155" s="22"/>
      <c r="K155" s="22"/>
      <c r="L155" s="20"/>
      <c r="M155" s="20"/>
      <c r="N155" s="20"/>
      <c r="O155" s="20"/>
    </row>
    <row r="156" spans="2:15" s="3" customFormat="1" x14ac:dyDescent="0.35">
      <c r="B156" s="2"/>
      <c r="C156" s="2"/>
      <c r="D156" s="2"/>
      <c r="E156" s="20"/>
      <c r="F156" s="20"/>
      <c r="G156" s="20"/>
      <c r="H156" s="22"/>
      <c r="I156" s="22"/>
      <c r="J156" s="22"/>
      <c r="K156" s="22"/>
      <c r="L156" s="20"/>
      <c r="M156" s="20"/>
      <c r="N156" s="20"/>
      <c r="O156" s="20"/>
    </row>
    <row r="157" spans="2:15" s="3" customFormat="1" x14ac:dyDescent="0.35">
      <c r="B157" s="2"/>
      <c r="C157" s="2"/>
      <c r="D157" s="2"/>
      <c r="E157" s="20"/>
      <c r="F157" s="20"/>
      <c r="G157" s="20"/>
      <c r="H157" s="22"/>
      <c r="I157" s="22"/>
      <c r="J157" s="22"/>
      <c r="K157" s="22"/>
      <c r="L157" s="20"/>
      <c r="M157" s="20"/>
      <c r="N157" s="20"/>
      <c r="O157" s="20"/>
    </row>
    <row r="158" spans="2:15" s="3" customFormat="1" x14ac:dyDescent="0.35">
      <c r="B158" s="2"/>
      <c r="C158" s="2"/>
      <c r="D158" s="2"/>
      <c r="E158" s="20"/>
      <c r="F158" s="20"/>
      <c r="G158" s="20"/>
      <c r="H158" s="22"/>
      <c r="I158" s="22"/>
      <c r="J158" s="22"/>
      <c r="K158" s="22"/>
      <c r="L158" s="20"/>
      <c r="M158" s="20"/>
      <c r="N158" s="20"/>
      <c r="O158" s="20"/>
    </row>
    <row r="159" spans="2:15" s="3" customFormat="1" x14ac:dyDescent="0.35">
      <c r="B159" s="2"/>
      <c r="C159" s="2"/>
      <c r="D159" s="2"/>
      <c r="E159" s="20"/>
      <c r="F159" s="20"/>
      <c r="G159" s="20"/>
      <c r="H159" s="22"/>
      <c r="I159" s="22"/>
      <c r="J159" s="22"/>
      <c r="K159" s="22"/>
      <c r="L159" s="20"/>
      <c r="M159" s="20"/>
      <c r="N159" s="20"/>
      <c r="O159" s="20"/>
    </row>
    <row r="160" spans="2:15" s="3" customFormat="1" x14ac:dyDescent="0.35">
      <c r="B160" s="2"/>
      <c r="C160" s="2"/>
      <c r="D160" s="2"/>
      <c r="E160" s="20"/>
      <c r="F160" s="20"/>
      <c r="G160" s="20"/>
      <c r="H160" s="22"/>
      <c r="I160" s="22"/>
      <c r="J160" s="22"/>
      <c r="K160" s="22"/>
      <c r="L160" s="20"/>
      <c r="M160" s="20"/>
      <c r="N160" s="20"/>
      <c r="O160" s="20"/>
    </row>
    <row r="161" spans="2:15" s="3" customFormat="1" x14ac:dyDescent="0.35">
      <c r="B161" s="2"/>
      <c r="C161" s="2"/>
      <c r="D161" s="2"/>
      <c r="E161" s="20"/>
      <c r="F161" s="20"/>
      <c r="G161" s="20"/>
      <c r="H161" s="22"/>
      <c r="I161" s="22"/>
      <c r="J161" s="22"/>
      <c r="K161" s="22"/>
      <c r="L161" s="20"/>
      <c r="M161" s="20"/>
      <c r="N161" s="20"/>
      <c r="O161" s="20"/>
    </row>
    <row r="162" spans="2:15" s="3" customFormat="1" x14ac:dyDescent="0.35">
      <c r="B162" s="2"/>
      <c r="C162" s="2"/>
      <c r="D162" s="2"/>
      <c r="E162" s="20"/>
      <c r="F162" s="20"/>
      <c r="G162" s="20"/>
      <c r="H162" s="22"/>
      <c r="I162" s="22"/>
      <c r="J162" s="22"/>
      <c r="K162" s="22"/>
      <c r="L162" s="20"/>
      <c r="M162" s="20"/>
      <c r="N162" s="20"/>
      <c r="O162" s="20"/>
    </row>
    <row r="163" spans="2:15" s="3" customFormat="1" x14ac:dyDescent="0.35">
      <c r="B163" s="2"/>
      <c r="C163" s="2"/>
      <c r="D163" s="2"/>
      <c r="E163" s="20"/>
      <c r="F163" s="20"/>
      <c r="G163" s="20"/>
      <c r="H163" s="22"/>
      <c r="I163" s="22"/>
      <c r="J163" s="22"/>
      <c r="K163" s="22"/>
      <c r="L163" s="20"/>
      <c r="M163" s="20"/>
      <c r="N163" s="20"/>
      <c r="O163" s="20"/>
    </row>
    <row r="164" spans="2:15" s="3" customFormat="1" x14ac:dyDescent="0.35">
      <c r="B164" s="2"/>
      <c r="C164" s="2"/>
      <c r="D164" s="2"/>
      <c r="E164" s="20"/>
      <c r="F164" s="20"/>
      <c r="G164" s="20"/>
      <c r="H164" s="22"/>
      <c r="I164" s="22"/>
      <c r="J164" s="22"/>
      <c r="K164" s="22"/>
      <c r="L164" s="20"/>
      <c r="M164" s="20"/>
      <c r="N164" s="20"/>
      <c r="O164" s="20"/>
    </row>
    <row r="165" spans="2:15" s="3" customFormat="1" x14ac:dyDescent="0.35">
      <c r="B165" s="2"/>
      <c r="C165" s="2"/>
      <c r="D165" s="2"/>
      <c r="E165" s="20"/>
      <c r="F165" s="20"/>
      <c r="G165" s="20"/>
      <c r="H165" s="22"/>
      <c r="I165" s="22"/>
      <c r="J165" s="22"/>
      <c r="K165" s="22"/>
      <c r="L165" s="20"/>
      <c r="M165" s="20"/>
      <c r="N165" s="20"/>
      <c r="O165" s="20"/>
    </row>
    <row r="166" spans="2:15" s="3" customFormat="1" x14ac:dyDescent="0.35">
      <c r="B166" s="2"/>
      <c r="C166" s="2"/>
      <c r="D166" s="2"/>
      <c r="E166" s="20"/>
      <c r="F166" s="20"/>
      <c r="G166" s="20"/>
      <c r="H166" s="22"/>
      <c r="I166" s="22"/>
      <c r="J166" s="22"/>
      <c r="K166" s="22"/>
      <c r="L166" s="20"/>
      <c r="M166" s="20"/>
      <c r="N166" s="20"/>
      <c r="O166" s="20"/>
    </row>
    <row r="167" spans="2:15" s="3" customFormat="1" x14ac:dyDescent="0.35">
      <c r="B167" s="2"/>
      <c r="C167" s="2"/>
      <c r="D167" s="2"/>
      <c r="E167" s="20"/>
      <c r="F167" s="20"/>
      <c r="G167" s="20"/>
      <c r="H167" s="22"/>
      <c r="I167" s="22"/>
      <c r="J167" s="22"/>
      <c r="K167" s="22"/>
      <c r="L167" s="20"/>
      <c r="M167" s="20"/>
      <c r="N167" s="20"/>
      <c r="O167" s="20"/>
    </row>
    <row r="168" spans="2:15" s="3" customFormat="1" x14ac:dyDescent="0.35">
      <c r="B168" s="2"/>
      <c r="C168" s="2"/>
      <c r="D168" s="2"/>
      <c r="E168" s="20"/>
      <c r="F168" s="20"/>
      <c r="G168" s="20"/>
      <c r="H168" s="22"/>
      <c r="I168" s="22"/>
      <c r="J168" s="22"/>
      <c r="K168" s="22"/>
      <c r="L168" s="20"/>
      <c r="M168" s="20"/>
      <c r="N168" s="20"/>
      <c r="O168" s="20"/>
    </row>
    <row r="169" spans="2:15" s="3" customFormat="1" x14ac:dyDescent="0.35">
      <c r="B169" s="2"/>
      <c r="C169" s="2"/>
      <c r="D169" s="2"/>
      <c r="E169" s="20"/>
      <c r="F169" s="20"/>
      <c r="G169" s="20"/>
      <c r="H169" s="22"/>
      <c r="I169" s="22"/>
      <c r="J169" s="22"/>
      <c r="K169" s="22"/>
      <c r="L169" s="20"/>
      <c r="M169" s="20"/>
      <c r="N169" s="20"/>
      <c r="O169" s="20"/>
    </row>
    <row r="170" spans="2:15" s="3" customFormat="1" x14ac:dyDescent="0.35">
      <c r="B170" s="2"/>
      <c r="C170" s="2"/>
      <c r="D170" s="2"/>
      <c r="E170" s="20"/>
      <c r="F170" s="20"/>
      <c r="G170" s="20"/>
      <c r="H170" s="22"/>
      <c r="I170" s="22"/>
      <c r="J170" s="22"/>
      <c r="K170" s="22"/>
      <c r="L170" s="20"/>
      <c r="M170" s="20"/>
      <c r="N170" s="20"/>
      <c r="O170" s="20"/>
    </row>
    <row r="171" spans="2:15" s="3" customFormat="1" x14ac:dyDescent="0.35">
      <c r="B171" s="2"/>
      <c r="C171" s="2"/>
      <c r="D171" s="2"/>
      <c r="E171" s="20"/>
      <c r="F171" s="20"/>
      <c r="G171" s="20"/>
      <c r="H171" s="22"/>
      <c r="I171" s="22"/>
      <c r="J171" s="22"/>
      <c r="K171" s="22"/>
      <c r="L171" s="20"/>
      <c r="M171" s="20"/>
      <c r="N171" s="20"/>
      <c r="O171" s="20"/>
    </row>
    <row r="172" spans="2:15" s="3" customFormat="1" x14ac:dyDescent="0.35">
      <c r="B172" s="2"/>
      <c r="C172" s="2"/>
      <c r="D172" s="2"/>
      <c r="E172" s="20"/>
      <c r="F172" s="20"/>
      <c r="G172" s="20"/>
      <c r="H172" s="22"/>
      <c r="I172" s="22"/>
      <c r="J172" s="22"/>
      <c r="K172" s="22"/>
      <c r="L172" s="20"/>
      <c r="M172" s="20"/>
      <c r="N172" s="20"/>
      <c r="O172" s="20"/>
    </row>
    <row r="173" spans="2:15" s="3" customFormat="1" x14ac:dyDescent="0.35">
      <c r="B173" s="2"/>
      <c r="C173" s="2"/>
      <c r="D173" s="2"/>
      <c r="E173" s="20"/>
      <c r="F173" s="20"/>
      <c r="G173" s="20"/>
      <c r="H173" s="22"/>
      <c r="I173" s="22"/>
      <c r="J173" s="22"/>
      <c r="K173" s="22"/>
      <c r="L173" s="20"/>
      <c r="M173" s="20"/>
      <c r="N173" s="20"/>
      <c r="O173" s="20"/>
    </row>
    <row r="174" spans="2:15" s="3" customFormat="1" x14ac:dyDescent="0.35">
      <c r="B174" s="2"/>
      <c r="C174" s="2"/>
      <c r="D174" s="2"/>
      <c r="E174" s="20"/>
      <c r="F174" s="20"/>
      <c r="G174" s="20"/>
      <c r="H174" s="22"/>
      <c r="I174" s="22"/>
      <c r="J174" s="22"/>
      <c r="K174" s="22"/>
      <c r="L174" s="20"/>
      <c r="M174" s="20"/>
      <c r="N174" s="20"/>
      <c r="O174" s="20"/>
    </row>
    <row r="175" spans="2:15" s="3" customFormat="1" x14ac:dyDescent="0.35">
      <c r="B175" s="2"/>
      <c r="C175" s="2"/>
      <c r="D175" s="2"/>
      <c r="E175" s="20"/>
      <c r="F175" s="20"/>
      <c r="G175" s="20"/>
      <c r="H175" s="22"/>
      <c r="I175" s="22"/>
      <c r="J175" s="22"/>
      <c r="K175" s="22"/>
      <c r="L175" s="20"/>
      <c r="M175" s="20"/>
      <c r="N175" s="20"/>
      <c r="O175" s="20"/>
    </row>
    <row r="176" spans="2:15" s="3" customFormat="1" x14ac:dyDescent="0.35">
      <c r="B176" s="2"/>
      <c r="C176" s="2"/>
      <c r="D176" s="2"/>
      <c r="E176" s="20"/>
      <c r="F176" s="20"/>
      <c r="G176" s="20"/>
      <c r="H176" s="22"/>
      <c r="I176" s="22"/>
      <c r="J176" s="22"/>
      <c r="K176" s="22"/>
      <c r="L176" s="20"/>
      <c r="M176" s="20"/>
      <c r="N176" s="20"/>
      <c r="O176" s="20"/>
    </row>
    <row r="177" spans="2:15" s="3" customFormat="1" x14ac:dyDescent="0.35">
      <c r="B177" s="2"/>
      <c r="C177" s="2"/>
      <c r="D177" s="2"/>
      <c r="E177" s="20"/>
      <c r="F177" s="20"/>
      <c r="G177" s="20"/>
      <c r="H177" s="22"/>
      <c r="I177" s="22"/>
      <c r="J177" s="22"/>
      <c r="K177" s="22"/>
      <c r="L177" s="20"/>
      <c r="M177" s="20"/>
      <c r="N177" s="20"/>
      <c r="O177" s="20"/>
    </row>
    <row r="178" spans="2:15" s="3" customFormat="1" x14ac:dyDescent="0.35">
      <c r="B178" s="2"/>
      <c r="C178" s="2"/>
      <c r="D178" s="2"/>
      <c r="E178" s="20"/>
      <c r="F178" s="20"/>
      <c r="G178" s="20"/>
      <c r="H178" s="22"/>
      <c r="I178" s="22"/>
      <c r="J178" s="22"/>
      <c r="K178" s="22"/>
      <c r="L178" s="20"/>
      <c r="M178" s="20"/>
      <c r="N178" s="20"/>
      <c r="O178" s="20"/>
    </row>
    <row r="179" spans="2:15" s="3" customFormat="1" x14ac:dyDescent="0.35">
      <c r="B179" s="2"/>
      <c r="C179" s="2"/>
      <c r="D179" s="2"/>
      <c r="E179" s="20"/>
      <c r="F179" s="20"/>
      <c r="G179" s="20"/>
      <c r="H179" s="22"/>
      <c r="I179" s="22"/>
      <c r="J179" s="22"/>
      <c r="K179" s="22"/>
      <c r="L179" s="20"/>
      <c r="M179" s="20"/>
      <c r="N179" s="20"/>
      <c r="O179" s="20"/>
    </row>
    <row r="180" spans="2:15" s="3" customFormat="1" x14ac:dyDescent="0.35">
      <c r="B180" s="2"/>
      <c r="C180" s="2"/>
      <c r="D180" s="2"/>
      <c r="E180" s="20"/>
      <c r="F180" s="20"/>
      <c r="G180" s="20"/>
      <c r="H180" s="22"/>
      <c r="I180" s="22"/>
      <c r="J180" s="22"/>
      <c r="K180" s="22"/>
      <c r="L180" s="20"/>
      <c r="M180" s="20"/>
      <c r="N180" s="20"/>
      <c r="O180" s="20"/>
    </row>
    <row r="181" spans="2:15" s="3" customFormat="1" x14ac:dyDescent="0.35">
      <c r="B181" s="2"/>
      <c r="C181" s="2"/>
      <c r="D181" s="2"/>
      <c r="E181" s="20"/>
      <c r="F181" s="20"/>
      <c r="G181" s="20"/>
      <c r="H181" s="22"/>
      <c r="I181" s="22"/>
      <c r="J181" s="22"/>
      <c r="K181" s="22"/>
      <c r="L181" s="20"/>
      <c r="M181" s="20"/>
      <c r="N181" s="20"/>
      <c r="O181" s="20"/>
    </row>
    <row r="182" spans="2:15" s="3" customFormat="1" x14ac:dyDescent="0.35">
      <c r="B182" s="2"/>
      <c r="C182" s="2"/>
      <c r="D182" s="2"/>
      <c r="E182" s="20"/>
      <c r="F182" s="20"/>
      <c r="G182" s="20"/>
      <c r="H182" s="22"/>
      <c r="I182" s="22"/>
      <c r="J182" s="22"/>
      <c r="K182" s="22"/>
      <c r="L182" s="20"/>
      <c r="M182" s="20"/>
      <c r="N182" s="20"/>
      <c r="O182" s="20"/>
    </row>
    <row r="183" spans="2:15" s="3" customFormat="1" x14ac:dyDescent="0.35">
      <c r="B183" s="2"/>
      <c r="C183" s="2"/>
      <c r="D183" s="2"/>
      <c r="E183" s="20"/>
      <c r="F183" s="20"/>
      <c r="G183" s="20"/>
      <c r="H183" s="22"/>
      <c r="I183" s="22"/>
      <c r="J183" s="22"/>
      <c r="K183" s="22"/>
      <c r="L183" s="20"/>
      <c r="M183" s="20"/>
      <c r="N183" s="20"/>
      <c r="O183" s="20"/>
    </row>
    <row r="184" spans="2:15" s="3" customFormat="1" x14ac:dyDescent="0.35">
      <c r="B184" s="2"/>
      <c r="C184" s="2"/>
      <c r="D184" s="2"/>
      <c r="E184" s="20"/>
      <c r="F184" s="20"/>
      <c r="G184" s="20"/>
      <c r="H184" s="22"/>
      <c r="I184" s="22"/>
      <c r="J184" s="22"/>
      <c r="K184" s="22"/>
      <c r="L184" s="20"/>
      <c r="M184" s="20"/>
      <c r="N184" s="20"/>
      <c r="O184" s="20"/>
    </row>
    <row r="185" spans="2:15" s="3" customFormat="1" x14ac:dyDescent="0.35">
      <c r="B185" s="2"/>
      <c r="C185" s="2"/>
      <c r="D185" s="2"/>
      <c r="E185" s="20"/>
      <c r="F185" s="20"/>
      <c r="G185" s="20"/>
      <c r="H185" s="22"/>
      <c r="I185" s="22"/>
      <c r="J185" s="22"/>
      <c r="K185" s="22"/>
      <c r="L185" s="20"/>
      <c r="M185" s="20"/>
      <c r="N185" s="20"/>
      <c r="O185" s="20"/>
    </row>
    <row r="186" spans="2:15" s="3" customFormat="1" x14ac:dyDescent="0.35">
      <c r="B186" s="2"/>
      <c r="C186" s="2"/>
      <c r="D186" s="2"/>
      <c r="E186" s="20"/>
      <c r="F186" s="20"/>
      <c r="G186" s="20"/>
      <c r="H186" s="22"/>
      <c r="I186" s="22"/>
      <c r="J186" s="22"/>
      <c r="K186" s="22"/>
      <c r="L186" s="20"/>
      <c r="M186" s="20"/>
      <c r="N186" s="20"/>
      <c r="O186" s="20"/>
    </row>
    <row r="187" spans="2:15" s="3" customFormat="1" x14ac:dyDescent="0.35">
      <c r="B187" s="2"/>
      <c r="C187" s="2"/>
      <c r="D187" s="2"/>
      <c r="E187" s="20"/>
      <c r="F187" s="20"/>
      <c r="G187" s="20"/>
      <c r="H187" s="22"/>
      <c r="I187" s="22"/>
      <c r="J187" s="22"/>
      <c r="K187" s="22"/>
      <c r="L187" s="20"/>
      <c r="M187" s="20"/>
      <c r="N187" s="20"/>
      <c r="O187" s="20"/>
    </row>
    <row r="188" spans="2:15" s="3" customFormat="1" x14ac:dyDescent="0.35">
      <c r="B188" s="2"/>
      <c r="C188" s="2"/>
      <c r="D188" s="2"/>
      <c r="E188" s="20"/>
      <c r="F188" s="20"/>
      <c r="G188" s="20"/>
      <c r="H188" s="22"/>
      <c r="I188" s="22"/>
      <c r="J188" s="22"/>
      <c r="K188" s="22"/>
      <c r="L188" s="20"/>
      <c r="M188" s="20"/>
      <c r="N188" s="20"/>
      <c r="O188" s="20"/>
    </row>
    <row r="189" spans="2:15" s="3" customFormat="1" x14ac:dyDescent="0.35">
      <c r="B189" s="2"/>
      <c r="C189" s="2"/>
      <c r="D189" s="2"/>
      <c r="E189" s="20"/>
      <c r="F189" s="20"/>
      <c r="G189" s="20"/>
      <c r="H189" s="22"/>
      <c r="I189" s="22"/>
      <c r="J189" s="22"/>
      <c r="K189" s="22"/>
      <c r="L189" s="20"/>
      <c r="M189" s="20"/>
      <c r="N189" s="20"/>
      <c r="O189" s="20"/>
    </row>
    <row r="190" spans="2:15" s="3" customFormat="1" x14ac:dyDescent="0.35">
      <c r="B190" s="2"/>
      <c r="C190" s="2"/>
      <c r="D190" s="2"/>
      <c r="E190" s="20"/>
      <c r="F190" s="20"/>
      <c r="G190" s="20"/>
      <c r="H190" s="22"/>
      <c r="I190" s="22"/>
      <c r="J190" s="22"/>
      <c r="K190" s="22"/>
      <c r="L190" s="20"/>
      <c r="M190" s="20"/>
      <c r="N190" s="20"/>
      <c r="O190" s="20"/>
    </row>
    <row r="191" spans="2:15" s="3" customFormat="1" x14ac:dyDescent="0.35">
      <c r="B191" s="2"/>
      <c r="C191" s="2"/>
      <c r="D191" s="2"/>
      <c r="E191" s="20"/>
      <c r="F191" s="20"/>
      <c r="G191" s="20"/>
      <c r="H191" s="22"/>
      <c r="I191" s="22"/>
      <c r="J191" s="22"/>
      <c r="K191" s="22"/>
      <c r="L191" s="20"/>
      <c r="M191" s="20"/>
      <c r="N191" s="20"/>
      <c r="O191" s="20"/>
    </row>
    <row r="192" spans="2:15" s="3" customFormat="1" x14ac:dyDescent="0.35">
      <c r="B192" s="2"/>
      <c r="C192" s="2"/>
      <c r="D192" s="2"/>
      <c r="E192" s="20"/>
      <c r="F192" s="20"/>
      <c r="G192" s="20"/>
      <c r="H192" s="22"/>
      <c r="I192" s="22"/>
      <c r="J192" s="22"/>
      <c r="K192" s="22"/>
      <c r="L192" s="20"/>
      <c r="M192" s="20"/>
      <c r="N192" s="20"/>
      <c r="O192" s="20"/>
    </row>
    <row r="193" spans="2:15" s="3" customFormat="1" x14ac:dyDescent="0.35">
      <c r="B193" s="2"/>
      <c r="C193" s="2"/>
      <c r="D193" s="2"/>
      <c r="E193" s="20"/>
      <c r="F193" s="20"/>
      <c r="G193" s="20"/>
      <c r="H193" s="22"/>
      <c r="I193" s="22"/>
      <c r="J193" s="22"/>
      <c r="K193" s="22"/>
      <c r="L193" s="20"/>
      <c r="M193" s="20"/>
      <c r="N193" s="20"/>
      <c r="O193" s="20"/>
    </row>
    <row r="194" spans="2:15" s="3" customFormat="1" x14ac:dyDescent="0.35">
      <c r="B194" s="2"/>
      <c r="C194" s="2"/>
      <c r="D194" s="2"/>
      <c r="E194" s="20"/>
      <c r="F194" s="20"/>
      <c r="G194" s="20"/>
      <c r="H194" s="22"/>
      <c r="I194" s="22"/>
      <c r="J194" s="22"/>
      <c r="K194" s="22"/>
      <c r="L194" s="20"/>
      <c r="M194" s="20"/>
      <c r="N194" s="20"/>
      <c r="O194" s="20"/>
    </row>
    <row r="195" spans="2:15" s="3" customFormat="1" x14ac:dyDescent="0.35">
      <c r="B195" s="2"/>
      <c r="C195" s="2"/>
      <c r="D195" s="2"/>
      <c r="E195" s="20"/>
      <c r="F195" s="20"/>
      <c r="G195" s="20"/>
      <c r="H195" s="22"/>
      <c r="I195" s="22"/>
      <c r="J195" s="22"/>
      <c r="K195" s="22"/>
      <c r="L195" s="20"/>
      <c r="M195" s="20"/>
      <c r="N195" s="20"/>
      <c r="O195" s="20"/>
    </row>
    <row r="196" spans="2:15" s="3" customFormat="1" x14ac:dyDescent="0.35">
      <c r="B196" s="2"/>
      <c r="C196" s="2"/>
      <c r="D196" s="2"/>
      <c r="E196" s="20"/>
      <c r="F196" s="20"/>
      <c r="G196" s="20"/>
      <c r="H196" s="22"/>
      <c r="I196" s="22"/>
      <c r="J196" s="22"/>
      <c r="K196" s="22"/>
      <c r="L196" s="20"/>
      <c r="M196" s="20"/>
      <c r="N196" s="20"/>
      <c r="O196" s="20"/>
    </row>
    <row r="197" spans="2:15" s="3" customFormat="1" x14ac:dyDescent="0.35">
      <c r="B197" s="2"/>
      <c r="C197" s="2"/>
      <c r="D197" s="2"/>
      <c r="E197" s="20"/>
      <c r="F197" s="20"/>
      <c r="G197" s="20"/>
      <c r="H197" s="22"/>
      <c r="I197" s="22"/>
      <c r="J197" s="22"/>
      <c r="K197" s="22"/>
      <c r="L197" s="20"/>
      <c r="M197" s="20"/>
      <c r="N197" s="20"/>
      <c r="O197" s="20"/>
    </row>
    <row r="198" spans="2:15" s="3" customFormat="1" x14ac:dyDescent="0.35">
      <c r="B198" s="2"/>
      <c r="C198" s="2"/>
      <c r="D198" s="2"/>
      <c r="E198" s="20"/>
      <c r="F198" s="20"/>
      <c r="G198" s="20"/>
      <c r="H198" s="22"/>
      <c r="I198" s="22"/>
      <c r="J198" s="22"/>
      <c r="K198" s="22"/>
      <c r="L198" s="20"/>
      <c r="M198" s="20"/>
      <c r="N198" s="20"/>
      <c r="O198" s="20"/>
    </row>
    <row r="199" spans="2:15" s="3" customFormat="1" x14ac:dyDescent="0.35">
      <c r="B199" s="2"/>
      <c r="C199" s="2"/>
      <c r="D199" s="2"/>
      <c r="E199" s="20"/>
      <c r="F199" s="20"/>
      <c r="G199" s="20"/>
      <c r="H199" s="22"/>
      <c r="I199" s="22"/>
      <c r="J199" s="22"/>
      <c r="K199" s="22"/>
      <c r="L199" s="20"/>
      <c r="M199" s="20"/>
      <c r="N199" s="20"/>
      <c r="O199" s="20"/>
    </row>
    <row r="200" spans="2:15" s="3" customFormat="1" x14ac:dyDescent="0.35">
      <c r="B200" s="2"/>
      <c r="C200" s="2"/>
      <c r="D200" s="2"/>
      <c r="E200" s="20"/>
      <c r="F200" s="20"/>
      <c r="G200" s="20"/>
      <c r="H200" s="22"/>
      <c r="I200" s="22"/>
      <c r="J200" s="22"/>
      <c r="K200" s="22"/>
      <c r="L200" s="20"/>
      <c r="M200" s="20"/>
      <c r="N200" s="20"/>
      <c r="O200" s="20"/>
    </row>
    <row r="201" spans="2:15" s="3" customFormat="1" x14ac:dyDescent="0.35">
      <c r="B201" s="2"/>
      <c r="C201" s="2"/>
      <c r="D201" s="2"/>
      <c r="E201" s="20"/>
      <c r="F201" s="20"/>
      <c r="G201" s="20"/>
      <c r="H201" s="22"/>
      <c r="I201" s="22"/>
      <c r="J201" s="22"/>
      <c r="K201" s="22"/>
      <c r="L201" s="20"/>
      <c r="M201" s="20"/>
      <c r="N201" s="20"/>
      <c r="O201" s="20"/>
    </row>
    <row r="202" spans="2:15" s="3" customFormat="1" x14ac:dyDescent="0.35">
      <c r="B202" s="2"/>
      <c r="C202" s="2"/>
      <c r="D202" s="2"/>
      <c r="E202" s="20"/>
      <c r="F202" s="20"/>
      <c r="G202" s="20"/>
      <c r="H202" s="22"/>
      <c r="I202" s="22"/>
      <c r="J202" s="22"/>
      <c r="K202" s="22"/>
      <c r="L202" s="20"/>
      <c r="M202" s="20"/>
      <c r="N202" s="20"/>
      <c r="O202" s="20"/>
    </row>
    <row r="203" spans="2:15" s="3" customFormat="1" x14ac:dyDescent="0.35">
      <c r="B203" s="2"/>
      <c r="C203" s="2"/>
      <c r="D203" s="2"/>
      <c r="E203" s="20"/>
      <c r="F203" s="20"/>
      <c r="G203" s="20"/>
      <c r="H203" s="22"/>
      <c r="I203" s="22"/>
      <c r="J203" s="22"/>
      <c r="K203" s="22"/>
      <c r="L203" s="20"/>
      <c r="M203" s="20"/>
      <c r="N203" s="20"/>
      <c r="O203" s="20"/>
    </row>
    <row r="204" spans="2:15" s="3" customFormat="1" x14ac:dyDescent="0.35">
      <c r="B204" s="2"/>
      <c r="C204" s="2"/>
      <c r="D204" s="2"/>
      <c r="E204" s="20"/>
      <c r="F204" s="20"/>
      <c r="G204" s="20"/>
      <c r="H204" s="22"/>
      <c r="I204" s="22"/>
      <c r="J204" s="22"/>
      <c r="K204" s="22"/>
      <c r="L204" s="20"/>
      <c r="M204" s="20"/>
      <c r="N204" s="20"/>
      <c r="O204" s="20"/>
    </row>
    <row r="205" spans="2:15" s="3" customFormat="1" x14ac:dyDescent="0.35">
      <c r="B205" s="2"/>
      <c r="C205" s="2"/>
      <c r="D205" s="2"/>
      <c r="E205" s="20"/>
      <c r="F205" s="20"/>
      <c r="G205" s="20"/>
      <c r="H205" s="22"/>
      <c r="I205" s="22"/>
      <c r="J205" s="22"/>
      <c r="K205" s="22"/>
      <c r="L205" s="20"/>
      <c r="M205" s="20"/>
      <c r="N205" s="20"/>
      <c r="O205" s="20"/>
    </row>
    <row r="206" spans="2:15" s="3" customFormat="1" x14ac:dyDescent="0.35">
      <c r="B206" s="2"/>
      <c r="C206" s="2"/>
      <c r="D206" s="2"/>
      <c r="E206" s="20"/>
      <c r="F206" s="20"/>
      <c r="G206" s="20"/>
      <c r="H206" s="22"/>
      <c r="I206" s="22"/>
      <c r="J206" s="22"/>
      <c r="K206" s="22"/>
      <c r="L206" s="20"/>
      <c r="M206" s="20"/>
      <c r="N206" s="20"/>
      <c r="O206" s="20"/>
    </row>
    <row r="207" spans="2:15" s="3" customFormat="1" x14ac:dyDescent="0.35">
      <c r="B207" s="2"/>
      <c r="C207" s="2"/>
      <c r="D207" s="2"/>
      <c r="E207" s="20"/>
      <c r="F207" s="20"/>
      <c r="G207" s="20"/>
      <c r="H207" s="22"/>
      <c r="I207" s="22"/>
      <c r="J207" s="22"/>
      <c r="K207" s="22"/>
      <c r="L207" s="20"/>
      <c r="M207" s="20"/>
      <c r="N207" s="20"/>
      <c r="O207" s="20"/>
    </row>
    <row r="208" spans="2:15" s="3" customFormat="1" x14ac:dyDescent="0.35">
      <c r="B208" s="2"/>
      <c r="C208" s="2"/>
      <c r="D208" s="2"/>
      <c r="E208" s="20"/>
      <c r="F208" s="20"/>
      <c r="G208" s="20"/>
      <c r="H208" s="22"/>
      <c r="I208" s="22"/>
      <c r="J208" s="22"/>
      <c r="K208" s="22"/>
      <c r="L208" s="20"/>
      <c r="M208" s="20"/>
      <c r="N208" s="20"/>
      <c r="O208" s="20"/>
    </row>
    <row r="209" spans="2:15" s="3" customFormat="1" x14ac:dyDescent="0.35">
      <c r="B209" s="2"/>
      <c r="C209" s="2"/>
      <c r="D209" s="2"/>
      <c r="E209" s="20"/>
      <c r="F209" s="20"/>
      <c r="G209" s="20"/>
      <c r="H209" s="22"/>
      <c r="I209" s="22"/>
      <c r="J209" s="22"/>
      <c r="K209" s="22"/>
      <c r="L209" s="20"/>
      <c r="M209" s="20"/>
      <c r="N209" s="20"/>
      <c r="O209" s="20"/>
    </row>
    <row r="210" spans="2:15" s="3" customFormat="1" x14ac:dyDescent="0.35">
      <c r="B210" s="2"/>
      <c r="C210" s="2"/>
      <c r="D210" s="2"/>
      <c r="E210" s="20"/>
      <c r="F210" s="20"/>
      <c r="G210" s="20"/>
      <c r="H210" s="22"/>
      <c r="I210" s="22"/>
      <c r="J210" s="22"/>
      <c r="K210" s="22"/>
      <c r="L210" s="20"/>
      <c r="M210" s="20"/>
      <c r="N210" s="20"/>
      <c r="O210" s="20"/>
    </row>
    <row r="211" spans="2:15" s="3" customFormat="1" x14ac:dyDescent="0.35">
      <c r="B211" s="2"/>
      <c r="C211" s="2"/>
      <c r="D211" s="2"/>
      <c r="E211" s="20"/>
      <c r="F211" s="20"/>
      <c r="G211" s="20"/>
      <c r="H211" s="22"/>
      <c r="I211" s="22"/>
      <c r="J211" s="22"/>
      <c r="K211" s="22"/>
      <c r="L211" s="20"/>
      <c r="M211" s="20"/>
      <c r="N211" s="20"/>
      <c r="O211" s="20"/>
    </row>
    <row r="212" spans="2:15" s="3" customFormat="1" x14ac:dyDescent="0.35">
      <c r="B212" s="2"/>
      <c r="C212" s="2"/>
      <c r="D212" s="2"/>
      <c r="E212" s="20"/>
      <c r="F212" s="20"/>
      <c r="G212" s="20"/>
      <c r="H212" s="22"/>
      <c r="I212" s="22"/>
      <c r="J212" s="22"/>
      <c r="K212" s="22"/>
      <c r="L212" s="20"/>
      <c r="M212" s="20"/>
      <c r="N212" s="20"/>
      <c r="O212" s="20"/>
    </row>
    <row r="213" spans="2:15" s="3" customFormat="1" x14ac:dyDescent="0.35">
      <c r="B213" s="2"/>
      <c r="C213" s="2"/>
      <c r="D213" s="2"/>
      <c r="E213" s="20"/>
      <c r="F213" s="20"/>
      <c r="G213" s="20"/>
      <c r="H213" s="22"/>
      <c r="I213" s="22"/>
      <c r="J213" s="22"/>
      <c r="K213" s="22"/>
      <c r="L213" s="20"/>
      <c r="M213" s="20"/>
      <c r="N213" s="20"/>
      <c r="O213" s="20"/>
    </row>
    <row r="214" spans="2:15" s="3" customFormat="1" x14ac:dyDescent="0.35">
      <c r="B214" s="2"/>
      <c r="C214" s="2"/>
      <c r="D214" s="2"/>
      <c r="E214" s="20"/>
      <c r="F214" s="20"/>
      <c r="G214" s="20"/>
      <c r="H214" s="22"/>
      <c r="I214" s="22"/>
      <c r="J214" s="22"/>
      <c r="K214" s="22"/>
      <c r="L214" s="20"/>
      <c r="M214" s="20"/>
      <c r="N214" s="20"/>
      <c r="O214" s="20"/>
    </row>
    <row r="215" spans="2:15" s="3" customFormat="1" x14ac:dyDescent="0.35">
      <c r="B215" s="2"/>
      <c r="C215" s="2"/>
      <c r="D215" s="2"/>
      <c r="E215" s="20"/>
      <c r="F215" s="20"/>
      <c r="G215" s="20"/>
      <c r="H215" s="22"/>
      <c r="I215" s="22"/>
      <c r="J215" s="22"/>
      <c r="K215" s="22"/>
      <c r="L215" s="20"/>
      <c r="M215" s="20"/>
      <c r="N215" s="20"/>
      <c r="O215" s="20"/>
    </row>
    <row r="216" spans="2:15" s="3" customFormat="1" x14ac:dyDescent="0.35">
      <c r="B216" s="2"/>
      <c r="C216" s="2"/>
      <c r="D216" s="2"/>
      <c r="E216" s="20"/>
      <c r="F216" s="20"/>
      <c r="G216" s="20"/>
      <c r="H216" s="22"/>
      <c r="I216" s="22"/>
      <c r="J216" s="22"/>
      <c r="K216" s="22"/>
      <c r="L216" s="20"/>
      <c r="M216" s="20"/>
      <c r="N216" s="20"/>
      <c r="O216" s="20"/>
    </row>
    <row r="217" spans="2:15" s="3" customFormat="1" x14ac:dyDescent="0.35">
      <c r="B217" s="2"/>
      <c r="C217" s="2"/>
      <c r="D217" s="2"/>
      <c r="E217" s="20"/>
      <c r="F217" s="20"/>
      <c r="G217" s="20"/>
      <c r="H217" s="22"/>
      <c r="I217" s="22"/>
      <c r="J217" s="22"/>
      <c r="K217" s="22"/>
      <c r="L217" s="20"/>
      <c r="M217" s="20"/>
      <c r="N217" s="20"/>
      <c r="O217" s="20"/>
    </row>
    <row r="218" spans="2:15" s="3" customFormat="1" x14ac:dyDescent="0.35">
      <c r="B218" s="2"/>
      <c r="C218" s="2"/>
      <c r="D218" s="2"/>
      <c r="E218" s="20"/>
      <c r="F218" s="20"/>
      <c r="G218" s="20"/>
      <c r="H218" s="22"/>
      <c r="I218" s="22"/>
      <c r="J218" s="22"/>
      <c r="K218" s="22"/>
      <c r="L218" s="20"/>
      <c r="M218" s="20"/>
      <c r="N218" s="20"/>
      <c r="O218" s="20"/>
    </row>
    <row r="219" spans="2:15" s="3" customFormat="1" x14ac:dyDescent="0.35">
      <c r="B219" s="2"/>
      <c r="C219" s="2"/>
      <c r="D219" s="2"/>
      <c r="E219" s="20"/>
      <c r="F219" s="20"/>
      <c r="G219" s="20"/>
      <c r="H219" s="22"/>
      <c r="I219" s="22"/>
      <c r="J219" s="22"/>
      <c r="K219" s="22"/>
      <c r="L219" s="20"/>
      <c r="M219" s="20"/>
      <c r="N219" s="20"/>
      <c r="O219" s="20"/>
    </row>
    <row r="220" spans="2:15" s="3" customFormat="1" x14ac:dyDescent="0.35">
      <c r="B220" s="2"/>
      <c r="C220" s="2"/>
      <c r="D220" s="2"/>
      <c r="E220" s="20"/>
      <c r="F220" s="20"/>
      <c r="G220" s="20"/>
      <c r="H220" s="22"/>
      <c r="I220" s="22"/>
      <c r="J220" s="22"/>
      <c r="K220" s="22"/>
      <c r="L220" s="20"/>
      <c r="M220" s="20"/>
      <c r="N220" s="20"/>
      <c r="O220" s="20"/>
    </row>
    <row r="221" spans="2:15" s="3" customFormat="1" x14ac:dyDescent="0.35">
      <c r="B221" s="2"/>
      <c r="C221" s="2"/>
      <c r="D221" s="2"/>
      <c r="E221" s="20"/>
      <c r="F221" s="20"/>
      <c r="G221" s="20"/>
      <c r="H221" s="22"/>
      <c r="I221" s="22"/>
      <c r="J221" s="22"/>
      <c r="K221" s="22"/>
      <c r="L221" s="20"/>
      <c r="M221" s="20"/>
      <c r="N221" s="20"/>
      <c r="O221" s="20"/>
    </row>
    <row r="222" spans="2:15" s="3" customFormat="1" x14ac:dyDescent="0.35">
      <c r="B222" s="2"/>
      <c r="C222" s="2"/>
      <c r="D222" s="2"/>
      <c r="E222" s="20"/>
      <c r="F222" s="20"/>
      <c r="G222" s="20"/>
      <c r="H222" s="22"/>
      <c r="I222" s="22"/>
      <c r="J222" s="22"/>
      <c r="K222" s="22"/>
      <c r="L222" s="20"/>
      <c r="M222" s="20"/>
      <c r="N222" s="20"/>
      <c r="O222" s="20"/>
    </row>
    <row r="223" spans="2:15" s="3" customFormat="1" x14ac:dyDescent="0.35">
      <c r="B223" s="2"/>
      <c r="C223" s="2"/>
      <c r="D223" s="2"/>
      <c r="E223" s="20"/>
      <c r="F223" s="20"/>
      <c r="G223" s="20"/>
      <c r="H223" s="22"/>
      <c r="I223" s="22"/>
      <c r="J223" s="22"/>
      <c r="K223" s="22"/>
      <c r="L223" s="20"/>
      <c r="M223" s="20"/>
      <c r="N223" s="20"/>
      <c r="O223" s="20"/>
    </row>
    <row r="224" spans="2:15" s="3" customFormat="1" x14ac:dyDescent="0.35">
      <c r="B224" s="2"/>
      <c r="C224" s="2"/>
      <c r="D224" s="2"/>
      <c r="E224" s="20"/>
      <c r="F224" s="20"/>
      <c r="G224" s="20"/>
      <c r="H224" s="22"/>
      <c r="I224" s="22"/>
      <c r="J224" s="22"/>
      <c r="K224" s="22"/>
      <c r="L224" s="20"/>
      <c r="M224" s="20"/>
      <c r="N224" s="20"/>
      <c r="O224" s="20"/>
    </row>
    <row r="225" spans="2:15" s="3" customFormat="1" x14ac:dyDescent="0.35">
      <c r="B225" s="2"/>
      <c r="C225" s="2"/>
      <c r="D225" s="2"/>
      <c r="E225" s="20"/>
      <c r="F225" s="20"/>
      <c r="G225" s="20"/>
      <c r="H225" s="22"/>
      <c r="I225" s="22"/>
      <c r="J225" s="22"/>
      <c r="K225" s="22"/>
      <c r="L225" s="20"/>
      <c r="M225" s="20"/>
      <c r="N225" s="20"/>
      <c r="O225" s="20"/>
    </row>
    <row r="226" spans="2:15" s="3" customFormat="1" x14ac:dyDescent="0.35">
      <c r="B226" s="2"/>
      <c r="C226" s="2"/>
      <c r="D226" s="2"/>
      <c r="E226" s="20"/>
      <c r="F226" s="20"/>
      <c r="G226" s="20"/>
      <c r="H226" s="22"/>
      <c r="I226" s="22"/>
      <c r="J226" s="22"/>
      <c r="K226" s="22"/>
      <c r="L226" s="20"/>
      <c r="M226" s="20"/>
      <c r="N226" s="20"/>
      <c r="O226" s="20"/>
    </row>
    <row r="227" spans="2:15" s="3" customFormat="1" x14ac:dyDescent="0.35">
      <c r="B227" s="2"/>
      <c r="C227" s="2"/>
      <c r="D227" s="2"/>
      <c r="E227" s="20"/>
      <c r="F227" s="20"/>
      <c r="G227" s="20"/>
      <c r="H227" s="22"/>
      <c r="I227" s="22"/>
      <c r="J227" s="22"/>
      <c r="K227" s="22"/>
      <c r="L227" s="20"/>
      <c r="M227" s="20"/>
      <c r="N227" s="20"/>
      <c r="O227" s="20"/>
    </row>
    <row r="228" spans="2:15" s="3" customFormat="1" x14ac:dyDescent="0.35">
      <c r="B228" s="2"/>
      <c r="C228" s="2"/>
      <c r="D228" s="2"/>
      <c r="E228" s="20"/>
      <c r="F228" s="20"/>
      <c r="G228" s="20"/>
      <c r="H228" s="22"/>
      <c r="I228" s="22"/>
      <c r="J228" s="22"/>
      <c r="K228" s="22"/>
      <c r="L228" s="20"/>
      <c r="M228" s="20"/>
      <c r="N228" s="20"/>
      <c r="O228" s="20"/>
    </row>
    <row r="229" spans="2:15" s="3" customFormat="1" x14ac:dyDescent="0.35">
      <c r="B229" s="2"/>
      <c r="C229" s="2"/>
      <c r="D229" s="2"/>
      <c r="E229" s="20"/>
      <c r="F229" s="20"/>
      <c r="G229" s="20"/>
      <c r="H229" s="22"/>
      <c r="I229" s="22"/>
      <c r="J229" s="22"/>
      <c r="K229" s="22"/>
      <c r="L229" s="20"/>
      <c r="M229" s="20"/>
      <c r="N229" s="20"/>
      <c r="O229" s="20"/>
    </row>
    <row r="230" spans="2:15" s="3" customFormat="1" x14ac:dyDescent="0.35">
      <c r="B230" s="2"/>
      <c r="C230" s="2"/>
      <c r="D230" s="2"/>
      <c r="E230" s="20"/>
      <c r="F230" s="20"/>
      <c r="G230" s="20"/>
      <c r="H230" s="22"/>
      <c r="I230" s="22"/>
      <c r="J230" s="22"/>
      <c r="K230" s="22"/>
      <c r="L230" s="20"/>
      <c r="M230" s="20"/>
      <c r="N230" s="20"/>
      <c r="O230" s="20"/>
    </row>
    <row r="231" spans="2:15" s="3" customFormat="1" x14ac:dyDescent="0.35">
      <c r="B231" s="2"/>
      <c r="C231" s="2"/>
      <c r="D231" s="2"/>
      <c r="E231" s="20"/>
      <c r="F231" s="20"/>
      <c r="G231" s="20"/>
      <c r="H231" s="22"/>
      <c r="I231" s="22"/>
      <c r="J231" s="22"/>
      <c r="K231" s="22"/>
      <c r="L231" s="20"/>
      <c r="M231" s="20"/>
      <c r="N231" s="20"/>
      <c r="O231" s="20"/>
    </row>
    <row r="232" spans="2:15" s="3" customFormat="1" x14ac:dyDescent="0.35">
      <c r="B232" s="2"/>
      <c r="C232" s="2"/>
      <c r="D232" s="2"/>
      <c r="E232" s="20"/>
      <c r="F232" s="20"/>
      <c r="G232" s="20"/>
      <c r="H232" s="22"/>
      <c r="I232" s="22"/>
      <c r="J232" s="22"/>
      <c r="K232" s="22"/>
      <c r="L232" s="20"/>
      <c r="M232" s="20"/>
      <c r="N232" s="20"/>
      <c r="O232" s="20"/>
    </row>
    <row r="233" spans="2:15" s="3" customFormat="1" x14ac:dyDescent="0.35">
      <c r="B233" s="2"/>
      <c r="C233" s="2"/>
      <c r="D233" s="2"/>
      <c r="E233" s="20"/>
      <c r="F233" s="20"/>
      <c r="G233" s="20"/>
      <c r="H233" s="22"/>
      <c r="I233" s="22"/>
      <c r="J233" s="22"/>
      <c r="K233" s="22"/>
      <c r="L233" s="20"/>
      <c r="M233" s="20"/>
      <c r="N233" s="20"/>
      <c r="O233" s="20"/>
    </row>
    <row r="234" spans="2:15" s="3" customFormat="1" x14ac:dyDescent="0.35">
      <c r="B234" s="2"/>
      <c r="C234" s="2"/>
      <c r="D234" s="2"/>
      <c r="E234" s="20"/>
      <c r="F234" s="20"/>
      <c r="G234" s="20"/>
      <c r="H234" s="22"/>
      <c r="I234" s="22"/>
      <c r="J234" s="22"/>
      <c r="K234" s="22"/>
      <c r="L234" s="20"/>
      <c r="M234" s="20"/>
      <c r="N234" s="20"/>
      <c r="O234" s="20"/>
    </row>
    <row r="235" spans="2:15" s="3" customFormat="1" x14ac:dyDescent="0.35">
      <c r="B235" s="2"/>
      <c r="C235" s="2"/>
      <c r="D235" s="2"/>
      <c r="E235" s="20"/>
      <c r="F235" s="20"/>
      <c r="G235" s="20"/>
      <c r="H235" s="22"/>
      <c r="I235" s="22"/>
      <c r="J235" s="22"/>
      <c r="K235" s="22"/>
      <c r="L235" s="20"/>
      <c r="M235" s="20"/>
      <c r="N235" s="20"/>
      <c r="O235" s="20"/>
    </row>
    <row r="236" spans="2:15" s="3" customFormat="1" x14ac:dyDescent="0.35">
      <c r="B236" s="2"/>
      <c r="C236" s="2"/>
      <c r="D236" s="2"/>
      <c r="E236" s="20"/>
      <c r="F236" s="20"/>
      <c r="G236" s="20"/>
      <c r="H236" s="22"/>
      <c r="I236" s="22"/>
      <c r="J236" s="22"/>
      <c r="K236" s="22"/>
      <c r="L236" s="20"/>
      <c r="M236" s="20"/>
      <c r="N236" s="20"/>
      <c r="O236" s="20"/>
    </row>
    <row r="237" spans="2:15" s="3" customFormat="1" x14ac:dyDescent="0.35">
      <c r="B237" s="2"/>
      <c r="C237" s="2"/>
      <c r="D237" s="2"/>
      <c r="E237" s="20"/>
      <c r="F237" s="20"/>
      <c r="G237" s="20"/>
      <c r="H237" s="22"/>
      <c r="I237" s="22"/>
      <c r="J237" s="22"/>
      <c r="K237" s="22"/>
      <c r="L237" s="20"/>
      <c r="M237" s="20"/>
      <c r="N237" s="20"/>
      <c r="O237" s="20"/>
    </row>
    <row r="238" spans="2:15" s="3" customFormat="1" x14ac:dyDescent="0.35">
      <c r="B238" s="2"/>
      <c r="C238" s="2"/>
      <c r="D238" s="2"/>
      <c r="E238" s="20"/>
      <c r="F238" s="20"/>
      <c r="G238" s="20"/>
      <c r="H238" s="22"/>
      <c r="I238" s="22"/>
      <c r="J238" s="22"/>
      <c r="K238" s="22"/>
      <c r="L238" s="20"/>
      <c r="M238" s="20"/>
      <c r="N238" s="20"/>
      <c r="O238" s="20"/>
    </row>
    <row r="239" spans="2:15" s="3" customFormat="1" x14ac:dyDescent="0.35">
      <c r="B239" s="2"/>
      <c r="C239" s="2"/>
      <c r="D239" s="2"/>
      <c r="E239" s="20"/>
      <c r="F239" s="20"/>
      <c r="G239" s="20"/>
      <c r="H239" s="22"/>
      <c r="I239" s="22"/>
      <c r="J239" s="22"/>
      <c r="K239" s="22"/>
      <c r="L239" s="20"/>
      <c r="M239" s="20"/>
      <c r="N239" s="20"/>
      <c r="O239" s="20"/>
    </row>
    <row r="240" spans="2:15" s="3" customFormat="1" x14ac:dyDescent="0.35">
      <c r="B240" s="2"/>
      <c r="C240" s="2"/>
      <c r="D240" s="2"/>
      <c r="E240" s="20"/>
      <c r="F240" s="20"/>
      <c r="G240" s="20"/>
      <c r="H240" s="22"/>
      <c r="I240" s="22"/>
      <c r="J240" s="22"/>
      <c r="K240" s="22"/>
      <c r="L240" s="20"/>
      <c r="M240" s="20"/>
      <c r="N240" s="20"/>
      <c r="O240" s="20"/>
    </row>
    <row r="241" spans="2:15" s="3" customFormat="1" x14ac:dyDescent="0.35">
      <c r="B241" s="2"/>
      <c r="C241" s="2"/>
      <c r="D241" s="2"/>
      <c r="E241" s="20"/>
      <c r="F241" s="20"/>
      <c r="G241" s="20"/>
      <c r="H241" s="22"/>
      <c r="I241" s="22"/>
      <c r="J241" s="22"/>
      <c r="K241" s="22"/>
      <c r="L241" s="20"/>
      <c r="M241" s="20"/>
      <c r="N241" s="20"/>
      <c r="O241" s="20"/>
    </row>
    <row r="242" spans="2:15" s="3" customFormat="1" x14ac:dyDescent="0.35">
      <c r="B242" s="2"/>
      <c r="C242" s="2"/>
      <c r="D242" s="2"/>
      <c r="E242" s="20"/>
      <c r="F242" s="20"/>
      <c r="G242" s="20"/>
      <c r="H242" s="22"/>
      <c r="I242" s="22"/>
      <c r="J242" s="22"/>
      <c r="K242" s="22"/>
      <c r="L242" s="20"/>
      <c r="M242" s="20"/>
      <c r="N242" s="20"/>
      <c r="O242" s="20"/>
    </row>
    <row r="243" spans="2:15" s="3" customFormat="1" x14ac:dyDescent="0.35">
      <c r="B243" s="2"/>
      <c r="C243" s="2"/>
      <c r="D243" s="2"/>
      <c r="E243" s="20"/>
      <c r="F243" s="20"/>
      <c r="G243" s="20"/>
      <c r="H243" s="22"/>
      <c r="I243" s="22"/>
      <c r="J243" s="22"/>
      <c r="K243" s="22"/>
      <c r="L243" s="20"/>
      <c r="M243" s="20"/>
      <c r="N243" s="20"/>
      <c r="O243" s="20"/>
    </row>
    <row r="244" spans="2:15" s="3" customFormat="1" x14ac:dyDescent="0.35">
      <c r="B244" s="2"/>
      <c r="C244" s="2"/>
      <c r="D244" s="2"/>
      <c r="E244" s="20"/>
      <c r="F244" s="20"/>
      <c r="G244" s="20"/>
      <c r="H244" s="22"/>
      <c r="I244" s="22"/>
      <c r="J244" s="22"/>
      <c r="K244" s="22"/>
      <c r="L244" s="20"/>
      <c r="M244" s="20"/>
      <c r="N244" s="20"/>
      <c r="O244" s="20"/>
    </row>
    <row r="245" spans="2:15" s="3" customFormat="1" x14ac:dyDescent="0.35">
      <c r="B245" s="2"/>
      <c r="C245" s="2"/>
      <c r="D245" s="2"/>
      <c r="E245" s="20"/>
      <c r="F245" s="20"/>
      <c r="G245" s="20"/>
      <c r="H245" s="22"/>
      <c r="I245" s="22"/>
      <c r="J245" s="22"/>
      <c r="K245" s="22"/>
      <c r="L245" s="20"/>
      <c r="M245" s="20"/>
      <c r="N245" s="20"/>
      <c r="O245" s="20"/>
    </row>
    <row r="246" spans="2:15" s="3" customFormat="1" x14ac:dyDescent="0.35">
      <c r="B246" s="2"/>
      <c r="C246" s="2"/>
      <c r="D246" s="2"/>
      <c r="E246" s="20"/>
      <c r="F246" s="20"/>
      <c r="G246" s="20"/>
      <c r="H246" s="22"/>
      <c r="I246" s="22"/>
      <c r="J246" s="22"/>
      <c r="K246" s="22"/>
      <c r="L246" s="20"/>
      <c r="M246" s="20"/>
      <c r="N246" s="20"/>
      <c r="O246" s="20"/>
    </row>
    <row r="247" spans="2:15" s="3" customFormat="1" x14ac:dyDescent="0.35">
      <c r="B247" s="2"/>
      <c r="C247" s="2"/>
      <c r="D247" s="2"/>
      <c r="E247" s="20"/>
      <c r="F247" s="20"/>
      <c r="G247" s="20"/>
      <c r="H247" s="22"/>
      <c r="I247" s="22"/>
      <c r="J247" s="22"/>
      <c r="K247" s="22"/>
      <c r="L247" s="20"/>
      <c r="M247" s="20"/>
      <c r="N247" s="20"/>
      <c r="O247" s="20"/>
    </row>
    <row r="248" spans="2:15" s="3" customFormat="1" x14ac:dyDescent="0.35">
      <c r="B248" s="2"/>
      <c r="C248" s="2"/>
      <c r="D248" s="2"/>
      <c r="E248" s="20"/>
      <c r="F248" s="20"/>
      <c r="G248" s="20"/>
      <c r="H248" s="22"/>
      <c r="I248" s="22"/>
      <c r="J248" s="22"/>
      <c r="K248" s="22"/>
      <c r="L248" s="20"/>
      <c r="M248" s="20"/>
      <c r="N248" s="20"/>
      <c r="O248" s="20"/>
    </row>
    <row r="249" spans="2:15" s="3" customFormat="1" x14ac:dyDescent="0.35">
      <c r="B249" s="2"/>
      <c r="C249" s="2"/>
      <c r="D249" s="2"/>
      <c r="E249" s="20"/>
      <c r="F249" s="20"/>
      <c r="G249" s="20"/>
      <c r="H249" s="22"/>
      <c r="I249" s="22"/>
      <c r="J249" s="22"/>
      <c r="K249" s="22"/>
      <c r="L249" s="20"/>
      <c r="M249" s="20"/>
      <c r="N249" s="20"/>
      <c r="O249" s="20"/>
    </row>
    <row r="250" spans="2:15" s="3" customFormat="1" x14ac:dyDescent="0.35">
      <c r="B250" s="2"/>
      <c r="C250" s="2"/>
      <c r="D250" s="2"/>
      <c r="E250" s="20"/>
      <c r="F250" s="20"/>
      <c r="G250" s="20"/>
      <c r="H250" s="22"/>
      <c r="I250" s="22"/>
      <c r="J250" s="22"/>
      <c r="K250" s="22"/>
      <c r="L250" s="20"/>
      <c r="M250" s="20"/>
      <c r="N250" s="20"/>
      <c r="O250" s="20"/>
    </row>
    <row r="251" spans="2:15" s="3" customFormat="1" x14ac:dyDescent="0.35">
      <c r="B251" s="2"/>
      <c r="C251" s="2"/>
      <c r="D251" s="2"/>
      <c r="E251" s="20"/>
      <c r="F251" s="20"/>
      <c r="G251" s="20"/>
      <c r="H251" s="22"/>
      <c r="I251" s="22"/>
      <c r="J251" s="22"/>
      <c r="K251" s="22"/>
      <c r="L251" s="20"/>
      <c r="M251" s="20"/>
      <c r="N251" s="20"/>
      <c r="O251" s="20"/>
    </row>
    <row r="252" spans="2:15" s="3" customFormat="1" x14ac:dyDescent="0.35">
      <c r="B252" s="2"/>
      <c r="C252" s="2"/>
      <c r="D252" s="2"/>
      <c r="E252" s="20"/>
      <c r="F252" s="20"/>
      <c r="G252" s="20"/>
      <c r="H252" s="22"/>
      <c r="I252" s="22"/>
      <c r="J252" s="22"/>
      <c r="K252" s="22"/>
      <c r="L252" s="20"/>
      <c r="M252" s="20"/>
      <c r="N252" s="20"/>
      <c r="O252" s="20"/>
    </row>
    <row r="253" spans="2:15" s="3" customFormat="1" x14ac:dyDescent="0.35">
      <c r="B253" s="2"/>
      <c r="C253" s="2"/>
      <c r="D253" s="2"/>
      <c r="E253" s="20"/>
      <c r="F253" s="20"/>
      <c r="G253" s="20"/>
      <c r="H253" s="22"/>
      <c r="I253" s="22"/>
      <c r="J253" s="22"/>
      <c r="K253" s="22"/>
      <c r="L253" s="20"/>
      <c r="M253" s="20"/>
      <c r="N253" s="20"/>
      <c r="O253" s="20"/>
    </row>
    <row r="254" spans="2:15" s="3" customFormat="1" x14ac:dyDescent="0.35">
      <c r="B254" s="2"/>
      <c r="C254" s="2"/>
      <c r="D254" s="2"/>
      <c r="E254" s="20"/>
      <c r="F254" s="20"/>
      <c r="G254" s="20"/>
      <c r="H254" s="22"/>
      <c r="I254" s="22"/>
      <c r="J254" s="22"/>
      <c r="K254" s="22"/>
      <c r="L254" s="20"/>
      <c r="M254" s="20"/>
      <c r="N254" s="20"/>
      <c r="O254" s="20"/>
    </row>
    <row r="255" spans="2:15" s="3" customFormat="1" x14ac:dyDescent="0.35">
      <c r="B255" s="2"/>
      <c r="C255" s="2"/>
      <c r="D255" s="2"/>
      <c r="E255" s="20"/>
      <c r="F255" s="20"/>
      <c r="G255" s="20"/>
      <c r="H255" s="22"/>
      <c r="I255" s="22"/>
      <c r="J255" s="22"/>
      <c r="K255" s="22"/>
      <c r="L255" s="20"/>
      <c r="M255" s="20"/>
      <c r="N255" s="20"/>
      <c r="O255" s="20"/>
    </row>
    <row r="256" spans="2:15" s="3" customFormat="1" x14ac:dyDescent="0.35">
      <c r="B256" s="2"/>
      <c r="C256" s="2"/>
      <c r="D256" s="2"/>
      <c r="E256" s="20"/>
      <c r="F256" s="20"/>
      <c r="G256" s="20"/>
      <c r="H256" s="22"/>
      <c r="I256" s="22"/>
      <c r="J256" s="22"/>
      <c r="K256" s="22"/>
      <c r="L256" s="20"/>
      <c r="M256" s="20"/>
      <c r="N256" s="20"/>
      <c r="O256" s="20"/>
    </row>
    <row r="257" spans="2:15" s="3" customFormat="1" x14ac:dyDescent="0.35">
      <c r="B257" s="2"/>
      <c r="C257" s="2"/>
      <c r="D257" s="2"/>
      <c r="E257" s="20"/>
      <c r="F257" s="20"/>
      <c r="G257" s="20"/>
      <c r="H257" s="22"/>
      <c r="I257" s="22"/>
      <c r="J257" s="22"/>
      <c r="K257" s="22"/>
      <c r="L257" s="20"/>
      <c r="M257" s="20"/>
      <c r="N257" s="20"/>
      <c r="O257" s="20"/>
    </row>
    <row r="258" spans="2:15" s="3" customFormat="1" x14ac:dyDescent="0.35">
      <c r="B258" s="2"/>
      <c r="C258" s="2"/>
      <c r="D258" s="2"/>
      <c r="E258" s="20"/>
      <c r="F258" s="20"/>
      <c r="G258" s="20"/>
      <c r="H258" s="22"/>
      <c r="I258" s="22"/>
      <c r="J258" s="22"/>
      <c r="K258" s="22"/>
      <c r="L258" s="20"/>
      <c r="M258" s="20"/>
      <c r="N258" s="20"/>
      <c r="O258" s="20"/>
    </row>
    <row r="259" spans="2:15" s="3" customFormat="1" x14ac:dyDescent="0.35">
      <c r="B259" s="2"/>
      <c r="C259" s="2"/>
      <c r="D259" s="2"/>
      <c r="E259" s="20"/>
      <c r="F259" s="20"/>
      <c r="G259" s="20"/>
      <c r="H259" s="22"/>
      <c r="I259" s="22"/>
      <c r="J259" s="22"/>
      <c r="K259" s="22"/>
      <c r="L259" s="20"/>
      <c r="M259" s="20"/>
      <c r="N259" s="20"/>
      <c r="O259" s="20"/>
    </row>
    <row r="260" spans="2:15" s="3" customFormat="1" x14ac:dyDescent="0.35">
      <c r="B260" s="2"/>
      <c r="C260" s="2"/>
      <c r="D260" s="2"/>
      <c r="E260" s="20"/>
      <c r="F260" s="20"/>
      <c r="G260" s="20"/>
      <c r="H260" s="22"/>
      <c r="I260" s="22"/>
      <c r="J260" s="22"/>
      <c r="K260" s="22"/>
      <c r="L260" s="20"/>
      <c r="M260" s="20"/>
      <c r="N260" s="20"/>
      <c r="O260" s="20"/>
    </row>
    <row r="261" spans="2:15" s="3" customFormat="1" x14ac:dyDescent="0.35">
      <c r="B261" s="2"/>
      <c r="C261" s="2"/>
      <c r="D261" s="2"/>
      <c r="E261" s="20"/>
      <c r="F261" s="20"/>
      <c r="G261" s="20"/>
      <c r="H261" s="22"/>
      <c r="I261" s="22"/>
      <c r="J261" s="22"/>
      <c r="K261" s="22"/>
      <c r="L261" s="20"/>
      <c r="M261" s="20"/>
      <c r="N261" s="20"/>
      <c r="O261" s="20"/>
    </row>
    <row r="262" spans="2:15" s="3" customFormat="1" x14ac:dyDescent="0.35">
      <c r="B262" s="2"/>
      <c r="C262" s="2"/>
      <c r="D262" s="2"/>
      <c r="E262" s="20"/>
      <c r="F262" s="20"/>
      <c r="G262" s="20"/>
      <c r="H262" s="22"/>
      <c r="I262" s="22"/>
      <c r="J262" s="22"/>
      <c r="K262" s="22"/>
      <c r="L262" s="20"/>
      <c r="M262" s="20"/>
      <c r="N262" s="20"/>
      <c r="O262" s="20"/>
    </row>
    <row r="263" spans="2:15" s="3" customFormat="1" x14ac:dyDescent="0.35">
      <c r="B263" s="2"/>
      <c r="C263" s="2"/>
      <c r="D263" s="2"/>
      <c r="E263" s="20"/>
      <c r="F263" s="20"/>
      <c r="G263" s="20"/>
      <c r="H263" s="22"/>
      <c r="I263" s="22"/>
      <c r="J263" s="22"/>
      <c r="K263" s="22"/>
      <c r="L263" s="20"/>
      <c r="M263" s="20"/>
      <c r="N263" s="20"/>
      <c r="O263" s="20"/>
    </row>
    <row r="264" spans="2:15" s="3" customFormat="1" x14ac:dyDescent="0.35">
      <c r="B264" s="2"/>
      <c r="C264" s="2"/>
      <c r="D264" s="2"/>
      <c r="E264" s="20"/>
      <c r="F264" s="20"/>
      <c r="G264" s="20"/>
      <c r="H264" s="22"/>
      <c r="I264" s="22"/>
      <c r="J264" s="22"/>
      <c r="K264" s="22"/>
      <c r="L264" s="20"/>
      <c r="M264" s="20"/>
      <c r="N264" s="20"/>
      <c r="O264" s="20"/>
    </row>
    <row r="265" spans="2:15" s="3" customFormat="1" x14ac:dyDescent="0.35">
      <c r="B265" s="2"/>
      <c r="C265" s="2"/>
      <c r="D265" s="2"/>
      <c r="E265" s="20"/>
      <c r="F265" s="20"/>
      <c r="G265" s="20"/>
      <c r="H265" s="22"/>
      <c r="I265" s="22"/>
      <c r="J265" s="22"/>
      <c r="K265" s="22"/>
      <c r="L265" s="20"/>
      <c r="M265" s="20"/>
      <c r="N265" s="20"/>
      <c r="O265" s="20"/>
    </row>
    <row r="266" spans="2:15" s="3" customFormat="1" x14ac:dyDescent="0.35">
      <c r="B266" s="2"/>
      <c r="C266" s="2"/>
      <c r="D266" s="2"/>
      <c r="E266" s="20"/>
      <c r="F266" s="20"/>
      <c r="G266" s="20"/>
      <c r="H266" s="22"/>
      <c r="I266" s="22"/>
      <c r="J266" s="22"/>
      <c r="K266" s="22"/>
      <c r="L266" s="20"/>
      <c r="M266" s="20"/>
      <c r="N266" s="20"/>
      <c r="O266" s="20"/>
    </row>
    <row r="267" spans="2:15" s="3" customFormat="1" x14ac:dyDescent="0.35">
      <c r="B267" s="2"/>
      <c r="C267" s="2"/>
      <c r="D267" s="2"/>
      <c r="E267" s="20"/>
      <c r="F267" s="20"/>
      <c r="G267" s="20"/>
      <c r="H267" s="22"/>
      <c r="I267" s="22"/>
      <c r="J267" s="22"/>
      <c r="K267" s="22"/>
      <c r="L267" s="20"/>
      <c r="M267" s="20"/>
      <c r="N267" s="20"/>
      <c r="O267" s="20"/>
    </row>
    <row r="268" spans="2:15" s="3" customFormat="1" x14ac:dyDescent="0.35">
      <c r="B268" s="2"/>
      <c r="C268" s="2"/>
      <c r="D268" s="2"/>
      <c r="E268" s="20"/>
      <c r="F268" s="20"/>
      <c r="G268" s="20"/>
      <c r="H268" s="22"/>
      <c r="I268" s="22"/>
      <c r="J268" s="22"/>
      <c r="K268" s="22"/>
      <c r="L268" s="20"/>
      <c r="M268" s="20"/>
      <c r="N268" s="20"/>
      <c r="O268" s="20"/>
    </row>
    <row r="269" spans="2:15" s="3" customFormat="1" x14ac:dyDescent="0.35">
      <c r="B269" s="2"/>
      <c r="C269" s="2"/>
      <c r="D269" s="2"/>
      <c r="E269" s="20"/>
      <c r="F269" s="20"/>
      <c r="G269" s="20"/>
      <c r="H269" s="22"/>
      <c r="I269" s="22"/>
      <c r="J269" s="22"/>
      <c r="K269" s="22"/>
      <c r="L269" s="20"/>
      <c r="M269" s="20"/>
      <c r="N269" s="20"/>
      <c r="O269" s="20"/>
    </row>
    <row r="270" spans="2:15" s="3" customFormat="1" x14ac:dyDescent="0.35">
      <c r="B270" s="2"/>
      <c r="C270" s="2"/>
      <c r="D270" s="2"/>
      <c r="E270" s="20"/>
      <c r="F270" s="20"/>
      <c r="G270" s="20"/>
      <c r="H270" s="22"/>
      <c r="I270" s="22"/>
      <c r="J270" s="22"/>
      <c r="K270" s="22"/>
      <c r="L270" s="20"/>
      <c r="M270" s="20"/>
      <c r="N270" s="20"/>
      <c r="O270" s="20"/>
    </row>
    <row r="271" spans="2:15" s="3" customFormat="1" x14ac:dyDescent="0.35">
      <c r="B271" s="2"/>
      <c r="C271" s="2"/>
      <c r="D271" s="2"/>
      <c r="E271" s="20"/>
      <c r="F271" s="20"/>
      <c r="G271" s="20"/>
      <c r="H271" s="22"/>
      <c r="I271" s="22"/>
      <c r="J271" s="22"/>
      <c r="K271" s="22"/>
      <c r="L271" s="20"/>
      <c r="M271" s="20"/>
      <c r="N271" s="20"/>
      <c r="O271" s="20"/>
    </row>
    <row r="272" spans="2:15" s="3" customFormat="1" x14ac:dyDescent="0.35">
      <c r="B272" s="2"/>
      <c r="C272" s="2"/>
      <c r="D272" s="2"/>
      <c r="E272" s="20"/>
      <c r="F272" s="20"/>
      <c r="G272" s="20"/>
      <c r="H272" s="22"/>
      <c r="I272" s="22"/>
      <c r="J272" s="22"/>
      <c r="K272" s="22"/>
      <c r="L272" s="20"/>
      <c r="M272" s="20"/>
      <c r="N272" s="20"/>
      <c r="O272" s="20"/>
    </row>
    <row r="273" spans="2:15" s="3" customFormat="1" x14ac:dyDescent="0.35">
      <c r="B273" s="2"/>
      <c r="C273" s="2"/>
      <c r="D273" s="2"/>
      <c r="E273" s="20"/>
      <c r="F273" s="20"/>
      <c r="G273" s="20"/>
      <c r="H273" s="22"/>
      <c r="I273" s="22"/>
      <c r="J273" s="22"/>
      <c r="K273" s="22"/>
      <c r="L273" s="20"/>
      <c r="M273" s="20"/>
      <c r="N273" s="20"/>
      <c r="O273" s="20"/>
    </row>
    <row r="274" spans="2:15" s="3" customFormat="1" x14ac:dyDescent="0.35">
      <c r="B274" s="2"/>
      <c r="C274" s="2"/>
      <c r="D274" s="2"/>
      <c r="E274" s="20"/>
      <c r="F274" s="20"/>
      <c r="G274" s="20"/>
      <c r="H274" s="22"/>
      <c r="I274" s="22"/>
      <c r="J274" s="22"/>
      <c r="K274" s="22"/>
      <c r="L274" s="20"/>
      <c r="M274" s="20"/>
      <c r="N274" s="20"/>
      <c r="O274" s="20"/>
    </row>
    <row r="275" spans="2:15" s="3" customFormat="1" x14ac:dyDescent="0.35">
      <c r="B275" s="2"/>
      <c r="C275" s="2"/>
      <c r="D275" s="2"/>
      <c r="E275" s="20"/>
      <c r="F275" s="20"/>
      <c r="G275" s="20"/>
      <c r="H275" s="22"/>
      <c r="I275" s="22"/>
      <c r="J275" s="22"/>
      <c r="K275" s="22"/>
      <c r="L275" s="20"/>
      <c r="M275" s="20"/>
      <c r="N275" s="20"/>
      <c r="O275" s="20"/>
    </row>
    <row r="276" spans="2:15" s="3" customFormat="1" x14ac:dyDescent="0.35">
      <c r="B276" s="2"/>
      <c r="C276" s="2"/>
      <c r="D276" s="2"/>
      <c r="E276" s="20"/>
      <c r="F276" s="20"/>
      <c r="G276" s="20"/>
      <c r="H276" s="22"/>
      <c r="I276" s="22"/>
      <c r="J276" s="22"/>
      <c r="K276" s="22"/>
      <c r="L276" s="20"/>
      <c r="M276" s="20"/>
      <c r="N276" s="20"/>
      <c r="O276" s="20"/>
    </row>
    <row r="277" spans="2:15" s="3" customFormat="1" x14ac:dyDescent="0.35">
      <c r="B277" s="2"/>
      <c r="C277" s="2"/>
      <c r="D277" s="2"/>
      <c r="E277" s="20"/>
      <c r="F277" s="20"/>
      <c r="G277" s="20"/>
      <c r="H277" s="22"/>
      <c r="I277" s="22"/>
      <c r="J277" s="22"/>
      <c r="K277" s="22"/>
      <c r="L277" s="20"/>
      <c r="M277" s="20"/>
      <c r="N277" s="20"/>
      <c r="O277" s="20"/>
    </row>
    <row r="278" spans="2:15" s="3" customFormat="1" x14ac:dyDescent="0.35">
      <c r="B278" s="2"/>
      <c r="C278" s="2"/>
      <c r="D278" s="2"/>
      <c r="E278" s="20"/>
      <c r="F278" s="20"/>
      <c r="G278" s="20"/>
      <c r="H278" s="22"/>
      <c r="I278" s="22"/>
      <c r="J278" s="22"/>
      <c r="K278" s="22"/>
      <c r="L278" s="20"/>
      <c r="M278" s="20"/>
      <c r="N278" s="20"/>
      <c r="O278" s="20"/>
    </row>
    <row r="279" spans="2:15" s="3" customFormat="1" x14ac:dyDescent="0.35">
      <c r="B279" s="2"/>
      <c r="C279" s="2"/>
      <c r="D279" s="2"/>
      <c r="E279" s="20"/>
      <c r="F279" s="20"/>
      <c r="G279" s="20"/>
      <c r="H279" s="22"/>
      <c r="I279" s="22"/>
      <c r="J279" s="22"/>
      <c r="K279" s="22"/>
      <c r="L279" s="20"/>
      <c r="M279" s="20"/>
      <c r="N279" s="20"/>
      <c r="O279" s="20"/>
    </row>
    <row r="280" spans="2:15" s="3" customFormat="1" x14ac:dyDescent="0.35">
      <c r="B280" s="2"/>
      <c r="C280" s="2"/>
      <c r="D280" s="2"/>
      <c r="E280" s="20"/>
      <c r="F280" s="20"/>
      <c r="G280" s="20"/>
      <c r="H280" s="22"/>
      <c r="I280" s="22"/>
      <c r="J280" s="22"/>
      <c r="K280" s="22"/>
      <c r="L280" s="20"/>
      <c r="M280" s="20"/>
      <c r="N280" s="20"/>
      <c r="O280" s="20"/>
    </row>
    <row r="281" spans="2:15" s="3" customFormat="1" x14ac:dyDescent="0.35">
      <c r="B281" s="2"/>
      <c r="C281" s="2"/>
      <c r="D281" s="2"/>
      <c r="E281" s="20"/>
      <c r="F281" s="20"/>
      <c r="G281" s="20"/>
      <c r="H281" s="22"/>
      <c r="I281" s="22"/>
      <c r="J281" s="22"/>
      <c r="K281" s="22"/>
      <c r="L281" s="20"/>
      <c r="M281" s="20"/>
      <c r="N281" s="20"/>
      <c r="O281" s="20"/>
    </row>
    <row r="282" spans="2:15" s="3" customFormat="1" x14ac:dyDescent="0.35">
      <c r="B282" s="2"/>
      <c r="C282" s="2"/>
      <c r="D282" s="2"/>
      <c r="E282" s="20"/>
      <c r="F282" s="20"/>
      <c r="G282" s="20"/>
      <c r="H282" s="22"/>
      <c r="I282" s="22"/>
      <c r="J282" s="22"/>
      <c r="K282" s="22"/>
      <c r="L282" s="20"/>
      <c r="M282" s="20"/>
      <c r="N282" s="20"/>
      <c r="O282" s="20"/>
    </row>
    <row r="283" spans="2:15" s="3" customFormat="1" x14ac:dyDescent="0.35">
      <c r="B283" s="2"/>
      <c r="C283" s="2"/>
      <c r="D283" s="2"/>
      <c r="E283" s="20"/>
      <c r="F283" s="20"/>
      <c r="G283" s="20"/>
      <c r="H283" s="22"/>
      <c r="I283" s="22"/>
      <c r="J283" s="22"/>
      <c r="K283" s="22"/>
      <c r="L283" s="20"/>
      <c r="M283" s="20"/>
      <c r="N283" s="20"/>
      <c r="O283" s="20"/>
    </row>
    <row r="284" spans="2:15" s="3" customFormat="1" x14ac:dyDescent="0.35">
      <c r="B284" s="2"/>
      <c r="C284" s="2"/>
      <c r="D284" s="2"/>
      <c r="E284" s="20"/>
      <c r="F284" s="20"/>
      <c r="G284" s="20"/>
      <c r="H284" s="22"/>
      <c r="I284" s="22"/>
      <c r="J284" s="22"/>
      <c r="K284" s="22"/>
      <c r="L284" s="20"/>
      <c r="M284" s="20"/>
      <c r="N284" s="20"/>
      <c r="O284" s="20"/>
    </row>
    <row r="285" spans="2:15" s="3" customFormat="1" x14ac:dyDescent="0.35">
      <c r="B285" s="2"/>
      <c r="C285" s="2"/>
      <c r="D285" s="2"/>
      <c r="E285" s="20"/>
      <c r="F285" s="20"/>
      <c r="G285" s="20"/>
      <c r="H285" s="22"/>
      <c r="I285" s="22"/>
      <c r="J285" s="22"/>
      <c r="K285" s="22"/>
      <c r="L285" s="20"/>
      <c r="M285" s="20"/>
      <c r="N285" s="20"/>
      <c r="O285" s="20"/>
    </row>
    <row r="286" spans="2:15" s="3" customFormat="1" x14ac:dyDescent="0.35">
      <c r="B286" s="2"/>
      <c r="C286" s="2"/>
      <c r="D286" s="2"/>
      <c r="E286" s="20"/>
      <c r="F286" s="20"/>
      <c r="G286" s="20"/>
      <c r="H286" s="22"/>
      <c r="I286" s="22"/>
      <c r="J286" s="22"/>
      <c r="K286" s="22"/>
      <c r="L286" s="20"/>
      <c r="M286" s="20"/>
      <c r="N286" s="20"/>
      <c r="O286" s="20"/>
    </row>
    <row r="287" spans="2:15" s="3" customFormat="1" x14ac:dyDescent="0.35">
      <c r="B287" s="2"/>
      <c r="C287" s="2"/>
      <c r="D287" s="2"/>
      <c r="E287" s="20"/>
      <c r="F287" s="20"/>
      <c r="G287" s="20"/>
      <c r="H287" s="22"/>
      <c r="I287" s="22"/>
      <c r="J287" s="22"/>
      <c r="K287" s="22"/>
      <c r="L287" s="20"/>
      <c r="M287" s="20"/>
      <c r="N287" s="20"/>
      <c r="O287" s="20"/>
    </row>
    <row r="288" spans="2:15" s="3" customFormat="1" x14ac:dyDescent="0.35">
      <c r="B288" s="2"/>
      <c r="C288" s="2"/>
      <c r="D288" s="2"/>
      <c r="E288" s="20"/>
      <c r="F288" s="20"/>
      <c r="G288" s="20"/>
      <c r="H288" s="22"/>
      <c r="I288" s="22"/>
      <c r="J288" s="22"/>
      <c r="K288" s="22"/>
      <c r="L288" s="20"/>
      <c r="M288" s="20"/>
      <c r="N288" s="20"/>
      <c r="O288" s="20"/>
    </row>
    <row r="289" spans="2:15" s="3" customFormat="1" x14ac:dyDescent="0.35">
      <c r="B289" s="2"/>
      <c r="C289" s="2"/>
      <c r="D289" s="2"/>
      <c r="E289" s="20"/>
      <c r="F289" s="20"/>
      <c r="G289" s="20"/>
      <c r="H289" s="22"/>
      <c r="I289" s="22"/>
      <c r="J289" s="22"/>
      <c r="K289" s="22"/>
      <c r="L289" s="20"/>
      <c r="M289" s="20"/>
      <c r="N289" s="20"/>
      <c r="O289" s="20"/>
    </row>
    <row r="290" spans="2:15" s="3" customFormat="1" x14ac:dyDescent="0.35">
      <c r="B290" s="2"/>
      <c r="C290" s="2"/>
      <c r="D290" s="2"/>
      <c r="E290" s="20"/>
      <c r="F290" s="20"/>
      <c r="G290" s="20"/>
      <c r="H290" s="22"/>
      <c r="I290" s="22"/>
      <c r="J290" s="22"/>
      <c r="K290" s="22"/>
      <c r="L290" s="20"/>
      <c r="M290" s="20"/>
      <c r="N290" s="20"/>
      <c r="O290" s="20"/>
    </row>
    <row r="291" spans="2:15" s="3" customFormat="1" x14ac:dyDescent="0.35">
      <c r="B291" s="2"/>
      <c r="C291" s="2"/>
      <c r="D291" s="2"/>
      <c r="E291" s="20"/>
      <c r="F291" s="20"/>
      <c r="G291" s="20"/>
      <c r="H291" s="22"/>
      <c r="I291" s="22"/>
      <c r="J291" s="22"/>
      <c r="K291" s="22"/>
      <c r="L291" s="20"/>
      <c r="M291" s="20"/>
      <c r="N291" s="20"/>
      <c r="O291" s="20"/>
    </row>
    <row r="292" spans="2:15" s="3" customFormat="1" x14ac:dyDescent="0.35">
      <c r="B292" s="2"/>
      <c r="C292" s="2"/>
      <c r="D292" s="2"/>
      <c r="E292" s="20"/>
      <c r="F292" s="20"/>
      <c r="G292" s="20"/>
      <c r="H292" s="22"/>
      <c r="I292" s="22"/>
      <c r="J292" s="22"/>
      <c r="K292" s="22"/>
      <c r="L292" s="20"/>
      <c r="M292" s="20"/>
      <c r="N292" s="20"/>
      <c r="O292" s="20"/>
    </row>
    <row r="293" spans="2:15" s="3" customFormat="1" x14ac:dyDescent="0.35">
      <c r="B293" s="2"/>
      <c r="C293" s="2"/>
      <c r="D293" s="2"/>
      <c r="E293" s="20"/>
      <c r="F293" s="20"/>
      <c r="G293" s="20"/>
      <c r="H293" s="22"/>
      <c r="I293" s="22"/>
      <c r="J293" s="22"/>
      <c r="K293" s="22"/>
      <c r="L293" s="20"/>
      <c r="M293" s="20"/>
      <c r="N293" s="20"/>
      <c r="O293" s="20"/>
    </row>
    <row r="294" spans="2:15" s="3" customFormat="1" x14ac:dyDescent="0.35">
      <c r="B294" s="2"/>
      <c r="C294" s="2"/>
      <c r="D294" s="2"/>
      <c r="E294" s="20"/>
      <c r="F294" s="20"/>
      <c r="G294" s="20"/>
      <c r="H294" s="22"/>
      <c r="I294" s="22"/>
      <c r="J294" s="22"/>
      <c r="K294" s="22"/>
      <c r="L294" s="20"/>
      <c r="M294" s="20"/>
      <c r="N294" s="20"/>
      <c r="O294" s="20"/>
    </row>
    <row r="295" spans="2:15" s="3" customFormat="1" x14ac:dyDescent="0.35">
      <c r="B295" s="2"/>
      <c r="C295" s="2"/>
      <c r="D295" s="2"/>
      <c r="E295" s="20"/>
      <c r="F295" s="20"/>
      <c r="G295" s="20"/>
      <c r="H295" s="22"/>
      <c r="I295" s="22"/>
      <c r="J295" s="22"/>
      <c r="K295" s="22"/>
      <c r="L295" s="20"/>
      <c r="M295" s="20"/>
      <c r="N295" s="20"/>
      <c r="O295" s="20"/>
    </row>
    <row r="296" spans="2:15" s="3" customFormat="1" x14ac:dyDescent="0.35">
      <c r="B296" s="2"/>
      <c r="C296" s="2"/>
      <c r="D296" s="2"/>
      <c r="E296" s="20"/>
      <c r="F296" s="20"/>
      <c r="G296" s="20"/>
      <c r="H296" s="22"/>
      <c r="I296" s="22"/>
      <c r="J296" s="22"/>
      <c r="K296" s="22"/>
      <c r="L296" s="20"/>
      <c r="M296" s="20"/>
      <c r="N296" s="20"/>
      <c r="O296" s="20"/>
    </row>
    <row r="297" spans="2:15" s="3" customFormat="1" x14ac:dyDescent="0.35">
      <c r="B297" s="2"/>
      <c r="C297" s="2"/>
      <c r="D297" s="2"/>
      <c r="E297" s="20"/>
      <c r="F297" s="20"/>
      <c r="G297" s="20"/>
      <c r="H297" s="22"/>
      <c r="I297" s="22"/>
      <c r="J297" s="22"/>
      <c r="K297" s="22"/>
      <c r="L297" s="20"/>
      <c r="M297" s="20"/>
      <c r="N297" s="20"/>
      <c r="O297" s="20"/>
    </row>
    <row r="298" spans="2:15" s="3" customFormat="1" x14ac:dyDescent="0.35">
      <c r="B298" s="2"/>
      <c r="C298" s="2"/>
      <c r="D298" s="2"/>
      <c r="E298" s="20"/>
      <c r="F298" s="20"/>
      <c r="G298" s="20"/>
      <c r="H298" s="22"/>
      <c r="I298" s="22"/>
      <c r="J298" s="22"/>
      <c r="K298" s="22"/>
      <c r="L298" s="20"/>
      <c r="M298" s="20"/>
      <c r="N298" s="20"/>
      <c r="O298" s="20"/>
    </row>
    <row r="299" spans="2:15" s="3" customFormat="1" x14ac:dyDescent="0.35">
      <c r="B299" s="2"/>
      <c r="C299" s="2"/>
      <c r="D299" s="2"/>
      <c r="E299" s="20"/>
      <c r="F299" s="20"/>
      <c r="G299" s="20"/>
      <c r="H299" s="22"/>
      <c r="I299" s="22"/>
      <c r="J299" s="22"/>
      <c r="K299" s="22"/>
      <c r="L299" s="20"/>
      <c r="M299" s="20"/>
      <c r="N299" s="20"/>
      <c r="O299" s="20"/>
    </row>
    <row r="300" spans="2:15" s="3" customFormat="1" x14ac:dyDescent="0.35">
      <c r="B300" s="2"/>
      <c r="C300" s="2"/>
      <c r="D300" s="2"/>
      <c r="E300" s="20"/>
      <c r="F300" s="20"/>
      <c r="G300" s="20"/>
      <c r="H300" s="22"/>
      <c r="I300" s="22"/>
      <c r="J300" s="22"/>
      <c r="K300" s="22"/>
      <c r="L300" s="20"/>
      <c r="M300" s="20"/>
      <c r="N300" s="20"/>
      <c r="O300" s="20"/>
    </row>
    <row r="301" spans="2:15" s="3" customFormat="1" x14ac:dyDescent="0.35">
      <c r="B301" s="2"/>
      <c r="C301" s="2"/>
      <c r="D301" s="2"/>
      <c r="E301" s="20"/>
      <c r="F301" s="20"/>
      <c r="G301" s="20"/>
      <c r="H301" s="22"/>
      <c r="I301" s="22"/>
      <c r="J301" s="22"/>
      <c r="K301" s="22"/>
      <c r="L301" s="20"/>
      <c r="M301" s="20"/>
      <c r="N301" s="20"/>
      <c r="O301" s="20"/>
    </row>
    <row r="302" spans="2:15" s="3" customFormat="1" x14ac:dyDescent="0.35">
      <c r="B302" s="2"/>
      <c r="C302" s="2"/>
      <c r="D302" s="2"/>
      <c r="E302" s="20"/>
      <c r="F302" s="20"/>
      <c r="G302" s="20"/>
      <c r="H302" s="22"/>
      <c r="I302" s="22"/>
      <c r="J302" s="22"/>
      <c r="K302" s="22"/>
      <c r="L302" s="20"/>
      <c r="M302" s="20"/>
      <c r="N302" s="20"/>
      <c r="O302" s="20"/>
    </row>
    <row r="303" spans="2:15" s="3" customFormat="1" x14ac:dyDescent="0.35">
      <c r="B303" s="2"/>
      <c r="C303" s="2"/>
      <c r="D303" s="2"/>
      <c r="E303" s="20"/>
      <c r="F303" s="20"/>
      <c r="G303" s="20"/>
      <c r="H303" s="22"/>
      <c r="I303" s="22"/>
      <c r="J303" s="22"/>
      <c r="K303" s="22"/>
      <c r="L303" s="20"/>
      <c r="M303" s="20"/>
      <c r="N303" s="20"/>
      <c r="O303" s="20"/>
    </row>
    <row r="304" spans="2:15" s="3" customFormat="1" x14ac:dyDescent="0.35">
      <c r="B304" s="2"/>
      <c r="C304" s="2"/>
      <c r="D304" s="2"/>
      <c r="E304" s="20"/>
      <c r="F304" s="20"/>
      <c r="G304" s="20"/>
      <c r="H304" s="22"/>
      <c r="I304" s="22"/>
      <c r="J304" s="22"/>
      <c r="K304" s="22"/>
      <c r="L304" s="20"/>
      <c r="M304" s="20"/>
      <c r="N304" s="20"/>
      <c r="O304" s="20"/>
    </row>
    <row r="305" spans="2:15" s="3" customFormat="1" x14ac:dyDescent="0.35">
      <c r="B305" s="2"/>
      <c r="C305" s="2"/>
      <c r="D305" s="2"/>
      <c r="E305" s="20"/>
      <c r="F305" s="20"/>
      <c r="G305" s="20"/>
      <c r="H305" s="22"/>
      <c r="I305" s="22"/>
      <c r="J305" s="22"/>
      <c r="K305" s="22"/>
      <c r="L305" s="20"/>
      <c r="M305" s="20"/>
      <c r="N305" s="20"/>
      <c r="O305" s="20"/>
    </row>
    <row r="306" spans="2:15" s="3" customFormat="1" x14ac:dyDescent="0.35">
      <c r="B306" s="2"/>
      <c r="C306" s="2"/>
      <c r="D306" s="2"/>
      <c r="E306" s="20"/>
      <c r="F306" s="20"/>
      <c r="G306" s="20"/>
      <c r="H306" s="22"/>
      <c r="I306" s="22"/>
      <c r="J306" s="22"/>
      <c r="K306" s="22"/>
      <c r="L306" s="20"/>
      <c r="M306" s="20"/>
      <c r="N306" s="20"/>
      <c r="O306" s="20"/>
    </row>
    <row r="307" spans="2:15" s="3" customFormat="1" x14ac:dyDescent="0.35">
      <c r="B307" s="2"/>
      <c r="C307" s="2"/>
      <c r="D307" s="2"/>
      <c r="E307" s="20"/>
      <c r="F307" s="20"/>
      <c r="G307" s="20"/>
      <c r="H307" s="22"/>
      <c r="I307" s="22"/>
      <c r="J307" s="22"/>
      <c r="K307" s="22"/>
      <c r="L307" s="20"/>
      <c r="M307" s="20"/>
      <c r="N307" s="20"/>
      <c r="O307" s="20"/>
    </row>
    <row r="308" spans="2:15" s="3" customFormat="1" x14ac:dyDescent="0.35">
      <c r="B308" s="2"/>
      <c r="C308" s="2"/>
      <c r="D308" s="2"/>
      <c r="E308" s="20"/>
      <c r="F308" s="20"/>
      <c r="G308" s="20"/>
      <c r="H308" s="22"/>
      <c r="I308" s="22"/>
      <c r="J308" s="22"/>
      <c r="K308" s="22"/>
      <c r="L308" s="20"/>
      <c r="M308" s="20"/>
      <c r="N308" s="20"/>
      <c r="O308" s="20"/>
    </row>
    <row r="309" spans="2:15" s="3" customFormat="1" x14ac:dyDescent="0.35">
      <c r="B309" s="2"/>
      <c r="C309" s="2"/>
      <c r="D309" s="2"/>
      <c r="E309" s="20"/>
      <c r="F309" s="20"/>
      <c r="G309" s="20"/>
      <c r="H309" s="22"/>
      <c r="I309" s="22"/>
      <c r="J309" s="22"/>
      <c r="K309" s="22"/>
      <c r="L309" s="20"/>
      <c r="M309" s="20"/>
      <c r="N309" s="20"/>
      <c r="O309" s="20"/>
    </row>
    <row r="310" spans="2:15" s="3" customFormat="1" x14ac:dyDescent="0.35">
      <c r="B310" s="2"/>
      <c r="C310" s="2"/>
      <c r="D310" s="2"/>
      <c r="E310" s="20"/>
      <c r="F310" s="20"/>
      <c r="G310" s="20"/>
      <c r="H310" s="22"/>
      <c r="I310" s="22"/>
      <c r="J310" s="22"/>
      <c r="K310" s="22"/>
      <c r="L310" s="20"/>
      <c r="M310" s="20"/>
      <c r="N310" s="20"/>
      <c r="O310" s="20"/>
    </row>
    <row r="311" spans="2:15" s="3" customFormat="1" x14ac:dyDescent="0.35">
      <c r="B311" s="2"/>
      <c r="C311" s="2"/>
      <c r="D311" s="2"/>
      <c r="E311" s="20"/>
      <c r="F311" s="20"/>
      <c r="G311" s="20"/>
      <c r="H311" s="22"/>
      <c r="I311" s="22"/>
      <c r="J311" s="22"/>
      <c r="K311" s="22"/>
      <c r="L311" s="20"/>
      <c r="M311" s="20"/>
      <c r="N311" s="20"/>
      <c r="O311" s="20"/>
    </row>
    <row r="312" spans="2:15" s="3" customFormat="1" x14ac:dyDescent="0.35">
      <c r="B312" s="2"/>
      <c r="C312" s="2"/>
      <c r="D312" s="2"/>
      <c r="E312" s="20"/>
      <c r="F312" s="20"/>
      <c r="G312" s="20"/>
      <c r="H312" s="22"/>
      <c r="I312" s="22"/>
      <c r="J312" s="22"/>
      <c r="K312" s="22"/>
      <c r="L312" s="20"/>
      <c r="M312" s="20"/>
      <c r="N312" s="20"/>
      <c r="O312" s="20"/>
    </row>
    <row r="313" spans="2:15" s="3" customFormat="1" x14ac:dyDescent="0.35">
      <c r="B313" s="2"/>
      <c r="C313" s="2"/>
      <c r="D313" s="2"/>
      <c r="E313" s="20"/>
      <c r="F313" s="20"/>
      <c r="G313" s="20"/>
      <c r="H313" s="22"/>
      <c r="I313" s="22"/>
      <c r="J313" s="22"/>
      <c r="K313" s="22"/>
      <c r="L313" s="20"/>
      <c r="M313" s="20"/>
      <c r="N313" s="20"/>
      <c r="O313" s="20"/>
    </row>
    <row r="314" spans="2:15" s="3" customFormat="1" x14ac:dyDescent="0.35">
      <c r="B314" s="2"/>
      <c r="C314" s="2"/>
      <c r="D314" s="2"/>
      <c r="E314" s="20"/>
      <c r="F314" s="20"/>
      <c r="G314" s="20"/>
      <c r="H314" s="22"/>
      <c r="I314" s="22"/>
      <c r="J314" s="22"/>
      <c r="K314" s="22"/>
      <c r="L314" s="20"/>
      <c r="M314" s="20"/>
      <c r="N314" s="20"/>
      <c r="O314" s="20"/>
    </row>
    <row r="315" spans="2:15" s="3" customFormat="1" x14ac:dyDescent="0.35">
      <c r="B315" s="2"/>
      <c r="C315" s="2"/>
      <c r="D315" s="2"/>
      <c r="E315" s="20"/>
      <c r="F315" s="20"/>
      <c r="G315" s="20"/>
      <c r="H315" s="22"/>
      <c r="I315" s="22"/>
      <c r="J315" s="22"/>
      <c r="K315" s="22"/>
      <c r="L315" s="20"/>
      <c r="M315" s="20"/>
      <c r="N315" s="20"/>
      <c r="O315" s="20"/>
    </row>
    <row r="316" spans="2:15" s="3" customFormat="1" x14ac:dyDescent="0.35">
      <c r="B316" s="2"/>
      <c r="C316" s="2"/>
      <c r="D316" s="2"/>
      <c r="E316" s="20"/>
      <c r="F316" s="20"/>
      <c r="G316" s="20"/>
      <c r="H316" s="22"/>
      <c r="I316" s="22"/>
      <c r="J316" s="22"/>
      <c r="K316" s="22"/>
      <c r="L316" s="20"/>
      <c r="M316" s="20"/>
      <c r="N316" s="20"/>
      <c r="O316" s="20"/>
    </row>
    <row r="317" spans="2:15" s="3" customFormat="1" x14ac:dyDescent="0.35">
      <c r="B317" s="2"/>
      <c r="C317" s="2"/>
      <c r="D317" s="2"/>
      <c r="E317" s="20"/>
      <c r="F317" s="20"/>
      <c r="G317" s="20"/>
      <c r="H317" s="22"/>
      <c r="I317" s="22"/>
      <c r="J317" s="22"/>
      <c r="K317" s="22"/>
      <c r="L317" s="20"/>
      <c r="M317" s="20"/>
      <c r="N317" s="20"/>
      <c r="O317" s="20"/>
    </row>
    <row r="318" spans="2:15" s="3" customFormat="1" x14ac:dyDescent="0.35">
      <c r="B318" s="2"/>
      <c r="C318" s="2"/>
      <c r="D318" s="2"/>
      <c r="E318" s="20"/>
      <c r="F318" s="20"/>
      <c r="G318" s="20"/>
      <c r="H318" s="22"/>
      <c r="I318" s="22"/>
      <c r="J318" s="22"/>
      <c r="K318" s="22"/>
      <c r="L318" s="20"/>
      <c r="M318" s="20"/>
      <c r="N318" s="20"/>
      <c r="O318" s="20"/>
    </row>
    <row r="319" spans="2:15" s="3" customFormat="1" x14ac:dyDescent="0.35">
      <c r="B319" s="2"/>
      <c r="C319" s="2"/>
      <c r="D319" s="2"/>
      <c r="E319" s="20"/>
      <c r="F319" s="20"/>
      <c r="G319" s="20"/>
      <c r="H319" s="22"/>
      <c r="I319" s="22"/>
      <c r="J319" s="22"/>
      <c r="K319" s="22"/>
      <c r="L319" s="20"/>
      <c r="M319" s="20"/>
      <c r="N319" s="20"/>
      <c r="O319" s="20"/>
    </row>
    <row r="320" spans="2:15" s="3" customFormat="1" x14ac:dyDescent="0.35">
      <c r="B320" s="2"/>
      <c r="C320" s="2"/>
      <c r="D320" s="2"/>
      <c r="E320" s="20"/>
      <c r="F320" s="20"/>
      <c r="G320" s="20"/>
      <c r="H320" s="22"/>
      <c r="I320" s="22"/>
      <c r="J320" s="22"/>
      <c r="K320" s="22"/>
      <c r="L320" s="20"/>
      <c r="M320" s="20"/>
      <c r="N320" s="20"/>
      <c r="O320" s="20"/>
    </row>
    <row r="321" spans="2:15" s="3" customFormat="1" x14ac:dyDescent="0.35">
      <c r="B321" s="2"/>
      <c r="C321" s="2"/>
      <c r="D321" s="2"/>
      <c r="E321" s="20"/>
      <c r="F321" s="20"/>
      <c r="G321" s="20"/>
      <c r="H321" s="22"/>
      <c r="I321" s="22"/>
      <c r="J321" s="22"/>
      <c r="K321" s="22"/>
      <c r="L321" s="20"/>
      <c r="M321" s="20"/>
      <c r="N321" s="20"/>
      <c r="O321" s="20"/>
    </row>
    <row r="322" spans="2:15" s="3" customFormat="1" x14ac:dyDescent="0.35">
      <c r="B322" s="2"/>
      <c r="C322" s="2"/>
      <c r="D322" s="2"/>
      <c r="E322" s="20"/>
      <c r="F322" s="20"/>
      <c r="G322" s="20"/>
      <c r="H322" s="22"/>
      <c r="I322" s="22"/>
      <c r="J322" s="22"/>
      <c r="K322" s="22"/>
      <c r="L322" s="20"/>
      <c r="M322" s="20"/>
      <c r="N322" s="20"/>
      <c r="O322" s="20"/>
    </row>
    <row r="323" spans="2:15" s="3" customFormat="1" x14ac:dyDescent="0.35">
      <c r="B323" s="2"/>
      <c r="C323" s="2"/>
      <c r="D323" s="2"/>
      <c r="E323" s="20"/>
      <c r="F323" s="20"/>
      <c r="G323" s="20"/>
      <c r="H323" s="22"/>
      <c r="I323" s="22"/>
      <c r="J323" s="22"/>
      <c r="K323" s="22"/>
      <c r="L323" s="20"/>
      <c r="M323" s="20"/>
      <c r="N323" s="20"/>
      <c r="O323" s="20"/>
    </row>
    <row r="324" spans="2:15" s="3" customFormat="1" x14ac:dyDescent="0.35">
      <c r="B324" s="2"/>
      <c r="C324" s="2"/>
      <c r="D324" s="2"/>
      <c r="E324" s="20"/>
      <c r="F324" s="20"/>
      <c r="G324" s="20"/>
      <c r="H324" s="22"/>
      <c r="I324" s="22"/>
      <c r="J324" s="22"/>
      <c r="K324" s="22"/>
      <c r="L324" s="20"/>
      <c r="M324" s="20"/>
      <c r="N324" s="20"/>
      <c r="O324" s="20"/>
    </row>
    <row r="325" spans="2:15" s="3" customFormat="1" x14ac:dyDescent="0.35">
      <c r="B325" s="2"/>
      <c r="C325" s="2"/>
      <c r="D325" s="2"/>
      <c r="E325" s="20"/>
      <c r="F325" s="20"/>
      <c r="G325" s="20"/>
      <c r="H325" s="22"/>
      <c r="I325" s="22"/>
      <c r="J325" s="22"/>
      <c r="K325" s="22"/>
      <c r="L325" s="20"/>
      <c r="M325" s="20"/>
      <c r="N325" s="20"/>
      <c r="O325" s="20"/>
    </row>
    <row r="326" spans="2:15" s="3" customFormat="1" x14ac:dyDescent="0.35">
      <c r="B326" s="2"/>
      <c r="C326" s="2"/>
      <c r="D326" s="2"/>
      <c r="E326" s="20"/>
      <c r="F326" s="20"/>
      <c r="G326" s="20"/>
      <c r="H326" s="22"/>
      <c r="I326" s="22"/>
      <c r="J326" s="22"/>
      <c r="K326" s="22"/>
      <c r="L326" s="20"/>
      <c r="M326" s="20"/>
      <c r="N326" s="20"/>
      <c r="O326" s="20"/>
    </row>
    <row r="327" spans="2:15" s="3" customFormat="1" x14ac:dyDescent="0.35">
      <c r="B327" s="2"/>
      <c r="C327" s="2"/>
      <c r="D327" s="2"/>
      <c r="E327" s="20"/>
      <c r="F327" s="20"/>
      <c r="G327" s="20"/>
      <c r="H327" s="22"/>
      <c r="I327" s="22"/>
      <c r="J327" s="22"/>
      <c r="K327" s="22"/>
      <c r="L327" s="20"/>
      <c r="M327" s="20"/>
      <c r="N327" s="20"/>
      <c r="O327" s="20"/>
    </row>
    <row r="328" spans="2:15" s="3" customFormat="1" x14ac:dyDescent="0.35">
      <c r="B328" s="2"/>
      <c r="C328" s="2"/>
      <c r="D328" s="2"/>
      <c r="E328" s="20"/>
      <c r="F328" s="20"/>
      <c r="G328" s="20"/>
      <c r="H328" s="22"/>
      <c r="I328" s="22"/>
      <c r="J328" s="22"/>
      <c r="K328" s="22"/>
      <c r="L328" s="20"/>
      <c r="M328" s="20"/>
      <c r="N328" s="20"/>
      <c r="O328" s="20"/>
    </row>
    <row r="329" spans="2:15" s="3" customFormat="1" x14ac:dyDescent="0.35">
      <c r="B329" s="2"/>
      <c r="C329" s="2"/>
      <c r="D329" s="2"/>
      <c r="E329" s="20"/>
      <c r="F329" s="20"/>
      <c r="G329" s="20"/>
      <c r="H329" s="22"/>
      <c r="I329" s="22"/>
      <c r="J329" s="22"/>
      <c r="K329" s="22"/>
      <c r="L329" s="20"/>
      <c r="M329" s="20"/>
      <c r="N329" s="20"/>
      <c r="O329" s="20"/>
    </row>
    <row r="330" spans="2:15" s="3" customFormat="1" x14ac:dyDescent="0.35">
      <c r="B330" s="2"/>
      <c r="C330" s="2"/>
      <c r="D330" s="2"/>
      <c r="E330" s="20"/>
      <c r="F330" s="20"/>
      <c r="G330" s="20"/>
      <c r="H330" s="22"/>
      <c r="I330" s="22"/>
      <c r="J330" s="22"/>
      <c r="K330" s="22"/>
      <c r="L330" s="20"/>
      <c r="M330" s="20"/>
      <c r="N330" s="20"/>
      <c r="O330" s="20"/>
    </row>
    <row r="331" spans="2:15" s="3" customFormat="1" x14ac:dyDescent="0.35">
      <c r="B331" s="2"/>
      <c r="C331" s="2"/>
      <c r="D331" s="2"/>
      <c r="E331" s="20"/>
      <c r="F331" s="20"/>
      <c r="G331" s="20"/>
      <c r="H331" s="22"/>
      <c r="I331" s="22"/>
      <c r="J331" s="22"/>
      <c r="K331" s="22"/>
      <c r="L331" s="20"/>
      <c r="M331" s="20"/>
      <c r="N331" s="20"/>
      <c r="O331" s="20"/>
    </row>
    <row r="332" spans="2:15" s="3" customFormat="1" x14ac:dyDescent="0.35">
      <c r="B332" s="2"/>
      <c r="C332" s="2"/>
      <c r="D332" s="2"/>
      <c r="E332" s="20"/>
      <c r="F332" s="20"/>
      <c r="G332" s="20"/>
      <c r="H332" s="22"/>
      <c r="I332" s="22"/>
      <c r="J332" s="22"/>
      <c r="K332" s="22"/>
      <c r="L332" s="20"/>
      <c r="M332" s="20"/>
      <c r="N332" s="20"/>
      <c r="O332" s="20"/>
    </row>
    <row r="333" spans="2:15" s="3" customFormat="1" x14ac:dyDescent="0.35">
      <c r="B333" s="2"/>
      <c r="C333" s="2"/>
      <c r="D333" s="2"/>
      <c r="E333" s="20"/>
      <c r="F333" s="20"/>
      <c r="G333" s="20"/>
      <c r="H333" s="22"/>
      <c r="I333" s="22"/>
      <c r="J333" s="22"/>
      <c r="K333" s="22"/>
      <c r="L333" s="20"/>
      <c r="M333" s="20"/>
      <c r="N333" s="20"/>
      <c r="O333" s="20"/>
    </row>
    <row r="334" spans="2:15" s="3" customFormat="1" x14ac:dyDescent="0.35">
      <c r="B334" s="2"/>
      <c r="C334" s="2"/>
      <c r="D334" s="2"/>
      <c r="E334" s="20"/>
      <c r="F334" s="20"/>
      <c r="G334" s="20"/>
      <c r="H334" s="22"/>
      <c r="I334" s="22"/>
      <c r="J334" s="22"/>
      <c r="K334" s="22"/>
      <c r="L334" s="20"/>
      <c r="M334" s="20"/>
      <c r="N334" s="20"/>
      <c r="O334" s="20"/>
    </row>
    <row r="335" spans="2:15" s="3" customFormat="1" x14ac:dyDescent="0.35">
      <c r="B335" s="2"/>
      <c r="C335" s="2"/>
      <c r="D335" s="2"/>
      <c r="E335" s="20"/>
      <c r="F335" s="20"/>
      <c r="G335" s="20"/>
      <c r="H335" s="22"/>
      <c r="I335" s="22"/>
      <c r="J335" s="22"/>
      <c r="K335" s="22"/>
      <c r="L335" s="20"/>
      <c r="M335" s="20"/>
      <c r="N335" s="20"/>
      <c r="O335" s="20"/>
    </row>
    <row r="336" spans="2:15" s="3" customFormat="1" x14ac:dyDescent="0.35">
      <c r="B336" s="2"/>
      <c r="C336" s="2"/>
      <c r="D336" s="2"/>
      <c r="E336" s="20"/>
      <c r="F336" s="20"/>
      <c r="G336" s="20"/>
      <c r="H336" s="22"/>
      <c r="I336" s="22"/>
      <c r="J336" s="22"/>
      <c r="K336" s="22"/>
      <c r="L336" s="20"/>
      <c r="M336" s="20"/>
      <c r="N336" s="20"/>
      <c r="O336" s="20"/>
    </row>
    <row r="337" spans="2:15" s="3" customFormat="1" x14ac:dyDescent="0.35">
      <c r="B337" s="2"/>
      <c r="C337" s="2"/>
      <c r="D337" s="2"/>
      <c r="E337" s="20"/>
      <c r="F337" s="20"/>
      <c r="G337" s="20"/>
      <c r="H337" s="22"/>
      <c r="I337" s="22"/>
      <c r="J337" s="22"/>
      <c r="K337" s="22"/>
      <c r="L337" s="20"/>
      <c r="M337" s="20"/>
      <c r="N337" s="20"/>
      <c r="O337" s="20"/>
    </row>
    <row r="338" spans="2:15" s="3" customFormat="1" x14ac:dyDescent="0.35">
      <c r="B338" s="2"/>
      <c r="C338" s="2"/>
      <c r="D338" s="2"/>
      <c r="E338" s="20"/>
      <c r="F338" s="20"/>
      <c r="G338" s="20"/>
      <c r="H338" s="22"/>
      <c r="I338" s="22"/>
      <c r="J338" s="22"/>
      <c r="K338" s="22"/>
      <c r="L338" s="20"/>
      <c r="M338" s="20"/>
      <c r="N338" s="20"/>
      <c r="O338" s="20"/>
    </row>
    <row r="339" spans="2:15" s="3" customFormat="1" x14ac:dyDescent="0.35">
      <c r="B339" s="2"/>
      <c r="C339" s="2"/>
      <c r="D339" s="2"/>
      <c r="E339" s="20"/>
      <c r="F339" s="20"/>
      <c r="G339" s="20"/>
      <c r="H339" s="22"/>
      <c r="I339" s="22"/>
      <c r="J339" s="22"/>
      <c r="K339" s="22"/>
      <c r="L339" s="20"/>
      <c r="M339" s="20"/>
      <c r="N339" s="20"/>
      <c r="O339" s="20"/>
    </row>
    <row r="340" spans="2:15" s="3" customFormat="1" x14ac:dyDescent="0.35">
      <c r="B340" s="2"/>
      <c r="C340" s="2"/>
      <c r="D340" s="2"/>
      <c r="E340" s="20"/>
      <c r="F340" s="20"/>
      <c r="G340" s="20"/>
      <c r="H340" s="22"/>
      <c r="I340" s="22"/>
      <c r="J340" s="22"/>
      <c r="K340" s="22"/>
      <c r="L340" s="20"/>
      <c r="M340" s="20"/>
      <c r="N340" s="20"/>
      <c r="O340" s="20"/>
    </row>
    <row r="341" spans="2:15" s="3" customFormat="1" x14ac:dyDescent="0.35">
      <c r="B341" s="2"/>
      <c r="C341" s="2"/>
      <c r="D341" s="2"/>
      <c r="E341" s="20"/>
      <c r="F341" s="20"/>
      <c r="G341" s="20"/>
      <c r="H341" s="22"/>
      <c r="I341" s="22"/>
      <c r="J341" s="22"/>
      <c r="K341" s="22"/>
      <c r="L341" s="20"/>
      <c r="M341" s="20"/>
      <c r="N341" s="20"/>
      <c r="O341" s="20"/>
    </row>
    <row r="342" spans="2:15" s="3" customFormat="1" x14ac:dyDescent="0.35">
      <c r="B342" s="2"/>
      <c r="C342" s="2"/>
      <c r="D342" s="2"/>
      <c r="E342" s="20"/>
      <c r="F342" s="20"/>
      <c r="G342" s="20"/>
      <c r="H342" s="22"/>
      <c r="I342" s="22"/>
      <c r="J342" s="22"/>
      <c r="K342" s="22"/>
      <c r="L342" s="20"/>
      <c r="M342" s="20"/>
      <c r="N342" s="20"/>
      <c r="O342" s="20"/>
    </row>
    <row r="343" spans="2:15" s="3" customFormat="1" x14ac:dyDescent="0.35">
      <c r="B343" s="2"/>
      <c r="C343" s="2"/>
      <c r="D343" s="2"/>
      <c r="E343" s="20"/>
      <c r="F343" s="20"/>
      <c r="G343" s="20"/>
      <c r="H343" s="22"/>
      <c r="I343" s="22"/>
      <c r="J343" s="22"/>
      <c r="K343" s="22"/>
      <c r="L343" s="20"/>
      <c r="M343" s="20"/>
      <c r="N343" s="20"/>
      <c r="O343" s="20"/>
    </row>
    <row r="344" spans="2:15" s="3" customFormat="1" x14ac:dyDescent="0.35">
      <c r="B344" s="2"/>
      <c r="C344" s="2"/>
      <c r="D344" s="2"/>
      <c r="E344" s="20"/>
      <c r="F344" s="20"/>
      <c r="G344" s="20"/>
      <c r="H344" s="22"/>
      <c r="I344" s="22"/>
      <c r="J344" s="22"/>
      <c r="K344" s="22"/>
      <c r="L344" s="20"/>
      <c r="M344" s="20"/>
      <c r="N344" s="20"/>
      <c r="O344" s="20"/>
    </row>
    <row r="345" spans="2:15" s="3" customFormat="1" x14ac:dyDescent="0.35">
      <c r="B345" s="2"/>
      <c r="C345" s="2"/>
      <c r="D345" s="2"/>
      <c r="E345" s="20"/>
      <c r="F345" s="20"/>
      <c r="G345" s="20"/>
      <c r="H345" s="22"/>
      <c r="I345" s="22"/>
      <c r="J345" s="22"/>
      <c r="K345" s="22"/>
      <c r="L345" s="20"/>
      <c r="M345" s="20"/>
      <c r="N345" s="20"/>
      <c r="O345" s="20"/>
    </row>
    <row r="346" spans="2:15" s="3" customFormat="1" x14ac:dyDescent="0.35">
      <c r="B346" s="2"/>
      <c r="C346" s="2"/>
      <c r="D346" s="2"/>
      <c r="E346" s="20"/>
      <c r="F346" s="20"/>
      <c r="G346" s="20"/>
      <c r="H346" s="22"/>
      <c r="I346" s="22"/>
      <c r="J346" s="22"/>
      <c r="K346" s="22"/>
      <c r="L346" s="20"/>
      <c r="M346" s="20"/>
      <c r="N346" s="20"/>
      <c r="O346" s="20"/>
    </row>
    <row r="347" spans="2:15" s="3" customFormat="1" x14ac:dyDescent="0.35">
      <c r="B347" s="2"/>
      <c r="C347" s="2"/>
      <c r="D347" s="2"/>
      <c r="E347" s="20"/>
      <c r="F347" s="20"/>
      <c r="G347" s="20"/>
      <c r="H347" s="22"/>
      <c r="I347" s="22"/>
      <c r="J347" s="22"/>
      <c r="K347" s="22"/>
      <c r="L347" s="20"/>
      <c r="M347" s="20"/>
      <c r="N347" s="20"/>
      <c r="O347" s="20"/>
    </row>
    <row r="348" spans="2:15" s="3" customFormat="1" x14ac:dyDescent="0.35">
      <c r="B348" s="2"/>
      <c r="C348" s="2"/>
      <c r="D348" s="2"/>
      <c r="E348" s="20"/>
      <c r="F348" s="20"/>
      <c r="G348" s="20"/>
      <c r="H348" s="22"/>
      <c r="I348" s="22"/>
      <c r="J348" s="22"/>
      <c r="K348" s="22"/>
      <c r="L348" s="20"/>
      <c r="M348" s="20"/>
      <c r="N348" s="20"/>
      <c r="O348" s="20"/>
    </row>
    <row r="349" spans="2:15" s="3" customFormat="1" x14ac:dyDescent="0.35">
      <c r="B349" s="2"/>
      <c r="C349" s="2"/>
      <c r="D349" s="2"/>
      <c r="E349" s="20"/>
      <c r="F349" s="20"/>
      <c r="G349" s="20"/>
      <c r="H349" s="22"/>
      <c r="I349" s="22"/>
      <c r="J349" s="22"/>
      <c r="K349" s="22"/>
      <c r="L349" s="20"/>
      <c r="M349" s="20"/>
      <c r="N349" s="20"/>
      <c r="O349" s="20"/>
    </row>
    <row r="350" spans="2:15" s="3" customFormat="1" x14ac:dyDescent="0.35">
      <c r="B350" s="2"/>
      <c r="C350" s="2"/>
      <c r="D350" s="2"/>
      <c r="E350" s="20"/>
      <c r="F350" s="20"/>
      <c r="G350" s="20"/>
      <c r="H350" s="22"/>
      <c r="I350" s="22"/>
      <c r="J350" s="22"/>
      <c r="K350" s="22"/>
      <c r="L350" s="20"/>
      <c r="M350" s="20"/>
      <c r="N350" s="20"/>
      <c r="O350" s="20"/>
    </row>
    <row r="351" spans="2:15" s="3" customFormat="1" x14ac:dyDescent="0.35">
      <c r="B351" s="2"/>
      <c r="C351" s="2"/>
      <c r="D351" s="2"/>
      <c r="E351" s="20"/>
      <c r="F351" s="20"/>
      <c r="G351" s="20"/>
      <c r="H351" s="22"/>
      <c r="I351" s="22"/>
      <c r="J351" s="22"/>
      <c r="K351" s="22"/>
      <c r="L351" s="20"/>
      <c r="M351" s="20"/>
      <c r="N351" s="20"/>
      <c r="O351" s="20"/>
    </row>
    <row r="352" spans="2:15" s="3" customFormat="1" x14ac:dyDescent="0.35">
      <c r="B352" s="2"/>
      <c r="C352" s="2"/>
      <c r="D352" s="2"/>
      <c r="E352" s="20"/>
      <c r="F352" s="20"/>
      <c r="G352" s="20"/>
      <c r="H352" s="22"/>
      <c r="I352" s="22"/>
      <c r="J352" s="22"/>
      <c r="K352" s="22"/>
      <c r="L352" s="20"/>
      <c r="M352" s="20"/>
      <c r="N352" s="20"/>
      <c r="O352" s="20"/>
    </row>
    <row r="353" spans="2:15" s="3" customFormat="1" x14ac:dyDescent="0.35">
      <c r="B353" s="2"/>
      <c r="C353" s="2"/>
      <c r="D353" s="2"/>
      <c r="E353" s="20"/>
      <c r="F353" s="20"/>
      <c r="G353" s="20"/>
      <c r="H353" s="22"/>
      <c r="I353" s="22"/>
      <c r="J353" s="22"/>
      <c r="K353" s="22"/>
      <c r="L353" s="20"/>
      <c r="M353" s="20"/>
      <c r="N353" s="20"/>
      <c r="O353" s="20"/>
    </row>
    <row r="354" spans="2:15" s="3" customFormat="1" x14ac:dyDescent="0.35">
      <c r="B354" s="2"/>
      <c r="C354" s="2"/>
      <c r="D354" s="2"/>
      <c r="E354" s="20"/>
      <c r="F354" s="20"/>
      <c r="G354" s="20"/>
      <c r="H354" s="22"/>
      <c r="I354" s="22"/>
      <c r="J354" s="22"/>
      <c r="K354" s="22"/>
      <c r="L354" s="20"/>
      <c r="M354" s="20"/>
      <c r="N354" s="20"/>
      <c r="O354" s="20"/>
    </row>
    <row r="355" spans="2:15" s="3" customFormat="1" x14ac:dyDescent="0.35">
      <c r="B355" s="2"/>
      <c r="C355" s="2"/>
      <c r="D355" s="2"/>
      <c r="E355" s="20"/>
      <c r="F355" s="20"/>
      <c r="G355" s="20"/>
      <c r="H355" s="22"/>
      <c r="I355" s="22"/>
      <c r="J355" s="22"/>
      <c r="K355" s="22"/>
      <c r="L355" s="20"/>
      <c r="M355" s="20"/>
      <c r="N355" s="20"/>
      <c r="O355" s="20"/>
    </row>
    <row r="356" spans="2:15" s="3" customFormat="1" x14ac:dyDescent="0.35">
      <c r="B356" s="2"/>
      <c r="C356" s="2"/>
      <c r="D356" s="2"/>
      <c r="E356" s="20"/>
      <c r="F356" s="20"/>
      <c r="G356" s="20"/>
      <c r="H356" s="22"/>
      <c r="I356" s="22"/>
      <c r="J356" s="22"/>
      <c r="K356" s="22"/>
      <c r="L356" s="20"/>
      <c r="M356" s="20"/>
      <c r="N356" s="20"/>
      <c r="O356" s="20"/>
    </row>
    <row r="357" spans="2:15" s="3" customFormat="1" x14ac:dyDescent="0.35">
      <c r="B357" s="2"/>
      <c r="C357" s="2"/>
      <c r="D357" s="2"/>
      <c r="E357" s="20"/>
      <c r="F357" s="20"/>
      <c r="G357" s="20"/>
      <c r="H357" s="22"/>
      <c r="I357" s="22"/>
      <c r="J357" s="22"/>
      <c r="K357" s="22"/>
      <c r="L357" s="20"/>
      <c r="M357" s="20"/>
      <c r="N357" s="20"/>
      <c r="O357" s="20"/>
    </row>
    <row r="358" spans="2:15" s="3" customFormat="1" x14ac:dyDescent="0.35">
      <c r="B358" s="2"/>
      <c r="C358" s="2"/>
      <c r="D358" s="2"/>
      <c r="E358" s="20"/>
      <c r="F358" s="20"/>
      <c r="G358" s="20"/>
      <c r="H358" s="22"/>
      <c r="I358" s="22"/>
      <c r="J358" s="22"/>
      <c r="K358" s="22"/>
      <c r="L358" s="20"/>
      <c r="M358" s="20"/>
      <c r="N358" s="20"/>
      <c r="O358" s="20"/>
    </row>
    <row r="359" spans="2:15" s="3" customFormat="1" x14ac:dyDescent="0.35">
      <c r="B359" s="2"/>
      <c r="C359" s="2"/>
      <c r="D359" s="2"/>
      <c r="E359" s="20"/>
      <c r="F359" s="20"/>
      <c r="G359" s="20"/>
      <c r="H359" s="22"/>
      <c r="I359" s="22"/>
      <c r="J359" s="22"/>
      <c r="K359" s="22"/>
      <c r="L359" s="20"/>
      <c r="M359" s="20"/>
      <c r="N359" s="20"/>
      <c r="O359" s="20"/>
    </row>
    <row r="360" spans="2:15" s="3" customFormat="1" x14ac:dyDescent="0.35">
      <c r="B360" s="2"/>
      <c r="C360" s="2"/>
      <c r="D360" s="2"/>
      <c r="E360" s="20"/>
      <c r="F360" s="20"/>
      <c r="G360" s="20"/>
      <c r="H360" s="22"/>
      <c r="I360" s="22"/>
      <c r="J360" s="22"/>
      <c r="K360" s="22"/>
      <c r="L360" s="20"/>
      <c r="M360" s="20"/>
      <c r="N360" s="20"/>
      <c r="O360" s="20"/>
    </row>
    <row r="361" spans="2:15" s="3" customFormat="1" x14ac:dyDescent="0.35">
      <c r="B361" s="2"/>
      <c r="C361" s="2"/>
      <c r="D361" s="2"/>
      <c r="E361" s="20"/>
      <c r="F361" s="20"/>
      <c r="G361" s="20"/>
      <c r="H361" s="22"/>
      <c r="I361" s="22"/>
      <c r="J361" s="22"/>
      <c r="K361" s="22"/>
      <c r="L361" s="20"/>
      <c r="M361" s="20"/>
      <c r="N361" s="20"/>
      <c r="O361" s="20"/>
    </row>
    <row r="362" spans="2:15" s="3" customFormat="1" x14ac:dyDescent="0.35">
      <c r="B362" s="2"/>
      <c r="C362" s="2"/>
      <c r="D362" s="2"/>
      <c r="E362" s="20"/>
      <c r="F362" s="20"/>
      <c r="G362" s="20"/>
      <c r="H362" s="22"/>
      <c r="I362" s="22"/>
      <c r="J362" s="22"/>
      <c r="K362" s="22"/>
      <c r="L362" s="20"/>
      <c r="M362" s="20"/>
      <c r="N362" s="20"/>
      <c r="O362" s="20"/>
    </row>
    <row r="363" spans="2:15" s="3" customFormat="1" x14ac:dyDescent="0.35">
      <c r="B363" s="2"/>
      <c r="C363" s="2"/>
      <c r="D363" s="2"/>
      <c r="E363" s="20"/>
      <c r="F363" s="20"/>
      <c r="G363" s="20"/>
      <c r="H363" s="22"/>
      <c r="I363" s="22"/>
      <c r="J363" s="22"/>
      <c r="K363" s="22"/>
      <c r="L363" s="20"/>
      <c r="M363" s="20"/>
      <c r="N363" s="20"/>
      <c r="O363" s="20"/>
    </row>
    <row r="364" spans="2:15" s="3" customFormat="1" x14ac:dyDescent="0.35">
      <c r="B364" s="2"/>
      <c r="C364" s="2"/>
      <c r="D364" s="2"/>
      <c r="E364" s="20"/>
      <c r="F364" s="20"/>
      <c r="G364" s="20"/>
      <c r="H364" s="22"/>
      <c r="I364" s="22"/>
      <c r="J364" s="22"/>
      <c r="K364" s="22"/>
      <c r="L364" s="20"/>
      <c r="M364" s="20"/>
      <c r="N364" s="20"/>
      <c r="O364" s="20"/>
    </row>
    <row r="365" spans="2:15" s="3" customFormat="1" x14ac:dyDescent="0.35">
      <c r="B365" s="2"/>
      <c r="C365" s="2"/>
      <c r="D365" s="2"/>
      <c r="E365" s="20"/>
      <c r="F365" s="20"/>
      <c r="G365" s="20"/>
      <c r="H365" s="22"/>
      <c r="I365" s="22"/>
      <c r="J365" s="22"/>
      <c r="K365" s="22"/>
      <c r="L365" s="20"/>
      <c r="M365" s="20"/>
      <c r="N365" s="20"/>
      <c r="O365" s="20"/>
    </row>
    <row r="366" spans="2:15" s="3" customFormat="1" x14ac:dyDescent="0.35">
      <c r="B366" s="2"/>
      <c r="C366" s="2"/>
      <c r="D366" s="2"/>
      <c r="E366" s="20"/>
      <c r="F366" s="20"/>
      <c r="G366" s="20"/>
      <c r="H366" s="22"/>
      <c r="I366" s="22"/>
      <c r="J366" s="22"/>
      <c r="K366" s="22"/>
      <c r="L366" s="20"/>
      <c r="M366" s="20"/>
      <c r="N366" s="20"/>
      <c r="O366" s="20"/>
    </row>
    <row r="367" spans="2:15" s="3" customFormat="1" x14ac:dyDescent="0.35">
      <c r="B367" s="2"/>
      <c r="C367" s="2"/>
      <c r="D367" s="2"/>
      <c r="E367" s="20"/>
      <c r="F367" s="20"/>
      <c r="G367" s="20"/>
      <c r="H367" s="22"/>
      <c r="I367" s="22"/>
      <c r="J367" s="22"/>
      <c r="K367" s="22"/>
      <c r="L367" s="20"/>
      <c r="M367" s="20"/>
      <c r="N367" s="20"/>
      <c r="O367" s="20"/>
    </row>
    <row r="368" spans="2:15" s="3" customFormat="1" x14ac:dyDescent="0.35">
      <c r="B368" s="2"/>
      <c r="C368" s="2"/>
      <c r="D368" s="2"/>
      <c r="E368" s="20"/>
      <c r="F368" s="20"/>
      <c r="G368" s="20"/>
      <c r="H368" s="22"/>
      <c r="I368" s="22"/>
      <c r="J368" s="22"/>
      <c r="K368" s="22"/>
      <c r="L368" s="20"/>
      <c r="M368" s="20"/>
      <c r="N368" s="20"/>
      <c r="O368" s="20"/>
    </row>
    <row r="369" spans="2:15" s="3" customFormat="1" x14ac:dyDescent="0.35">
      <c r="B369" s="2"/>
      <c r="C369" s="2"/>
      <c r="D369" s="2"/>
      <c r="E369" s="20"/>
      <c r="F369" s="20"/>
      <c r="G369" s="20"/>
      <c r="H369" s="22"/>
      <c r="I369" s="22"/>
      <c r="J369" s="22"/>
      <c r="K369" s="22"/>
      <c r="L369" s="20"/>
      <c r="M369" s="20"/>
      <c r="N369" s="20"/>
      <c r="O369" s="20"/>
    </row>
    <row r="370" spans="2:15" s="3" customFormat="1" x14ac:dyDescent="0.35">
      <c r="B370" s="2"/>
      <c r="C370" s="2"/>
      <c r="D370" s="2"/>
      <c r="E370" s="20"/>
      <c r="F370" s="20"/>
      <c r="G370" s="20"/>
      <c r="H370" s="22"/>
      <c r="I370" s="22"/>
      <c r="J370" s="22"/>
      <c r="K370" s="22"/>
      <c r="L370" s="20"/>
      <c r="M370" s="20"/>
      <c r="N370" s="20"/>
      <c r="O370" s="20"/>
    </row>
    <row r="371" spans="2:15" s="3" customFormat="1" x14ac:dyDescent="0.35">
      <c r="B371" s="2"/>
      <c r="C371" s="2"/>
      <c r="D371" s="2"/>
      <c r="E371" s="20"/>
      <c r="F371" s="20"/>
      <c r="G371" s="20"/>
      <c r="H371" s="22"/>
      <c r="I371" s="22"/>
      <c r="J371" s="22"/>
      <c r="K371" s="22"/>
      <c r="L371" s="20"/>
      <c r="M371" s="20"/>
      <c r="N371" s="20"/>
      <c r="O371" s="20"/>
    </row>
    <row r="372" spans="2:15" s="3" customFormat="1" x14ac:dyDescent="0.35">
      <c r="B372" s="2"/>
      <c r="C372" s="2"/>
      <c r="D372" s="2"/>
      <c r="E372" s="20"/>
      <c r="F372" s="20"/>
      <c r="G372" s="20"/>
      <c r="H372" s="22"/>
      <c r="I372" s="22"/>
      <c r="J372" s="22"/>
      <c r="K372" s="22"/>
      <c r="L372" s="20"/>
      <c r="M372" s="20"/>
      <c r="N372" s="20"/>
      <c r="O372" s="20"/>
    </row>
    <row r="373" spans="2:15" s="3" customFormat="1" x14ac:dyDescent="0.35">
      <c r="B373" s="2"/>
      <c r="C373" s="2"/>
      <c r="D373" s="2"/>
      <c r="E373" s="20"/>
      <c r="F373" s="20"/>
      <c r="G373" s="20"/>
      <c r="H373" s="22"/>
      <c r="I373" s="22"/>
      <c r="J373" s="22"/>
      <c r="K373" s="22"/>
      <c r="L373" s="20"/>
      <c r="M373" s="20"/>
      <c r="N373" s="20"/>
      <c r="O373" s="20"/>
    </row>
    <row r="374" spans="2:15" s="3" customFormat="1" x14ac:dyDescent="0.35">
      <c r="B374" s="2"/>
      <c r="C374" s="2"/>
      <c r="D374" s="2"/>
      <c r="E374" s="20"/>
      <c r="F374" s="20"/>
      <c r="G374" s="20"/>
      <c r="H374" s="22"/>
      <c r="I374" s="22"/>
      <c r="J374" s="22"/>
      <c r="K374" s="22"/>
      <c r="L374" s="20"/>
      <c r="M374" s="20"/>
      <c r="N374" s="20"/>
      <c r="O374" s="20"/>
    </row>
    <row r="375" spans="2:15" s="3" customFormat="1" x14ac:dyDescent="0.35">
      <c r="B375" s="2"/>
      <c r="C375" s="2"/>
      <c r="D375" s="2"/>
      <c r="E375" s="20"/>
      <c r="F375" s="20"/>
      <c r="G375" s="20"/>
      <c r="H375" s="22"/>
      <c r="I375" s="22"/>
      <c r="J375" s="22"/>
      <c r="K375" s="22"/>
      <c r="L375" s="20"/>
      <c r="M375" s="20"/>
      <c r="N375" s="20"/>
      <c r="O375" s="20"/>
    </row>
    <row r="376" spans="2:15" s="3" customFormat="1" x14ac:dyDescent="0.35">
      <c r="B376" s="2"/>
      <c r="C376" s="2"/>
      <c r="D376" s="2"/>
      <c r="E376" s="20"/>
      <c r="F376" s="20"/>
      <c r="G376" s="20"/>
      <c r="H376" s="22"/>
      <c r="I376" s="22"/>
      <c r="J376" s="22"/>
      <c r="K376" s="22"/>
      <c r="L376" s="20"/>
      <c r="M376" s="20"/>
      <c r="N376" s="20"/>
      <c r="O376" s="20"/>
    </row>
    <row r="377" spans="2:15" s="3" customFormat="1" x14ac:dyDescent="0.35">
      <c r="B377" s="2"/>
      <c r="C377" s="2"/>
      <c r="D377" s="2"/>
      <c r="E377" s="20"/>
      <c r="F377" s="20"/>
      <c r="G377" s="20"/>
      <c r="H377" s="22"/>
      <c r="I377" s="22"/>
      <c r="J377" s="22"/>
      <c r="K377" s="22"/>
      <c r="L377" s="20"/>
      <c r="M377" s="20"/>
      <c r="N377" s="20"/>
      <c r="O377" s="20"/>
    </row>
    <row r="378" spans="2:15" s="3" customFormat="1" x14ac:dyDescent="0.35">
      <c r="B378" s="2"/>
      <c r="C378" s="2"/>
      <c r="D378" s="2"/>
      <c r="E378" s="20"/>
      <c r="F378" s="20"/>
      <c r="G378" s="20"/>
      <c r="H378" s="22"/>
      <c r="I378" s="22"/>
      <c r="J378" s="22"/>
      <c r="K378" s="22"/>
      <c r="L378" s="20"/>
      <c r="M378" s="20"/>
      <c r="N378" s="20"/>
      <c r="O378" s="20"/>
    </row>
    <row r="379" spans="2:15" s="3" customFormat="1" x14ac:dyDescent="0.35">
      <c r="B379" s="2"/>
      <c r="C379" s="2"/>
      <c r="D379" s="2"/>
      <c r="E379" s="20"/>
      <c r="F379" s="20"/>
      <c r="G379" s="20"/>
      <c r="H379" s="22"/>
      <c r="I379" s="22"/>
      <c r="J379" s="22"/>
      <c r="K379" s="22"/>
      <c r="L379" s="20"/>
      <c r="M379" s="20"/>
      <c r="N379" s="20"/>
      <c r="O379" s="20"/>
    </row>
    <row r="380" spans="2:15" s="3" customFormat="1" x14ac:dyDescent="0.35">
      <c r="B380" s="2"/>
      <c r="C380" s="2"/>
      <c r="D380" s="2"/>
      <c r="E380" s="20"/>
      <c r="F380" s="20"/>
      <c r="G380" s="20"/>
      <c r="H380" s="22"/>
      <c r="I380" s="22"/>
      <c r="J380" s="22"/>
      <c r="K380" s="22"/>
      <c r="L380" s="20"/>
      <c r="M380" s="20"/>
      <c r="N380" s="20"/>
      <c r="O380" s="20"/>
    </row>
    <row r="381" spans="2:15" s="3" customFormat="1" x14ac:dyDescent="0.35">
      <c r="B381" s="2"/>
      <c r="C381" s="2"/>
      <c r="D381" s="2"/>
      <c r="E381" s="20"/>
      <c r="F381" s="20"/>
      <c r="G381" s="20"/>
      <c r="H381" s="22"/>
      <c r="I381" s="22"/>
      <c r="J381" s="22"/>
      <c r="K381" s="22"/>
      <c r="L381" s="20"/>
      <c r="M381" s="20"/>
      <c r="N381" s="20"/>
      <c r="O381" s="20"/>
    </row>
    <row r="382" spans="2:15" s="3" customFormat="1" x14ac:dyDescent="0.35">
      <c r="B382" s="2"/>
      <c r="C382" s="2"/>
      <c r="D382" s="2"/>
      <c r="E382" s="20"/>
      <c r="F382" s="20"/>
      <c r="G382" s="20"/>
      <c r="H382" s="22"/>
      <c r="I382" s="22"/>
      <c r="J382" s="22"/>
      <c r="K382" s="22"/>
      <c r="L382" s="20"/>
      <c r="M382" s="20"/>
      <c r="N382" s="20"/>
      <c r="O382" s="20"/>
    </row>
    <row r="383" spans="2:15" s="3" customFormat="1" x14ac:dyDescent="0.35">
      <c r="B383" s="2"/>
      <c r="C383" s="2"/>
      <c r="D383" s="2"/>
      <c r="E383" s="20"/>
      <c r="F383" s="20"/>
      <c r="G383" s="20"/>
      <c r="H383" s="22"/>
      <c r="I383" s="22"/>
      <c r="J383" s="22"/>
      <c r="K383" s="22"/>
      <c r="L383" s="20"/>
      <c r="M383" s="20"/>
      <c r="N383" s="20"/>
      <c r="O383" s="20"/>
    </row>
    <row r="384" spans="2:15" s="3" customFormat="1" x14ac:dyDescent="0.35">
      <c r="B384" s="2"/>
      <c r="C384" s="2"/>
      <c r="D384" s="2"/>
      <c r="E384" s="20"/>
      <c r="F384" s="20"/>
      <c r="G384" s="20"/>
      <c r="H384" s="22"/>
      <c r="I384" s="22"/>
      <c r="J384" s="22"/>
      <c r="K384" s="22"/>
      <c r="L384" s="20"/>
      <c r="M384" s="20"/>
      <c r="N384" s="20"/>
      <c r="O384" s="20"/>
    </row>
    <row r="385" spans="2:15" s="3" customFormat="1" x14ac:dyDescent="0.35">
      <c r="B385" s="2"/>
      <c r="C385" s="2"/>
      <c r="D385" s="2"/>
      <c r="E385" s="20"/>
      <c r="F385" s="20"/>
      <c r="G385" s="20"/>
      <c r="H385" s="22"/>
      <c r="I385" s="22"/>
      <c r="J385" s="22"/>
      <c r="K385" s="22"/>
      <c r="L385" s="20"/>
      <c r="M385" s="20"/>
      <c r="N385" s="20"/>
      <c r="O385" s="20"/>
    </row>
    <row r="386" spans="2:15" s="3" customFormat="1" x14ac:dyDescent="0.35">
      <c r="B386" s="2"/>
      <c r="C386" s="2"/>
      <c r="D386" s="2"/>
      <c r="E386" s="20"/>
      <c r="F386" s="20"/>
      <c r="G386" s="20"/>
      <c r="H386" s="22"/>
      <c r="I386" s="22"/>
      <c r="J386" s="22"/>
      <c r="K386" s="22"/>
      <c r="L386" s="20"/>
      <c r="M386" s="20"/>
      <c r="N386" s="20"/>
      <c r="O386" s="20"/>
    </row>
    <row r="387" spans="2:15" s="3" customFormat="1" x14ac:dyDescent="0.35">
      <c r="B387" s="2"/>
      <c r="C387" s="2"/>
      <c r="D387" s="2"/>
      <c r="E387" s="20"/>
      <c r="F387" s="20"/>
      <c r="G387" s="20"/>
      <c r="H387" s="22"/>
      <c r="I387" s="22"/>
      <c r="J387" s="22"/>
      <c r="K387" s="22"/>
      <c r="L387" s="20"/>
      <c r="M387" s="20"/>
      <c r="N387" s="20"/>
      <c r="O387" s="20"/>
    </row>
    <row r="388" spans="2:15" s="3" customFormat="1" x14ac:dyDescent="0.35">
      <c r="B388" s="2"/>
      <c r="C388" s="2"/>
      <c r="D388" s="2"/>
      <c r="E388" s="20"/>
      <c r="F388" s="20"/>
      <c r="G388" s="20"/>
      <c r="H388" s="22"/>
      <c r="I388" s="22"/>
      <c r="J388" s="22"/>
      <c r="K388" s="22"/>
      <c r="L388" s="20"/>
      <c r="M388" s="20"/>
      <c r="N388" s="20"/>
      <c r="O388" s="20"/>
    </row>
    <row r="389" spans="2:15" s="3" customFormat="1" x14ac:dyDescent="0.35">
      <c r="B389" s="2"/>
      <c r="C389" s="2"/>
      <c r="D389" s="2"/>
      <c r="E389" s="20"/>
      <c r="F389" s="20"/>
      <c r="G389" s="20"/>
      <c r="H389" s="22"/>
      <c r="I389" s="22"/>
      <c r="J389" s="22"/>
      <c r="K389" s="22"/>
      <c r="L389" s="20"/>
      <c r="M389" s="20"/>
      <c r="N389" s="20"/>
      <c r="O389" s="20"/>
    </row>
    <row r="390" spans="2:15" s="3" customFormat="1" x14ac:dyDescent="0.35">
      <c r="B390" s="2"/>
      <c r="C390" s="2"/>
      <c r="D390" s="2"/>
      <c r="E390" s="20"/>
      <c r="F390" s="20"/>
      <c r="G390" s="20"/>
      <c r="H390" s="22"/>
      <c r="I390" s="22"/>
      <c r="J390" s="22"/>
      <c r="K390" s="22"/>
      <c r="L390" s="20"/>
      <c r="M390" s="20"/>
      <c r="N390" s="20"/>
      <c r="O390" s="20"/>
    </row>
    <row r="391" spans="2:15" s="3" customFormat="1" x14ac:dyDescent="0.35">
      <c r="B391" s="2"/>
      <c r="C391" s="2"/>
      <c r="D391" s="2"/>
      <c r="E391" s="20"/>
      <c r="F391" s="20"/>
      <c r="G391" s="20"/>
      <c r="H391" s="22"/>
      <c r="I391" s="22"/>
      <c r="J391" s="22"/>
      <c r="K391" s="22"/>
      <c r="L391" s="20"/>
      <c r="M391" s="20"/>
      <c r="N391" s="20"/>
      <c r="O391" s="20"/>
    </row>
    <row r="392" spans="2:15" s="3" customFormat="1" x14ac:dyDescent="0.35">
      <c r="B392" s="2"/>
      <c r="C392" s="2"/>
      <c r="D392" s="2"/>
      <c r="E392" s="20"/>
      <c r="F392" s="20"/>
      <c r="G392" s="20"/>
      <c r="H392" s="22"/>
      <c r="I392" s="22"/>
      <c r="J392" s="22"/>
      <c r="K392" s="22"/>
      <c r="L392" s="20"/>
      <c r="M392" s="20"/>
      <c r="N392" s="20"/>
      <c r="O392" s="20"/>
    </row>
    <row r="393" spans="2:15" s="3" customFormat="1" x14ac:dyDescent="0.35">
      <c r="B393" s="2"/>
      <c r="C393" s="2"/>
      <c r="D393" s="2"/>
      <c r="E393" s="20"/>
      <c r="F393" s="20"/>
      <c r="G393" s="20"/>
      <c r="H393" s="22"/>
      <c r="I393" s="22"/>
      <c r="J393" s="22"/>
      <c r="K393" s="22"/>
      <c r="L393" s="20"/>
      <c r="M393" s="20"/>
      <c r="N393" s="20"/>
      <c r="O393" s="20"/>
    </row>
    <row r="394" spans="2:15" s="3" customFormat="1" x14ac:dyDescent="0.35">
      <c r="B394" s="2"/>
      <c r="C394" s="2"/>
      <c r="D394" s="2"/>
      <c r="E394" s="20"/>
      <c r="F394" s="20"/>
      <c r="G394" s="20"/>
      <c r="H394" s="22"/>
      <c r="I394" s="22"/>
      <c r="J394" s="22"/>
      <c r="K394" s="22"/>
      <c r="L394" s="20"/>
      <c r="M394" s="20"/>
      <c r="N394" s="20"/>
      <c r="O394" s="20"/>
    </row>
    <row r="395" spans="2:15" s="3" customFormat="1" x14ac:dyDescent="0.35">
      <c r="B395" s="2"/>
      <c r="C395" s="2"/>
      <c r="D395" s="2"/>
      <c r="E395" s="20"/>
      <c r="F395" s="20"/>
      <c r="G395" s="20"/>
      <c r="H395" s="22"/>
      <c r="I395" s="22"/>
      <c r="J395" s="22"/>
      <c r="K395" s="22"/>
      <c r="L395" s="20"/>
      <c r="M395" s="20"/>
      <c r="N395" s="20"/>
      <c r="O395" s="20"/>
    </row>
    <row r="396" spans="2:15" s="3" customFormat="1" x14ac:dyDescent="0.35">
      <c r="B396" s="2"/>
      <c r="C396" s="2"/>
      <c r="D396" s="2"/>
      <c r="E396" s="20"/>
      <c r="F396" s="20"/>
      <c r="G396" s="20"/>
      <c r="H396" s="22"/>
      <c r="I396" s="22"/>
      <c r="J396" s="22"/>
      <c r="K396" s="22"/>
      <c r="L396" s="20"/>
      <c r="M396" s="20"/>
      <c r="N396" s="20"/>
      <c r="O396" s="20"/>
    </row>
    <row r="397" spans="2:15" s="3" customFormat="1" x14ac:dyDescent="0.35">
      <c r="B397" s="2"/>
      <c r="C397" s="2"/>
      <c r="D397" s="2"/>
      <c r="E397" s="20"/>
      <c r="F397" s="20"/>
      <c r="G397" s="20"/>
      <c r="H397" s="22"/>
      <c r="I397" s="22"/>
      <c r="J397" s="22"/>
      <c r="K397" s="22"/>
      <c r="L397" s="20"/>
      <c r="M397" s="20"/>
      <c r="N397" s="20"/>
      <c r="O397" s="20"/>
    </row>
    <row r="398" spans="2:15" s="3" customFormat="1" x14ac:dyDescent="0.35">
      <c r="B398" s="2"/>
      <c r="C398" s="2"/>
      <c r="D398" s="2"/>
      <c r="E398" s="20"/>
      <c r="F398" s="20"/>
      <c r="G398" s="20"/>
      <c r="H398" s="22"/>
      <c r="I398" s="22"/>
      <c r="J398" s="22"/>
      <c r="K398" s="22"/>
      <c r="L398" s="20"/>
      <c r="M398" s="20"/>
      <c r="N398" s="20"/>
      <c r="O398" s="20"/>
    </row>
    <row r="399" spans="2:15" s="3" customFormat="1" x14ac:dyDescent="0.35">
      <c r="B399" s="2"/>
      <c r="C399" s="2"/>
      <c r="D399" s="2"/>
      <c r="E399" s="20"/>
      <c r="F399" s="20"/>
      <c r="G399" s="20"/>
      <c r="H399" s="22"/>
      <c r="I399" s="22"/>
      <c r="J399" s="22"/>
      <c r="K399" s="22"/>
      <c r="L399" s="20"/>
      <c r="M399" s="20"/>
      <c r="N399" s="20"/>
      <c r="O399" s="20"/>
    </row>
    <row r="400" spans="2:15" s="3" customFormat="1" x14ac:dyDescent="0.35">
      <c r="B400" s="2"/>
      <c r="C400" s="2"/>
      <c r="D400" s="2"/>
      <c r="E400" s="20"/>
      <c r="F400" s="20"/>
      <c r="G400" s="20"/>
      <c r="H400" s="22"/>
      <c r="I400" s="22"/>
      <c r="J400" s="22"/>
      <c r="K400" s="22"/>
      <c r="L400" s="20"/>
      <c r="M400" s="20"/>
      <c r="N400" s="20"/>
      <c r="O400" s="20"/>
    </row>
    <row r="401" spans="2:15" s="3" customFormat="1" x14ac:dyDescent="0.35">
      <c r="B401" s="2"/>
      <c r="C401" s="2"/>
      <c r="D401" s="2"/>
      <c r="E401" s="20"/>
      <c r="F401" s="20"/>
      <c r="G401" s="20"/>
      <c r="H401" s="22"/>
      <c r="I401" s="22"/>
      <c r="J401" s="22"/>
      <c r="K401" s="22"/>
      <c r="L401" s="20"/>
      <c r="M401" s="20"/>
      <c r="N401" s="20"/>
      <c r="O401" s="20"/>
    </row>
    <row r="402" spans="2:15" s="3" customFormat="1" x14ac:dyDescent="0.35">
      <c r="B402" s="2"/>
      <c r="C402" s="2"/>
      <c r="D402" s="2"/>
      <c r="E402" s="20"/>
      <c r="F402" s="20"/>
      <c r="G402" s="20"/>
      <c r="H402" s="22"/>
      <c r="I402" s="22"/>
      <c r="J402" s="22"/>
      <c r="K402" s="22"/>
      <c r="L402" s="20"/>
      <c r="M402" s="20"/>
      <c r="N402" s="20"/>
      <c r="O402" s="20"/>
    </row>
    <row r="403" spans="2:15" s="3" customFormat="1" x14ac:dyDescent="0.35">
      <c r="B403" s="2"/>
      <c r="C403" s="2"/>
      <c r="D403" s="2"/>
      <c r="E403" s="20"/>
      <c r="F403" s="20"/>
      <c r="G403" s="20"/>
      <c r="H403" s="22"/>
      <c r="I403" s="22"/>
      <c r="J403" s="22"/>
      <c r="K403" s="22"/>
      <c r="L403" s="20"/>
      <c r="M403" s="20"/>
      <c r="N403" s="20"/>
      <c r="O403" s="20"/>
    </row>
    <row r="404" spans="2:15" s="3" customFormat="1" x14ac:dyDescent="0.35">
      <c r="B404" s="2"/>
      <c r="C404" s="2"/>
      <c r="D404" s="2"/>
      <c r="E404" s="20"/>
      <c r="F404" s="20"/>
      <c r="G404" s="20"/>
      <c r="H404" s="22"/>
      <c r="I404" s="22"/>
      <c r="J404" s="22"/>
      <c r="K404" s="22"/>
      <c r="L404" s="20"/>
      <c r="M404" s="20"/>
      <c r="N404" s="20"/>
      <c r="O404" s="20"/>
    </row>
    <row r="405" spans="2:15" s="3" customFormat="1" x14ac:dyDescent="0.35">
      <c r="B405" s="2"/>
      <c r="C405" s="2"/>
      <c r="D405" s="2"/>
      <c r="E405" s="20"/>
      <c r="F405" s="20"/>
      <c r="G405" s="20"/>
      <c r="H405" s="22"/>
      <c r="I405" s="22"/>
      <c r="J405" s="22"/>
      <c r="K405" s="22"/>
      <c r="L405" s="20"/>
      <c r="M405" s="20"/>
      <c r="N405" s="20"/>
      <c r="O405" s="20"/>
    </row>
    <row r="406" spans="2:15" s="3" customFormat="1" x14ac:dyDescent="0.35">
      <c r="B406" s="2"/>
      <c r="C406" s="2"/>
      <c r="D406" s="2"/>
      <c r="E406" s="20"/>
      <c r="F406" s="20"/>
      <c r="G406" s="20"/>
      <c r="H406" s="22"/>
      <c r="I406" s="22"/>
      <c r="J406" s="22"/>
      <c r="K406" s="22"/>
      <c r="L406" s="20"/>
      <c r="M406" s="20"/>
      <c r="N406" s="20"/>
      <c r="O406" s="20"/>
    </row>
    <row r="407" spans="2:15" s="3" customFormat="1" x14ac:dyDescent="0.35">
      <c r="B407" s="2"/>
      <c r="C407" s="2"/>
      <c r="D407" s="2"/>
      <c r="E407" s="20"/>
      <c r="F407" s="20"/>
      <c r="G407" s="20"/>
      <c r="H407" s="22"/>
      <c r="I407" s="22"/>
      <c r="J407" s="22"/>
      <c r="K407" s="22"/>
      <c r="L407" s="20"/>
      <c r="M407" s="20"/>
      <c r="N407" s="20"/>
      <c r="O407" s="20"/>
    </row>
    <row r="408" spans="2:15" s="3" customFormat="1" x14ac:dyDescent="0.35">
      <c r="B408" s="2"/>
      <c r="C408" s="2"/>
      <c r="D408" s="2"/>
      <c r="E408" s="20"/>
      <c r="F408" s="20"/>
      <c r="G408" s="20"/>
      <c r="H408" s="22"/>
      <c r="I408" s="22"/>
      <c r="J408" s="22"/>
      <c r="K408" s="22"/>
      <c r="L408" s="20"/>
      <c r="M408" s="20"/>
      <c r="N408" s="20"/>
      <c r="O408" s="20"/>
    </row>
    <row r="409" spans="2:15" s="3" customFormat="1" x14ac:dyDescent="0.35">
      <c r="B409" s="2"/>
      <c r="C409" s="2"/>
      <c r="D409" s="2"/>
      <c r="E409" s="20"/>
      <c r="F409" s="20"/>
      <c r="G409" s="20"/>
      <c r="H409" s="22"/>
      <c r="I409" s="22"/>
      <c r="J409" s="22"/>
      <c r="K409" s="22"/>
      <c r="L409" s="20"/>
      <c r="M409" s="20"/>
      <c r="N409" s="20"/>
      <c r="O409" s="20"/>
    </row>
    <row r="410" spans="2:15" s="3" customFormat="1" x14ac:dyDescent="0.35">
      <c r="B410" s="2"/>
      <c r="C410" s="2"/>
      <c r="D410" s="2"/>
      <c r="E410" s="20"/>
      <c r="F410" s="20"/>
      <c r="G410" s="20"/>
      <c r="H410" s="22"/>
      <c r="I410" s="22"/>
      <c r="J410" s="22"/>
      <c r="K410" s="22"/>
      <c r="L410" s="20"/>
      <c r="M410" s="20"/>
      <c r="N410" s="20"/>
      <c r="O410" s="20"/>
    </row>
    <row r="411" spans="2:15" s="3" customFormat="1" x14ac:dyDescent="0.35">
      <c r="B411" s="2"/>
      <c r="C411" s="2"/>
      <c r="D411" s="2"/>
      <c r="E411" s="20"/>
      <c r="F411" s="20"/>
      <c r="G411" s="20"/>
      <c r="H411" s="22"/>
      <c r="I411" s="22"/>
      <c r="J411" s="22"/>
      <c r="K411" s="22"/>
      <c r="L411" s="20"/>
      <c r="M411" s="20"/>
      <c r="N411" s="20"/>
      <c r="O411" s="20"/>
    </row>
    <row r="412" spans="2:15" s="3" customFormat="1" x14ac:dyDescent="0.35">
      <c r="B412" s="2"/>
      <c r="C412" s="2"/>
      <c r="D412" s="2"/>
      <c r="E412" s="20"/>
      <c r="F412" s="20"/>
      <c r="G412" s="20"/>
      <c r="H412" s="22"/>
      <c r="I412" s="22"/>
      <c r="J412" s="22"/>
      <c r="K412" s="22"/>
      <c r="L412" s="20"/>
      <c r="M412" s="20"/>
      <c r="N412" s="20"/>
      <c r="O412" s="20"/>
    </row>
    <row r="413" spans="2:15" s="3" customFormat="1" x14ac:dyDescent="0.35">
      <c r="B413" s="2"/>
      <c r="C413" s="2"/>
      <c r="D413" s="2"/>
      <c r="E413" s="20"/>
      <c r="F413" s="20"/>
      <c r="G413" s="20"/>
      <c r="H413" s="22"/>
      <c r="I413" s="22"/>
      <c r="J413" s="22"/>
      <c r="K413" s="22"/>
      <c r="L413" s="20"/>
      <c r="M413" s="20"/>
      <c r="N413" s="20"/>
      <c r="O413" s="20"/>
    </row>
    <row r="414" spans="2:15" s="3" customFormat="1" x14ac:dyDescent="0.35">
      <c r="B414" s="2"/>
      <c r="C414" s="2"/>
      <c r="D414" s="2"/>
      <c r="E414" s="20"/>
      <c r="F414" s="20"/>
      <c r="G414" s="20"/>
      <c r="H414" s="22"/>
      <c r="I414" s="22"/>
      <c r="J414" s="22"/>
      <c r="K414" s="22"/>
      <c r="L414" s="20"/>
      <c r="M414" s="20"/>
      <c r="N414" s="20"/>
      <c r="O414" s="20"/>
    </row>
    <row r="415" spans="2:15" s="3" customFormat="1" x14ac:dyDescent="0.35">
      <c r="B415" s="2"/>
      <c r="C415" s="2"/>
      <c r="D415" s="2"/>
      <c r="E415" s="20"/>
      <c r="F415" s="20"/>
      <c r="G415" s="20"/>
      <c r="H415" s="22"/>
      <c r="I415" s="22"/>
      <c r="J415" s="22"/>
      <c r="K415" s="22"/>
      <c r="L415" s="20"/>
      <c r="M415" s="20"/>
      <c r="N415" s="20"/>
      <c r="O415" s="20"/>
    </row>
    <row r="416" spans="2:15" s="3" customFormat="1" x14ac:dyDescent="0.35">
      <c r="B416" s="2"/>
      <c r="C416" s="2"/>
      <c r="D416" s="2"/>
      <c r="E416" s="20"/>
      <c r="F416" s="20"/>
      <c r="G416" s="20"/>
      <c r="H416" s="22"/>
      <c r="I416" s="22"/>
      <c r="J416" s="22"/>
      <c r="K416" s="22"/>
      <c r="L416" s="20"/>
      <c r="M416" s="20"/>
      <c r="N416" s="20"/>
      <c r="O416" s="20"/>
    </row>
    <row r="417" spans="2:15" s="3" customFormat="1" x14ac:dyDescent="0.35">
      <c r="B417" s="2"/>
      <c r="C417" s="2"/>
      <c r="D417" s="2"/>
      <c r="E417" s="20"/>
      <c r="F417" s="20"/>
      <c r="G417" s="20"/>
      <c r="H417" s="22"/>
      <c r="I417" s="22"/>
      <c r="J417" s="22"/>
      <c r="K417" s="22"/>
      <c r="L417" s="20"/>
      <c r="M417" s="20"/>
      <c r="N417" s="20"/>
      <c r="O417" s="20"/>
    </row>
    <row r="418" spans="2:15" s="3" customFormat="1" x14ac:dyDescent="0.35">
      <c r="B418" s="2"/>
      <c r="C418" s="2"/>
      <c r="D418" s="2"/>
      <c r="E418" s="20"/>
      <c r="F418" s="20"/>
      <c r="G418" s="20"/>
      <c r="H418" s="22"/>
      <c r="I418" s="22"/>
      <c r="J418" s="22"/>
      <c r="K418" s="22"/>
      <c r="L418" s="20"/>
      <c r="M418" s="20"/>
      <c r="N418" s="20"/>
      <c r="O418" s="20"/>
    </row>
    <row r="419" spans="2:15" s="3" customFormat="1" x14ac:dyDescent="0.35">
      <c r="B419" s="2"/>
      <c r="C419" s="2"/>
      <c r="D419" s="2"/>
      <c r="E419" s="20"/>
      <c r="F419" s="20"/>
      <c r="G419" s="20"/>
      <c r="H419" s="22"/>
      <c r="I419" s="22"/>
      <c r="J419" s="22"/>
      <c r="K419" s="22"/>
      <c r="L419" s="20"/>
      <c r="M419" s="20"/>
      <c r="N419" s="20"/>
      <c r="O419" s="20"/>
    </row>
    <row r="420" spans="2:15" s="3" customFormat="1" x14ac:dyDescent="0.35">
      <c r="B420" s="2"/>
      <c r="C420" s="2"/>
      <c r="D420" s="2"/>
      <c r="E420" s="20"/>
      <c r="F420" s="20"/>
      <c r="G420" s="20"/>
      <c r="H420" s="22"/>
      <c r="I420" s="22"/>
      <c r="J420" s="22"/>
      <c r="K420" s="22"/>
      <c r="L420" s="20"/>
      <c r="M420" s="20"/>
      <c r="N420" s="20"/>
      <c r="O420" s="20"/>
    </row>
    <row r="421" spans="2:15" s="3" customFormat="1" x14ac:dyDescent="0.35">
      <c r="B421" s="2"/>
      <c r="C421" s="2"/>
      <c r="D421" s="2"/>
      <c r="E421" s="20"/>
      <c r="F421" s="20"/>
      <c r="G421" s="20"/>
      <c r="H421" s="22"/>
      <c r="I421" s="22"/>
      <c r="J421" s="22"/>
      <c r="K421" s="22"/>
      <c r="L421" s="20"/>
      <c r="M421" s="20"/>
      <c r="N421" s="20"/>
      <c r="O421" s="20"/>
    </row>
    <row r="422" spans="2:15" s="3" customFormat="1" x14ac:dyDescent="0.35">
      <c r="B422" s="2"/>
      <c r="C422" s="2"/>
      <c r="D422" s="2"/>
      <c r="E422" s="20"/>
      <c r="F422" s="20"/>
      <c r="G422" s="20"/>
      <c r="H422" s="22"/>
      <c r="I422" s="22"/>
      <c r="J422" s="22"/>
      <c r="K422" s="22"/>
      <c r="L422" s="20"/>
      <c r="M422" s="20"/>
      <c r="N422" s="20"/>
      <c r="O422" s="20"/>
    </row>
    <row r="423" spans="2:15" s="3" customFormat="1" x14ac:dyDescent="0.35">
      <c r="B423" s="2"/>
      <c r="C423" s="2"/>
      <c r="D423" s="2"/>
      <c r="E423" s="20"/>
      <c r="F423" s="20"/>
      <c r="G423" s="20"/>
      <c r="H423" s="22"/>
      <c r="I423" s="22"/>
      <c r="J423" s="22"/>
      <c r="K423" s="22"/>
      <c r="L423" s="20"/>
      <c r="M423" s="20"/>
      <c r="N423" s="20"/>
      <c r="O423" s="20"/>
    </row>
    <row r="424" spans="2:15" s="3" customFormat="1" x14ac:dyDescent="0.35">
      <c r="B424" s="2"/>
      <c r="C424" s="2"/>
      <c r="D424" s="2"/>
      <c r="E424" s="20"/>
      <c r="F424" s="20"/>
      <c r="G424" s="20"/>
      <c r="H424" s="22"/>
      <c r="I424" s="22"/>
      <c r="J424" s="22"/>
      <c r="K424" s="22"/>
      <c r="L424" s="20"/>
      <c r="M424" s="20"/>
      <c r="N424" s="20"/>
      <c r="O424" s="20"/>
    </row>
    <row r="425" spans="2:15" s="3" customFormat="1" x14ac:dyDescent="0.35">
      <c r="B425" s="2"/>
      <c r="C425" s="2"/>
      <c r="D425" s="2"/>
      <c r="E425" s="20"/>
      <c r="F425" s="20"/>
      <c r="G425" s="20"/>
      <c r="H425" s="22"/>
      <c r="I425" s="22"/>
      <c r="J425" s="22"/>
      <c r="K425" s="22"/>
      <c r="L425" s="20"/>
      <c r="M425" s="20"/>
      <c r="N425" s="20"/>
      <c r="O425" s="20"/>
    </row>
    <row r="426" spans="2:15" s="3" customFormat="1" x14ac:dyDescent="0.35">
      <c r="B426" s="2"/>
      <c r="C426" s="2"/>
      <c r="D426" s="2"/>
      <c r="E426" s="20"/>
      <c r="F426" s="20"/>
      <c r="G426" s="20"/>
      <c r="H426" s="22"/>
      <c r="I426" s="22"/>
      <c r="J426" s="22"/>
      <c r="K426" s="22"/>
      <c r="L426" s="20"/>
      <c r="M426" s="20"/>
      <c r="N426" s="20"/>
      <c r="O426" s="20"/>
    </row>
    <row r="427" spans="2:15" s="3" customFormat="1" x14ac:dyDescent="0.35">
      <c r="B427" s="2"/>
      <c r="C427" s="2"/>
      <c r="D427" s="2"/>
      <c r="E427" s="20"/>
      <c r="F427" s="20"/>
      <c r="G427" s="20"/>
      <c r="H427" s="22"/>
      <c r="I427" s="22"/>
      <c r="J427" s="22"/>
      <c r="K427" s="22"/>
      <c r="L427" s="20"/>
      <c r="M427" s="20"/>
      <c r="N427" s="20"/>
      <c r="O427" s="20"/>
    </row>
    <row r="428" spans="2:15" s="3" customFormat="1" x14ac:dyDescent="0.35">
      <c r="B428" s="2"/>
      <c r="C428" s="2"/>
      <c r="D428" s="2"/>
      <c r="E428" s="20"/>
      <c r="F428" s="20"/>
      <c r="G428" s="20"/>
      <c r="H428" s="22"/>
      <c r="I428" s="22"/>
      <c r="J428" s="22"/>
      <c r="K428" s="22"/>
      <c r="L428" s="20"/>
      <c r="M428" s="20"/>
      <c r="N428" s="20"/>
      <c r="O428" s="20"/>
    </row>
    <row r="429" spans="2:15" s="3" customFormat="1" x14ac:dyDescent="0.35">
      <c r="B429" s="2"/>
      <c r="C429" s="2"/>
      <c r="D429" s="2"/>
      <c r="E429" s="20"/>
      <c r="F429" s="20"/>
      <c r="G429" s="20"/>
      <c r="H429" s="22"/>
      <c r="I429" s="22"/>
      <c r="J429" s="22"/>
      <c r="K429" s="22"/>
      <c r="L429" s="20"/>
      <c r="M429" s="20"/>
      <c r="N429" s="20"/>
      <c r="O429" s="20"/>
    </row>
    <row r="430" spans="2:15" s="3" customFormat="1" x14ac:dyDescent="0.35">
      <c r="B430" s="2"/>
      <c r="C430" s="2"/>
      <c r="D430" s="2"/>
      <c r="E430" s="20"/>
      <c r="F430" s="20"/>
      <c r="G430" s="20"/>
      <c r="H430" s="22"/>
      <c r="I430" s="22"/>
      <c r="J430" s="22"/>
      <c r="K430" s="22"/>
      <c r="L430" s="20"/>
      <c r="M430" s="20"/>
      <c r="N430" s="20"/>
      <c r="O430" s="20"/>
    </row>
    <row r="431" spans="2:15" s="3" customFormat="1" x14ac:dyDescent="0.35">
      <c r="B431" s="2"/>
      <c r="C431" s="2"/>
      <c r="D431" s="2"/>
      <c r="E431" s="20"/>
      <c r="F431" s="20"/>
      <c r="G431" s="20"/>
      <c r="H431" s="22"/>
      <c r="I431" s="22"/>
      <c r="J431" s="22"/>
      <c r="K431" s="22"/>
      <c r="L431" s="20"/>
      <c r="M431" s="20"/>
      <c r="N431" s="20"/>
      <c r="O431" s="20"/>
    </row>
    <row r="432" spans="2:15" s="3" customFormat="1" x14ac:dyDescent="0.35">
      <c r="B432" s="2"/>
      <c r="C432" s="2"/>
      <c r="D432" s="2"/>
      <c r="E432" s="20"/>
      <c r="F432" s="20"/>
      <c r="G432" s="20"/>
      <c r="H432" s="22"/>
      <c r="I432" s="22"/>
      <c r="J432" s="22"/>
      <c r="K432" s="22"/>
      <c r="L432" s="20"/>
      <c r="M432" s="20"/>
      <c r="N432" s="20"/>
      <c r="O432" s="20"/>
    </row>
    <row r="433" spans="2:15" s="3" customFormat="1" x14ac:dyDescent="0.35">
      <c r="B433" s="2"/>
      <c r="C433" s="2"/>
      <c r="D433" s="2"/>
      <c r="E433" s="20"/>
      <c r="F433" s="20"/>
      <c r="G433" s="20"/>
      <c r="H433" s="22"/>
      <c r="I433" s="22"/>
      <c r="J433" s="22"/>
      <c r="K433" s="22"/>
      <c r="L433" s="20"/>
      <c r="M433" s="20"/>
      <c r="N433" s="20"/>
      <c r="O433" s="20"/>
    </row>
    <row r="434" spans="2:15" s="3" customFormat="1" x14ac:dyDescent="0.35">
      <c r="B434" s="2"/>
      <c r="C434" s="2"/>
      <c r="D434" s="2"/>
      <c r="E434" s="20"/>
      <c r="F434" s="20"/>
      <c r="G434" s="20"/>
      <c r="H434" s="22"/>
      <c r="I434" s="22"/>
      <c r="J434" s="22"/>
      <c r="K434" s="22"/>
      <c r="L434" s="20"/>
      <c r="M434" s="20"/>
      <c r="N434" s="20"/>
      <c r="O434" s="20"/>
    </row>
    <row r="435" spans="2:15" s="3" customFormat="1" x14ac:dyDescent="0.35">
      <c r="B435" s="2"/>
      <c r="C435" s="2"/>
      <c r="D435" s="2"/>
      <c r="E435" s="20"/>
      <c r="F435" s="20"/>
      <c r="G435" s="20"/>
      <c r="H435" s="22"/>
      <c r="I435" s="22"/>
      <c r="J435" s="22"/>
      <c r="K435" s="22"/>
      <c r="L435" s="20"/>
      <c r="M435" s="20"/>
      <c r="N435" s="20"/>
      <c r="O435" s="20"/>
    </row>
    <row r="436" spans="2:15" s="3" customFormat="1" x14ac:dyDescent="0.35">
      <c r="B436" s="2"/>
      <c r="C436" s="2"/>
      <c r="D436" s="2"/>
      <c r="E436" s="20"/>
      <c r="F436" s="20"/>
      <c r="G436" s="20"/>
      <c r="H436" s="22"/>
      <c r="I436" s="22"/>
      <c r="J436" s="22"/>
      <c r="K436" s="22"/>
      <c r="L436" s="20"/>
      <c r="M436" s="20"/>
      <c r="N436" s="20"/>
      <c r="O436" s="20"/>
    </row>
    <row r="437" spans="2:15" s="3" customFormat="1" x14ac:dyDescent="0.35">
      <c r="B437" s="2"/>
      <c r="C437" s="2"/>
      <c r="D437" s="2"/>
      <c r="E437" s="20"/>
      <c r="F437" s="20"/>
      <c r="G437" s="20"/>
      <c r="H437" s="22"/>
      <c r="I437" s="22"/>
      <c r="J437" s="22"/>
      <c r="K437" s="22"/>
      <c r="L437" s="20"/>
      <c r="M437" s="20"/>
      <c r="N437" s="20"/>
      <c r="O437" s="20"/>
    </row>
    <row r="438" spans="2:15" s="3" customFormat="1" x14ac:dyDescent="0.35">
      <c r="B438" s="2"/>
      <c r="C438" s="2"/>
      <c r="D438" s="2"/>
      <c r="E438" s="20"/>
      <c r="F438" s="20"/>
      <c r="G438" s="20"/>
      <c r="H438" s="22"/>
      <c r="I438" s="22"/>
      <c r="J438" s="22"/>
      <c r="K438" s="22"/>
      <c r="L438" s="20"/>
      <c r="M438" s="20"/>
      <c r="N438" s="20"/>
      <c r="O438" s="20"/>
    </row>
    <row r="439" spans="2:15" s="3" customFormat="1" x14ac:dyDescent="0.35">
      <c r="B439" s="2"/>
      <c r="C439" s="2"/>
      <c r="D439" s="2"/>
      <c r="E439" s="20"/>
      <c r="F439" s="20"/>
      <c r="G439" s="20"/>
      <c r="H439" s="22"/>
      <c r="I439" s="22"/>
      <c r="J439" s="22"/>
      <c r="K439" s="22"/>
      <c r="L439" s="20"/>
      <c r="M439" s="20"/>
      <c r="N439" s="20"/>
      <c r="O439" s="20"/>
    </row>
    <row r="440" spans="2:15" s="3" customFormat="1" x14ac:dyDescent="0.35">
      <c r="B440" s="2"/>
      <c r="C440" s="2"/>
      <c r="D440" s="2"/>
      <c r="E440" s="20"/>
      <c r="F440" s="20"/>
      <c r="G440" s="20"/>
      <c r="H440" s="22"/>
      <c r="I440" s="22"/>
      <c r="J440" s="22"/>
      <c r="K440" s="22"/>
      <c r="L440" s="20"/>
      <c r="M440" s="20"/>
      <c r="N440" s="20"/>
      <c r="O440" s="20"/>
    </row>
    <row r="441" spans="2:15" s="3" customFormat="1" x14ac:dyDescent="0.35">
      <c r="B441" s="2"/>
      <c r="C441" s="2"/>
      <c r="D441" s="2"/>
      <c r="E441" s="20"/>
      <c r="F441" s="20"/>
      <c r="G441" s="20"/>
      <c r="H441" s="22"/>
      <c r="I441" s="22"/>
      <c r="J441" s="22"/>
      <c r="K441" s="22"/>
      <c r="L441" s="20"/>
      <c r="M441" s="20"/>
      <c r="N441" s="20"/>
      <c r="O441" s="20"/>
    </row>
    <row r="442" spans="2:15" s="3" customFormat="1" x14ac:dyDescent="0.35">
      <c r="B442" s="2"/>
      <c r="C442" s="2"/>
      <c r="D442" s="2"/>
      <c r="E442" s="20"/>
      <c r="F442" s="20"/>
      <c r="G442" s="20"/>
      <c r="H442" s="22"/>
      <c r="I442" s="22"/>
      <c r="J442" s="22"/>
      <c r="K442" s="22"/>
      <c r="L442" s="20"/>
      <c r="M442" s="20"/>
      <c r="N442" s="20"/>
      <c r="O442" s="20"/>
    </row>
    <row r="443" spans="2:15" s="3" customFormat="1" x14ac:dyDescent="0.35">
      <c r="B443" s="2"/>
      <c r="C443" s="2"/>
      <c r="D443" s="2"/>
      <c r="E443" s="20"/>
      <c r="F443" s="20"/>
      <c r="G443" s="20"/>
      <c r="H443" s="22"/>
      <c r="I443" s="22"/>
      <c r="J443" s="22"/>
      <c r="K443" s="22"/>
      <c r="L443" s="20"/>
      <c r="M443" s="20"/>
      <c r="N443" s="20"/>
      <c r="O443" s="20"/>
    </row>
    <row r="444" spans="2:15" s="3" customFormat="1" x14ac:dyDescent="0.35">
      <c r="B444" s="2"/>
      <c r="C444" s="2"/>
      <c r="D444" s="2"/>
      <c r="E444" s="20"/>
      <c r="F444" s="20"/>
      <c r="G444" s="20"/>
      <c r="H444" s="22"/>
      <c r="I444" s="22"/>
      <c r="J444" s="22"/>
      <c r="K444" s="22"/>
      <c r="L444" s="20"/>
      <c r="M444" s="20"/>
      <c r="N444" s="20"/>
      <c r="O444" s="20"/>
    </row>
    <row r="445" spans="2:15" s="3" customFormat="1" x14ac:dyDescent="0.35">
      <c r="B445" s="2"/>
      <c r="C445" s="2"/>
      <c r="D445" s="2"/>
      <c r="E445" s="20"/>
      <c r="F445" s="20"/>
      <c r="G445" s="20"/>
      <c r="H445" s="22"/>
      <c r="I445" s="22"/>
      <c r="J445" s="22"/>
      <c r="K445" s="22"/>
      <c r="L445" s="20"/>
      <c r="M445" s="20"/>
      <c r="N445" s="20"/>
      <c r="O445" s="20"/>
    </row>
    <row r="446" spans="2:15" s="3" customFormat="1" x14ac:dyDescent="0.35">
      <c r="B446" s="2"/>
      <c r="C446" s="2"/>
      <c r="D446" s="2"/>
      <c r="E446" s="20"/>
      <c r="F446" s="20"/>
      <c r="G446" s="20"/>
      <c r="H446" s="22"/>
      <c r="I446" s="22"/>
      <c r="J446" s="22"/>
      <c r="K446" s="22"/>
      <c r="L446" s="20"/>
      <c r="M446" s="20"/>
      <c r="N446" s="20"/>
      <c r="O446" s="20"/>
    </row>
    <row r="447" spans="2:15" s="3" customFormat="1" x14ac:dyDescent="0.35">
      <c r="B447" s="2"/>
      <c r="C447" s="2"/>
      <c r="D447" s="2"/>
      <c r="E447" s="20"/>
      <c r="F447" s="20"/>
      <c r="G447" s="20"/>
      <c r="H447" s="22"/>
      <c r="I447" s="22"/>
      <c r="J447" s="22"/>
      <c r="K447" s="22"/>
      <c r="L447" s="20"/>
      <c r="M447" s="20"/>
      <c r="N447" s="20"/>
      <c r="O447" s="20"/>
    </row>
    <row r="448" spans="2:15" s="3" customFormat="1" x14ac:dyDescent="0.35">
      <c r="B448" s="2"/>
      <c r="C448" s="2"/>
      <c r="D448" s="2"/>
      <c r="E448" s="20"/>
      <c r="F448" s="20"/>
      <c r="G448" s="20"/>
      <c r="H448" s="22"/>
      <c r="I448" s="22"/>
      <c r="J448" s="22"/>
      <c r="K448" s="22"/>
      <c r="L448" s="20"/>
      <c r="M448" s="20"/>
      <c r="N448" s="20"/>
      <c r="O448" s="20"/>
    </row>
    <row r="449" spans="2:15" s="3" customFormat="1" x14ac:dyDescent="0.35">
      <c r="B449" s="2"/>
      <c r="C449" s="2"/>
      <c r="D449" s="2"/>
      <c r="E449" s="20"/>
      <c r="F449" s="20"/>
      <c r="G449" s="20"/>
      <c r="H449" s="22"/>
      <c r="I449" s="22"/>
      <c r="J449" s="22"/>
      <c r="K449" s="22"/>
      <c r="L449" s="20"/>
      <c r="M449" s="20"/>
      <c r="N449" s="20"/>
      <c r="O449" s="20"/>
    </row>
    <row r="450" spans="2:15" s="3" customFormat="1" x14ac:dyDescent="0.35">
      <c r="B450" s="2"/>
      <c r="C450" s="2"/>
      <c r="D450" s="2"/>
      <c r="E450" s="20"/>
      <c r="F450" s="20"/>
      <c r="G450" s="20"/>
      <c r="H450" s="22"/>
      <c r="I450" s="22"/>
      <c r="J450" s="22"/>
      <c r="K450" s="22"/>
      <c r="L450" s="20"/>
      <c r="M450" s="20"/>
      <c r="N450" s="20"/>
      <c r="O450" s="20"/>
    </row>
    <row r="451" spans="2:15" s="3" customFormat="1" x14ac:dyDescent="0.35">
      <c r="B451" s="2"/>
      <c r="C451" s="2"/>
      <c r="D451" s="2"/>
      <c r="E451" s="20"/>
      <c r="F451" s="20"/>
      <c r="G451" s="20"/>
      <c r="H451" s="22"/>
      <c r="I451" s="22"/>
      <c r="J451" s="22"/>
      <c r="K451" s="22"/>
      <c r="L451" s="20"/>
      <c r="M451" s="20"/>
      <c r="N451" s="20"/>
      <c r="O451" s="20"/>
    </row>
    <row r="452" spans="2:15" s="3" customFormat="1" x14ac:dyDescent="0.35">
      <c r="B452" s="2"/>
      <c r="C452" s="2"/>
      <c r="D452" s="2"/>
      <c r="E452" s="20"/>
      <c r="F452" s="20"/>
      <c r="G452" s="20"/>
      <c r="H452" s="22"/>
      <c r="I452" s="22"/>
      <c r="J452" s="22"/>
      <c r="K452" s="22"/>
      <c r="L452" s="20"/>
      <c r="M452" s="20"/>
      <c r="N452" s="20"/>
      <c r="O452" s="20"/>
    </row>
    <row r="453" spans="2:15" s="3" customFormat="1" x14ac:dyDescent="0.35">
      <c r="B453" s="2"/>
      <c r="C453" s="2"/>
      <c r="D453" s="2"/>
      <c r="E453" s="20"/>
      <c r="F453" s="20"/>
      <c r="G453" s="20"/>
      <c r="H453" s="22"/>
      <c r="I453" s="22"/>
      <c r="J453" s="22"/>
      <c r="K453" s="22"/>
      <c r="L453" s="20"/>
      <c r="M453" s="20"/>
      <c r="N453" s="20"/>
      <c r="O453" s="20"/>
    </row>
    <row r="454" spans="2:15" s="3" customFormat="1" x14ac:dyDescent="0.35">
      <c r="B454" s="2"/>
      <c r="C454" s="2"/>
      <c r="D454" s="2"/>
      <c r="E454" s="20"/>
      <c r="F454" s="20"/>
      <c r="G454" s="20"/>
      <c r="H454" s="22"/>
      <c r="I454" s="22"/>
      <c r="J454" s="22"/>
      <c r="K454" s="22"/>
      <c r="L454" s="20"/>
      <c r="M454" s="20"/>
      <c r="N454" s="20"/>
      <c r="O454" s="20"/>
    </row>
    <row r="455" spans="2:15" s="3" customFormat="1" x14ac:dyDescent="0.35">
      <c r="B455" s="2"/>
      <c r="C455" s="2"/>
      <c r="D455" s="2"/>
      <c r="E455" s="20"/>
      <c r="F455" s="20"/>
      <c r="G455" s="20"/>
      <c r="H455" s="22"/>
      <c r="I455" s="22"/>
      <c r="J455" s="22"/>
      <c r="K455" s="22"/>
      <c r="L455" s="20"/>
      <c r="M455" s="20"/>
      <c r="N455" s="20"/>
      <c r="O455" s="20"/>
    </row>
    <row r="456" spans="2:15" s="3" customFormat="1" x14ac:dyDescent="0.35">
      <c r="B456" s="2"/>
      <c r="C456" s="2"/>
      <c r="D456" s="2"/>
      <c r="E456" s="20"/>
      <c r="F456" s="20"/>
      <c r="G456" s="20"/>
      <c r="H456" s="22"/>
      <c r="I456" s="22"/>
      <c r="J456" s="22"/>
      <c r="K456" s="22"/>
      <c r="L456" s="20"/>
      <c r="M456" s="20"/>
      <c r="N456" s="20"/>
      <c r="O456" s="20"/>
    </row>
    <row r="457" spans="2:15" s="3" customFormat="1" x14ac:dyDescent="0.35">
      <c r="B457" s="2"/>
      <c r="C457" s="2"/>
      <c r="D457" s="2"/>
      <c r="E457" s="20"/>
      <c r="F457" s="20"/>
      <c r="G457" s="20"/>
      <c r="H457" s="22"/>
      <c r="I457" s="22"/>
      <c r="J457" s="22"/>
      <c r="K457" s="22"/>
      <c r="L457" s="20"/>
      <c r="M457" s="20"/>
      <c r="N457" s="20"/>
      <c r="O457" s="20"/>
    </row>
    <row r="458" spans="2:15" s="3" customFormat="1" x14ac:dyDescent="0.35">
      <c r="B458" s="2"/>
      <c r="C458" s="2"/>
      <c r="D458" s="2"/>
      <c r="E458" s="20"/>
      <c r="F458" s="20"/>
      <c r="G458" s="20"/>
      <c r="H458" s="22"/>
      <c r="I458" s="22"/>
      <c r="J458" s="22"/>
      <c r="K458" s="22"/>
      <c r="L458" s="20"/>
      <c r="M458" s="20"/>
      <c r="N458" s="20"/>
      <c r="O458" s="20"/>
    </row>
    <row r="459" spans="2:15" s="3" customFormat="1" x14ac:dyDescent="0.35">
      <c r="B459" s="2"/>
      <c r="C459" s="2"/>
      <c r="D459" s="2"/>
      <c r="E459" s="20"/>
      <c r="F459" s="20"/>
      <c r="G459" s="20"/>
      <c r="H459" s="22"/>
      <c r="I459" s="22"/>
      <c r="J459" s="22"/>
      <c r="K459" s="22"/>
      <c r="L459" s="20"/>
      <c r="M459" s="20"/>
      <c r="N459" s="20"/>
      <c r="O459" s="20"/>
    </row>
    <row r="460" spans="2:15" s="3" customFormat="1" x14ac:dyDescent="0.35">
      <c r="B460" s="2"/>
      <c r="C460" s="2"/>
      <c r="D460" s="2"/>
      <c r="E460" s="20"/>
      <c r="F460" s="20"/>
      <c r="G460" s="20"/>
      <c r="H460" s="22"/>
      <c r="I460" s="22"/>
      <c r="J460" s="22"/>
      <c r="K460" s="22"/>
      <c r="L460" s="20"/>
      <c r="M460" s="20"/>
      <c r="N460" s="20"/>
      <c r="O460" s="20"/>
    </row>
    <row r="461" spans="2:15" s="3" customFormat="1" x14ac:dyDescent="0.35">
      <c r="B461" s="2"/>
      <c r="C461" s="2"/>
      <c r="D461" s="2"/>
      <c r="E461" s="20"/>
      <c r="F461" s="20"/>
      <c r="G461" s="20"/>
      <c r="H461" s="22"/>
      <c r="I461" s="22"/>
      <c r="J461" s="22"/>
      <c r="K461" s="22"/>
      <c r="L461" s="20"/>
      <c r="M461" s="20"/>
      <c r="N461" s="20"/>
      <c r="O461" s="20"/>
    </row>
    <row r="462" spans="2:15" s="3" customFormat="1" x14ac:dyDescent="0.35">
      <c r="B462" s="2"/>
      <c r="C462" s="2"/>
      <c r="D462" s="2"/>
      <c r="E462" s="20"/>
      <c r="F462" s="20"/>
      <c r="G462" s="20"/>
      <c r="H462" s="22"/>
      <c r="I462" s="22"/>
      <c r="J462" s="22"/>
      <c r="K462" s="22"/>
      <c r="L462" s="20"/>
      <c r="M462" s="20"/>
      <c r="N462" s="20"/>
      <c r="O462" s="20"/>
    </row>
    <row r="463" spans="2:15" s="3" customFormat="1" x14ac:dyDescent="0.35">
      <c r="B463" s="2"/>
      <c r="C463" s="2"/>
      <c r="D463" s="2"/>
      <c r="E463" s="20"/>
      <c r="F463" s="20"/>
      <c r="G463" s="20"/>
      <c r="H463" s="22"/>
      <c r="I463" s="22"/>
      <c r="J463" s="22"/>
      <c r="K463" s="22"/>
      <c r="L463" s="20"/>
      <c r="M463" s="20"/>
      <c r="N463" s="20"/>
      <c r="O463" s="20"/>
    </row>
    <row r="464" spans="2:15" s="3" customFormat="1" x14ac:dyDescent="0.35">
      <c r="B464" s="2"/>
      <c r="C464" s="2"/>
      <c r="D464" s="2"/>
      <c r="E464" s="20"/>
      <c r="F464" s="20"/>
      <c r="G464" s="20"/>
      <c r="H464" s="22"/>
      <c r="I464" s="22"/>
      <c r="J464" s="22"/>
      <c r="K464" s="22"/>
      <c r="L464" s="20"/>
      <c r="M464" s="20"/>
      <c r="N464" s="20"/>
      <c r="O464" s="20"/>
    </row>
    <row r="465" spans="2:15" s="3" customFormat="1" x14ac:dyDescent="0.35">
      <c r="B465" s="2"/>
      <c r="C465" s="2"/>
      <c r="D465" s="2"/>
      <c r="E465" s="20"/>
      <c r="F465" s="20"/>
      <c r="G465" s="20"/>
      <c r="H465" s="22"/>
      <c r="I465" s="22"/>
      <c r="J465" s="22"/>
      <c r="K465" s="22"/>
      <c r="L465" s="20"/>
      <c r="M465" s="20"/>
      <c r="N465" s="20"/>
      <c r="O465" s="20"/>
    </row>
    <row r="466" spans="2:15" s="3" customFormat="1" x14ac:dyDescent="0.35">
      <c r="B466" s="2"/>
      <c r="C466" s="2"/>
      <c r="D466" s="2"/>
      <c r="E466" s="20"/>
      <c r="F466" s="20"/>
      <c r="G466" s="20"/>
      <c r="H466" s="22"/>
      <c r="I466" s="22"/>
      <c r="J466" s="22"/>
      <c r="K466" s="22"/>
      <c r="L466" s="20"/>
      <c r="M466" s="20"/>
      <c r="N466" s="20"/>
      <c r="O466" s="20"/>
    </row>
    <row r="467" spans="2:15" s="3" customFormat="1" x14ac:dyDescent="0.35">
      <c r="B467" s="2"/>
      <c r="C467" s="2"/>
      <c r="D467" s="2"/>
      <c r="E467" s="20"/>
      <c r="F467" s="20"/>
      <c r="G467" s="20"/>
      <c r="H467" s="22"/>
      <c r="I467" s="22"/>
      <c r="J467" s="22"/>
      <c r="K467" s="22"/>
      <c r="L467" s="20"/>
      <c r="M467" s="20"/>
      <c r="N467" s="20"/>
      <c r="O467" s="20"/>
    </row>
    <row r="468" spans="2:15" s="3" customFormat="1" x14ac:dyDescent="0.35">
      <c r="B468" s="2"/>
      <c r="C468" s="2"/>
      <c r="D468" s="2"/>
      <c r="E468" s="20"/>
      <c r="F468" s="20"/>
      <c r="G468" s="20"/>
      <c r="H468" s="22"/>
      <c r="I468" s="22"/>
      <c r="J468" s="22"/>
      <c r="K468" s="22"/>
      <c r="L468" s="20"/>
      <c r="M468" s="20"/>
      <c r="N468" s="20"/>
      <c r="O468" s="20"/>
    </row>
    <row r="469" spans="2:15" s="3" customFormat="1" x14ac:dyDescent="0.35">
      <c r="B469" s="2"/>
      <c r="C469" s="2"/>
      <c r="D469" s="2"/>
      <c r="E469" s="20"/>
      <c r="F469" s="20"/>
      <c r="G469" s="20"/>
      <c r="H469" s="22"/>
      <c r="I469" s="22"/>
      <c r="J469" s="22"/>
      <c r="K469" s="22"/>
      <c r="L469" s="20"/>
      <c r="M469" s="20"/>
      <c r="N469" s="20"/>
      <c r="O469" s="20"/>
    </row>
    <row r="470" spans="2:15" s="3" customFormat="1" x14ac:dyDescent="0.35">
      <c r="B470" s="2"/>
      <c r="C470" s="2"/>
      <c r="D470" s="2"/>
      <c r="E470" s="20"/>
      <c r="F470" s="20"/>
      <c r="G470" s="20"/>
      <c r="H470" s="22"/>
      <c r="I470" s="22"/>
      <c r="J470" s="22"/>
      <c r="K470" s="22"/>
      <c r="L470" s="20"/>
      <c r="M470" s="20"/>
      <c r="N470" s="20"/>
      <c r="O470" s="20"/>
    </row>
    <row r="471" spans="2:15" s="3" customFormat="1" x14ac:dyDescent="0.35">
      <c r="B471" s="2"/>
      <c r="C471" s="2"/>
      <c r="D471" s="2"/>
      <c r="E471" s="20"/>
      <c r="F471" s="20"/>
      <c r="G471" s="20"/>
      <c r="H471" s="22"/>
      <c r="I471" s="22"/>
      <c r="J471" s="22"/>
      <c r="K471" s="22"/>
      <c r="L471" s="20"/>
      <c r="M471" s="20"/>
      <c r="N471" s="20"/>
      <c r="O471" s="20"/>
    </row>
    <row r="472" spans="2:15" s="3" customFormat="1" x14ac:dyDescent="0.35">
      <c r="B472" s="2"/>
      <c r="C472" s="2"/>
      <c r="D472" s="2"/>
      <c r="E472" s="20"/>
      <c r="F472" s="20"/>
      <c r="G472" s="20"/>
      <c r="H472" s="22"/>
      <c r="I472" s="22"/>
      <c r="J472" s="22"/>
      <c r="K472" s="22"/>
      <c r="L472" s="20"/>
      <c r="M472" s="20"/>
      <c r="N472" s="20"/>
      <c r="O472" s="20"/>
    </row>
    <row r="473" spans="2:15" s="3" customFormat="1" x14ac:dyDescent="0.35">
      <c r="B473" s="2"/>
      <c r="C473" s="2"/>
      <c r="D473" s="2"/>
      <c r="E473" s="20"/>
      <c r="F473" s="20"/>
      <c r="G473" s="20"/>
      <c r="H473" s="22"/>
      <c r="I473" s="22"/>
      <c r="J473" s="22"/>
      <c r="K473" s="22"/>
      <c r="L473" s="20"/>
      <c r="M473" s="20"/>
      <c r="N473" s="20"/>
      <c r="O473" s="20"/>
    </row>
    <row r="474" spans="2:15" s="3" customFormat="1" x14ac:dyDescent="0.35">
      <c r="B474" s="2"/>
      <c r="C474" s="2"/>
      <c r="D474" s="2"/>
      <c r="E474" s="20"/>
      <c r="F474" s="20"/>
      <c r="G474" s="20"/>
      <c r="H474" s="22"/>
      <c r="I474" s="22"/>
      <c r="J474" s="22"/>
      <c r="K474" s="22"/>
      <c r="L474" s="20"/>
      <c r="M474" s="20"/>
      <c r="N474" s="20"/>
      <c r="O474" s="20"/>
    </row>
    <row r="475" spans="2:15" s="3" customFormat="1" x14ac:dyDescent="0.35">
      <c r="B475" s="2"/>
      <c r="C475" s="2"/>
      <c r="D475" s="2"/>
      <c r="E475" s="20"/>
      <c r="F475" s="20"/>
      <c r="G475" s="20"/>
      <c r="H475" s="22"/>
      <c r="I475" s="22"/>
      <c r="J475" s="22"/>
      <c r="K475" s="22"/>
      <c r="L475" s="20"/>
      <c r="M475" s="20"/>
      <c r="N475" s="20"/>
      <c r="O475" s="20"/>
    </row>
    <row r="476" spans="2:15" s="3" customFormat="1" x14ac:dyDescent="0.35">
      <c r="B476" s="2"/>
      <c r="C476" s="2"/>
      <c r="D476" s="2"/>
      <c r="E476" s="20"/>
      <c r="F476" s="20"/>
      <c r="G476" s="20"/>
      <c r="H476" s="22"/>
      <c r="I476" s="22"/>
      <c r="J476" s="22"/>
      <c r="K476" s="22"/>
      <c r="L476" s="20"/>
      <c r="M476" s="20"/>
      <c r="N476" s="20"/>
      <c r="O476" s="20"/>
    </row>
    <row r="477" spans="2:15" s="3" customFormat="1" x14ac:dyDescent="0.35">
      <c r="B477" s="2"/>
      <c r="C477" s="2"/>
      <c r="D477" s="2"/>
      <c r="E477" s="20"/>
      <c r="F477" s="20"/>
      <c r="G477" s="20"/>
      <c r="H477" s="22"/>
      <c r="I477" s="22"/>
      <c r="J477" s="22"/>
      <c r="K477" s="22"/>
      <c r="L477" s="20"/>
      <c r="M477" s="20"/>
      <c r="N477" s="20"/>
      <c r="O477" s="20"/>
    </row>
    <row r="478" spans="2:15" s="3" customFormat="1" x14ac:dyDescent="0.35">
      <c r="B478" s="2"/>
      <c r="C478" s="2"/>
      <c r="D478" s="2"/>
      <c r="E478" s="20"/>
      <c r="F478" s="20"/>
      <c r="G478" s="20"/>
      <c r="H478" s="22"/>
      <c r="I478" s="22"/>
      <c r="J478" s="22"/>
      <c r="K478" s="22"/>
      <c r="L478" s="20"/>
      <c r="M478" s="20"/>
      <c r="N478" s="20"/>
      <c r="O478" s="20"/>
    </row>
    <row r="479" spans="2:15" s="3" customFormat="1" x14ac:dyDescent="0.35">
      <c r="B479" s="2"/>
      <c r="C479" s="2"/>
      <c r="D479" s="2"/>
      <c r="E479" s="20"/>
      <c r="F479" s="20"/>
      <c r="G479" s="20"/>
      <c r="H479" s="22"/>
      <c r="I479" s="22"/>
      <c r="J479" s="22"/>
      <c r="K479" s="22"/>
      <c r="L479" s="20"/>
      <c r="M479" s="20"/>
      <c r="N479" s="20"/>
      <c r="O479" s="20"/>
    </row>
    <row r="480" spans="2:15" s="3" customFormat="1" x14ac:dyDescent="0.35">
      <c r="B480" s="2"/>
      <c r="C480" s="2"/>
      <c r="D480" s="2"/>
      <c r="E480" s="20"/>
      <c r="F480" s="20"/>
      <c r="G480" s="20"/>
      <c r="H480" s="22"/>
      <c r="I480" s="22"/>
      <c r="J480" s="22"/>
      <c r="K480" s="22"/>
      <c r="L480" s="20"/>
      <c r="M480" s="20"/>
      <c r="N480" s="20"/>
      <c r="O480" s="20"/>
    </row>
    <row r="481" spans="2:15" s="3" customFormat="1" x14ac:dyDescent="0.35">
      <c r="B481" s="2"/>
      <c r="C481" s="2"/>
      <c r="D481" s="2"/>
      <c r="E481" s="20"/>
      <c r="F481" s="20"/>
      <c r="G481" s="20"/>
      <c r="H481" s="22"/>
      <c r="I481" s="22"/>
      <c r="J481" s="22"/>
      <c r="K481" s="22"/>
      <c r="L481" s="20"/>
      <c r="M481" s="20"/>
      <c r="N481" s="20"/>
      <c r="O481" s="20"/>
    </row>
    <row r="482" spans="2:15" s="3" customFormat="1" x14ac:dyDescent="0.35">
      <c r="B482" s="2"/>
      <c r="C482" s="2"/>
      <c r="D482" s="2"/>
      <c r="E482" s="20"/>
      <c r="F482" s="20"/>
      <c r="G482" s="20"/>
      <c r="H482" s="22"/>
      <c r="I482" s="22"/>
      <c r="J482" s="22"/>
      <c r="K482" s="22"/>
      <c r="L482" s="20"/>
      <c r="M482" s="20"/>
      <c r="N482" s="20"/>
      <c r="O482" s="20"/>
    </row>
    <row r="483" spans="2:15" s="3" customFormat="1" x14ac:dyDescent="0.35">
      <c r="B483" s="2"/>
      <c r="C483" s="2"/>
      <c r="D483" s="2"/>
      <c r="E483" s="20"/>
      <c r="F483" s="20"/>
      <c r="G483" s="20"/>
      <c r="H483" s="22"/>
      <c r="I483" s="22"/>
      <c r="J483" s="22"/>
      <c r="K483" s="22"/>
      <c r="L483" s="20"/>
      <c r="M483" s="20"/>
      <c r="N483" s="20"/>
      <c r="O483" s="20"/>
    </row>
    <row r="484" spans="2:15" s="3" customFormat="1" x14ac:dyDescent="0.35">
      <c r="B484" s="2"/>
      <c r="C484" s="2"/>
      <c r="D484" s="2"/>
      <c r="E484" s="20"/>
      <c r="F484" s="20"/>
      <c r="G484" s="20"/>
      <c r="H484" s="22"/>
      <c r="I484" s="22"/>
      <c r="J484" s="22"/>
      <c r="K484" s="22"/>
      <c r="L484" s="20"/>
      <c r="M484" s="20"/>
      <c r="N484" s="20"/>
      <c r="O484" s="20"/>
    </row>
    <row r="485" spans="2:15" s="3" customFormat="1" x14ac:dyDescent="0.35">
      <c r="B485" s="2"/>
      <c r="C485" s="2"/>
      <c r="D485" s="2"/>
      <c r="E485" s="20"/>
      <c r="F485" s="20"/>
      <c r="G485" s="20"/>
      <c r="H485" s="22"/>
      <c r="I485" s="22"/>
      <c r="J485" s="22"/>
      <c r="K485" s="22"/>
      <c r="L485" s="20"/>
      <c r="M485" s="20"/>
      <c r="N485" s="20"/>
      <c r="O485" s="20"/>
    </row>
    <row r="486" spans="2:15" s="3" customFormat="1" x14ac:dyDescent="0.35">
      <c r="B486" s="2"/>
      <c r="C486" s="2"/>
      <c r="D486" s="2"/>
      <c r="E486" s="20"/>
      <c r="F486" s="20"/>
      <c r="G486" s="20"/>
      <c r="H486" s="22"/>
      <c r="I486" s="22"/>
      <c r="J486" s="22"/>
      <c r="K486" s="22"/>
      <c r="L486" s="20"/>
      <c r="M486" s="20"/>
      <c r="N486" s="20"/>
      <c r="O486" s="20"/>
    </row>
    <row r="487" spans="2:15" s="3" customFormat="1" x14ac:dyDescent="0.35">
      <c r="B487" s="2"/>
      <c r="C487" s="2"/>
      <c r="D487" s="2"/>
      <c r="E487" s="20"/>
      <c r="F487" s="20"/>
      <c r="G487" s="20"/>
      <c r="H487" s="22"/>
      <c r="I487" s="22"/>
      <c r="J487" s="22"/>
      <c r="K487" s="22"/>
      <c r="L487" s="20"/>
      <c r="M487" s="20"/>
      <c r="N487" s="20"/>
      <c r="O487" s="20"/>
    </row>
    <row r="488" spans="2:15" s="3" customFormat="1" x14ac:dyDescent="0.35">
      <c r="B488" s="2"/>
      <c r="C488" s="2"/>
      <c r="D488" s="2"/>
      <c r="E488" s="20"/>
      <c r="F488" s="20"/>
      <c r="G488" s="20"/>
      <c r="H488" s="22"/>
      <c r="I488" s="22"/>
      <c r="J488" s="22"/>
      <c r="K488" s="22"/>
      <c r="L488" s="20"/>
      <c r="M488" s="20"/>
      <c r="N488" s="20"/>
      <c r="O488" s="20"/>
    </row>
    <row r="489" spans="2:15" s="3" customFormat="1" x14ac:dyDescent="0.35">
      <c r="B489" s="2"/>
      <c r="C489" s="2"/>
      <c r="D489" s="2"/>
      <c r="E489" s="20"/>
      <c r="F489" s="20"/>
      <c r="G489" s="20"/>
      <c r="H489" s="22"/>
      <c r="I489" s="22"/>
      <c r="J489" s="22"/>
      <c r="K489" s="22"/>
      <c r="L489" s="20"/>
      <c r="M489" s="20"/>
      <c r="N489" s="20"/>
      <c r="O489" s="20"/>
    </row>
    <row r="490" spans="2:15" s="3" customFormat="1" x14ac:dyDescent="0.35">
      <c r="B490" s="2"/>
      <c r="C490" s="2"/>
      <c r="D490" s="2"/>
      <c r="E490" s="20"/>
      <c r="F490" s="20"/>
      <c r="G490" s="20"/>
      <c r="H490" s="22"/>
      <c r="I490" s="22"/>
      <c r="J490" s="22"/>
      <c r="K490" s="22"/>
      <c r="L490" s="20"/>
      <c r="M490" s="20"/>
      <c r="N490" s="20"/>
      <c r="O490" s="20"/>
    </row>
    <row r="491" spans="2:15" s="3" customFormat="1" x14ac:dyDescent="0.35">
      <c r="B491" s="2"/>
      <c r="C491" s="2"/>
      <c r="D491" s="2"/>
      <c r="E491" s="20"/>
      <c r="F491" s="20"/>
      <c r="G491" s="20"/>
      <c r="H491" s="22"/>
      <c r="I491" s="22"/>
      <c r="J491" s="22"/>
      <c r="K491" s="22"/>
      <c r="L491" s="20"/>
      <c r="M491" s="20"/>
      <c r="N491" s="20"/>
      <c r="O491" s="20"/>
    </row>
    <row r="492" spans="2:15" s="3" customFormat="1" x14ac:dyDescent="0.35">
      <c r="B492" s="2"/>
      <c r="C492" s="2"/>
      <c r="D492" s="2"/>
      <c r="E492" s="20"/>
      <c r="F492" s="20"/>
      <c r="G492" s="20"/>
      <c r="H492" s="22"/>
      <c r="I492" s="22"/>
      <c r="J492" s="22"/>
      <c r="K492" s="22"/>
      <c r="L492" s="20"/>
      <c r="M492" s="20"/>
      <c r="N492" s="20"/>
      <c r="O492" s="20"/>
    </row>
    <row r="493" spans="2:15" s="3" customFormat="1" x14ac:dyDescent="0.35">
      <c r="B493" s="2"/>
      <c r="C493" s="2"/>
      <c r="D493" s="2"/>
      <c r="E493" s="20"/>
      <c r="F493" s="20"/>
      <c r="G493" s="20"/>
      <c r="H493" s="22"/>
      <c r="I493" s="22"/>
      <c r="J493" s="22"/>
      <c r="K493" s="22"/>
      <c r="L493" s="20"/>
      <c r="M493" s="20"/>
      <c r="N493" s="20"/>
      <c r="O493" s="20"/>
    </row>
    <row r="494" spans="2:15" s="3" customFormat="1" x14ac:dyDescent="0.35">
      <c r="B494" s="2"/>
      <c r="C494" s="2"/>
      <c r="D494" s="2"/>
      <c r="E494" s="20"/>
      <c r="F494" s="20"/>
      <c r="G494" s="20"/>
      <c r="H494" s="22"/>
      <c r="I494" s="22"/>
      <c r="J494" s="22"/>
      <c r="K494" s="22"/>
      <c r="L494" s="20"/>
      <c r="M494" s="20"/>
      <c r="N494" s="20"/>
      <c r="O494" s="20"/>
    </row>
    <row r="495" spans="2:15" s="3" customFormat="1" x14ac:dyDescent="0.35">
      <c r="B495" s="2"/>
      <c r="C495" s="2"/>
      <c r="D495" s="2"/>
      <c r="E495" s="20"/>
      <c r="F495" s="20"/>
      <c r="G495" s="20"/>
      <c r="H495" s="22"/>
      <c r="I495" s="22"/>
      <c r="J495" s="22"/>
      <c r="K495" s="22"/>
      <c r="L495" s="20"/>
      <c r="M495" s="20"/>
      <c r="N495" s="20"/>
      <c r="O495" s="20"/>
    </row>
    <row r="496" spans="2:15" s="3" customFormat="1" x14ac:dyDescent="0.35">
      <c r="B496" s="2"/>
      <c r="C496" s="2"/>
      <c r="D496" s="2"/>
      <c r="E496" s="20"/>
      <c r="F496" s="20"/>
      <c r="G496" s="20"/>
      <c r="H496" s="22"/>
      <c r="I496" s="22"/>
      <c r="J496" s="22"/>
      <c r="K496" s="22"/>
      <c r="L496" s="20"/>
      <c r="M496" s="20"/>
      <c r="N496" s="20"/>
      <c r="O496" s="20"/>
    </row>
    <row r="497" spans="2:15" s="3" customFormat="1" x14ac:dyDescent="0.35">
      <c r="B497" s="2"/>
      <c r="C497" s="2"/>
      <c r="D497" s="2"/>
      <c r="E497" s="20"/>
      <c r="F497" s="20"/>
      <c r="G497" s="20"/>
      <c r="H497" s="22"/>
      <c r="I497" s="22"/>
      <c r="J497" s="22"/>
      <c r="K497" s="22"/>
      <c r="L497" s="20"/>
      <c r="M497" s="20"/>
      <c r="N497" s="20"/>
      <c r="O497" s="20"/>
    </row>
    <row r="498" spans="2:15" s="3" customFormat="1" x14ac:dyDescent="0.35">
      <c r="B498" s="2"/>
      <c r="C498" s="2"/>
      <c r="D498" s="2"/>
      <c r="E498" s="20"/>
      <c r="F498" s="20"/>
      <c r="G498" s="20"/>
      <c r="H498" s="22"/>
      <c r="I498" s="22"/>
      <c r="J498" s="22"/>
      <c r="K498" s="22"/>
      <c r="L498" s="20"/>
      <c r="M498" s="20"/>
      <c r="N498" s="20"/>
      <c r="O498" s="20"/>
    </row>
    <row r="499" spans="2:15" s="3" customFormat="1" x14ac:dyDescent="0.35">
      <c r="B499" s="2"/>
      <c r="C499" s="2"/>
      <c r="D499" s="2"/>
      <c r="E499" s="20"/>
      <c r="F499" s="20"/>
      <c r="G499" s="20"/>
      <c r="H499" s="22"/>
      <c r="I499" s="22"/>
      <c r="J499" s="22"/>
      <c r="K499" s="22"/>
      <c r="L499" s="20"/>
      <c r="M499" s="20"/>
      <c r="N499" s="20"/>
      <c r="O499" s="20"/>
    </row>
    <row r="500" spans="2:15" s="3" customFormat="1" x14ac:dyDescent="0.35">
      <c r="B500" s="2"/>
      <c r="C500" s="2"/>
      <c r="D500" s="2"/>
      <c r="E500" s="20"/>
      <c r="F500" s="20"/>
      <c r="G500" s="20"/>
      <c r="H500" s="22"/>
      <c r="I500" s="22"/>
      <c r="J500" s="22"/>
      <c r="K500" s="22"/>
      <c r="L500" s="20"/>
      <c r="M500" s="20"/>
      <c r="N500" s="20"/>
      <c r="O500" s="20"/>
    </row>
    <row r="501" spans="2:15" s="3" customFormat="1" x14ac:dyDescent="0.35">
      <c r="B501" s="2"/>
      <c r="C501" s="2"/>
      <c r="D501" s="2"/>
      <c r="E501" s="20"/>
      <c r="F501" s="20"/>
      <c r="G501" s="20"/>
      <c r="H501" s="22"/>
      <c r="I501" s="22"/>
      <c r="J501" s="22"/>
      <c r="K501" s="22"/>
      <c r="L501" s="20"/>
      <c r="M501" s="20"/>
      <c r="N501" s="20"/>
      <c r="O501" s="20"/>
    </row>
    <row r="502" spans="2:15" s="3" customFormat="1" x14ac:dyDescent="0.35">
      <c r="B502" s="2"/>
      <c r="C502" s="2"/>
      <c r="D502" s="2"/>
      <c r="E502" s="20"/>
      <c r="F502" s="20"/>
      <c r="G502" s="20"/>
      <c r="H502" s="22"/>
      <c r="I502" s="22"/>
      <c r="J502" s="22"/>
      <c r="K502" s="22"/>
      <c r="L502" s="20"/>
      <c r="M502" s="20"/>
      <c r="N502" s="20"/>
      <c r="O502" s="20"/>
    </row>
    <row r="503" spans="2:15" s="3" customFormat="1" x14ac:dyDescent="0.35">
      <c r="B503" s="2"/>
      <c r="C503" s="2"/>
      <c r="D503" s="2"/>
      <c r="E503" s="20"/>
      <c r="F503" s="20"/>
      <c r="G503" s="20"/>
      <c r="H503" s="22"/>
      <c r="I503" s="22"/>
      <c r="J503" s="22"/>
      <c r="K503" s="22"/>
      <c r="L503" s="20"/>
      <c r="M503" s="20"/>
      <c r="N503" s="20"/>
      <c r="O503" s="20"/>
    </row>
    <row r="504" spans="2:15" s="3" customFormat="1" x14ac:dyDescent="0.35">
      <c r="B504" s="2"/>
      <c r="C504" s="2"/>
      <c r="D504" s="2"/>
      <c r="E504" s="20"/>
      <c r="F504" s="20"/>
      <c r="G504" s="20"/>
      <c r="H504" s="22"/>
      <c r="I504" s="22"/>
      <c r="J504" s="22"/>
      <c r="K504" s="22"/>
      <c r="L504" s="20"/>
      <c r="M504" s="20"/>
      <c r="N504" s="20"/>
      <c r="O504" s="20"/>
    </row>
    <row r="505" spans="2:15" s="3" customFormat="1" x14ac:dyDescent="0.35">
      <c r="B505" s="2"/>
      <c r="C505" s="2"/>
      <c r="D505" s="2"/>
      <c r="E505" s="20"/>
      <c r="F505" s="20"/>
      <c r="G505" s="20"/>
      <c r="H505" s="22"/>
      <c r="I505" s="22"/>
      <c r="J505" s="22"/>
      <c r="K505" s="22"/>
      <c r="L505" s="20"/>
      <c r="M505" s="20"/>
      <c r="N505" s="20"/>
      <c r="O505" s="20"/>
    </row>
    <row r="506" spans="2:15" s="3" customFormat="1" x14ac:dyDescent="0.35">
      <c r="B506" s="2"/>
      <c r="C506" s="2"/>
      <c r="D506" s="2"/>
      <c r="E506" s="20"/>
      <c r="F506" s="20"/>
      <c r="G506" s="20"/>
      <c r="H506" s="22"/>
      <c r="I506" s="22"/>
      <c r="J506" s="22"/>
      <c r="K506" s="22"/>
      <c r="L506" s="20"/>
      <c r="M506" s="20"/>
      <c r="N506" s="20"/>
      <c r="O506" s="20"/>
    </row>
    <row r="507" spans="2:15" s="3" customFormat="1" x14ac:dyDescent="0.35">
      <c r="B507" s="2"/>
      <c r="C507" s="2"/>
      <c r="D507" s="2"/>
      <c r="E507" s="20"/>
      <c r="F507" s="20"/>
      <c r="G507" s="20"/>
      <c r="H507" s="22"/>
      <c r="I507" s="22"/>
      <c r="J507" s="22"/>
      <c r="K507" s="22"/>
      <c r="L507" s="20"/>
      <c r="M507" s="20"/>
      <c r="N507" s="20"/>
      <c r="O507" s="20"/>
    </row>
    <row r="508" spans="2:15" s="3" customFormat="1" x14ac:dyDescent="0.35">
      <c r="B508" s="2"/>
      <c r="C508" s="2"/>
      <c r="D508" s="2"/>
      <c r="E508" s="20"/>
      <c r="F508" s="20"/>
      <c r="G508" s="20"/>
      <c r="H508" s="22"/>
      <c r="I508" s="22"/>
      <c r="J508" s="22"/>
      <c r="K508" s="22"/>
      <c r="L508" s="20"/>
      <c r="M508" s="20"/>
      <c r="N508" s="20"/>
      <c r="O508" s="20"/>
    </row>
    <row r="509" spans="2:15" s="3" customFormat="1" x14ac:dyDescent="0.35">
      <c r="B509" s="2"/>
      <c r="C509" s="2"/>
      <c r="D509" s="2"/>
      <c r="E509" s="20"/>
      <c r="F509" s="20"/>
      <c r="G509" s="20"/>
      <c r="H509" s="22"/>
      <c r="I509" s="22"/>
      <c r="J509" s="22"/>
      <c r="K509" s="22"/>
      <c r="L509" s="20"/>
      <c r="M509" s="20"/>
      <c r="N509" s="20"/>
      <c r="O509" s="20"/>
    </row>
    <row r="510" spans="2:15" s="3" customFormat="1" x14ac:dyDescent="0.35">
      <c r="B510" s="2"/>
      <c r="C510" s="2"/>
      <c r="D510" s="2"/>
      <c r="E510" s="20"/>
      <c r="F510" s="20"/>
      <c r="G510" s="20"/>
      <c r="H510" s="22"/>
      <c r="I510" s="22"/>
      <c r="J510" s="22"/>
      <c r="K510" s="22"/>
      <c r="L510" s="20"/>
      <c r="M510" s="20"/>
      <c r="N510" s="20"/>
      <c r="O510" s="20"/>
    </row>
    <row r="511" spans="2:15" s="3" customFormat="1" x14ac:dyDescent="0.35">
      <c r="B511" s="2"/>
      <c r="C511" s="2"/>
      <c r="D511" s="2"/>
      <c r="E511" s="20"/>
      <c r="F511" s="20"/>
      <c r="G511" s="20"/>
      <c r="H511" s="22"/>
      <c r="I511" s="22"/>
      <c r="J511" s="22"/>
      <c r="K511" s="22"/>
      <c r="L511" s="20"/>
      <c r="M511" s="20"/>
      <c r="N511" s="20"/>
      <c r="O511" s="20"/>
    </row>
    <row r="512" spans="2:15" s="3" customFormat="1" x14ac:dyDescent="0.35">
      <c r="B512" s="2"/>
      <c r="C512" s="2"/>
      <c r="D512" s="2"/>
      <c r="E512" s="20"/>
      <c r="F512" s="20"/>
      <c r="G512" s="20"/>
      <c r="H512" s="22"/>
      <c r="I512" s="22"/>
      <c r="J512" s="22"/>
      <c r="K512" s="22"/>
      <c r="L512" s="20"/>
      <c r="M512" s="20"/>
      <c r="N512" s="20"/>
      <c r="O512" s="20"/>
    </row>
    <row r="513" spans="2:15" s="3" customFormat="1" x14ac:dyDescent="0.35">
      <c r="B513" s="2"/>
      <c r="C513" s="2"/>
      <c r="D513" s="2"/>
      <c r="E513" s="20"/>
      <c r="F513" s="20"/>
      <c r="G513" s="20"/>
      <c r="H513" s="22"/>
      <c r="I513" s="22"/>
      <c r="J513" s="22"/>
      <c r="K513" s="22"/>
      <c r="L513" s="20"/>
      <c r="M513" s="20"/>
      <c r="N513" s="20"/>
      <c r="O513" s="20"/>
    </row>
    <row r="514" spans="2:15" s="3" customFormat="1" x14ac:dyDescent="0.35">
      <c r="B514" s="2"/>
      <c r="C514" s="2"/>
      <c r="D514" s="2"/>
      <c r="E514" s="20"/>
      <c r="F514" s="20"/>
      <c r="G514" s="20"/>
      <c r="H514" s="22"/>
      <c r="I514" s="22"/>
      <c r="J514" s="22"/>
      <c r="K514" s="22"/>
      <c r="L514" s="20"/>
      <c r="M514" s="20"/>
      <c r="N514" s="20"/>
      <c r="O514" s="20"/>
    </row>
    <row r="515" spans="2:15" s="3" customFormat="1" x14ac:dyDescent="0.35">
      <c r="B515" s="2"/>
      <c r="C515" s="2"/>
      <c r="D515" s="2"/>
      <c r="E515" s="20"/>
      <c r="F515" s="20"/>
      <c r="G515" s="20"/>
      <c r="H515" s="22"/>
      <c r="I515" s="22"/>
      <c r="J515" s="22"/>
      <c r="K515" s="22"/>
      <c r="L515" s="20"/>
      <c r="M515" s="20"/>
      <c r="N515" s="20"/>
      <c r="O515" s="20"/>
    </row>
    <row r="516" spans="2:15" s="3" customFormat="1" x14ac:dyDescent="0.35">
      <c r="B516" s="2"/>
      <c r="C516" s="2"/>
      <c r="D516" s="2"/>
      <c r="E516" s="20"/>
      <c r="F516" s="20"/>
      <c r="G516" s="20"/>
      <c r="H516" s="22"/>
      <c r="I516" s="22"/>
      <c r="J516" s="22"/>
      <c r="K516" s="22"/>
      <c r="L516" s="20"/>
      <c r="M516" s="20"/>
      <c r="N516" s="20"/>
      <c r="O516" s="20"/>
    </row>
    <row r="517" spans="2:15" s="3" customFormat="1" x14ac:dyDescent="0.35">
      <c r="B517" s="2"/>
      <c r="C517" s="2"/>
      <c r="D517" s="2"/>
      <c r="E517" s="20"/>
      <c r="F517" s="20"/>
      <c r="G517" s="20"/>
      <c r="H517" s="22"/>
      <c r="I517" s="22"/>
      <c r="J517" s="22"/>
      <c r="K517" s="22"/>
      <c r="L517" s="20"/>
      <c r="M517" s="20"/>
      <c r="N517" s="20"/>
      <c r="O517" s="20"/>
    </row>
    <row r="518" spans="2:15" s="3" customFormat="1" x14ac:dyDescent="0.35">
      <c r="B518" s="2"/>
      <c r="C518" s="2"/>
      <c r="D518" s="2"/>
      <c r="E518" s="20"/>
      <c r="F518" s="20"/>
      <c r="G518" s="20"/>
      <c r="H518" s="22"/>
      <c r="I518" s="22"/>
      <c r="J518" s="22"/>
      <c r="K518" s="22"/>
      <c r="L518" s="20"/>
      <c r="M518" s="20"/>
      <c r="N518" s="20"/>
      <c r="O518" s="20"/>
    </row>
    <row r="519" spans="2:15" s="3" customFormat="1" x14ac:dyDescent="0.35">
      <c r="B519" s="2"/>
      <c r="C519" s="2"/>
      <c r="D519" s="2"/>
      <c r="E519" s="20"/>
      <c r="F519" s="20"/>
      <c r="G519" s="20"/>
      <c r="H519" s="22"/>
      <c r="I519" s="22"/>
      <c r="J519" s="22"/>
      <c r="K519" s="22"/>
      <c r="L519" s="20"/>
      <c r="M519" s="20"/>
      <c r="N519" s="20"/>
      <c r="O519" s="20"/>
    </row>
    <row r="520" spans="2:15" s="3" customFormat="1" x14ac:dyDescent="0.35">
      <c r="B520" s="2"/>
      <c r="C520" s="2"/>
      <c r="D520" s="2"/>
      <c r="E520" s="20"/>
      <c r="F520" s="20"/>
      <c r="G520" s="20"/>
      <c r="H520" s="22"/>
      <c r="I520" s="22"/>
      <c r="J520" s="22"/>
      <c r="K520" s="22"/>
      <c r="L520" s="20"/>
      <c r="M520" s="20"/>
      <c r="N520" s="20"/>
      <c r="O520" s="20"/>
    </row>
    <row r="521" spans="2:15" s="3" customFormat="1" x14ac:dyDescent="0.35">
      <c r="B521" s="2"/>
      <c r="C521" s="2"/>
      <c r="D521" s="2"/>
      <c r="E521" s="20"/>
      <c r="F521" s="20"/>
      <c r="G521" s="20"/>
      <c r="H521" s="22"/>
      <c r="I521" s="22"/>
      <c r="J521" s="22"/>
      <c r="K521" s="22"/>
      <c r="L521" s="20"/>
      <c r="M521" s="20"/>
      <c r="N521" s="20"/>
      <c r="O521" s="20"/>
    </row>
    <row r="522" spans="2:15" s="3" customFormat="1" x14ac:dyDescent="0.35">
      <c r="B522" s="2"/>
      <c r="C522" s="2"/>
      <c r="D522" s="2"/>
      <c r="E522" s="20"/>
      <c r="F522" s="20"/>
      <c r="G522" s="20"/>
      <c r="H522" s="22"/>
      <c r="I522" s="22"/>
      <c r="J522" s="22"/>
      <c r="K522" s="22"/>
      <c r="L522" s="20"/>
      <c r="M522" s="20"/>
      <c r="N522" s="20"/>
      <c r="O522" s="20"/>
    </row>
    <row r="523" spans="2:15" s="3" customFormat="1" x14ac:dyDescent="0.35">
      <c r="B523" s="2"/>
      <c r="C523" s="2"/>
      <c r="D523" s="2"/>
      <c r="E523" s="20"/>
      <c r="F523" s="20"/>
      <c r="G523" s="20"/>
      <c r="H523" s="22"/>
      <c r="I523" s="22"/>
      <c r="J523" s="22"/>
      <c r="K523" s="22"/>
      <c r="L523" s="20"/>
      <c r="M523" s="20"/>
      <c r="N523" s="20"/>
      <c r="O523" s="20"/>
    </row>
    <row r="524" spans="2:15" s="3" customFormat="1" x14ac:dyDescent="0.35">
      <c r="B524" s="2"/>
      <c r="C524" s="2"/>
      <c r="D524" s="2"/>
      <c r="E524" s="20"/>
      <c r="F524" s="20"/>
      <c r="G524" s="20"/>
      <c r="H524" s="22"/>
      <c r="I524" s="22"/>
      <c r="J524" s="22"/>
      <c r="K524" s="22"/>
      <c r="L524" s="20"/>
      <c r="M524" s="20"/>
      <c r="N524" s="20"/>
      <c r="O524" s="20"/>
    </row>
    <row r="525" spans="2:15" s="3" customFormat="1" x14ac:dyDescent="0.35">
      <c r="B525" s="2"/>
      <c r="C525" s="2"/>
      <c r="D525" s="2"/>
      <c r="E525" s="20"/>
      <c r="F525" s="20"/>
      <c r="G525" s="20"/>
      <c r="H525" s="22"/>
      <c r="I525" s="22"/>
      <c r="J525" s="22"/>
      <c r="K525" s="22"/>
      <c r="L525" s="20"/>
      <c r="M525" s="20"/>
      <c r="N525" s="20"/>
      <c r="O525" s="20"/>
    </row>
    <row r="526" spans="2:15" s="3" customFormat="1" x14ac:dyDescent="0.35">
      <c r="B526" s="2"/>
      <c r="C526" s="2"/>
      <c r="D526" s="2"/>
      <c r="E526" s="20"/>
      <c r="F526" s="20"/>
      <c r="G526" s="20"/>
      <c r="H526" s="22"/>
      <c r="I526" s="22"/>
      <c r="J526" s="22"/>
      <c r="K526" s="22"/>
      <c r="L526" s="20"/>
      <c r="M526" s="20"/>
      <c r="N526" s="20"/>
      <c r="O526" s="20"/>
    </row>
    <row r="527" spans="2:15" s="3" customFormat="1" x14ac:dyDescent="0.35">
      <c r="B527" s="2"/>
      <c r="C527" s="2"/>
      <c r="D527" s="2"/>
      <c r="E527" s="20"/>
      <c r="F527" s="20"/>
      <c r="G527" s="20"/>
      <c r="H527" s="22"/>
      <c r="I527" s="22"/>
      <c r="J527" s="22"/>
      <c r="K527" s="22"/>
      <c r="L527" s="20"/>
      <c r="M527" s="20"/>
      <c r="N527" s="20"/>
      <c r="O527" s="20"/>
    </row>
    <row r="528" spans="2:15" s="3" customFormat="1" x14ac:dyDescent="0.35">
      <c r="B528" s="2"/>
      <c r="C528" s="2"/>
      <c r="D528" s="2"/>
      <c r="E528" s="20"/>
      <c r="F528" s="20"/>
      <c r="G528" s="20"/>
      <c r="H528" s="22"/>
      <c r="I528" s="22"/>
      <c r="J528" s="22"/>
      <c r="K528" s="22"/>
      <c r="L528" s="20"/>
      <c r="M528" s="20"/>
      <c r="N528" s="20"/>
      <c r="O528" s="20"/>
    </row>
    <row r="529" spans="2:15" s="3" customFormat="1" x14ac:dyDescent="0.35">
      <c r="B529" s="2"/>
      <c r="C529" s="2"/>
      <c r="D529" s="2"/>
      <c r="E529" s="20"/>
      <c r="F529" s="20"/>
      <c r="G529" s="20"/>
      <c r="H529" s="22"/>
      <c r="I529" s="22"/>
      <c r="J529" s="22"/>
      <c r="K529" s="22"/>
      <c r="L529" s="20"/>
      <c r="M529" s="20"/>
      <c r="N529" s="20"/>
      <c r="O529" s="20"/>
    </row>
    <row r="530" spans="2:15" s="3" customFormat="1" x14ac:dyDescent="0.35">
      <c r="B530" s="2"/>
      <c r="C530" s="2"/>
      <c r="D530" s="2"/>
      <c r="E530" s="20"/>
      <c r="F530" s="20"/>
      <c r="G530" s="20"/>
      <c r="H530" s="22"/>
      <c r="I530" s="22"/>
      <c r="J530" s="22"/>
      <c r="K530" s="22"/>
      <c r="L530" s="20"/>
      <c r="M530" s="20"/>
      <c r="N530" s="20"/>
      <c r="O530" s="20"/>
    </row>
    <row r="531" spans="2:15" s="3" customFormat="1" x14ac:dyDescent="0.35">
      <c r="B531" s="2"/>
      <c r="C531" s="2"/>
      <c r="D531" s="2"/>
      <c r="E531" s="20"/>
      <c r="F531" s="20"/>
      <c r="G531" s="20"/>
      <c r="H531" s="22"/>
      <c r="I531" s="22"/>
      <c r="J531" s="22"/>
      <c r="K531" s="22"/>
      <c r="L531" s="20"/>
      <c r="M531" s="20"/>
      <c r="N531" s="20"/>
      <c r="O531" s="20"/>
    </row>
    <row r="532" spans="2:15" s="3" customFormat="1" x14ac:dyDescent="0.35">
      <c r="B532" s="2"/>
      <c r="C532" s="2"/>
      <c r="D532" s="2"/>
      <c r="E532" s="20"/>
      <c r="F532" s="20"/>
      <c r="G532" s="20"/>
      <c r="H532" s="22"/>
      <c r="I532" s="22"/>
      <c r="J532" s="22"/>
      <c r="K532" s="22"/>
      <c r="L532" s="20"/>
      <c r="M532" s="20"/>
      <c r="N532" s="20"/>
      <c r="O532" s="20"/>
    </row>
    <row r="533" spans="2:15" s="3" customFormat="1" x14ac:dyDescent="0.35">
      <c r="B533" s="2"/>
      <c r="C533" s="2"/>
      <c r="D533" s="2"/>
      <c r="E533" s="20"/>
      <c r="F533" s="20"/>
      <c r="G533" s="20"/>
      <c r="H533" s="22"/>
      <c r="I533" s="22"/>
      <c r="J533" s="22"/>
      <c r="K533" s="22"/>
      <c r="L533" s="20"/>
      <c r="M533" s="20"/>
      <c r="N533" s="20"/>
      <c r="O533" s="20"/>
    </row>
    <row r="534" spans="2:15" s="3" customFormat="1" x14ac:dyDescent="0.35">
      <c r="B534" s="2"/>
      <c r="C534" s="2"/>
      <c r="D534" s="2"/>
      <c r="E534" s="20"/>
      <c r="F534" s="20"/>
      <c r="G534" s="20"/>
      <c r="H534" s="22"/>
      <c r="I534" s="22"/>
      <c r="J534" s="22"/>
      <c r="K534" s="22"/>
      <c r="L534" s="20"/>
      <c r="M534" s="20"/>
      <c r="N534" s="20"/>
      <c r="O534" s="20"/>
    </row>
    <row r="535" spans="2:15" s="3" customFormat="1" x14ac:dyDescent="0.35">
      <c r="B535" s="2"/>
      <c r="C535" s="2"/>
      <c r="D535" s="2"/>
      <c r="E535" s="20"/>
      <c r="F535" s="20"/>
      <c r="G535" s="20"/>
      <c r="H535" s="22"/>
      <c r="I535" s="22"/>
      <c r="J535" s="22"/>
      <c r="K535" s="22"/>
      <c r="L535" s="20"/>
      <c r="M535" s="20"/>
      <c r="N535" s="20"/>
      <c r="O535" s="20"/>
    </row>
    <row r="536" spans="2:15" s="3" customFormat="1" x14ac:dyDescent="0.35">
      <c r="B536" s="2"/>
      <c r="C536" s="2"/>
      <c r="D536" s="2"/>
      <c r="E536" s="20"/>
      <c r="F536" s="20"/>
      <c r="G536" s="20"/>
      <c r="H536" s="22"/>
      <c r="I536" s="22"/>
      <c r="J536" s="22"/>
      <c r="K536" s="22"/>
      <c r="L536" s="20"/>
      <c r="M536" s="20"/>
      <c r="N536" s="20"/>
      <c r="O536" s="20"/>
    </row>
    <row r="537" spans="2:15" s="3" customFormat="1" x14ac:dyDescent="0.35">
      <c r="B537" s="2"/>
      <c r="C537" s="2"/>
      <c r="D537" s="2"/>
      <c r="E537" s="20"/>
      <c r="F537" s="20"/>
      <c r="G537" s="20"/>
      <c r="H537" s="22"/>
      <c r="I537" s="22"/>
      <c r="J537" s="22"/>
      <c r="K537" s="22"/>
      <c r="L537" s="20"/>
      <c r="M537" s="20"/>
      <c r="N537" s="20"/>
      <c r="O537" s="20"/>
    </row>
    <row r="538" spans="2:15" s="3" customFormat="1" x14ac:dyDescent="0.35">
      <c r="B538" s="2"/>
      <c r="C538" s="2"/>
      <c r="D538" s="2"/>
      <c r="E538" s="20"/>
      <c r="F538" s="20"/>
      <c r="G538" s="20"/>
      <c r="H538" s="22"/>
      <c r="I538" s="22"/>
      <c r="J538" s="22"/>
      <c r="K538" s="22"/>
      <c r="L538" s="20"/>
      <c r="M538" s="20"/>
      <c r="N538" s="20"/>
      <c r="O538" s="20"/>
    </row>
    <row r="539" spans="2:15" s="3" customFormat="1" x14ac:dyDescent="0.35">
      <c r="B539" s="2"/>
      <c r="C539" s="2"/>
      <c r="D539" s="2"/>
      <c r="E539" s="20"/>
      <c r="F539" s="20"/>
      <c r="G539" s="20"/>
      <c r="H539" s="22"/>
      <c r="I539" s="22"/>
      <c r="J539" s="22"/>
      <c r="K539" s="22"/>
      <c r="L539" s="20"/>
      <c r="M539" s="20"/>
      <c r="N539" s="20"/>
      <c r="O539" s="20"/>
    </row>
    <row r="540" spans="2:15" s="3" customFormat="1" x14ac:dyDescent="0.35">
      <c r="B540" s="2"/>
      <c r="C540" s="2"/>
      <c r="D540" s="2"/>
      <c r="E540" s="20"/>
      <c r="F540" s="20"/>
      <c r="G540" s="20"/>
      <c r="H540" s="22"/>
      <c r="I540" s="22"/>
      <c r="J540" s="22"/>
      <c r="K540" s="22"/>
      <c r="L540" s="20"/>
      <c r="M540" s="20"/>
      <c r="N540" s="20"/>
      <c r="O540" s="20"/>
    </row>
    <row r="541" spans="2:15" s="3" customFormat="1" x14ac:dyDescent="0.35">
      <c r="B541" s="2"/>
      <c r="C541" s="2"/>
      <c r="D541" s="2"/>
      <c r="E541" s="20"/>
      <c r="F541" s="20"/>
      <c r="G541" s="20"/>
      <c r="H541" s="22"/>
      <c r="I541" s="22"/>
      <c r="J541" s="22"/>
      <c r="K541" s="22"/>
      <c r="L541" s="20"/>
      <c r="M541" s="20"/>
      <c r="N541" s="20"/>
      <c r="O541" s="20"/>
    </row>
    <row r="542" spans="2:15" s="3" customFormat="1" x14ac:dyDescent="0.35">
      <c r="B542" s="2"/>
      <c r="C542" s="2"/>
      <c r="D542" s="2"/>
      <c r="E542" s="20"/>
      <c r="F542" s="20"/>
      <c r="G542" s="20"/>
      <c r="H542" s="22"/>
      <c r="I542" s="22"/>
      <c r="J542" s="22"/>
      <c r="K542" s="22"/>
      <c r="L542" s="20"/>
      <c r="M542" s="20"/>
      <c r="N542" s="20"/>
      <c r="O542" s="20"/>
    </row>
    <row r="543" spans="2:15" s="3" customFormat="1" x14ac:dyDescent="0.35">
      <c r="B543" s="2"/>
      <c r="C543" s="2"/>
      <c r="D543" s="2"/>
      <c r="E543" s="20"/>
      <c r="F543" s="20"/>
      <c r="G543" s="20"/>
      <c r="H543" s="22"/>
      <c r="I543" s="22"/>
      <c r="J543" s="22"/>
      <c r="K543" s="22"/>
      <c r="L543" s="20"/>
      <c r="M543" s="20"/>
      <c r="N543" s="20"/>
      <c r="O543" s="20"/>
    </row>
    <row r="544" spans="2:15" s="3" customFormat="1" x14ac:dyDescent="0.35">
      <c r="B544" s="2"/>
      <c r="C544" s="2"/>
      <c r="D544" s="2"/>
      <c r="E544" s="20"/>
      <c r="F544" s="20"/>
      <c r="G544" s="20"/>
      <c r="H544" s="22"/>
      <c r="I544" s="22"/>
      <c r="J544" s="22"/>
      <c r="K544" s="22"/>
      <c r="L544" s="20"/>
      <c r="M544" s="20"/>
      <c r="N544" s="20"/>
      <c r="O544" s="20"/>
    </row>
    <row r="545" spans="2:15" s="3" customFormat="1" x14ac:dyDescent="0.35">
      <c r="B545" s="2"/>
      <c r="C545" s="2"/>
      <c r="D545" s="2"/>
      <c r="E545" s="20"/>
      <c r="F545" s="20"/>
      <c r="G545" s="20"/>
      <c r="H545" s="22"/>
      <c r="I545" s="22"/>
      <c r="J545" s="22"/>
      <c r="K545" s="22"/>
      <c r="L545" s="20"/>
      <c r="M545" s="20"/>
      <c r="N545" s="20"/>
      <c r="O545" s="20"/>
    </row>
    <row r="546" spans="2:15" s="3" customFormat="1" x14ac:dyDescent="0.35">
      <c r="B546" s="2"/>
      <c r="C546" s="2"/>
      <c r="D546" s="2"/>
      <c r="E546" s="20"/>
      <c r="F546" s="20"/>
      <c r="G546" s="20"/>
      <c r="H546" s="22"/>
      <c r="I546" s="22"/>
      <c r="J546" s="22"/>
      <c r="K546" s="22"/>
      <c r="L546" s="20"/>
      <c r="M546" s="20"/>
      <c r="N546" s="20"/>
      <c r="O546" s="20"/>
    </row>
    <row r="547" spans="2:15" s="3" customFormat="1" x14ac:dyDescent="0.35">
      <c r="B547" s="2"/>
      <c r="C547" s="2"/>
      <c r="D547" s="2"/>
      <c r="E547" s="20"/>
      <c r="F547" s="20"/>
      <c r="G547" s="20"/>
      <c r="H547" s="22"/>
      <c r="I547" s="22"/>
      <c r="J547" s="22"/>
      <c r="K547" s="22"/>
      <c r="L547" s="20"/>
      <c r="M547" s="20"/>
      <c r="N547" s="20"/>
      <c r="O547" s="20"/>
    </row>
    <row r="548" spans="2:15" s="3" customFormat="1" x14ac:dyDescent="0.35">
      <c r="B548" s="2"/>
      <c r="C548" s="2"/>
      <c r="D548" s="2"/>
      <c r="E548" s="20"/>
      <c r="F548" s="20"/>
      <c r="G548" s="20"/>
      <c r="H548" s="22"/>
      <c r="I548" s="22"/>
      <c r="J548" s="22"/>
      <c r="K548" s="22"/>
      <c r="L548" s="20"/>
      <c r="M548" s="20"/>
      <c r="N548" s="20"/>
      <c r="O548" s="20"/>
    </row>
    <row r="549" spans="2:15" s="3" customFormat="1" x14ac:dyDescent="0.35">
      <c r="B549" s="2"/>
      <c r="C549" s="2"/>
      <c r="D549" s="2"/>
      <c r="E549" s="20"/>
      <c r="F549" s="20"/>
      <c r="G549" s="20"/>
      <c r="H549" s="22"/>
      <c r="I549" s="22"/>
      <c r="J549" s="22"/>
      <c r="K549" s="22"/>
      <c r="L549" s="20"/>
      <c r="M549" s="20"/>
      <c r="N549" s="20"/>
      <c r="O549" s="20"/>
    </row>
    <row r="550" spans="2:15" s="3" customFormat="1" x14ac:dyDescent="0.35">
      <c r="B550" s="2"/>
      <c r="C550" s="2"/>
      <c r="D550" s="2"/>
      <c r="E550" s="20"/>
      <c r="F550" s="20"/>
      <c r="G550" s="20"/>
      <c r="H550" s="22"/>
      <c r="I550" s="22"/>
      <c r="J550" s="22"/>
      <c r="K550" s="22"/>
      <c r="L550" s="20"/>
      <c r="M550" s="20"/>
      <c r="N550" s="20"/>
      <c r="O550" s="20"/>
    </row>
    <row r="551" spans="2:15" s="3" customFormat="1" x14ac:dyDescent="0.35">
      <c r="B551" s="2"/>
      <c r="C551" s="2"/>
      <c r="D551" s="2"/>
      <c r="E551" s="20"/>
      <c r="F551" s="20"/>
      <c r="G551" s="20"/>
      <c r="H551" s="22"/>
      <c r="I551" s="22"/>
      <c r="J551" s="22"/>
      <c r="K551" s="22"/>
      <c r="L551" s="20"/>
      <c r="M551" s="20"/>
      <c r="N551" s="20"/>
      <c r="O551" s="20"/>
    </row>
    <row r="552" spans="2:15" s="3" customFormat="1" x14ac:dyDescent="0.35">
      <c r="B552" s="2"/>
      <c r="C552" s="2"/>
      <c r="D552" s="2"/>
      <c r="E552" s="20"/>
      <c r="F552" s="20"/>
      <c r="G552" s="20"/>
      <c r="H552" s="22"/>
      <c r="I552" s="22"/>
      <c r="J552" s="22"/>
      <c r="K552" s="22"/>
      <c r="L552" s="20"/>
      <c r="M552" s="20"/>
      <c r="N552" s="20"/>
      <c r="O552" s="20"/>
    </row>
    <row r="553" spans="2:15" s="3" customFormat="1" x14ac:dyDescent="0.35">
      <c r="B553" s="2"/>
      <c r="C553" s="2"/>
      <c r="D553" s="2"/>
      <c r="E553" s="20"/>
      <c r="F553" s="20"/>
      <c r="G553" s="20"/>
      <c r="H553" s="22"/>
      <c r="I553" s="22"/>
      <c r="J553" s="22"/>
      <c r="K553" s="22"/>
      <c r="L553" s="20"/>
      <c r="M553" s="20"/>
      <c r="N553" s="20"/>
      <c r="O553" s="20"/>
    </row>
    <row r="554" spans="2:15" s="3" customFormat="1" x14ac:dyDescent="0.35">
      <c r="B554" s="2"/>
      <c r="C554" s="2"/>
      <c r="D554" s="2"/>
      <c r="E554" s="20"/>
      <c r="F554" s="20"/>
      <c r="G554" s="20"/>
      <c r="H554" s="22"/>
      <c r="I554" s="22"/>
      <c r="J554" s="22"/>
      <c r="K554" s="22"/>
      <c r="L554" s="20"/>
      <c r="M554" s="20"/>
      <c r="N554" s="20"/>
      <c r="O554" s="20"/>
    </row>
    <row r="555" spans="2:15" s="3" customFormat="1" x14ac:dyDescent="0.35">
      <c r="B555" s="2"/>
      <c r="C555" s="2"/>
      <c r="D555" s="2"/>
      <c r="E555" s="20"/>
      <c r="F555" s="20"/>
      <c r="G555" s="20"/>
      <c r="H555" s="22"/>
      <c r="I555" s="22"/>
      <c r="J555" s="22"/>
      <c r="K555" s="22"/>
      <c r="L555" s="20"/>
      <c r="M555" s="20"/>
      <c r="N555" s="20"/>
      <c r="O555" s="20"/>
    </row>
    <row r="556" spans="2:15" s="3" customFormat="1" x14ac:dyDescent="0.35">
      <c r="B556" s="2"/>
      <c r="C556" s="2"/>
      <c r="D556" s="2"/>
      <c r="E556" s="20"/>
      <c r="F556" s="20"/>
      <c r="G556" s="20"/>
      <c r="H556" s="22"/>
      <c r="I556" s="22"/>
      <c r="J556" s="22"/>
      <c r="K556" s="22"/>
      <c r="L556" s="20"/>
      <c r="M556" s="20"/>
      <c r="N556" s="20"/>
      <c r="O556" s="20"/>
    </row>
    <row r="557" spans="2:15" s="3" customFormat="1" x14ac:dyDescent="0.35">
      <c r="B557" s="2"/>
      <c r="C557" s="2"/>
      <c r="D557" s="2"/>
      <c r="E557" s="20"/>
      <c r="F557" s="20"/>
      <c r="G557" s="20"/>
      <c r="H557" s="22"/>
      <c r="I557" s="22"/>
      <c r="J557" s="22"/>
      <c r="K557" s="22"/>
      <c r="L557" s="20"/>
      <c r="M557" s="20"/>
      <c r="N557" s="20"/>
      <c r="O557" s="20"/>
    </row>
    <row r="558" spans="2:15" s="3" customFormat="1" x14ac:dyDescent="0.35">
      <c r="B558" s="2"/>
      <c r="C558" s="2"/>
      <c r="D558" s="2"/>
      <c r="E558" s="20"/>
      <c r="F558" s="20"/>
      <c r="G558" s="20"/>
      <c r="H558" s="22"/>
      <c r="I558" s="22"/>
      <c r="J558" s="22"/>
      <c r="K558" s="22"/>
      <c r="L558" s="20"/>
      <c r="M558" s="20"/>
      <c r="N558" s="20"/>
      <c r="O558" s="20"/>
    </row>
    <row r="559" spans="2:15" s="3" customFormat="1" x14ac:dyDescent="0.35">
      <c r="B559" s="2"/>
      <c r="C559" s="2"/>
      <c r="D559" s="2"/>
      <c r="E559" s="20"/>
      <c r="F559" s="20"/>
      <c r="G559" s="20"/>
      <c r="H559" s="22"/>
      <c r="I559" s="22"/>
      <c r="J559" s="22"/>
      <c r="K559" s="22"/>
      <c r="L559" s="20"/>
      <c r="M559" s="20"/>
      <c r="N559" s="20"/>
      <c r="O559" s="20"/>
    </row>
    <row r="560" spans="2:15" s="3" customFormat="1" x14ac:dyDescent="0.35">
      <c r="B560" s="2"/>
      <c r="C560" s="2"/>
      <c r="D560" s="2"/>
      <c r="E560" s="20"/>
      <c r="F560" s="20"/>
      <c r="G560" s="20"/>
      <c r="H560" s="22"/>
      <c r="I560" s="22"/>
      <c r="J560" s="22"/>
      <c r="K560" s="22"/>
      <c r="L560" s="20"/>
      <c r="M560" s="20"/>
      <c r="N560" s="20"/>
      <c r="O560" s="20"/>
    </row>
    <row r="561" spans="2:15" s="3" customFormat="1" x14ac:dyDescent="0.35">
      <c r="B561" s="2"/>
      <c r="C561" s="2"/>
      <c r="D561" s="2"/>
      <c r="E561" s="20"/>
      <c r="F561" s="20"/>
      <c r="G561" s="20"/>
      <c r="H561" s="22"/>
      <c r="I561" s="22"/>
      <c r="J561" s="22"/>
      <c r="K561" s="22"/>
      <c r="L561" s="20"/>
      <c r="M561" s="20"/>
      <c r="N561" s="20"/>
      <c r="O561" s="20"/>
    </row>
    <row r="562" spans="2:15" s="3" customFormat="1" x14ac:dyDescent="0.35">
      <c r="B562" s="2"/>
      <c r="C562" s="2"/>
      <c r="D562" s="2"/>
      <c r="E562" s="20"/>
      <c r="F562" s="20"/>
      <c r="G562" s="20"/>
      <c r="H562" s="22"/>
      <c r="I562" s="22"/>
      <c r="J562" s="22"/>
      <c r="K562" s="22"/>
      <c r="L562" s="20"/>
      <c r="M562" s="20"/>
      <c r="N562" s="20"/>
      <c r="O562" s="20"/>
    </row>
    <row r="563" spans="2:15" s="3" customFormat="1" x14ac:dyDescent="0.35">
      <c r="B563" s="2"/>
      <c r="C563" s="2"/>
      <c r="D563" s="2"/>
      <c r="E563" s="20"/>
      <c r="F563" s="20"/>
      <c r="G563" s="20"/>
      <c r="H563" s="22"/>
      <c r="I563" s="22"/>
      <c r="J563" s="22"/>
      <c r="K563" s="22"/>
      <c r="L563" s="20"/>
      <c r="M563" s="20"/>
      <c r="N563" s="20"/>
      <c r="O563" s="20"/>
    </row>
    <row r="564" spans="2:15" s="3" customFormat="1" x14ac:dyDescent="0.35">
      <c r="B564" s="2"/>
      <c r="C564" s="2"/>
      <c r="D564" s="2"/>
      <c r="E564" s="20"/>
      <c r="F564" s="20"/>
      <c r="G564" s="20"/>
      <c r="H564" s="22"/>
      <c r="I564" s="22"/>
      <c r="J564" s="22"/>
      <c r="K564" s="22"/>
      <c r="L564" s="20"/>
      <c r="M564" s="20"/>
      <c r="N564" s="20"/>
      <c r="O564" s="20"/>
    </row>
    <row r="565" spans="2:15" s="3" customFormat="1" x14ac:dyDescent="0.35">
      <c r="B565" s="2"/>
      <c r="C565" s="2"/>
      <c r="D565" s="2"/>
      <c r="E565" s="20"/>
      <c r="F565" s="20"/>
      <c r="G565" s="20"/>
      <c r="H565" s="22"/>
      <c r="I565" s="22"/>
      <c r="J565" s="22"/>
      <c r="K565" s="22"/>
      <c r="L565" s="20"/>
      <c r="M565" s="20"/>
      <c r="N565" s="20"/>
      <c r="O565" s="20"/>
    </row>
    <row r="566" spans="2:15" s="3" customFormat="1" x14ac:dyDescent="0.35">
      <c r="B566" s="2"/>
      <c r="C566" s="2"/>
      <c r="D566" s="2"/>
      <c r="E566" s="20"/>
      <c r="F566" s="20"/>
      <c r="G566" s="20"/>
      <c r="H566" s="22"/>
      <c r="I566" s="22"/>
      <c r="J566" s="22"/>
      <c r="K566" s="22"/>
      <c r="L566" s="20"/>
      <c r="M566" s="20"/>
      <c r="N566" s="20"/>
      <c r="O566" s="20"/>
    </row>
    <row r="567" spans="2:15" s="3" customFormat="1" x14ac:dyDescent="0.35">
      <c r="B567" s="2"/>
      <c r="C567" s="2"/>
      <c r="D567" s="2"/>
      <c r="E567" s="20"/>
      <c r="F567" s="20"/>
      <c r="G567" s="20"/>
      <c r="H567" s="22"/>
      <c r="I567" s="22"/>
      <c r="J567" s="22"/>
      <c r="K567" s="22"/>
      <c r="L567" s="20"/>
      <c r="M567" s="20"/>
      <c r="N567" s="20"/>
      <c r="O567" s="20"/>
    </row>
    <row r="568" spans="2:15" s="3" customFormat="1" x14ac:dyDescent="0.35">
      <c r="B568" s="2"/>
      <c r="C568" s="2"/>
      <c r="D568" s="2"/>
      <c r="E568" s="20"/>
      <c r="F568" s="20"/>
      <c r="G568" s="20"/>
      <c r="H568" s="22"/>
      <c r="I568" s="22"/>
      <c r="J568" s="22"/>
      <c r="K568" s="22"/>
      <c r="L568" s="20"/>
      <c r="M568" s="20"/>
      <c r="N568" s="20"/>
      <c r="O568" s="20"/>
    </row>
    <row r="569" spans="2:15" s="3" customFormat="1" x14ac:dyDescent="0.35">
      <c r="B569" s="2"/>
      <c r="C569" s="2"/>
      <c r="D569" s="2"/>
      <c r="E569" s="20"/>
      <c r="F569" s="20"/>
      <c r="G569" s="20"/>
      <c r="H569" s="22"/>
      <c r="I569" s="22"/>
      <c r="J569" s="22"/>
      <c r="K569" s="22"/>
      <c r="L569" s="20"/>
      <c r="M569" s="20"/>
      <c r="N569" s="20"/>
      <c r="O569" s="20"/>
    </row>
    <row r="570" spans="2:15" s="3" customFormat="1" x14ac:dyDescent="0.35">
      <c r="B570" s="2"/>
      <c r="C570" s="2"/>
      <c r="D570" s="2"/>
      <c r="E570" s="20"/>
      <c r="F570" s="20"/>
      <c r="G570" s="20"/>
      <c r="H570" s="22"/>
      <c r="I570" s="22"/>
      <c r="J570" s="22"/>
      <c r="K570" s="22"/>
      <c r="L570" s="20"/>
      <c r="M570" s="20"/>
      <c r="N570" s="20"/>
      <c r="O570" s="20"/>
    </row>
    <row r="571" spans="2:15" s="3" customFormat="1" x14ac:dyDescent="0.35">
      <c r="B571" s="2"/>
      <c r="C571" s="2"/>
      <c r="D571" s="2"/>
      <c r="E571" s="20"/>
      <c r="F571" s="20"/>
      <c r="G571" s="20"/>
      <c r="H571" s="22"/>
      <c r="I571" s="22"/>
      <c r="J571" s="22"/>
      <c r="K571" s="22"/>
      <c r="L571" s="20"/>
      <c r="M571" s="20"/>
      <c r="N571" s="20"/>
      <c r="O571" s="20"/>
    </row>
    <row r="572" spans="2:15" s="3" customFormat="1" x14ac:dyDescent="0.35">
      <c r="B572" s="2"/>
      <c r="C572" s="2"/>
      <c r="D572" s="2"/>
      <c r="E572" s="20"/>
      <c r="F572" s="20"/>
      <c r="G572" s="20"/>
      <c r="H572" s="22"/>
      <c r="I572" s="22"/>
      <c r="J572" s="22"/>
      <c r="K572" s="22"/>
      <c r="L572" s="20"/>
      <c r="M572" s="20"/>
      <c r="N572" s="20"/>
      <c r="O572" s="20"/>
    </row>
    <row r="573" spans="2:15" s="3" customFormat="1" x14ac:dyDescent="0.35">
      <c r="B573" s="2"/>
      <c r="C573" s="2"/>
      <c r="D573" s="2"/>
      <c r="E573" s="20"/>
      <c r="F573" s="20"/>
      <c r="G573" s="20"/>
      <c r="H573" s="22"/>
      <c r="I573" s="22"/>
      <c r="J573" s="22"/>
      <c r="K573" s="22"/>
      <c r="L573" s="20"/>
      <c r="M573" s="20"/>
      <c r="N573" s="20"/>
      <c r="O573" s="20"/>
    </row>
    <row r="574" spans="2:15" s="3" customFormat="1" x14ac:dyDescent="0.35">
      <c r="B574" s="2"/>
      <c r="C574" s="2"/>
      <c r="D574" s="2"/>
      <c r="E574" s="20"/>
      <c r="F574" s="20"/>
      <c r="G574" s="20"/>
      <c r="H574" s="22"/>
      <c r="I574" s="22"/>
      <c r="J574" s="22"/>
      <c r="K574" s="22"/>
      <c r="L574" s="20"/>
      <c r="M574" s="20"/>
      <c r="N574" s="20"/>
      <c r="O574" s="20"/>
    </row>
    <row r="575" spans="2:15" s="3" customFormat="1" x14ac:dyDescent="0.35">
      <c r="B575" s="2"/>
      <c r="C575" s="2"/>
      <c r="D575" s="2"/>
      <c r="E575" s="20"/>
      <c r="F575" s="20"/>
      <c r="G575" s="20"/>
      <c r="H575" s="22"/>
      <c r="I575" s="22"/>
      <c r="J575" s="22"/>
      <c r="K575" s="22"/>
      <c r="L575" s="20"/>
      <c r="M575" s="20"/>
      <c r="N575" s="20"/>
      <c r="O575" s="20"/>
    </row>
    <row r="576" spans="2:15" s="3" customFormat="1" x14ac:dyDescent="0.35">
      <c r="B576" s="2"/>
      <c r="C576" s="2"/>
      <c r="D576" s="2"/>
      <c r="E576" s="20"/>
      <c r="F576" s="20"/>
      <c r="G576" s="20"/>
      <c r="H576" s="22"/>
      <c r="I576" s="22"/>
      <c r="J576" s="22"/>
      <c r="K576" s="22"/>
      <c r="L576" s="20"/>
      <c r="M576" s="20"/>
      <c r="N576" s="20"/>
      <c r="O576" s="20"/>
    </row>
    <row r="577" spans="2:15" s="3" customFormat="1" x14ac:dyDescent="0.35">
      <c r="B577" s="2"/>
      <c r="C577" s="2"/>
      <c r="D577" s="2"/>
      <c r="E577" s="20"/>
      <c r="F577" s="20"/>
      <c r="G577" s="20"/>
      <c r="H577" s="22"/>
      <c r="I577" s="22"/>
      <c r="J577" s="22"/>
      <c r="K577" s="22"/>
      <c r="L577" s="20"/>
      <c r="M577" s="20"/>
      <c r="N577" s="20"/>
      <c r="O577" s="20"/>
    </row>
    <row r="578" spans="2:15" s="3" customFormat="1" x14ac:dyDescent="0.35">
      <c r="B578" s="2"/>
      <c r="C578" s="2"/>
      <c r="D578" s="2"/>
      <c r="E578" s="20"/>
      <c r="F578" s="20"/>
      <c r="G578" s="20"/>
      <c r="H578" s="22"/>
      <c r="I578" s="22"/>
      <c r="J578" s="22"/>
      <c r="K578" s="22"/>
      <c r="L578" s="20"/>
      <c r="M578" s="20"/>
      <c r="N578" s="20"/>
      <c r="O578" s="20"/>
    </row>
    <row r="579" spans="2:15" s="3" customFormat="1" x14ac:dyDescent="0.35">
      <c r="B579" s="2"/>
      <c r="C579" s="2"/>
      <c r="D579" s="2"/>
      <c r="E579" s="20"/>
      <c r="F579" s="20"/>
      <c r="G579" s="20"/>
      <c r="H579" s="22"/>
      <c r="I579" s="22"/>
      <c r="J579" s="22"/>
      <c r="K579" s="22"/>
      <c r="L579" s="20"/>
      <c r="M579" s="20"/>
      <c r="N579" s="20"/>
      <c r="O579" s="20"/>
    </row>
    <row r="580" spans="2:15" s="3" customFormat="1" x14ac:dyDescent="0.35">
      <c r="B580" s="2"/>
      <c r="C580" s="2"/>
      <c r="D580" s="2"/>
      <c r="E580" s="20"/>
      <c r="F580" s="20"/>
      <c r="G580" s="20"/>
      <c r="H580" s="22"/>
      <c r="I580" s="22"/>
      <c r="J580" s="22"/>
      <c r="K580" s="22"/>
      <c r="L580" s="20"/>
      <c r="M580" s="20"/>
      <c r="N580" s="20"/>
      <c r="O580" s="20"/>
    </row>
    <row r="581" spans="2:15" s="3" customFormat="1" x14ac:dyDescent="0.35">
      <c r="B581" s="2"/>
      <c r="C581" s="2"/>
      <c r="D581" s="2"/>
      <c r="E581" s="20"/>
      <c r="F581" s="20"/>
      <c r="G581" s="20"/>
      <c r="H581" s="22"/>
      <c r="I581" s="22"/>
      <c r="J581" s="22"/>
      <c r="K581" s="22"/>
      <c r="L581" s="20"/>
      <c r="M581" s="20"/>
      <c r="N581" s="20"/>
      <c r="O581" s="20"/>
    </row>
    <row r="582" spans="2:15" s="3" customFormat="1" x14ac:dyDescent="0.35">
      <c r="B582" s="2"/>
      <c r="C582" s="2"/>
      <c r="D582" s="2"/>
      <c r="E582" s="20"/>
      <c r="F582" s="20"/>
      <c r="G582" s="20"/>
      <c r="H582" s="22"/>
      <c r="I582" s="22"/>
      <c r="J582" s="22"/>
      <c r="K582" s="22"/>
      <c r="L582" s="20"/>
      <c r="M582" s="20"/>
      <c r="N582" s="20"/>
      <c r="O582" s="20"/>
    </row>
    <row r="583" spans="2:15" s="3" customFormat="1" x14ac:dyDescent="0.35">
      <c r="B583" s="2"/>
      <c r="C583" s="2"/>
      <c r="D583" s="2"/>
      <c r="E583" s="20"/>
      <c r="F583" s="20"/>
      <c r="G583" s="20"/>
      <c r="H583" s="22"/>
      <c r="I583" s="22"/>
      <c r="J583" s="22"/>
      <c r="K583" s="22"/>
      <c r="L583" s="20"/>
      <c r="M583" s="20"/>
      <c r="N583" s="20"/>
      <c r="O583" s="20"/>
    </row>
    <row r="584" spans="2:15" s="3" customFormat="1" x14ac:dyDescent="0.35">
      <c r="B584" s="2"/>
      <c r="C584" s="2"/>
      <c r="D584" s="2"/>
      <c r="E584" s="20"/>
      <c r="F584" s="20"/>
      <c r="G584" s="20"/>
      <c r="H584" s="22"/>
      <c r="I584" s="22"/>
      <c r="J584" s="22"/>
      <c r="K584" s="22"/>
      <c r="L584" s="20"/>
      <c r="M584" s="20"/>
      <c r="N584" s="20"/>
      <c r="O584" s="20"/>
    </row>
    <row r="585" spans="2:15" s="3" customFormat="1" x14ac:dyDescent="0.35">
      <c r="B585" s="2"/>
      <c r="C585" s="2"/>
      <c r="D585" s="2"/>
      <c r="E585" s="20"/>
      <c r="F585" s="20"/>
      <c r="G585" s="20"/>
      <c r="H585" s="22"/>
      <c r="I585" s="22"/>
      <c r="J585" s="22"/>
      <c r="K585" s="22"/>
      <c r="L585" s="20"/>
      <c r="M585" s="20"/>
      <c r="N585" s="20"/>
      <c r="O585" s="20"/>
    </row>
    <row r="586" spans="2:15" s="3" customFormat="1" x14ac:dyDescent="0.35">
      <c r="B586" s="2"/>
      <c r="C586" s="2"/>
      <c r="D586" s="2"/>
      <c r="E586" s="20"/>
      <c r="F586" s="20"/>
      <c r="G586" s="20"/>
      <c r="H586" s="22"/>
      <c r="I586" s="22"/>
      <c r="J586" s="22"/>
      <c r="K586" s="22"/>
      <c r="L586" s="20"/>
      <c r="M586" s="20"/>
      <c r="N586" s="20"/>
      <c r="O586" s="20"/>
    </row>
    <row r="587" spans="2:15" s="3" customFormat="1" x14ac:dyDescent="0.35">
      <c r="B587" s="2"/>
      <c r="C587" s="2"/>
      <c r="D587" s="2"/>
      <c r="E587" s="20"/>
      <c r="F587" s="20"/>
      <c r="G587" s="20"/>
      <c r="H587" s="22"/>
      <c r="I587" s="22"/>
      <c r="J587" s="22"/>
      <c r="K587" s="22"/>
      <c r="L587" s="20"/>
      <c r="M587" s="20"/>
      <c r="N587" s="20"/>
      <c r="O587" s="20"/>
    </row>
    <row r="588" spans="2:15" s="3" customFormat="1" x14ac:dyDescent="0.35">
      <c r="B588" s="2"/>
      <c r="C588" s="2"/>
      <c r="D588" s="2"/>
      <c r="E588" s="20"/>
      <c r="F588" s="20"/>
      <c r="G588" s="20"/>
      <c r="H588" s="22"/>
      <c r="I588" s="22"/>
      <c r="J588" s="22"/>
      <c r="K588" s="22"/>
      <c r="L588" s="20"/>
      <c r="M588" s="20"/>
      <c r="N588" s="20"/>
      <c r="O588" s="20"/>
    </row>
    <row r="589" spans="2:15" s="3" customFormat="1" x14ac:dyDescent="0.35">
      <c r="B589" s="2"/>
      <c r="C589" s="2"/>
      <c r="D589" s="2"/>
      <c r="E589" s="20"/>
      <c r="F589" s="20"/>
      <c r="G589" s="20"/>
      <c r="H589" s="22"/>
      <c r="I589" s="22"/>
      <c r="J589" s="22"/>
      <c r="K589" s="22"/>
      <c r="L589" s="20"/>
      <c r="M589" s="20"/>
      <c r="N589" s="20"/>
      <c r="O589" s="20"/>
    </row>
    <row r="590" spans="2:15" s="3" customFormat="1" x14ac:dyDescent="0.35">
      <c r="B590" s="2"/>
      <c r="C590" s="2"/>
      <c r="D590" s="2"/>
      <c r="E590" s="20"/>
      <c r="F590" s="20"/>
      <c r="G590" s="20"/>
      <c r="H590" s="22"/>
      <c r="I590" s="22"/>
      <c r="J590" s="22"/>
      <c r="K590" s="22"/>
      <c r="L590" s="20"/>
      <c r="M590" s="20"/>
      <c r="N590" s="20"/>
      <c r="O590" s="20"/>
    </row>
    <row r="591" spans="2:15" s="3" customFormat="1" x14ac:dyDescent="0.35">
      <c r="B591" s="2"/>
      <c r="C591" s="2"/>
      <c r="D591" s="2"/>
      <c r="E591" s="20"/>
      <c r="F591" s="20"/>
      <c r="G591" s="20"/>
      <c r="H591" s="22"/>
      <c r="I591" s="22"/>
      <c r="J591" s="22"/>
      <c r="K591" s="22"/>
      <c r="L591" s="20"/>
      <c r="M591" s="20"/>
      <c r="N591" s="20"/>
      <c r="O591" s="20"/>
    </row>
    <row r="592" spans="2:15" s="3" customFormat="1" x14ac:dyDescent="0.35">
      <c r="B592" s="2"/>
      <c r="C592" s="2"/>
      <c r="D592" s="2"/>
      <c r="E592" s="20"/>
      <c r="F592" s="20"/>
      <c r="G592" s="20"/>
      <c r="H592" s="22"/>
      <c r="I592" s="22"/>
      <c r="J592" s="22"/>
      <c r="K592" s="22"/>
      <c r="L592" s="20"/>
      <c r="M592" s="20"/>
      <c r="N592" s="20"/>
      <c r="O592" s="20"/>
    </row>
    <row r="593" spans="2:15" s="3" customFormat="1" x14ac:dyDescent="0.35">
      <c r="B593" s="2"/>
      <c r="C593" s="2"/>
      <c r="D593" s="2"/>
      <c r="E593" s="20"/>
      <c r="F593" s="20"/>
      <c r="G593" s="20"/>
      <c r="H593" s="22"/>
      <c r="I593" s="22"/>
      <c r="J593" s="22"/>
      <c r="K593" s="22"/>
      <c r="L593" s="20"/>
      <c r="M593" s="20"/>
      <c r="N593" s="20"/>
      <c r="O593" s="20"/>
    </row>
    <row r="594" spans="2:15" s="3" customFormat="1" x14ac:dyDescent="0.35">
      <c r="B594" s="2"/>
      <c r="C594" s="2"/>
      <c r="D594" s="2"/>
      <c r="E594" s="20"/>
      <c r="F594" s="20"/>
      <c r="G594" s="20"/>
      <c r="H594" s="22"/>
      <c r="I594" s="22"/>
      <c r="J594" s="22"/>
      <c r="K594" s="22"/>
      <c r="L594" s="20"/>
      <c r="M594" s="20"/>
      <c r="N594" s="20"/>
      <c r="O594" s="20"/>
    </row>
    <row r="595" spans="2:15" s="3" customFormat="1" x14ac:dyDescent="0.35">
      <c r="B595" s="2"/>
      <c r="C595" s="2"/>
      <c r="D595" s="2"/>
      <c r="E595" s="20"/>
      <c r="F595" s="20"/>
      <c r="G595" s="20"/>
      <c r="H595" s="22"/>
      <c r="I595" s="22"/>
      <c r="J595" s="22"/>
      <c r="K595" s="22"/>
      <c r="L595" s="20"/>
      <c r="M595" s="20"/>
      <c r="N595" s="20"/>
      <c r="O595" s="20"/>
    </row>
    <row r="596" spans="2:15" s="3" customFormat="1" x14ac:dyDescent="0.35">
      <c r="B596" s="2"/>
      <c r="C596" s="2"/>
      <c r="D596" s="2"/>
      <c r="E596" s="20"/>
      <c r="F596" s="20"/>
      <c r="G596" s="20"/>
      <c r="H596" s="22"/>
      <c r="I596" s="22"/>
      <c r="J596" s="22"/>
      <c r="K596" s="22"/>
      <c r="L596" s="20"/>
      <c r="M596" s="20"/>
      <c r="N596" s="20"/>
      <c r="O596" s="20"/>
    </row>
    <row r="597" spans="2:15" s="3" customFormat="1" x14ac:dyDescent="0.35">
      <c r="B597" s="2"/>
      <c r="C597" s="2"/>
      <c r="D597" s="2"/>
      <c r="E597" s="20"/>
      <c r="F597" s="20"/>
      <c r="G597" s="20"/>
      <c r="H597" s="22"/>
      <c r="I597" s="22"/>
      <c r="J597" s="22"/>
      <c r="K597" s="22"/>
      <c r="L597" s="20"/>
      <c r="M597" s="20"/>
      <c r="N597" s="20"/>
      <c r="O597" s="20"/>
    </row>
    <row r="598" spans="2:15" s="3" customFormat="1" x14ac:dyDescent="0.35">
      <c r="B598" s="2"/>
      <c r="C598" s="2"/>
      <c r="D598" s="2"/>
      <c r="E598" s="20"/>
      <c r="F598" s="20"/>
      <c r="G598" s="20"/>
      <c r="H598" s="22"/>
      <c r="I598" s="22"/>
      <c r="J598" s="22"/>
      <c r="K598" s="22"/>
      <c r="L598" s="20"/>
      <c r="M598" s="20"/>
      <c r="N598" s="20"/>
      <c r="O598" s="20"/>
    </row>
    <row r="599" spans="2:15" s="3" customFormat="1" x14ac:dyDescent="0.35">
      <c r="B599" s="2"/>
      <c r="C599" s="2"/>
      <c r="D599" s="2"/>
      <c r="E599" s="20"/>
      <c r="F599" s="20"/>
      <c r="G599" s="20"/>
      <c r="H599" s="22"/>
      <c r="I599" s="22"/>
      <c r="J599" s="22"/>
      <c r="K599" s="22"/>
      <c r="L599" s="20"/>
      <c r="M599" s="20"/>
      <c r="N599" s="20"/>
      <c r="O599" s="20"/>
    </row>
    <row r="600" spans="2:15" s="3" customFormat="1" x14ac:dyDescent="0.35">
      <c r="B600" s="2"/>
      <c r="C600" s="2"/>
      <c r="D600" s="2"/>
      <c r="E600" s="20"/>
      <c r="F600" s="20"/>
      <c r="G600" s="20"/>
      <c r="H600" s="22"/>
      <c r="I600" s="22"/>
      <c r="J600" s="22"/>
      <c r="K600" s="22"/>
      <c r="L600" s="20"/>
      <c r="M600" s="20"/>
      <c r="N600" s="20"/>
      <c r="O600" s="20"/>
    </row>
    <row r="601" spans="2:15" s="3" customFormat="1" x14ac:dyDescent="0.35">
      <c r="B601" s="2"/>
      <c r="C601" s="2"/>
      <c r="D601" s="2"/>
      <c r="E601" s="20"/>
      <c r="F601" s="20"/>
      <c r="G601" s="20"/>
      <c r="H601" s="22"/>
      <c r="I601" s="22"/>
      <c r="J601" s="22"/>
      <c r="K601" s="22"/>
      <c r="L601" s="20"/>
      <c r="M601" s="20"/>
      <c r="N601" s="20"/>
      <c r="O601" s="20"/>
    </row>
    <row r="602" spans="2:15" s="3" customFormat="1" x14ac:dyDescent="0.35">
      <c r="B602" s="2"/>
      <c r="C602" s="2"/>
      <c r="D602" s="2"/>
      <c r="E602" s="20"/>
      <c r="F602" s="20"/>
      <c r="G602" s="20"/>
      <c r="H602" s="22"/>
      <c r="I602" s="22"/>
      <c r="J602" s="22"/>
      <c r="K602" s="22"/>
      <c r="L602" s="20"/>
      <c r="M602" s="20"/>
      <c r="N602" s="20"/>
      <c r="O602" s="20"/>
    </row>
    <row r="603" spans="2:15" s="3" customFormat="1" x14ac:dyDescent="0.35">
      <c r="B603" s="2"/>
      <c r="C603" s="2"/>
      <c r="D603" s="2"/>
      <c r="E603" s="20"/>
      <c r="F603" s="20"/>
      <c r="G603" s="20"/>
      <c r="H603" s="22"/>
      <c r="I603" s="22"/>
      <c r="J603" s="22"/>
      <c r="K603" s="22"/>
      <c r="L603" s="20"/>
      <c r="M603" s="20"/>
      <c r="N603" s="20"/>
      <c r="O603" s="20"/>
    </row>
    <row r="604" spans="2:15" s="3" customFormat="1" x14ac:dyDescent="0.35">
      <c r="B604" s="2"/>
      <c r="C604" s="2"/>
      <c r="D604" s="2"/>
      <c r="E604" s="20"/>
      <c r="F604" s="20"/>
      <c r="G604" s="20"/>
      <c r="H604" s="22"/>
      <c r="I604" s="22"/>
      <c r="J604" s="22"/>
      <c r="K604" s="22"/>
      <c r="L604" s="20"/>
      <c r="M604" s="20"/>
      <c r="N604" s="20"/>
      <c r="O604" s="20"/>
    </row>
    <row r="605" spans="2:15" s="3" customFormat="1" x14ac:dyDescent="0.35">
      <c r="B605" s="2"/>
      <c r="C605" s="2"/>
      <c r="D605" s="2"/>
      <c r="E605" s="20"/>
      <c r="F605" s="20"/>
      <c r="G605" s="20"/>
      <c r="H605" s="22"/>
      <c r="I605" s="22"/>
      <c r="J605" s="22"/>
      <c r="K605" s="22"/>
      <c r="L605" s="20"/>
      <c r="M605" s="20"/>
      <c r="N605" s="20"/>
      <c r="O605" s="20"/>
    </row>
    <row r="606" spans="2:15" s="3" customFormat="1" x14ac:dyDescent="0.35">
      <c r="B606" s="2"/>
      <c r="C606" s="2"/>
      <c r="D606" s="2"/>
      <c r="E606" s="20"/>
      <c r="F606" s="20"/>
      <c r="G606" s="20"/>
      <c r="H606" s="22"/>
      <c r="I606" s="22"/>
      <c r="J606" s="22"/>
      <c r="K606" s="22"/>
      <c r="L606" s="20"/>
      <c r="M606" s="20"/>
      <c r="N606" s="20"/>
      <c r="O606" s="20"/>
    </row>
    <row r="607" spans="2:15" s="3" customFormat="1" x14ac:dyDescent="0.35">
      <c r="B607" s="2"/>
      <c r="C607" s="2"/>
      <c r="D607" s="2"/>
      <c r="E607" s="20"/>
      <c r="F607" s="20"/>
      <c r="G607" s="20"/>
      <c r="H607" s="22"/>
      <c r="I607" s="22"/>
      <c r="J607" s="22"/>
      <c r="K607" s="22"/>
      <c r="L607" s="20"/>
      <c r="M607" s="20"/>
      <c r="N607" s="20"/>
      <c r="O607" s="20"/>
    </row>
    <row r="608" spans="2:15" s="3" customFormat="1" x14ac:dyDescent="0.35">
      <c r="B608" s="2"/>
      <c r="C608" s="2"/>
      <c r="D608" s="2"/>
      <c r="E608" s="20"/>
      <c r="F608" s="20"/>
      <c r="G608" s="20"/>
      <c r="H608" s="22"/>
      <c r="I608" s="22"/>
      <c r="J608" s="22"/>
      <c r="K608" s="22"/>
      <c r="L608" s="20"/>
      <c r="M608" s="20"/>
      <c r="N608" s="20"/>
      <c r="O608" s="20"/>
    </row>
    <row r="609" spans="2:15" s="3" customFormat="1" x14ac:dyDescent="0.35">
      <c r="B609" s="2"/>
      <c r="C609" s="2"/>
      <c r="D609" s="2"/>
      <c r="E609" s="20"/>
      <c r="F609" s="20"/>
      <c r="G609" s="20"/>
      <c r="H609" s="22"/>
      <c r="I609" s="22"/>
      <c r="J609" s="22"/>
      <c r="K609" s="22"/>
      <c r="L609" s="20"/>
      <c r="M609" s="20"/>
      <c r="N609" s="20"/>
      <c r="O609" s="20"/>
    </row>
    <row r="610" spans="2:15" s="3" customFormat="1" x14ac:dyDescent="0.35">
      <c r="B610" s="2"/>
      <c r="C610" s="2"/>
      <c r="D610" s="2"/>
      <c r="E610" s="20"/>
      <c r="F610" s="20"/>
      <c r="G610" s="20"/>
      <c r="H610" s="22"/>
      <c r="I610" s="22"/>
      <c r="J610" s="22"/>
      <c r="K610" s="22"/>
      <c r="L610" s="20"/>
      <c r="M610" s="20"/>
      <c r="N610" s="20"/>
      <c r="O610" s="20"/>
    </row>
    <row r="611" spans="2:15" s="3" customFormat="1" x14ac:dyDescent="0.35">
      <c r="B611" s="2"/>
      <c r="C611" s="2"/>
      <c r="D611" s="2"/>
      <c r="E611" s="20"/>
      <c r="F611" s="20"/>
      <c r="G611" s="20"/>
      <c r="H611" s="22"/>
      <c r="I611" s="22"/>
      <c r="J611" s="22"/>
      <c r="K611" s="22"/>
      <c r="L611" s="20"/>
      <c r="M611" s="20"/>
      <c r="N611" s="20"/>
      <c r="O611" s="20"/>
    </row>
    <row r="612" spans="2:15" s="3" customFormat="1" x14ac:dyDescent="0.35">
      <c r="B612" s="2"/>
      <c r="C612" s="2"/>
      <c r="D612" s="2"/>
      <c r="E612" s="20"/>
      <c r="F612" s="20"/>
      <c r="G612" s="20"/>
      <c r="H612" s="22"/>
      <c r="I612" s="22"/>
      <c r="J612" s="22"/>
      <c r="K612" s="22"/>
      <c r="L612" s="20"/>
      <c r="M612" s="20"/>
      <c r="N612" s="20"/>
      <c r="O612" s="20"/>
    </row>
    <row r="613" spans="2:15" s="3" customFormat="1" x14ac:dyDescent="0.35">
      <c r="B613" s="2"/>
      <c r="C613" s="2"/>
      <c r="D613" s="2"/>
      <c r="E613" s="20"/>
      <c r="F613" s="20"/>
      <c r="G613" s="20"/>
      <c r="H613" s="22"/>
      <c r="I613" s="22"/>
      <c r="J613" s="22"/>
      <c r="K613" s="22"/>
      <c r="L613" s="20"/>
      <c r="M613" s="20"/>
      <c r="N613" s="20"/>
      <c r="O613" s="20"/>
    </row>
    <row r="614" spans="2:15" s="3" customFormat="1" x14ac:dyDescent="0.35">
      <c r="B614" s="2"/>
      <c r="C614" s="2"/>
      <c r="D614" s="2"/>
      <c r="E614" s="20"/>
      <c r="F614" s="20"/>
      <c r="G614" s="20"/>
      <c r="H614" s="22"/>
      <c r="I614" s="22"/>
      <c r="J614" s="22"/>
      <c r="K614" s="22"/>
      <c r="L614" s="20"/>
      <c r="M614" s="20"/>
      <c r="N614" s="20"/>
      <c r="O614" s="20"/>
    </row>
    <row r="615" spans="2:15" s="3" customFormat="1" x14ac:dyDescent="0.35">
      <c r="B615" s="2"/>
      <c r="C615" s="2"/>
      <c r="D615" s="2"/>
      <c r="E615" s="20"/>
      <c r="F615" s="20"/>
      <c r="G615" s="20"/>
      <c r="H615" s="22"/>
      <c r="I615" s="22"/>
      <c r="J615" s="22"/>
      <c r="K615" s="22"/>
      <c r="L615" s="20"/>
      <c r="M615" s="20"/>
      <c r="N615" s="20"/>
      <c r="O615" s="20"/>
    </row>
    <row r="616" spans="2:15" s="3" customFormat="1" x14ac:dyDescent="0.35">
      <c r="B616" s="2"/>
      <c r="C616" s="2"/>
      <c r="D616" s="2"/>
      <c r="E616" s="20"/>
      <c r="F616" s="20"/>
      <c r="G616" s="20"/>
      <c r="H616" s="22"/>
      <c r="I616" s="22"/>
      <c r="J616" s="22"/>
      <c r="K616" s="22"/>
      <c r="L616" s="20"/>
      <c r="M616" s="20"/>
      <c r="N616" s="20"/>
      <c r="O616" s="20"/>
    </row>
    <row r="617" spans="2:15" s="3" customFormat="1" x14ac:dyDescent="0.35">
      <c r="B617" s="2"/>
      <c r="C617" s="2"/>
      <c r="D617" s="2"/>
      <c r="E617" s="20"/>
      <c r="F617" s="20"/>
      <c r="G617" s="20"/>
      <c r="H617" s="22"/>
      <c r="I617" s="22"/>
      <c r="J617" s="22"/>
      <c r="K617" s="22"/>
      <c r="L617" s="20"/>
      <c r="M617" s="20"/>
      <c r="N617" s="20"/>
      <c r="O617" s="20"/>
    </row>
    <row r="618" spans="2:15" s="3" customFormat="1" x14ac:dyDescent="0.35">
      <c r="B618" s="2"/>
      <c r="C618" s="2"/>
      <c r="D618" s="2"/>
      <c r="E618" s="20"/>
      <c r="F618" s="20"/>
      <c r="G618" s="20"/>
      <c r="H618" s="22"/>
      <c r="I618" s="22"/>
      <c r="J618" s="22"/>
      <c r="K618" s="22"/>
      <c r="L618" s="20"/>
      <c r="M618" s="20"/>
      <c r="N618" s="20"/>
      <c r="O618" s="20"/>
    </row>
    <row r="619" spans="2:15" s="3" customFormat="1" x14ac:dyDescent="0.35">
      <c r="B619" s="2"/>
      <c r="C619" s="2"/>
      <c r="D619" s="2"/>
      <c r="E619" s="20"/>
      <c r="F619" s="20"/>
      <c r="G619" s="20"/>
      <c r="H619" s="22"/>
      <c r="I619" s="22"/>
      <c r="J619" s="22"/>
      <c r="K619" s="22"/>
      <c r="L619" s="20"/>
      <c r="M619" s="20"/>
      <c r="N619" s="20"/>
      <c r="O619" s="20"/>
    </row>
    <row r="620" spans="2:15" s="3" customFormat="1" x14ac:dyDescent="0.35">
      <c r="B620" s="2"/>
      <c r="C620" s="2"/>
      <c r="D620" s="2"/>
      <c r="E620" s="20"/>
      <c r="F620" s="20"/>
      <c r="G620" s="20"/>
      <c r="H620" s="22"/>
      <c r="I620" s="22"/>
      <c r="J620" s="22"/>
      <c r="K620" s="22"/>
      <c r="L620" s="20"/>
      <c r="M620" s="20"/>
      <c r="N620" s="20"/>
      <c r="O620" s="20"/>
    </row>
    <row r="621" spans="2:15" s="3" customFormat="1" x14ac:dyDescent="0.35">
      <c r="B621" s="2"/>
      <c r="C621" s="2"/>
      <c r="D621" s="2"/>
      <c r="E621" s="20"/>
      <c r="F621" s="20"/>
      <c r="G621" s="20"/>
      <c r="H621" s="22"/>
      <c r="I621" s="22"/>
      <c r="J621" s="22"/>
      <c r="K621" s="22"/>
      <c r="L621" s="20"/>
      <c r="M621" s="20"/>
      <c r="N621" s="20"/>
      <c r="O621" s="20"/>
    </row>
    <row r="622" spans="2:15" s="3" customFormat="1" x14ac:dyDescent="0.35">
      <c r="B622" s="2"/>
      <c r="C622" s="2"/>
      <c r="D622" s="2"/>
      <c r="E622" s="20"/>
      <c r="F622" s="20"/>
      <c r="G622" s="20"/>
      <c r="H622" s="22"/>
      <c r="I622" s="22"/>
      <c r="J622" s="22"/>
      <c r="K622" s="22"/>
      <c r="L622" s="20"/>
      <c r="M622" s="20"/>
      <c r="N622" s="20"/>
      <c r="O622" s="20"/>
    </row>
    <row r="623" spans="2:15" s="3" customFormat="1" x14ac:dyDescent="0.35">
      <c r="B623" s="2"/>
      <c r="C623" s="2"/>
      <c r="D623" s="2"/>
      <c r="E623" s="20"/>
      <c r="F623" s="20"/>
      <c r="G623" s="20"/>
      <c r="H623" s="22"/>
      <c r="I623" s="22"/>
      <c r="J623" s="22"/>
      <c r="K623" s="22"/>
      <c r="L623" s="20"/>
      <c r="M623" s="20"/>
      <c r="N623" s="20"/>
      <c r="O623" s="20"/>
    </row>
    <row r="624" spans="2:15" s="3" customFormat="1" x14ac:dyDescent="0.35">
      <c r="B624" s="2"/>
      <c r="C624" s="2"/>
      <c r="D624" s="2"/>
      <c r="E624" s="20"/>
      <c r="F624" s="20"/>
      <c r="G624" s="20"/>
      <c r="H624" s="22"/>
      <c r="I624" s="22"/>
      <c r="J624" s="22"/>
      <c r="K624" s="22"/>
      <c r="L624" s="20"/>
      <c r="M624" s="20"/>
      <c r="N624" s="20"/>
      <c r="O624" s="20"/>
    </row>
    <row r="625" spans="2:15" s="3" customFormat="1" x14ac:dyDescent="0.35">
      <c r="B625" s="2"/>
      <c r="C625" s="2"/>
      <c r="D625" s="2"/>
      <c r="E625" s="20"/>
      <c r="F625" s="20"/>
      <c r="G625" s="20"/>
      <c r="H625" s="22"/>
      <c r="I625" s="22"/>
      <c r="J625" s="22"/>
      <c r="K625" s="22"/>
      <c r="L625" s="20"/>
      <c r="M625" s="20"/>
      <c r="N625" s="20"/>
      <c r="O625" s="20"/>
    </row>
    <row r="626" spans="2:15" s="3" customFormat="1" x14ac:dyDescent="0.35">
      <c r="B626" s="2"/>
      <c r="C626" s="2"/>
      <c r="D626" s="2"/>
      <c r="E626" s="20"/>
      <c r="F626" s="20"/>
      <c r="G626" s="20"/>
      <c r="H626" s="22"/>
      <c r="I626" s="22"/>
      <c r="J626" s="22"/>
      <c r="K626" s="22"/>
      <c r="L626" s="20"/>
      <c r="M626" s="20"/>
      <c r="N626" s="20"/>
      <c r="O626" s="20"/>
    </row>
    <row r="627" spans="2:15" s="3" customFormat="1" x14ac:dyDescent="0.35">
      <c r="B627" s="2"/>
      <c r="C627" s="2"/>
      <c r="D627" s="2"/>
      <c r="E627" s="20"/>
      <c r="F627" s="20"/>
      <c r="G627" s="20"/>
      <c r="H627" s="22"/>
      <c r="I627" s="22"/>
      <c r="J627" s="22"/>
      <c r="K627" s="22"/>
      <c r="L627" s="20"/>
      <c r="M627" s="20"/>
      <c r="N627" s="20"/>
      <c r="O627" s="20"/>
    </row>
    <row r="628" spans="2:15" s="3" customFormat="1" x14ac:dyDescent="0.35">
      <c r="B628" s="2"/>
      <c r="C628" s="2"/>
      <c r="D628" s="2"/>
      <c r="E628" s="20"/>
      <c r="F628" s="20"/>
      <c r="G628" s="20"/>
      <c r="H628" s="22"/>
      <c r="I628" s="22"/>
      <c r="J628" s="22"/>
      <c r="K628" s="22"/>
      <c r="L628" s="20"/>
      <c r="M628" s="20"/>
      <c r="N628" s="20"/>
      <c r="O628" s="20"/>
    </row>
    <row r="629" spans="2:15" s="3" customFormat="1" x14ac:dyDescent="0.35">
      <c r="B629" s="2"/>
      <c r="C629" s="2"/>
      <c r="D629" s="2"/>
      <c r="E629" s="20"/>
      <c r="F629" s="20"/>
      <c r="G629" s="20"/>
      <c r="H629" s="22"/>
      <c r="I629" s="22"/>
      <c r="J629" s="22"/>
      <c r="K629" s="22"/>
      <c r="L629" s="20"/>
      <c r="M629" s="20"/>
      <c r="N629" s="20"/>
      <c r="O629" s="20"/>
    </row>
    <row r="630" spans="2:15" s="3" customFormat="1" x14ac:dyDescent="0.35">
      <c r="B630" s="2"/>
      <c r="C630" s="2"/>
      <c r="D630" s="2"/>
      <c r="E630" s="20"/>
      <c r="F630" s="20"/>
      <c r="G630" s="20"/>
      <c r="H630" s="22"/>
      <c r="I630" s="22"/>
      <c r="J630" s="22"/>
      <c r="K630" s="22"/>
      <c r="L630" s="20"/>
      <c r="M630" s="20"/>
      <c r="N630" s="20"/>
      <c r="O630" s="20"/>
    </row>
    <row r="631" spans="2:15" s="3" customFormat="1" x14ac:dyDescent="0.35">
      <c r="B631" s="2"/>
      <c r="C631" s="2"/>
      <c r="D631" s="2"/>
      <c r="E631" s="20"/>
      <c r="F631" s="20"/>
      <c r="G631" s="20"/>
      <c r="H631" s="22"/>
      <c r="I631" s="22"/>
      <c r="J631" s="22"/>
      <c r="K631" s="22"/>
      <c r="L631" s="20"/>
      <c r="M631" s="20"/>
      <c r="N631" s="20"/>
      <c r="O631" s="20"/>
    </row>
    <row r="632" spans="2:15" s="3" customFormat="1" x14ac:dyDescent="0.35">
      <c r="B632" s="2"/>
      <c r="C632" s="2"/>
      <c r="D632" s="2"/>
      <c r="E632" s="20"/>
      <c r="F632" s="20"/>
      <c r="G632" s="20"/>
      <c r="H632" s="22"/>
      <c r="I632" s="22"/>
      <c r="J632" s="22"/>
      <c r="K632" s="22"/>
      <c r="L632" s="20"/>
      <c r="M632" s="20"/>
      <c r="N632" s="20"/>
      <c r="O632" s="20"/>
    </row>
    <row r="633" spans="2:15" s="3" customFormat="1" x14ac:dyDescent="0.35">
      <c r="B633" s="2"/>
      <c r="C633" s="2"/>
      <c r="D633" s="2"/>
      <c r="E633" s="20"/>
      <c r="F633" s="20"/>
      <c r="G633" s="20"/>
      <c r="H633" s="22"/>
      <c r="I633" s="22"/>
      <c r="J633" s="22"/>
      <c r="K633" s="22"/>
      <c r="L633" s="20"/>
      <c r="M633" s="20"/>
      <c r="N633" s="20"/>
      <c r="O633" s="20"/>
    </row>
    <row r="634" spans="2:15" s="3" customFormat="1" x14ac:dyDescent="0.35">
      <c r="B634" s="2"/>
      <c r="C634" s="2"/>
      <c r="D634" s="2"/>
      <c r="E634" s="20"/>
      <c r="F634" s="20"/>
      <c r="G634" s="20"/>
      <c r="H634" s="22"/>
      <c r="I634" s="22"/>
      <c r="J634" s="22"/>
      <c r="K634" s="22"/>
      <c r="L634" s="20"/>
      <c r="M634" s="20"/>
      <c r="N634" s="20"/>
      <c r="O634" s="20"/>
    </row>
    <row r="635" spans="2:15" s="3" customFormat="1" x14ac:dyDescent="0.35">
      <c r="B635" s="2"/>
      <c r="C635" s="2"/>
      <c r="D635" s="2"/>
      <c r="E635" s="20"/>
      <c r="F635" s="20"/>
      <c r="G635" s="20"/>
      <c r="H635" s="22"/>
      <c r="I635" s="22"/>
      <c r="J635" s="22"/>
      <c r="K635" s="22"/>
      <c r="L635" s="20"/>
      <c r="M635" s="20"/>
      <c r="N635" s="20"/>
      <c r="O635" s="20"/>
    </row>
    <row r="636" spans="2:15" s="3" customFormat="1" x14ac:dyDescent="0.35">
      <c r="B636" s="2"/>
      <c r="C636" s="2"/>
      <c r="D636" s="2"/>
      <c r="E636" s="20"/>
      <c r="F636" s="20"/>
      <c r="G636" s="20"/>
      <c r="H636" s="22"/>
      <c r="I636" s="22"/>
      <c r="J636" s="22"/>
      <c r="K636" s="22"/>
      <c r="L636" s="20"/>
      <c r="M636" s="20"/>
      <c r="N636" s="20"/>
      <c r="O636" s="20"/>
    </row>
    <row r="637" spans="2:15" s="3" customFormat="1" x14ac:dyDescent="0.35">
      <c r="B637" s="2"/>
      <c r="C637" s="2"/>
      <c r="D637" s="2"/>
      <c r="E637" s="20"/>
      <c r="F637" s="20"/>
      <c r="G637" s="20"/>
      <c r="H637" s="22"/>
      <c r="I637" s="22"/>
      <c r="J637" s="22"/>
      <c r="K637" s="22"/>
      <c r="L637" s="20"/>
      <c r="M637" s="20"/>
      <c r="N637" s="20"/>
      <c r="O637" s="20"/>
    </row>
    <row r="638" spans="2:15" s="3" customFormat="1" x14ac:dyDescent="0.35">
      <c r="B638" s="2"/>
      <c r="C638" s="2"/>
      <c r="D638" s="2"/>
      <c r="E638" s="20"/>
      <c r="F638" s="20"/>
      <c r="G638" s="20"/>
      <c r="H638" s="22"/>
      <c r="I638" s="22"/>
      <c r="J638" s="22"/>
      <c r="K638" s="22"/>
      <c r="L638" s="20"/>
      <c r="M638" s="20"/>
      <c r="N638" s="20"/>
      <c r="O638" s="20"/>
    </row>
    <row r="639" spans="2:15" s="3" customFormat="1" x14ac:dyDescent="0.35">
      <c r="B639" s="2"/>
      <c r="C639" s="2"/>
      <c r="D639" s="2"/>
      <c r="E639" s="20"/>
      <c r="F639" s="20"/>
      <c r="G639" s="20"/>
      <c r="H639" s="22"/>
      <c r="I639" s="22"/>
      <c r="J639" s="22"/>
      <c r="K639" s="22"/>
      <c r="L639" s="20"/>
      <c r="M639" s="20"/>
      <c r="N639" s="20"/>
      <c r="O639" s="20"/>
    </row>
    <row r="640" spans="2:15" s="3" customFormat="1" x14ac:dyDescent="0.35">
      <c r="B640" s="2"/>
      <c r="C640" s="2"/>
      <c r="D640" s="2"/>
      <c r="E640" s="20"/>
      <c r="F640" s="20"/>
      <c r="G640" s="20"/>
      <c r="H640" s="22"/>
      <c r="I640" s="22"/>
      <c r="J640" s="22"/>
      <c r="K640" s="22"/>
      <c r="L640" s="20"/>
      <c r="M640" s="20"/>
      <c r="N640" s="20"/>
      <c r="O640" s="20"/>
    </row>
    <row r="641" spans="2:15" s="3" customFormat="1" x14ac:dyDescent="0.35">
      <c r="B641" s="2"/>
      <c r="C641" s="2"/>
      <c r="D641" s="2"/>
      <c r="E641" s="20"/>
      <c r="F641" s="20"/>
      <c r="G641" s="20"/>
      <c r="H641" s="22"/>
      <c r="I641" s="22"/>
      <c r="J641" s="22"/>
      <c r="K641" s="22"/>
      <c r="L641" s="20"/>
      <c r="M641" s="20"/>
      <c r="N641" s="20"/>
      <c r="O641" s="20"/>
    </row>
    <row r="642" spans="2:15" s="3" customFormat="1" x14ac:dyDescent="0.35">
      <c r="B642" s="2"/>
      <c r="C642" s="2"/>
      <c r="D642" s="2"/>
      <c r="E642" s="20"/>
      <c r="F642" s="20"/>
      <c r="G642" s="20"/>
      <c r="H642" s="22"/>
      <c r="I642" s="22"/>
      <c r="J642" s="22"/>
      <c r="K642" s="22"/>
      <c r="L642" s="20"/>
      <c r="M642" s="20"/>
      <c r="N642" s="20"/>
      <c r="O642" s="20"/>
    </row>
    <row r="643" spans="2:15" s="3" customFormat="1" x14ac:dyDescent="0.35">
      <c r="B643" s="2"/>
      <c r="C643" s="2"/>
      <c r="D643" s="2"/>
      <c r="E643" s="20"/>
      <c r="F643" s="20"/>
      <c r="G643" s="20"/>
      <c r="H643" s="22"/>
      <c r="I643" s="22"/>
      <c r="J643" s="22"/>
      <c r="K643" s="22"/>
      <c r="L643" s="20"/>
      <c r="M643" s="20"/>
      <c r="N643" s="20"/>
      <c r="O643" s="20"/>
    </row>
    <row r="644" spans="2:15" s="3" customFormat="1" x14ac:dyDescent="0.35">
      <c r="B644" s="2"/>
      <c r="C644" s="2"/>
      <c r="D644" s="2"/>
      <c r="E644" s="20"/>
      <c r="F644" s="20"/>
      <c r="G644" s="20"/>
      <c r="H644" s="22"/>
      <c r="I644" s="22"/>
      <c r="J644" s="22"/>
      <c r="K644" s="22"/>
      <c r="L644" s="20"/>
      <c r="M644" s="20"/>
      <c r="N644" s="20"/>
      <c r="O644" s="20"/>
    </row>
    <row r="645" spans="2:15" s="3" customFormat="1" x14ac:dyDescent="0.35">
      <c r="B645" s="2"/>
      <c r="C645" s="2"/>
      <c r="D645" s="2"/>
      <c r="E645" s="20"/>
      <c r="F645" s="20"/>
      <c r="G645" s="20"/>
      <c r="H645" s="22"/>
      <c r="I645" s="22"/>
      <c r="J645" s="22"/>
      <c r="K645" s="22"/>
      <c r="L645" s="20"/>
      <c r="M645" s="20"/>
      <c r="N645" s="20"/>
      <c r="O645" s="20"/>
    </row>
    <row r="646" spans="2:15" s="3" customFormat="1" x14ac:dyDescent="0.35">
      <c r="B646" s="2"/>
      <c r="C646" s="2"/>
      <c r="D646" s="2"/>
      <c r="E646" s="20"/>
      <c r="F646" s="20"/>
      <c r="G646" s="20"/>
      <c r="H646" s="22"/>
      <c r="I646" s="22"/>
      <c r="J646" s="22"/>
      <c r="K646" s="22"/>
      <c r="L646" s="20"/>
      <c r="M646" s="20"/>
      <c r="N646" s="20"/>
      <c r="O646" s="20"/>
    </row>
    <row r="647" spans="2:15" s="3" customFormat="1" x14ac:dyDescent="0.35">
      <c r="B647" s="2"/>
      <c r="C647" s="2"/>
      <c r="D647" s="2"/>
      <c r="E647" s="20"/>
      <c r="F647" s="20"/>
      <c r="G647" s="20"/>
      <c r="H647" s="22"/>
      <c r="I647" s="22"/>
      <c r="J647" s="22"/>
      <c r="K647" s="22"/>
      <c r="L647" s="20"/>
      <c r="M647" s="20"/>
      <c r="N647" s="20"/>
      <c r="O647" s="20"/>
    </row>
    <row r="648" spans="2:15" s="3" customFormat="1" x14ac:dyDescent="0.35">
      <c r="B648" s="2"/>
      <c r="C648" s="2"/>
      <c r="D648" s="2"/>
      <c r="E648" s="20"/>
      <c r="F648" s="20"/>
      <c r="G648" s="20"/>
      <c r="H648" s="22"/>
      <c r="I648" s="22"/>
      <c r="J648" s="22"/>
      <c r="K648" s="22"/>
      <c r="L648" s="20"/>
      <c r="M648" s="20"/>
      <c r="N648" s="20"/>
      <c r="O648" s="20"/>
    </row>
    <row r="649" spans="2:15" s="3" customFormat="1" x14ac:dyDescent="0.35">
      <c r="B649" s="2"/>
      <c r="C649" s="2"/>
      <c r="D649" s="2"/>
      <c r="E649" s="20"/>
      <c r="F649" s="20"/>
      <c r="G649" s="20"/>
      <c r="H649" s="22"/>
      <c r="I649" s="22"/>
      <c r="J649" s="22"/>
      <c r="K649" s="22"/>
      <c r="L649" s="20"/>
      <c r="M649" s="20"/>
      <c r="N649" s="20"/>
      <c r="O649" s="20"/>
    </row>
    <row r="650" spans="2:15" s="3" customFormat="1" x14ac:dyDescent="0.35">
      <c r="B650" s="2"/>
      <c r="C650" s="2"/>
      <c r="D650" s="2"/>
      <c r="E650" s="20"/>
      <c r="F650" s="20"/>
      <c r="G650" s="20"/>
      <c r="H650" s="22"/>
      <c r="I650" s="22"/>
      <c r="J650" s="22"/>
      <c r="K650" s="22"/>
      <c r="L650" s="20"/>
      <c r="M650" s="20"/>
      <c r="N650" s="20"/>
      <c r="O650" s="20"/>
    </row>
    <row r="651" spans="2:15" s="3" customFormat="1" x14ac:dyDescent="0.35">
      <c r="B651" s="2"/>
      <c r="C651" s="2"/>
      <c r="D651" s="2"/>
      <c r="E651" s="20"/>
      <c r="F651" s="20"/>
      <c r="G651" s="20"/>
      <c r="H651" s="22"/>
      <c r="I651" s="22"/>
      <c r="J651" s="22"/>
      <c r="K651" s="22"/>
      <c r="L651" s="20"/>
      <c r="M651" s="20"/>
      <c r="N651" s="20"/>
      <c r="O651" s="20"/>
    </row>
    <row r="652" spans="2:15" s="3" customFormat="1" x14ac:dyDescent="0.35">
      <c r="B652" s="2"/>
      <c r="C652" s="2"/>
      <c r="D652" s="2"/>
      <c r="E652" s="20"/>
      <c r="F652" s="20"/>
      <c r="G652" s="20"/>
      <c r="H652" s="22"/>
      <c r="I652" s="22"/>
      <c r="J652" s="22"/>
      <c r="K652" s="22"/>
      <c r="L652" s="20"/>
      <c r="M652" s="20"/>
      <c r="N652" s="20"/>
      <c r="O652" s="20"/>
    </row>
    <row r="653" spans="2:15" s="3" customFormat="1" x14ac:dyDescent="0.35">
      <c r="B653" s="2"/>
      <c r="C653" s="2"/>
      <c r="D653" s="2"/>
      <c r="E653" s="20"/>
      <c r="F653" s="20"/>
      <c r="G653" s="20"/>
      <c r="H653" s="22"/>
      <c r="I653" s="22"/>
      <c r="J653" s="22"/>
      <c r="K653" s="22"/>
      <c r="L653" s="20"/>
      <c r="M653" s="20"/>
      <c r="N653" s="20"/>
      <c r="O653" s="20"/>
    </row>
    <row r="654" spans="2:15" s="3" customFormat="1" x14ac:dyDescent="0.35">
      <c r="B654" s="2"/>
      <c r="C654" s="2"/>
      <c r="D654" s="2"/>
      <c r="E654" s="20"/>
      <c r="F654" s="20"/>
      <c r="G654" s="20"/>
      <c r="H654" s="22"/>
      <c r="I654" s="22"/>
      <c r="J654" s="22"/>
      <c r="K654" s="22"/>
      <c r="L654" s="20"/>
      <c r="M654" s="20"/>
      <c r="N654" s="20"/>
      <c r="O654" s="20"/>
    </row>
    <row r="655" spans="2:15" s="3" customFormat="1" x14ac:dyDescent="0.35">
      <c r="B655" s="2"/>
      <c r="C655" s="2"/>
      <c r="D655" s="2"/>
      <c r="E655" s="20"/>
      <c r="F655" s="20"/>
      <c r="G655" s="20"/>
      <c r="H655" s="22"/>
      <c r="I655" s="22"/>
      <c r="J655" s="22"/>
      <c r="K655" s="22"/>
      <c r="L655" s="20"/>
      <c r="M655" s="20"/>
      <c r="N655" s="20"/>
      <c r="O655" s="20"/>
    </row>
    <row r="656" spans="2:15" s="3" customFormat="1" x14ac:dyDescent="0.35">
      <c r="B656" s="2"/>
      <c r="C656" s="2"/>
      <c r="D656" s="2"/>
      <c r="E656" s="20"/>
      <c r="F656" s="20"/>
      <c r="G656" s="20"/>
      <c r="H656" s="22"/>
      <c r="I656" s="22"/>
      <c r="J656" s="22"/>
      <c r="K656" s="22"/>
      <c r="L656" s="20"/>
      <c r="M656" s="20"/>
      <c r="N656" s="20"/>
      <c r="O656" s="20"/>
    </row>
    <row r="657" spans="2:15" s="3" customFormat="1" x14ac:dyDescent="0.35">
      <c r="B657" s="2"/>
      <c r="C657" s="2"/>
      <c r="D657" s="2"/>
      <c r="E657" s="20"/>
      <c r="F657" s="20"/>
      <c r="G657" s="20"/>
      <c r="H657" s="22"/>
      <c r="I657" s="22"/>
      <c r="J657" s="22"/>
      <c r="K657" s="22"/>
      <c r="L657" s="20"/>
      <c r="M657" s="20"/>
      <c r="N657" s="20"/>
      <c r="O657" s="20"/>
    </row>
    <row r="658" spans="2:15" s="3" customFormat="1" x14ac:dyDescent="0.35">
      <c r="B658" s="2"/>
      <c r="C658" s="2"/>
      <c r="D658" s="2"/>
      <c r="E658" s="20"/>
      <c r="F658" s="20"/>
      <c r="G658" s="20"/>
      <c r="H658" s="22"/>
      <c r="I658" s="22"/>
      <c r="J658" s="22"/>
      <c r="K658" s="22"/>
      <c r="L658" s="20"/>
      <c r="M658" s="20"/>
      <c r="N658" s="20"/>
      <c r="O658" s="20"/>
    </row>
    <row r="659" spans="2:15" s="3" customFormat="1" x14ac:dyDescent="0.35">
      <c r="B659" s="2"/>
      <c r="C659" s="2"/>
      <c r="D659" s="2"/>
      <c r="E659" s="20"/>
      <c r="F659" s="20"/>
      <c r="G659" s="20"/>
      <c r="H659" s="22"/>
      <c r="I659" s="22"/>
      <c r="J659" s="22"/>
      <c r="K659" s="22"/>
      <c r="L659" s="20"/>
      <c r="M659" s="20"/>
      <c r="N659" s="20"/>
      <c r="O659" s="20"/>
    </row>
    <row r="660" spans="2:15" s="3" customFormat="1" x14ac:dyDescent="0.35">
      <c r="B660" s="2"/>
      <c r="C660" s="2"/>
      <c r="D660" s="2"/>
      <c r="E660" s="20"/>
      <c r="F660" s="20"/>
      <c r="G660" s="20"/>
      <c r="H660" s="22"/>
      <c r="I660" s="22"/>
      <c r="J660" s="22"/>
      <c r="K660" s="22"/>
      <c r="L660" s="20"/>
      <c r="M660" s="20"/>
      <c r="N660" s="20"/>
      <c r="O660" s="20"/>
    </row>
    <row r="661" spans="2:15" s="3" customFormat="1" x14ac:dyDescent="0.35">
      <c r="B661" s="2"/>
      <c r="C661" s="2"/>
      <c r="D661" s="2"/>
      <c r="E661" s="20"/>
      <c r="F661" s="20"/>
      <c r="G661" s="20"/>
      <c r="H661" s="22"/>
      <c r="I661" s="22"/>
      <c r="J661" s="22"/>
      <c r="K661" s="22"/>
      <c r="L661" s="20"/>
      <c r="M661" s="20"/>
      <c r="N661" s="20"/>
      <c r="O661" s="20"/>
    </row>
    <row r="662" spans="2:15" s="3" customFormat="1" x14ac:dyDescent="0.35">
      <c r="B662" s="2"/>
      <c r="C662" s="2"/>
      <c r="D662" s="2"/>
      <c r="E662" s="20"/>
      <c r="F662" s="20"/>
      <c r="G662" s="20"/>
      <c r="H662" s="22"/>
      <c r="I662" s="22"/>
      <c r="J662" s="22"/>
      <c r="K662" s="22"/>
      <c r="L662" s="20"/>
      <c r="M662" s="20"/>
      <c r="N662" s="20"/>
      <c r="O662" s="20"/>
    </row>
    <row r="663" spans="2:15" s="3" customFormat="1" x14ac:dyDescent="0.35">
      <c r="B663" s="2"/>
      <c r="C663" s="2"/>
      <c r="D663" s="2"/>
      <c r="E663" s="20"/>
      <c r="F663" s="20"/>
      <c r="G663" s="20"/>
      <c r="H663" s="22"/>
      <c r="I663" s="22"/>
      <c r="J663" s="22"/>
      <c r="K663" s="22"/>
      <c r="L663" s="20"/>
      <c r="M663" s="20"/>
      <c r="N663" s="20"/>
      <c r="O663" s="20"/>
    </row>
    <row r="664" spans="2:15" s="3" customFormat="1" x14ac:dyDescent="0.35">
      <c r="B664" s="2"/>
      <c r="C664" s="2"/>
      <c r="D664" s="2"/>
      <c r="E664" s="20"/>
      <c r="F664" s="20"/>
      <c r="G664" s="20"/>
      <c r="H664" s="22"/>
      <c r="I664" s="22"/>
      <c r="J664" s="22"/>
      <c r="K664" s="22"/>
      <c r="L664" s="20"/>
      <c r="M664" s="20"/>
      <c r="N664" s="20"/>
      <c r="O664" s="20"/>
    </row>
    <row r="665" spans="2:15" s="3" customFormat="1" x14ac:dyDescent="0.35">
      <c r="B665" s="2"/>
      <c r="C665" s="2"/>
      <c r="D665" s="2"/>
      <c r="E665" s="20"/>
      <c r="F665" s="20"/>
      <c r="G665" s="20"/>
      <c r="H665" s="22"/>
      <c r="I665" s="22"/>
      <c r="J665" s="22"/>
      <c r="K665" s="22"/>
      <c r="L665" s="20"/>
      <c r="M665" s="20"/>
      <c r="N665" s="20"/>
      <c r="O665" s="20"/>
    </row>
    <row r="666" spans="2:15" s="3" customFormat="1" x14ac:dyDescent="0.35">
      <c r="B666" s="2"/>
      <c r="C666" s="2"/>
      <c r="D666" s="2"/>
      <c r="E666" s="20"/>
      <c r="F666" s="20"/>
      <c r="G666" s="20"/>
      <c r="H666" s="22"/>
      <c r="I666" s="22"/>
      <c r="J666" s="22"/>
      <c r="K666" s="22"/>
      <c r="L666" s="20"/>
      <c r="M666" s="20"/>
      <c r="N666" s="20"/>
      <c r="O666" s="20"/>
    </row>
    <row r="667" spans="2:15" s="3" customFormat="1" x14ac:dyDescent="0.35">
      <c r="B667" s="2"/>
      <c r="C667" s="2"/>
      <c r="D667" s="2"/>
      <c r="E667" s="20"/>
      <c r="F667" s="20"/>
      <c r="G667" s="20"/>
      <c r="H667" s="22"/>
      <c r="I667" s="22"/>
      <c r="J667" s="22"/>
      <c r="K667" s="22"/>
      <c r="L667" s="20"/>
      <c r="M667" s="20"/>
      <c r="N667" s="20"/>
      <c r="O667" s="20"/>
    </row>
    <row r="668" spans="2:15" s="3" customFormat="1" x14ac:dyDescent="0.35">
      <c r="B668" s="2"/>
      <c r="C668" s="2"/>
      <c r="D668" s="2"/>
      <c r="E668" s="20"/>
      <c r="F668" s="20"/>
      <c r="G668" s="20"/>
      <c r="H668" s="22"/>
      <c r="I668" s="22"/>
      <c r="J668" s="22"/>
      <c r="K668" s="22"/>
      <c r="L668" s="20"/>
      <c r="M668" s="20"/>
      <c r="N668" s="20"/>
      <c r="O668" s="20"/>
    </row>
    <row r="669" spans="2:15" s="3" customFormat="1" x14ac:dyDescent="0.35">
      <c r="B669" s="2"/>
      <c r="C669" s="2"/>
      <c r="D669" s="2"/>
      <c r="E669" s="20"/>
      <c r="F669" s="20"/>
      <c r="G669" s="20"/>
      <c r="H669" s="22"/>
      <c r="I669" s="22"/>
      <c r="J669" s="22"/>
      <c r="K669" s="22"/>
      <c r="L669" s="20"/>
      <c r="M669" s="20"/>
      <c r="N669" s="20"/>
      <c r="O669" s="20"/>
    </row>
    <row r="670" spans="2:15" s="3" customFormat="1" x14ac:dyDescent="0.35">
      <c r="B670" s="2"/>
      <c r="C670" s="2"/>
      <c r="D670" s="2"/>
      <c r="E670" s="20"/>
      <c r="F670" s="20"/>
      <c r="G670" s="20"/>
      <c r="H670" s="22"/>
      <c r="I670" s="22"/>
      <c r="J670" s="22"/>
      <c r="K670" s="22"/>
      <c r="L670" s="20"/>
      <c r="M670" s="20"/>
      <c r="N670" s="20"/>
      <c r="O670" s="20"/>
    </row>
    <row r="671" spans="2:15" s="3" customFormat="1" x14ac:dyDescent="0.35">
      <c r="B671" s="2"/>
      <c r="C671" s="2"/>
      <c r="D671" s="2"/>
      <c r="E671" s="20"/>
      <c r="F671" s="20"/>
      <c r="G671" s="20"/>
      <c r="H671" s="22"/>
      <c r="I671" s="22"/>
      <c r="J671" s="22"/>
      <c r="K671" s="22"/>
      <c r="L671" s="20"/>
      <c r="M671" s="20"/>
      <c r="N671" s="20"/>
      <c r="O671" s="20"/>
    </row>
    <row r="672" spans="2:15" s="3" customFormat="1" x14ac:dyDescent="0.35">
      <c r="B672" s="2"/>
      <c r="C672" s="2"/>
      <c r="D672" s="2"/>
      <c r="E672" s="20"/>
      <c r="F672" s="20"/>
      <c r="G672" s="20"/>
      <c r="H672" s="22"/>
      <c r="I672" s="22"/>
      <c r="J672" s="22"/>
      <c r="K672" s="22"/>
      <c r="L672" s="20"/>
      <c r="M672" s="20"/>
      <c r="N672" s="20"/>
      <c r="O672" s="20"/>
    </row>
    <row r="673" spans="2:15" s="3" customFormat="1" x14ac:dyDescent="0.35">
      <c r="B673" s="2"/>
      <c r="C673" s="2"/>
      <c r="D673" s="2"/>
      <c r="E673" s="20"/>
      <c r="F673" s="20"/>
      <c r="G673" s="20"/>
      <c r="H673" s="22"/>
      <c r="I673" s="22"/>
      <c r="J673" s="22"/>
      <c r="K673" s="22"/>
      <c r="L673" s="20"/>
      <c r="M673" s="20"/>
      <c r="N673" s="20"/>
      <c r="O673" s="20"/>
    </row>
    <row r="674" spans="2:15" s="3" customFormat="1" x14ac:dyDescent="0.35">
      <c r="B674" s="2"/>
      <c r="C674" s="2"/>
      <c r="D674" s="2"/>
      <c r="E674" s="20"/>
      <c r="F674" s="20"/>
      <c r="G674" s="20"/>
      <c r="H674" s="22"/>
      <c r="I674" s="22"/>
      <c r="J674" s="22"/>
      <c r="K674" s="22"/>
      <c r="L674" s="20"/>
      <c r="M674" s="20"/>
      <c r="N674" s="20"/>
      <c r="O674" s="20"/>
    </row>
    <row r="675" spans="2:15" s="3" customFormat="1" x14ac:dyDescent="0.35">
      <c r="B675" s="2"/>
      <c r="C675" s="2"/>
      <c r="D675" s="2"/>
      <c r="E675" s="20"/>
      <c r="F675" s="20"/>
      <c r="G675" s="20"/>
      <c r="H675" s="22"/>
      <c r="I675" s="22"/>
      <c r="J675" s="22"/>
      <c r="K675" s="22"/>
      <c r="L675" s="20"/>
      <c r="M675" s="20"/>
      <c r="N675" s="20"/>
      <c r="O675" s="20"/>
    </row>
    <row r="676" spans="2:15" s="3" customFormat="1" x14ac:dyDescent="0.35">
      <c r="B676" s="2"/>
      <c r="C676" s="2"/>
      <c r="D676" s="2"/>
      <c r="E676" s="20"/>
      <c r="F676" s="20"/>
      <c r="G676" s="20"/>
      <c r="H676" s="22"/>
      <c r="I676" s="22"/>
      <c r="J676" s="22"/>
      <c r="K676" s="22"/>
      <c r="L676" s="20"/>
      <c r="M676" s="20"/>
      <c r="N676" s="20"/>
      <c r="O676" s="20"/>
    </row>
    <row r="677" spans="2:15" s="3" customFormat="1" x14ac:dyDescent="0.35">
      <c r="B677" s="2"/>
      <c r="C677" s="2"/>
      <c r="D677" s="2"/>
      <c r="E677" s="20"/>
      <c r="F677" s="20"/>
      <c r="G677" s="20"/>
      <c r="H677" s="22"/>
      <c r="I677" s="22"/>
      <c r="J677" s="22"/>
      <c r="K677" s="22"/>
      <c r="L677" s="20"/>
      <c r="M677" s="20"/>
      <c r="N677" s="20"/>
      <c r="O677" s="20"/>
    </row>
    <row r="678" spans="2:15" s="3" customFormat="1" x14ac:dyDescent="0.35">
      <c r="B678" s="2"/>
      <c r="C678" s="2"/>
      <c r="D678" s="2"/>
      <c r="E678" s="20"/>
      <c r="F678" s="20"/>
      <c r="G678" s="20"/>
      <c r="H678" s="22"/>
      <c r="I678" s="22"/>
      <c r="J678" s="22"/>
      <c r="K678" s="22"/>
      <c r="L678" s="20"/>
      <c r="M678" s="20"/>
      <c r="N678" s="20"/>
      <c r="O678" s="20"/>
    </row>
    <row r="679" spans="2:15" s="3" customFormat="1" x14ac:dyDescent="0.35">
      <c r="B679" s="2"/>
      <c r="C679" s="2"/>
      <c r="D679" s="2"/>
      <c r="E679" s="20"/>
      <c r="F679" s="20"/>
      <c r="G679" s="20"/>
      <c r="H679" s="22"/>
      <c r="I679" s="22"/>
      <c r="J679" s="22"/>
      <c r="K679" s="22"/>
      <c r="L679" s="20"/>
      <c r="M679" s="20"/>
      <c r="N679" s="20"/>
      <c r="O679" s="20"/>
    </row>
    <row r="680" spans="2:15" s="3" customFormat="1" x14ac:dyDescent="0.35">
      <c r="B680" s="2"/>
      <c r="C680" s="2"/>
      <c r="D680" s="2"/>
      <c r="E680" s="20"/>
      <c r="F680" s="20"/>
      <c r="G680" s="20"/>
      <c r="H680" s="22"/>
      <c r="I680" s="22"/>
      <c r="J680" s="22"/>
      <c r="K680" s="22"/>
      <c r="L680" s="20"/>
      <c r="M680" s="20"/>
      <c r="N680" s="20"/>
      <c r="O680" s="20"/>
    </row>
    <row r="681" spans="2:15" s="3" customFormat="1" x14ac:dyDescent="0.35">
      <c r="B681" s="2"/>
      <c r="C681" s="2"/>
      <c r="D681" s="2"/>
      <c r="E681" s="20"/>
      <c r="F681" s="20"/>
      <c r="G681" s="20"/>
      <c r="H681" s="22"/>
      <c r="I681" s="22"/>
      <c r="J681" s="22"/>
      <c r="K681" s="22"/>
      <c r="L681" s="20"/>
      <c r="M681" s="20"/>
      <c r="N681" s="20"/>
      <c r="O681" s="20"/>
    </row>
    <row r="682" spans="2:15" s="3" customFormat="1" x14ac:dyDescent="0.35">
      <c r="B682" s="2"/>
      <c r="C682" s="2"/>
      <c r="D682" s="2"/>
      <c r="E682" s="20"/>
      <c r="F682" s="20"/>
      <c r="G682" s="20"/>
      <c r="H682" s="22"/>
      <c r="I682" s="22"/>
      <c r="J682" s="22"/>
      <c r="K682" s="22"/>
      <c r="L682" s="20"/>
      <c r="M682" s="20"/>
      <c r="N682" s="20"/>
      <c r="O682" s="20"/>
    </row>
    <row r="683" spans="2:15" s="3" customFormat="1" x14ac:dyDescent="0.35">
      <c r="B683" s="2"/>
      <c r="C683" s="2"/>
      <c r="D683" s="2"/>
      <c r="E683" s="20"/>
      <c r="F683" s="20"/>
      <c r="G683" s="20"/>
      <c r="H683" s="22"/>
      <c r="I683" s="22"/>
      <c r="J683" s="22"/>
      <c r="K683" s="22"/>
      <c r="L683" s="20"/>
      <c r="M683" s="20"/>
      <c r="N683" s="20"/>
      <c r="O683" s="20"/>
    </row>
    <row r="684" spans="2:15" s="3" customFormat="1" x14ac:dyDescent="0.35">
      <c r="B684" s="2"/>
      <c r="C684" s="2"/>
      <c r="D684" s="2"/>
      <c r="E684" s="20"/>
      <c r="F684" s="20"/>
      <c r="G684" s="20"/>
      <c r="H684" s="22"/>
      <c r="I684" s="22"/>
      <c r="J684" s="22"/>
      <c r="K684" s="22"/>
      <c r="L684" s="20"/>
      <c r="M684" s="20"/>
      <c r="N684" s="20"/>
      <c r="O684" s="20"/>
    </row>
    <row r="685" spans="2:15" s="3" customFormat="1" x14ac:dyDescent="0.35">
      <c r="B685" s="2"/>
      <c r="C685" s="2"/>
      <c r="D685" s="2"/>
      <c r="E685" s="20"/>
      <c r="F685" s="20"/>
      <c r="G685" s="20"/>
      <c r="H685" s="22"/>
      <c r="I685" s="22"/>
      <c r="J685" s="22"/>
      <c r="K685" s="22"/>
      <c r="L685" s="20"/>
      <c r="M685" s="20"/>
      <c r="N685" s="20"/>
      <c r="O685" s="20"/>
    </row>
    <row r="686" spans="2:15" s="3" customFormat="1" x14ac:dyDescent="0.35">
      <c r="B686" s="2"/>
      <c r="C686" s="2"/>
      <c r="D686" s="2"/>
      <c r="E686" s="20"/>
      <c r="F686" s="20"/>
      <c r="G686" s="20"/>
      <c r="H686" s="22"/>
      <c r="I686" s="22"/>
      <c r="J686" s="22"/>
      <c r="K686" s="22"/>
      <c r="L686" s="20"/>
      <c r="M686" s="20"/>
      <c r="N686" s="20"/>
      <c r="O686" s="20"/>
    </row>
    <row r="687" spans="2:15" s="3" customFormat="1" x14ac:dyDescent="0.35">
      <c r="B687" s="2"/>
      <c r="C687" s="2"/>
      <c r="D687" s="2"/>
      <c r="E687" s="20"/>
      <c r="F687" s="20"/>
      <c r="G687" s="20"/>
      <c r="H687" s="22"/>
      <c r="I687" s="22"/>
      <c r="J687" s="22"/>
      <c r="K687" s="22"/>
      <c r="L687" s="20"/>
      <c r="M687" s="20"/>
      <c r="N687" s="20"/>
      <c r="O687" s="20"/>
    </row>
    <row r="688" spans="2:15" s="3" customFormat="1" x14ac:dyDescent="0.35">
      <c r="B688" s="2"/>
      <c r="C688" s="2"/>
      <c r="D688" s="2"/>
      <c r="E688" s="20"/>
      <c r="F688" s="20"/>
      <c r="G688" s="20"/>
      <c r="H688" s="22"/>
      <c r="I688" s="22"/>
      <c r="J688" s="22"/>
      <c r="K688" s="22"/>
      <c r="L688" s="20"/>
      <c r="M688" s="20"/>
      <c r="N688" s="20"/>
      <c r="O688" s="20"/>
    </row>
    <row r="689" spans="2:15" s="3" customFormat="1" x14ac:dyDescent="0.35">
      <c r="B689" s="2"/>
      <c r="C689" s="2"/>
      <c r="D689" s="2"/>
      <c r="E689" s="20"/>
      <c r="F689" s="20"/>
      <c r="G689" s="20"/>
      <c r="H689" s="22"/>
      <c r="I689" s="22"/>
      <c r="J689" s="22"/>
      <c r="K689" s="22"/>
      <c r="L689" s="20"/>
      <c r="M689" s="20"/>
      <c r="N689" s="20"/>
      <c r="O689" s="20"/>
    </row>
    <row r="690" spans="2:15" s="3" customFormat="1" x14ac:dyDescent="0.35">
      <c r="B690" s="2"/>
      <c r="C690" s="2"/>
      <c r="D690" s="2"/>
      <c r="E690" s="20"/>
      <c r="F690" s="20"/>
      <c r="G690" s="20"/>
      <c r="H690" s="22"/>
      <c r="I690" s="22"/>
      <c r="J690" s="22"/>
      <c r="K690" s="22"/>
      <c r="L690" s="20"/>
      <c r="M690" s="20"/>
      <c r="N690" s="20"/>
      <c r="O690" s="20"/>
    </row>
    <row r="691" spans="2:15" s="3" customFormat="1" x14ac:dyDescent="0.35">
      <c r="B691" s="2"/>
      <c r="C691" s="2"/>
      <c r="D691" s="2"/>
      <c r="E691" s="20"/>
      <c r="F691" s="20"/>
      <c r="G691" s="20"/>
      <c r="H691" s="22"/>
      <c r="I691" s="22"/>
      <c r="J691" s="22"/>
      <c r="K691" s="22"/>
      <c r="L691" s="20"/>
      <c r="M691" s="20"/>
      <c r="N691" s="20"/>
      <c r="O691" s="20"/>
    </row>
    <row r="692" spans="2:15" s="3" customFormat="1" x14ac:dyDescent="0.35">
      <c r="B692" s="2"/>
      <c r="C692" s="2"/>
      <c r="D692" s="2"/>
      <c r="E692" s="20"/>
      <c r="F692" s="20"/>
      <c r="G692" s="20"/>
      <c r="H692" s="22"/>
      <c r="I692" s="22"/>
      <c r="J692" s="22"/>
      <c r="K692" s="22"/>
      <c r="L692" s="20"/>
      <c r="M692" s="20"/>
      <c r="N692" s="20"/>
      <c r="O692" s="20"/>
    </row>
    <row r="693" spans="2:15" s="3" customFormat="1" x14ac:dyDescent="0.35">
      <c r="B693" s="2"/>
      <c r="C693" s="2"/>
      <c r="D693" s="2"/>
      <c r="E693" s="20"/>
      <c r="F693" s="20"/>
      <c r="G693" s="20"/>
      <c r="H693" s="22"/>
      <c r="I693" s="22"/>
      <c r="J693" s="22"/>
      <c r="K693" s="22"/>
      <c r="L693" s="20"/>
      <c r="M693" s="20"/>
      <c r="N693" s="20"/>
      <c r="O693" s="20"/>
    </row>
    <row r="694" spans="2:15" s="3" customFormat="1" x14ac:dyDescent="0.35">
      <c r="B694" s="2"/>
      <c r="C694" s="2"/>
      <c r="D694" s="2"/>
      <c r="E694" s="20"/>
      <c r="F694" s="20"/>
      <c r="G694" s="20"/>
      <c r="H694" s="22"/>
      <c r="I694" s="22"/>
      <c r="J694" s="22"/>
      <c r="K694" s="22"/>
      <c r="L694" s="20"/>
      <c r="M694" s="20"/>
      <c r="N694" s="20"/>
      <c r="O694" s="20"/>
    </row>
    <row r="695" spans="2:15" s="3" customFormat="1" x14ac:dyDescent="0.35">
      <c r="B695" s="2"/>
      <c r="C695" s="2"/>
      <c r="D695" s="2"/>
      <c r="E695" s="20"/>
      <c r="F695" s="20"/>
      <c r="G695" s="20"/>
      <c r="H695" s="22"/>
      <c r="I695" s="22"/>
      <c r="J695" s="22"/>
      <c r="K695" s="22"/>
      <c r="L695" s="20"/>
      <c r="M695" s="20"/>
      <c r="N695" s="20"/>
      <c r="O695" s="20"/>
    </row>
    <row r="696" spans="2:15" s="3" customFormat="1" x14ac:dyDescent="0.35">
      <c r="B696" s="2"/>
      <c r="C696" s="2"/>
      <c r="D696" s="2"/>
      <c r="E696" s="20"/>
      <c r="F696" s="20"/>
      <c r="G696" s="20"/>
      <c r="H696" s="22"/>
      <c r="I696" s="22"/>
      <c r="J696" s="22"/>
      <c r="K696" s="22"/>
      <c r="L696" s="20"/>
      <c r="M696" s="20"/>
      <c r="N696" s="20"/>
      <c r="O696" s="20"/>
    </row>
    <row r="697" spans="2:15" s="3" customFormat="1" x14ac:dyDescent="0.35">
      <c r="B697" s="2"/>
      <c r="C697" s="2"/>
      <c r="D697" s="2"/>
      <c r="E697" s="20"/>
      <c r="F697" s="20"/>
      <c r="G697" s="20"/>
      <c r="H697" s="22"/>
      <c r="I697" s="22"/>
      <c r="J697" s="22"/>
      <c r="K697" s="22"/>
      <c r="L697" s="20"/>
      <c r="M697" s="20"/>
      <c r="N697" s="20"/>
      <c r="O697" s="20"/>
    </row>
    <row r="698" spans="2:15" s="3" customFormat="1" x14ac:dyDescent="0.35">
      <c r="B698" s="2"/>
      <c r="C698" s="2"/>
      <c r="D698" s="2"/>
      <c r="E698" s="20"/>
      <c r="F698" s="20"/>
      <c r="G698" s="20"/>
      <c r="H698" s="22"/>
      <c r="I698" s="22"/>
      <c r="J698" s="22"/>
      <c r="K698" s="22"/>
      <c r="L698" s="20"/>
      <c r="M698" s="20"/>
      <c r="N698" s="20"/>
      <c r="O698" s="20"/>
    </row>
    <row r="699" spans="2:15" s="3" customFormat="1" x14ac:dyDescent="0.35">
      <c r="B699" s="2"/>
      <c r="C699" s="2"/>
      <c r="D699" s="2"/>
      <c r="E699" s="20"/>
      <c r="F699" s="20"/>
      <c r="G699" s="20"/>
      <c r="H699" s="22"/>
      <c r="I699" s="22"/>
      <c r="J699" s="22"/>
      <c r="K699" s="22"/>
      <c r="L699" s="20"/>
      <c r="M699" s="20"/>
      <c r="N699" s="20"/>
      <c r="O699" s="20"/>
    </row>
    <row r="700" spans="2:15" s="3" customFormat="1" x14ac:dyDescent="0.35">
      <c r="B700" s="2"/>
      <c r="C700" s="2"/>
      <c r="D700" s="2"/>
      <c r="E700" s="20"/>
      <c r="F700" s="20"/>
      <c r="G700" s="20"/>
      <c r="H700" s="22"/>
      <c r="I700" s="22"/>
      <c r="J700" s="22"/>
      <c r="K700" s="22"/>
      <c r="L700" s="20"/>
      <c r="M700" s="20"/>
      <c r="N700" s="20"/>
      <c r="O700" s="20"/>
    </row>
    <row r="701" spans="2:15" s="3" customFormat="1" x14ac:dyDescent="0.35">
      <c r="B701" s="2"/>
      <c r="C701" s="2"/>
      <c r="D701" s="2"/>
      <c r="E701" s="20"/>
      <c r="F701" s="20"/>
      <c r="G701" s="20"/>
      <c r="H701" s="22"/>
      <c r="I701" s="22"/>
      <c r="J701" s="22"/>
      <c r="K701" s="22"/>
      <c r="L701" s="20"/>
      <c r="M701" s="20"/>
      <c r="N701" s="20"/>
      <c r="O701" s="20"/>
    </row>
    <row r="702" spans="2:15" s="3" customFormat="1" x14ac:dyDescent="0.35">
      <c r="B702" s="2"/>
      <c r="C702" s="2"/>
      <c r="D702" s="2"/>
      <c r="E702" s="20"/>
      <c r="F702" s="20"/>
      <c r="G702" s="20"/>
      <c r="H702" s="22"/>
      <c r="I702" s="22"/>
      <c r="J702" s="22"/>
      <c r="K702" s="22"/>
      <c r="L702" s="20"/>
      <c r="M702" s="20"/>
      <c r="N702" s="20"/>
      <c r="O702" s="20"/>
    </row>
    <row r="703" spans="2:15" s="3" customFormat="1" x14ac:dyDescent="0.35">
      <c r="B703" s="2"/>
      <c r="C703" s="2"/>
      <c r="D703" s="2"/>
      <c r="E703" s="20"/>
      <c r="F703" s="20"/>
      <c r="G703" s="20"/>
      <c r="H703" s="22"/>
      <c r="I703" s="22"/>
      <c r="J703" s="22"/>
      <c r="K703" s="22"/>
      <c r="L703" s="20"/>
      <c r="M703" s="20"/>
      <c r="N703" s="20"/>
      <c r="O703" s="20"/>
    </row>
    <row r="704" spans="2:15" s="3" customFormat="1" x14ac:dyDescent="0.35">
      <c r="B704" s="2"/>
      <c r="C704" s="2"/>
      <c r="D704" s="2"/>
      <c r="E704" s="20"/>
      <c r="F704" s="20"/>
      <c r="G704" s="20"/>
      <c r="H704" s="22"/>
      <c r="I704" s="22"/>
      <c r="J704" s="22"/>
      <c r="K704" s="22"/>
      <c r="L704" s="20"/>
      <c r="M704" s="20"/>
      <c r="N704" s="20"/>
      <c r="O704" s="20"/>
    </row>
    <row r="705" spans="2:15" s="3" customFormat="1" x14ac:dyDescent="0.35">
      <c r="B705" s="2"/>
      <c r="C705" s="2"/>
      <c r="D705" s="2"/>
      <c r="E705" s="20"/>
      <c r="F705" s="20"/>
      <c r="G705" s="20"/>
      <c r="H705" s="22"/>
      <c r="I705" s="22"/>
      <c r="J705" s="22"/>
      <c r="K705" s="22"/>
      <c r="L705" s="20"/>
      <c r="M705" s="20"/>
      <c r="N705" s="20"/>
      <c r="O705" s="20"/>
    </row>
    <row r="706" spans="2:15" s="3" customFormat="1" x14ac:dyDescent="0.35">
      <c r="B706" s="2"/>
      <c r="C706" s="2"/>
      <c r="D706" s="2"/>
      <c r="E706" s="20"/>
      <c r="F706" s="20"/>
      <c r="G706" s="20"/>
      <c r="H706" s="22"/>
      <c r="I706" s="22"/>
      <c r="J706" s="22"/>
      <c r="K706" s="22"/>
      <c r="L706" s="20"/>
      <c r="M706" s="20"/>
      <c r="N706" s="20"/>
      <c r="O706" s="20"/>
    </row>
    <row r="707" spans="2:15" s="3" customFormat="1" x14ac:dyDescent="0.35">
      <c r="B707" s="2"/>
      <c r="C707" s="2"/>
      <c r="D707" s="2"/>
      <c r="E707" s="20"/>
      <c r="F707" s="20"/>
      <c r="G707" s="20"/>
      <c r="H707" s="22"/>
      <c r="I707" s="22"/>
      <c r="J707" s="22"/>
      <c r="K707" s="22"/>
      <c r="L707" s="20"/>
      <c r="M707" s="20"/>
      <c r="N707" s="20"/>
      <c r="O707" s="20"/>
    </row>
    <row r="708" spans="2:15" s="3" customFormat="1" x14ac:dyDescent="0.35">
      <c r="B708" s="2"/>
      <c r="C708" s="2"/>
      <c r="D708" s="2"/>
      <c r="E708" s="20"/>
      <c r="F708" s="20"/>
      <c r="G708" s="20"/>
      <c r="H708" s="22"/>
      <c r="I708" s="22"/>
      <c r="J708" s="22"/>
      <c r="K708" s="22"/>
      <c r="L708" s="20"/>
      <c r="M708" s="20"/>
      <c r="N708" s="20"/>
      <c r="O708" s="20"/>
    </row>
    <row r="709" spans="2:15" s="3" customFormat="1" x14ac:dyDescent="0.35">
      <c r="B709" s="2"/>
      <c r="C709" s="2"/>
      <c r="D709" s="2"/>
      <c r="E709" s="20"/>
      <c r="F709" s="20"/>
      <c r="G709" s="20"/>
      <c r="H709" s="22"/>
      <c r="I709" s="22"/>
      <c r="J709" s="22"/>
      <c r="K709" s="22"/>
      <c r="L709" s="20"/>
      <c r="M709" s="20"/>
      <c r="N709" s="20"/>
      <c r="O709" s="20"/>
    </row>
    <row r="710" spans="2:15" s="3" customFormat="1" x14ac:dyDescent="0.35">
      <c r="B710" s="2"/>
      <c r="C710" s="2"/>
      <c r="D710" s="2"/>
      <c r="E710" s="20"/>
      <c r="F710" s="20"/>
      <c r="G710" s="20"/>
      <c r="H710" s="22"/>
      <c r="I710" s="22"/>
      <c r="J710" s="22"/>
      <c r="K710" s="22"/>
      <c r="L710" s="20"/>
      <c r="M710" s="20"/>
      <c r="N710" s="20"/>
      <c r="O710" s="20"/>
    </row>
    <row r="711" spans="2:15" s="3" customFormat="1" x14ac:dyDescent="0.35">
      <c r="B711" s="2"/>
      <c r="C711" s="2"/>
      <c r="D711" s="2"/>
      <c r="E711" s="20"/>
      <c r="F711" s="20"/>
      <c r="G711" s="20"/>
      <c r="H711" s="22"/>
      <c r="I711" s="22"/>
      <c r="J711" s="22"/>
      <c r="K711" s="22"/>
      <c r="L711" s="20"/>
      <c r="M711" s="20"/>
      <c r="N711" s="20"/>
      <c r="O711" s="20"/>
    </row>
    <row r="712" spans="2:15" s="3" customFormat="1" x14ac:dyDescent="0.35">
      <c r="B712" s="2"/>
      <c r="C712" s="2"/>
      <c r="D712" s="2"/>
      <c r="E712" s="20"/>
      <c r="F712" s="20"/>
      <c r="G712" s="20"/>
      <c r="H712" s="22"/>
      <c r="I712" s="22"/>
      <c r="J712" s="22"/>
      <c r="K712" s="22"/>
      <c r="L712" s="20"/>
      <c r="M712" s="20"/>
      <c r="N712" s="20"/>
      <c r="O712" s="20"/>
    </row>
    <row r="713" spans="2:15" s="3" customFormat="1" x14ac:dyDescent="0.35">
      <c r="B713" s="2"/>
      <c r="C713" s="2"/>
      <c r="D713" s="2"/>
      <c r="E713" s="20"/>
      <c r="F713" s="20"/>
      <c r="G713" s="20"/>
      <c r="H713" s="22"/>
      <c r="I713" s="22"/>
      <c r="J713" s="22"/>
      <c r="K713" s="22"/>
      <c r="L713" s="20"/>
      <c r="M713" s="20"/>
      <c r="N713" s="20"/>
      <c r="O713" s="20"/>
    </row>
    <row r="714" spans="2:15" s="3" customFormat="1" x14ac:dyDescent="0.35">
      <c r="B714" s="2"/>
      <c r="C714" s="2"/>
      <c r="D714" s="2"/>
      <c r="E714" s="20"/>
      <c r="F714" s="20"/>
      <c r="G714" s="20"/>
      <c r="H714" s="22"/>
      <c r="I714" s="22"/>
      <c r="J714" s="22"/>
      <c r="K714" s="22"/>
      <c r="L714" s="20"/>
      <c r="M714" s="20"/>
      <c r="N714" s="20"/>
      <c r="O714" s="20"/>
    </row>
    <row r="715" spans="2:15" s="3" customFormat="1" x14ac:dyDescent="0.35">
      <c r="B715" s="2"/>
      <c r="C715" s="2"/>
      <c r="D715" s="2"/>
      <c r="E715" s="20"/>
      <c r="F715" s="20"/>
      <c r="G715" s="20"/>
      <c r="H715" s="22"/>
      <c r="I715" s="22"/>
      <c r="J715" s="22"/>
      <c r="K715" s="22"/>
      <c r="L715" s="20"/>
      <c r="M715" s="20"/>
      <c r="N715" s="20"/>
      <c r="O715" s="20"/>
    </row>
    <row r="716" spans="2:15" s="3" customFormat="1" x14ac:dyDescent="0.35">
      <c r="B716" s="2"/>
      <c r="C716" s="2"/>
      <c r="D716" s="2"/>
      <c r="E716" s="20"/>
      <c r="F716" s="20"/>
      <c r="G716" s="20"/>
      <c r="H716" s="22"/>
      <c r="I716" s="22"/>
      <c r="J716" s="22"/>
      <c r="K716" s="22"/>
      <c r="L716" s="20"/>
      <c r="M716" s="20"/>
      <c r="N716" s="20"/>
      <c r="O716" s="20"/>
    </row>
    <row r="717" spans="2:15" s="3" customFormat="1" x14ac:dyDescent="0.35">
      <c r="B717" s="2"/>
      <c r="C717" s="2"/>
      <c r="D717" s="2"/>
      <c r="E717" s="20"/>
      <c r="F717" s="20"/>
      <c r="G717" s="20"/>
      <c r="H717" s="22"/>
      <c r="I717" s="22"/>
      <c r="J717" s="22"/>
      <c r="K717" s="22"/>
      <c r="L717" s="20"/>
      <c r="M717" s="20"/>
      <c r="N717" s="20"/>
      <c r="O717" s="20"/>
    </row>
    <row r="718" spans="2:15" s="3" customFormat="1" x14ac:dyDescent="0.35">
      <c r="B718" s="2"/>
      <c r="C718" s="2"/>
      <c r="D718" s="2"/>
      <c r="E718" s="20"/>
      <c r="F718" s="20"/>
      <c r="G718" s="20"/>
      <c r="H718" s="22"/>
      <c r="I718" s="22"/>
      <c r="J718" s="22"/>
      <c r="K718" s="22"/>
      <c r="L718" s="20"/>
      <c r="M718" s="20"/>
      <c r="N718" s="20"/>
      <c r="O718" s="20"/>
    </row>
    <row r="719" spans="2:15" s="3" customFormat="1" x14ac:dyDescent="0.35">
      <c r="B719" s="2"/>
      <c r="C719" s="2"/>
      <c r="D719" s="2"/>
      <c r="E719" s="20"/>
      <c r="F719" s="20"/>
      <c r="G719" s="20"/>
      <c r="H719" s="22"/>
      <c r="I719" s="22"/>
      <c r="J719" s="22"/>
      <c r="K719" s="22"/>
      <c r="L719" s="20"/>
      <c r="M719" s="20"/>
      <c r="N719" s="20"/>
      <c r="O719" s="20"/>
    </row>
    <row r="720" spans="2:15" s="3" customFormat="1" x14ac:dyDescent="0.35">
      <c r="B720" s="2"/>
      <c r="C720" s="2"/>
      <c r="D720" s="2"/>
      <c r="E720" s="20"/>
      <c r="F720" s="20"/>
      <c r="G720" s="20"/>
      <c r="H720" s="22"/>
      <c r="I720" s="22"/>
      <c r="J720" s="22"/>
      <c r="K720" s="22"/>
      <c r="L720" s="20"/>
      <c r="M720" s="20"/>
      <c r="N720" s="20"/>
      <c r="O720" s="20"/>
    </row>
    <row r="721" spans="2:15" s="3" customFormat="1" x14ac:dyDescent="0.35">
      <c r="B721" s="2"/>
      <c r="C721" s="2"/>
      <c r="D721" s="2"/>
      <c r="E721" s="20"/>
      <c r="F721" s="20"/>
      <c r="G721" s="20"/>
      <c r="H721" s="22"/>
      <c r="I721" s="22"/>
      <c r="J721" s="22"/>
      <c r="K721" s="22"/>
      <c r="L721" s="20"/>
      <c r="M721" s="20"/>
      <c r="N721" s="20"/>
      <c r="O721" s="20"/>
    </row>
    <row r="722" spans="2:15" s="3" customFormat="1" x14ac:dyDescent="0.35">
      <c r="B722" s="2"/>
      <c r="C722" s="2"/>
      <c r="D722" s="2"/>
      <c r="E722" s="20"/>
      <c r="F722" s="20"/>
      <c r="G722" s="20"/>
      <c r="H722" s="22"/>
      <c r="I722" s="22"/>
      <c r="J722" s="22"/>
      <c r="K722" s="22"/>
      <c r="L722" s="20"/>
      <c r="M722" s="20"/>
      <c r="N722" s="20"/>
      <c r="O722" s="20"/>
    </row>
    <row r="723" spans="2:15" s="3" customFormat="1" x14ac:dyDescent="0.35">
      <c r="B723" s="2"/>
      <c r="C723" s="2"/>
      <c r="D723" s="2"/>
      <c r="E723" s="20"/>
      <c r="F723" s="20"/>
      <c r="G723" s="20"/>
      <c r="H723" s="22"/>
      <c r="I723" s="22"/>
      <c r="J723" s="22"/>
      <c r="K723" s="22"/>
      <c r="L723" s="20"/>
      <c r="M723" s="20"/>
      <c r="N723" s="20"/>
      <c r="O723" s="20"/>
    </row>
    <row r="724" spans="2:15" s="3" customFormat="1" x14ac:dyDescent="0.35">
      <c r="B724" s="2"/>
      <c r="C724" s="2"/>
      <c r="D724" s="2"/>
      <c r="E724" s="20"/>
      <c r="F724" s="20"/>
      <c r="G724" s="20"/>
      <c r="H724" s="22"/>
      <c r="I724" s="22"/>
      <c r="J724" s="22"/>
      <c r="K724" s="22"/>
      <c r="L724" s="20"/>
      <c r="M724" s="20"/>
      <c r="N724" s="20"/>
      <c r="O724" s="20"/>
    </row>
    <row r="725" spans="2:15" s="3" customFormat="1" x14ac:dyDescent="0.35">
      <c r="B725" s="2"/>
      <c r="C725" s="2"/>
      <c r="D725" s="2"/>
      <c r="E725" s="20"/>
      <c r="F725" s="20"/>
      <c r="G725" s="20"/>
      <c r="H725" s="22"/>
      <c r="I725" s="22"/>
      <c r="J725" s="22"/>
      <c r="K725" s="22"/>
      <c r="L725" s="20"/>
      <c r="M725" s="20"/>
      <c r="N725" s="20"/>
      <c r="O725" s="20"/>
    </row>
    <row r="726" spans="2:15" s="3" customFormat="1" x14ac:dyDescent="0.35">
      <c r="B726" s="2"/>
      <c r="C726" s="2"/>
      <c r="D726" s="2"/>
      <c r="E726" s="20"/>
      <c r="F726" s="20"/>
      <c r="G726" s="20"/>
      <c r="H726" s="22"/>
      <c r="I726" s="22"/>
      <c r="J726" s="22"/>
      <c r="K726" s="22"/>
      <c r="L726" s="20"/>
      <c r="M726" s="20"/>
      <c r="N726" s="20"/>
      <c r="O726" s="20"/>
    </row>
    <row r="727" spans="2:15" s="3" customFormat="1" x14ac:dyDescent="0.35">
      <c r="B727" s="2"/>
      <c r="C727" s="2"/>
      <c r="D727" s="2"/>
      <c r="E727" s="20"/>
      <c r="F727" s="20"/>
      <c r="G727" s="20"/>
      <c r="H727" s="22"/>
      <c r="I727" s="22"/>
      <c r="J727" s="22"/>
      <c r="K727" s="22"/>
      <c r="L727" s="20"/>
      <c r="M727" s="20"/>
      <c r="N727" s="20"/>
      <c r="O727" s="20"/>
    </row>
    <row r="728" spans="2:15" s="3" customFormat="1" x14ac:dyDescent="0.35">
      <c r="B728" s="2"/>
      <c r="C728" s="2"/>
      <c r="D728" s="2"/>
      <c r="E728" s="20"/>
      <c r="F728" s="20"/>
      <c r="G728" s="20"/>
      <c r="H728" s="22"/>
      <c r="I728" s="22"/>
      <c r="J728" s="22"/>
      <c r="K728" s="22"/>
      <c r="L728" s="20"/>
      <c r="M728" s="20"/>
      <c r="N728" s="20"/>
      <c r="O728" s="20"/>
    </row>
    <row r="729" spans="2:15" s="3" customFormat="1" x14ac:dyDescent="0.35">
      <c r="B729" s="2"/>
      <c r="C729" s="2"/>
      <c r="D729" s="2"/>
      <c r="E729" s="20"/>
      <c r="F729" s="20"/>
      <c r="G729" s="20"/>
      <c r="H729" s="22"/>
      <c r="I729" s="22"/>
      <c r="J729" s="22"/>
      <c r="K729" s="22"/>
      <c r="L729" s="20"/>
      <c r="M729" s="20"/>
      <c r="N729" s="20"/>
      <c r="O729" s="20"/>
    </row>
    <row r="730" spans="2:15" s="3" customFormat="1" x14ac:dyDescent="0.35">
      <c r="B730" s="2"/>
      <c r="C730" s="2"/>
      <c r="D730" s="2"/>
      <c r="E730" s="20"/>
      <c r="F730" s="20"/>
      <c r="G730" s="20"/>
      <c r="H730" s="22"/>
      <c r="I730" s="22"/>
      <c r="J730" s="22"/>
      <c r="K730" s="22"/>
      <c r="L730" s="20"/>
      <c r="M730" s="20"/>
      <c r="N730" s="20"/>
      <c r="O730" s="20"/>
    </row>
    <row r="731" spans="2:15" s="3" customFormat="1" x14ac:dyDescent="0.35">
      <c r="B731" s="2"/>
      <c r="C731" s="2"/>
      <c r="D731" s="2"/>
      <c r="E731" s="20"/>
      <c r="F731" s="20"/>
      <c r="G731" s="20"/>
      <c r="H731" s="22"/>
      <c r="I731" s="22"/>
      <c r="J731" s="22"/>
      <c r="K731" s="22"/>
      <c r="L731" s="20"/>
      <c r="M731" s="20"/>
      <c r="N731" s="20"/>
      <c r="O731" s="20"/>
    </row>
    <row r="732" spans="2:15" s="3" customFormat="1" x14ac:dyDescent="0.35">
      <c r="B732" s="2"/>
      <c r="C732" s="2"/>
      <c r="D732" s="2"/>
      <c r="E732" s="20"/>
      <c r="F732" s="20"/>
      <c r="G732" s="20"/>
      <c r="H732" s="22"/>
      <c r="I732" s="22"/>
      <c r="J732" s="22"/>
      <c r="K732" s="22"/>
      <c r="L732" s="20"/>
      <c r="M732" s="20"/>
      <c r="N732" s="20"/>
      <c r="O732" s="20"/>
    </row>
    <row r="733" spans="2:15" s="3" customFormat="1" x14ac:dyDescent="0.35">
      <c r="B733" s="2"/>
      <c r="C733" s="2"/>
      <c r="D733" s="2"/>
      <c r="E733" s="20"/>
      <c r="F733" s="20"/>
      <c r="G733" s="20"/>
      <c r="H733" s="22"/>
      <c r="I733" s="22"/>
      <c r="J733" s="22"/>
      <c r="K733" s="22"/>
      <c r="L733" s="20"/>
      <c r="M733" s="20"/>
      <c r="N733" s="20"/>
      <c r="O733" s="20"/>
    </row>
    <row r="734" spans="2:15" s="3" customFormat="1" x14ac:dyDescent="0.35">
      <c r="B734" s="2"/>
      <c r="C734" s="2"/>
      <c r="D734" s="2"/>
      <c r="E734" s="20"/>
      <c r="F734" s="20"/>
      <c r="G734" s="20"/>
      <c r="H734" s="22"/>
      <c r="I734" s="22"/>
      <c r="J734" s="22"/>
      <c r="K734" s="22"/>
      <c r="L734" s="20"/>
      <c r="M734" s="20"/>
      <c r="N734" s="20"/>
      <c r="O734" s="20"/>
    </row>
    <row r="735" spans="2:15" s="3" customFormat="1" x14ac:dyDescent="0.35">
      <c r="B735" s="2"/>
      <c r="C735" s="2"/>
      <c r="D735" s="2"/>
      <c r="E735" s="20"/>
      <c r="F735" s="20"/>
      <c r="G735" s="20"/>
      <c r="H735" s="22"/>
      <c r="I735" s="22"/>
      <c r="J735" s="22"/>
      <c r="K735" s="22"/>
      <c r="L735" s="20"/>
      <c r="M735" s="20"/>
      <c r="N735" s="20"/>
      <c r="O735" s="20"/>
    </row>
    <row r="736" spans="2:15" s="3" customFormat="1" x14ac:dyDescent="0.35">
      <c r="B736" s="2"/>
      <c r="C736" s="2"/>
      <c r="D736" s="2"/>
      <c r="E736" s="20"/>
      <c r="F736" s="20"/>
      <c r="G736" s="20"/>
      <c r="H736" s="22"/>
      <c r="I736" s="22"/>
      <c r="J736" s="22"/>
      <c r="K736" s="22"/>
      <c r="L736" s="20"/>
      <c r="M736" s="20"/>
      <c r="N736" s="20"/>
      <c r="O736" s="20"/>
    </row>
    <row r="737" spans="2:15" s="3" customFormat="1" x14ac:dyDescent="0.35">
      <c r="B737" s="2"/>
      <c r="C737" s="2"/>
      <c r="D737" s="2"/>
      <c r="E737" s="20"/>
      <c r="F737" s="20"/>
      <c r="G737" s="20"/>
      <c r="H737" s="22"/>
      <c r="I737" s="22"/>
      <c r="J737" s="22"/>
      <c r="K737" s="22"/>
      <c r="L737" s="20"/>
      <c r="M737" s="20"/>
      <c r="N737" s="20"/>
      <c r="O737" s="20"/>
    </row>
    <row r="738" spans="2:15" s="3" customFormat="1" x14ac:dyDescent="0.35">
      <c r="B738" s="2"/>
      <c r="C738" s="2"/>
      <c r="D738" s="2"/>
      <c r="E738" s="20"/>
      <c r="F738" s="20"/>
      <c r="G738" s="20"/>
      <c r="H738" s="22"/>
      <c r="I738" s="22"/>
      <c r="J738" s="22"/>
      <c r="K738" s="22"/>
      <c r="L738" s="20"/>
      <c r="M738" s="20"/>
      <c r="N738" s="20"/>
      <c r="O738" s="20"/>
    </row>
    <row r="739" spans="2:15" s="3" customFormat="1" x14ac:dyDescent="0.35">
      <c r="B739" s="2"/>
      <c r="C739" s="2"/>
      <c r="D739" s="2"/>
      <c r="E739" s="20"/>
      <c r="F739" s="20"/>
      <c r="G739" s="20"/>
      <c r="H739" s="22"/>
      <c r="I739" s="22"/>
      <c r="J739" s="22"/>
      <c r="K739" s="22"/>
      <c r="L739" s="20"/>
      <c r="M739" s="20"/>
      <c r="N739" s="20"/>
      <c r="O739" s="20"/>
    </row>
    <row r="740" spans="2:15" s="3" customFormat="1" x14ac:dyDescent="0.35">
      <c r="B740" s="2"/>
      <c r="C740" s="2"/>
      <c r="D740" s="2"/>
      <c r="E740" s="20"/>
      <c r="F740" s="20"/>
      <c r="G740" s="20"/>
      <c r="H740" s="22"/>
      <c r="I740" s="22"/>
      <c r="J740" s="22"/>
      <c r="K740" s="22"/>
      <c r="L740" s="20"/>
      <c r="M740" s="20"/>
      <c r="N740" s="20"/>
      <c r="O740" s="20"/>
    </row>
    <row r="741" spans="2:15" s="3" customFormat="1" x14ac:dyDescent="0.35">
      <c r="B741" s="2"/>
      <c r="C741" s="2"/>
      <c r="D741" s="2"/>
      <c r="E741" s="20"/>
      <c r="F741" s="20"/>
      <c r="G741" s="20"/>
      <c r="H741" s="22"/>
      <c r="I741" s="22"/>
      <c r="J741" s="22"/>
      <c r="K741" s="22"/>
      <c r="L741" s="20"/>
      <c r="M741" s="20"/>
      <c r="N741" s="20"/>
      <c r="O741" s="20"/>
    </row>
    <row r="742" spans="2:15" s="3" customFormat="1" x14ac:dyDescent="0.35">
      <c r="B742" s="2"/>
      <c r="C742" s="2"/>
      <c r="D742" s="2"/>
      <c r="E742" s="20"/>
      <c r="F742" s="20"/>
      <c r="G742" s="20"/>
      <c r="H742" s="22"/>
      <c r="I742" s="22"/>
      <c r="J742" s="22"/>
      <c r="K742" s="22"/>
      <c r="L742" s="20"/>
      <c r="M742" s="20"/>
      <c r="N742" s="20"/>
      <c r="O742" s="20"/>
    </row>
    <row r="743" spans="2:15" s="3" customFormat="1" x14ac:dyDescent="0.35">
      <c r="B743" s="2"/>
      <c r="C743" s="2"/>
      <c r="D743" s="2"/>
      <c r="E743" s="20"/>
      <c r="F743" s="20"/>
      <c r="G743" s="20"/>
      <c r="H743" s="22"/>
      <c r="I743" s="22"/>
      <c r="J743" s="22"/>
      <c r="K743" s="22"/>
      <c r="L743" s="20"/>
      <c r="M743" s="20"/>
      <c r="N743" s="20"/>
      <c r="O743" s="20"/>
    </row>
    <row r="744" spans="2:15" s="3" customFormat="1" x14ac:dyDescent="0.35">
      <c r="B744" s="2"/>
      <c r="C744" s="2"/>
      <c r="D744" s="2"/>
      <c r="E744" s="20"/>
      <c r="F744" s="20"/>
      <c r="G744" s="20"/>
      <c r="H744" s="22"/>
      <c r="I744" s="22"/>
      <c r="J744" s="22"/>
      <c r="K744" s="22"/>
      <c r="L744" s="20"/>
      <c r="M744" s="20"/>
      <c r="N744" s="20"/>
      <c r="O744" s="20"/>
    </row>
    <row r="745" spans="2:15" s="3" customFormat="1" x14ac:dyDescent="0.35">
      <c r="B745" s="2"/>
      <c r="C745" s="2"/>
      <c r="D745" s="2"/>
      <c r="E745" s="20"/>
      <c r="F745" s="20"/>
      <c r="G745" s="20"/>
      <c r="H745" s="22"/>
      <c r="I745" s="22"/>
      <c r="J745" s="22"/>
      <c r="K745" s="22"/>
      <c r="L745" s="20"/>
      <c r="M745" s="20"/>
      <c r="N745" s="20"/>
      <c r="O745" s="20"/>
    </row>
    <row r="746" spans="2:15" s="3" customFormat="1" x14ac:dyDescent="0.35">
      <c r="B746" s="2"/>
      <c r="C746" s="2"/>
      <c r="D746" s="2"/>
      <c r="E746" s="20"/>
      <c r="F746" s="20"/>
      <c r="G746" s="20"/>
      <c r="H746" s="22"/>
      <c r="I746" s="22"/>
      <c r="J746" s="22"/>
      <c r="K746" s="22"/>
      <c r="L746" s="20"/>
      <c r="M746" s="20"/>
      <c r="N746" s="20"/>
      <c r="O746" s="20"/>
    </row>
    <row r="747" spans="2:15" s="3" customFormat="1" x14ac:dyDescent="0.35">
      <c r="B747" s="2"/>
      <c r="C747" s="2"/>
      <c r="D747" s="2"/>
      <c r="E747" s="20"/>
      <c r="F747" s="20"/>
      <c r="G747" s="20"/>
      <c r="H747" s="22"/>
      <c r="I747" s="22"/>
      <c r="J747" s="22"/>
      <c r="K747" s="22"/>
      <c r="L747" s="20"/>
      <c r="M747" s="20"/>
      <c r="N747" s="20"/>
      <c r="O747" s="20"/>
    </row>
    <row r="748" spans="2:15" s="3" customFormat="1" x14ac:dyDescent="0.35">
      <c r="B748" s="2"/>
      <c r="C748" s="2"/>
      <c r="D748" s="2"/>
      <c r="E748" s="20"/>
      <c r="F748" s="20"/>
      <c r="G748" s="20"/>
      <c r="H748" s="22"/>
      <c r="I748" s="22"/>
      <c r="J748" s="22"/>
      <c r="K748" s="22"/>
      <c r="L748" s="20"/>
      <c r="M748" s="20"/>
      <c r="N748" s="20"/>
      <c r="O748" s="20"/>
    </row>
    <row r="749" spans="2:15" s="3" customFormat="1" x14ac:dyDescent="0.35">
      <c r="B749" s="2"/>
      <c r="C749" s="2"/>
      <c r="D749" s="2"/>
      <c r="E749" s="20"/>
      <c r="F749" s="20"/>
      <c r="G749" s="20"/>
      <c r="H749" s="22"/>
      <c r="I749" s="22"/>
      <c r="J749" s="22"/>
      <c r="K749" s="22"/>
      <c r="L749" s="20"/>
      <c r="M749" s="20"/>
      <c r="N749" s="20"/>
      <c r="O749" s="20"/>
    </row>
    <row r="750" spans="2:15" s="3" customFormat="1" x14ac:dyDescent="0.35">
      <c r="B750" s="2"/>
      <c r="C750" s="2"/>
      <c r="D750" s="2"/>
      <c r="E750" s="20"/>
      <c r="F750" s="20"/>
      <c r="G750" s="20"/>
      <c r="H750" s="22"/>
      <c r="I750" s="22"/>
      <c r="J750" s="22"/>
      <c r="K750" s="22"/>
      <c r="L750" s="20"/>
      <c r="M750" s="20"/>
      <c r="N750" s="20"/>
      <c r="O750" s="20"/>
    </row>
    <row r="751" spans="2:15" s="3" customFormat="1" x14ac:dyDescent="0.35">
      <c r="B751" s="2"/>
      <c r="C751" s="2"/>
      <c r="D751" s="2"/>
      <c r="E751" s="20"/>
      <c r="F751" s="20"/>
      <c r="G751" s="20"/>
      <c r="H751" s="22"/>
      <c r="I751" s="22"/>
      <c r="J751" s="22"/>
      <c r="K751" s="22"/>
      <c r="L751" s="20"/>
      <c r="M751" s="20"/>
      <c r="N751" s="20"/>
      <c r="O751" s="20"/>
    </row>
    <row r="752" spans="2:15" s="3" customFormat="1" x14ac:dyDescent="0.35">
      <c r="B752" s="2"/>
      <c r="C752" s="2"/>
      <c r="D752" s="2"/>
      <c r="E752" s="20"/>
      <c r="F752" s="20"/>
      <c r="G752" s="20"/>
      <c r="H752" s="22"/>
      <c r="I752" s="22"/>
      <c r="J752" s="22"/>
      <c r="K752" s="22"/>
      <c r="L752" s="20"/>
      <c r="M752" s="20"/>
      <c r="N752" s="20"/>
      <c r="O752" s="20"/>
    </row>
    <row r="753" spans="2:15" s="3" customFormat="1" x14ac:dyDescent="0.35">
      <c r="B753" s="2"/>
      <c r="C753" s="2"/>
      <c r="D753" s="2"/>
      <c r="E753" s="20"/>
      <c r="F753" s="20"/>
      <c r="G753" s="20"/>
      <c r="H753" s="22"/>
      <c r="I753" s="22"/>
      <c r="J753" s="22"/>
      <c r="K753" s="22"/>
      <c r="L753" s="20"/>
      <c r="M753" s="20"/>
      <c r="N753" s="20"/>
      <c r="O753" s="20"/>
    </row>
    <row r="754" spans="2:15" s="3" customFormat="1" x14ac:dyDescent="0.35">
      <c r="B754" s="2"/>
      <c r="C754" s="2"/>
      <c r="D754" s="2"/>
      <c r="E754" s="20"/>
      <c r="F754" s="20"/>
      <c r="G754" s="20"/>
      <c r="H754" s="22"/>
      <c r="I754" s="22"/>
      <c r="J754" s="22"/>
      <c r="K754" s="22"/>
      <c r="L754" s="20"/>
      <c r="M754" s="20"/>
      <c r="N754" s="20"/>
      <c r="O754" s="20"/>
    </row>
    <row r="755" spans="2:15" s="3" customFormat="1" x14ac:dyDescent="0.35">
      <c r="B755" s="2"/>
      <c r="C755" s="2"/>
      <c r="D755" s="2"/>
      <c r="E755" s="20"/>
      <c r="F755" s="20"/>
      <c r="G755" s="20"/>
      <c r="H755" s="22"/>
      <c r="I755" s="22"/>
      <c r="J755" s="22"/>
      <c r="K755" s="22"/>
      <c r="L755" s="20"/>
      <c r="M755" s="20"/>
      <c r="N755" s="20"/>
      <c r="O755" s="20"/>
    </row>
    <row r="756" spans="2:15" s="3" customFormat="1" x14ac:dyDescent="0.35">
      <c r="B756" s="2"/>
      <c r="C756" s="2"/>
      <c r="D756" s="2"/>
      <c r="E756" s="20"/>
      <c r="F756" s="20"/>
      <c r="G756" s="20"/>
      <c r="H756" s="22"/>
      <c r="I756" s="22"/>
      <c r="J756" s="22"/>
      <c r="K756" s="22"/>
      <c r="L756" s="20"/>
      <c r="M756" s="20"/>
      <c r="N756" s="20"/>
      <c r="O756" s="20"/>
    </row>
    <row r="757" spans="2:15" s="3" customFormat="1" x14ac:dyDescent="0.35">
      <c r="B757" s="2"/>
      <c r="C757" s="2"/>
      <c r="D757" s="2"/>
      <c r="E757" s="20"/>
      <c r="F757" s="20"/>
      <c r="G757" s="20"/>
      <c r="H757" s="22"/>
      <c r="I757" s="22"/>
      <c r="J757" s="22"/>
      <c r="K757" s="22"/>
      <c r="L757" s="20"/>
      <c r="M757" s="20"/>
      <c r="N757" s="20"/>
      <c r="O757" s="20"/>
    </row>
    <row r="758" spans="2:15" s="3" customFormat="1" x14ac:dyDescent="0.35">
      <c r="B758" s="2"/>
      <c r="C758" s="2"/>
      <c r="D758" s="2"/>
      <c r="E758" s="20"/>
      <c r="F758" s="20"/>
      <c r="G758" s="20"/>
      <c r="H758" s="22"/>
      <c r="I758" s="22"/>
      <c r="J758" s="22"/>
      <c r="K758" s="22"/>
      <c r="L758" s="20"/>
      <c r="M758" s="20"/>
      <c r="N758" s="20"/>
      <c r="O758" s="20"/>
    </row>
    <row r="759" spans="2:15" s="3" customFormat="1" x14ac:dyDescent="0.35">
      <c r="B759" s="2"/>
      <c r="C759" s="2"/>
      <c r="D759" s="2"/>
      <c r="E759" s="20"/>
      <c r="F759" s="20"/>
      <c r="G759" s="20"/>
      <c r="H759" s="22"/>
      <c r="I759" s="22"/>
      <c r="J759" s="22"/>
      <c r="K759" s="22"/>
      <c r="L759" s="20"/>
      <c r="M759" s="20"/>
      <c r="N759" s="20"/>
      <c r="O759" s="20"/>
    </row>
    <row r="760" spans="2:15" s="3" customFormat="1" x14ac:dyDescent="0.35">
      <c r="B760" s="2"/>
      <c r="C760" s="2"/>
      <c r="D760" s="2"/>
      <c r="E760" s="20"/>
      <c r="F760" s="20"/>
      <c r="G760" s="20"/>
      <c r="H760" s="22"/>
      <c r="I760" s="22"/>
      <c r="J760" s="22"/>
      <c r="K760" s="22"/>
      <c r="L760" s="20"/>
      <c r="M760" s="20"/>
      <c r="N760" s="20"/>
      <c r="O760" s="20"/>
    </row>
    <row r="761" spans="2:15" s="3" customFormat="1" x14ac:dyDescent="0.35">
      <c r="B761" s="2"/>
      <c r="C761" s="2"/>
      <c r="D761" s="2"/>
      <c r="E761" s="20"/>
      <c r="F761" s="20"/>
      <c r="G761" s="20"/>
      <c r="H761" s="22"/>
      <c r="I761" s="22"/>
      <c r="J761" s="22"/>
      <c r="K761" s="22"/>
      <c r="L761" s="20"/>
      <c r="M761" s="20"/>
      <c r="N761" s="20"/>
      <c r="O761" s="20"/>
    </row>
    <row r="762" spans="2:15" s="3" customFormat="1" x14ac:dyDescent="0.35">
      <c r="B762" s="2"/>
      <c r="C762" s="2"/>
      <c r="D762" s="2"/>
      <c r="E762" s="20"/>
      <c r="F762" s="20"/>
      <c r="G762" s="20"/>
      <c r="H762" s="22"/>
      <c r="I762" s="22"/>
      <c r="J762" s="22"/>
      <c r="K762" s="22"/>
      <c r="L762" s="20"/>
      <c r="M762" s="20"/>
      <c r="N762" s="20"/>
      <c r="O762" s="20"/>
    </row>
    <row r="763" spans="2:15" s="3" customFormat="1" x14ac:dyDescent="0.35">
      <c r="B763" s="2"/>
      <c r="C763" s="2"/>
      <c r="D763" s="2"/>
      <c r="E763" s="20"/>
      <c r="F763" s="20"/>
      <c r="G763" s="20"/>
      <c r="H763" s="22"/>
      <c r="I763" s="22"/>
      <c r="J763" s="22"/>
      <c r="K763" s="22"/>
      <c r="L763" s="20"/>
      <c r="M763" s="20"/>
      <c r="N763" s="20"/>
      <c r="O763" s="20"/>
    </row>
    <row r="764" spans="2:15" s="3" customFormat="1" x14ac:dyDescent="0.35">
      <c r="B764" s="2"/>
      <c r="C764" s="2"/>
      <c r="D764" s="2"/>
      <c r="E764" s="20"/>
      <c r="F764" s="20"/>
      <c r="G764" s="20"/>
      <c r="H764" s="22"/>
      <c r="I764" s="22"/>
      <c r="J764" s="22"/>
      <c r="K764" s="22"/>
      <c r="L764" s="20"/>
      <c r="M764" s="20"/>
      <c r="N764" s="20"/>
      <c r="O764" s="20"/>
    </row>
    <row r="765" spans="2:15" s="3" customFormat="1" x14ac:dyDescent="0.35">
      <c r="B765" s="2"/>
      <c r="C765" s="2"/>
      <c r="D765" s="2"/>
      <c r="E765" s="20"/>
      <c r="F765" s="20"/>
      <c r="G765" s="20"/>
      <c r="H765" s="22"/>
      <c r="I765" s="22"/>
      <c r="J765" s="22"/>
      <c r="K765" s="22"/>
      <c r="L765" s="20"/>
      <c r="M765" s="20"/>
      <c r="N765" s="20"/>
      <c r="O765" s="20"/>
    </row>
    <row r="766" spans="2:15" s="3" customFormat="1" x14ac:dyDescent="0.35">
      <c r="B766" s="2"/>
      <c r="C766" s="2"/>
      <c r="D766" s="2"/>
      <c r="E766" s="20"/>
      <c r="F766" s="20"/>
      <c r="G766" s="20"/>
      <c r="H766" s="22"/>
      <c r="I766" s="22"/>
      <c r="J766" s="22"/>
      <c r="K766" s="22"/>
      <c r="L766" s="20"/>
      <c r="M766" s="20"/>
      <c r="N766" s="20"/>
      <c r="O766" s="20"/>
    </row>
    <row r="767" spans="2:15" s="3" customFormat="1" x14ac:dyDescent="0.35">
      <c r="B767" s="2"/>
      <c r="C767" s="2"/>
      <c r="D767" s="2"/>
      <c r="E767" s="20"/>
      <c r="F767" s="20"/>
      <c r="G767" s="20"/>
      <c r="H767" s="22"/>
      <c r="I767" s="22"/>
      <c r="J767" s="22"/>
      <c r="K767" s="22"/>
      <c r="L767" s="20"/>
      <c r="M767" s="20"/>
      <c r="N767" s="20"/>
      <c r="O767" s="20"/>
    </row>
    <row r="768" spans="2:15" s="3" customFormat="1" x14ac:dyDescent="0.35">
      <c r="B768" s="2"/>
      <c r="C768" s="2"/>
      <c r="D768" s="2"/>
      <c r="E768" s="20"/>
      <c r="F768" s="20"/>
      <c r="G768" s="20"/>
      <c r="H768" s="22"/>
      <c r="I768" s="22"/>
      <c r="J768" s="22"/>
      <c r="K768" s="22"/>
      <c r="L768" s="20"/>
      <c r="M768" s="20"/>
      <c r="N768" s="20"/>
      <c r="O768" s="20"/>
    </row>
    <row r="769" spans="2:15" s="3" customFormat="1" x14ac:dyDescent="0.35">
      <c r="B769" s="2"/>
      <c r="C769" s="2"/>
      <c r="D769" s="2"/>
      <c r="E769" s="20"/>
      <c r="F769" s="20"/>
      <c r="G769" s="20"/>
      <c r="H769" s="22"/>
      <c r="I769" s="22"/>
      <c r="J769" s="22"/>
      <c r="K769" s="22"/>
      <c r="L769" s="20"/>
      <c r="M769" s="20"/>
      <c r="N769" s="20"/>
      <c r="O769" s="20"/>
    </row>
    <row r="770" spans="2:15" s="3" customFormat="1" x14ac:dyDescent="0.35">
      <c r="B770" s="2"/>
      <c r="C770" s="2"/>
      <c r="D770" s="2"/>
      <c r="E770" s="20"/>
      <c r="F770" s="20"/>
      <c r="G770" s="20"/>
      <c r="H770" s="22"/>
      <c r="I770" s="22"/>
      <c r="J770" s="22"/>
      <c r="K770" s="22"/>
      <c r="L770" s="20"/>
      <c r="M770" s="20"/>
      <c r="N770" s="20"/>
      <c r="O770" s="20"/>
    </row>
    <row r="771" spans="2:15" s="3" customFormat="1" x14ac:dyDescent="0.35">
      <c r="B771" s="2"/>
      <c r="C771" s="2"/>
      <c r="D771" s="2"/>
      <c r="E771" s="20"/>
      <c r="F771" s="20"/>
      <c r="G771" s="20"/>
      <c r="H771" s="22"/>
      <c r="I771" s="22"/>
      <c r="J771" s="22"/>
      <c r="K771" s="22"/>
      <c r="L771" s="20"/>
      <c r="M771" s="20"/>
      <c r="N771" s="20"/>
      <c r="O771" s="20"/>
    </row>
    <row r="772" spans="2:15" s="3" customFormat="1" x14ac:dyDescent="0.35">
      <c r="B772" s="2"/>
      <c r="C772" s="2"/>
      <c r="D772" s="2"/>
      <c r="E772" s="20"/>
      <c r="F772" s="20"/>
      <c r="G772" s="20"/>
      <c r="H772" s="22"/>
      <c r="I772" s="22"/>
      <c r="J772" s="22"/>
      <c r="K772" s="22"/>
      <c r="L772" s="20"/>
      <c r="M772" s="20"/>
      <c r="N772" s="20"/>
      <c r="O772" s="20"/>
    </row>
    <row r="773" spans="2:15" s="3" customFormat="1" x14ac:dyDescent="0.35">
      <c r="B773" s="2"/>
      <c r="C773" s="2"/>
      <c r="D773" s="2"/>
      <c r="E773" s="20"/>
      <c r="F773" s="20"/>
      <c r="G773" s="20"/>
      <c r="H773" s="22"/>
      <c r="I773" s="22"/>
      <c r="J773" s="22"/>
      <c r="K773" s="22"/>
      <c r="L773" s="20"/>
      <c r="M773" s="20"/>
      <c r="N773" s="20"/>
      <c r="O773" s="20"/>
    </row>
    <row r="774" spans="2:15" s="3" customFormat="1" x14ac:dyDescent="0.35">
      <c r="B774" s="2"/>
      <c r="C774" s="2"/>
      <c r="D774" s="2"/>
      <c r="E774" s="20"/>
      <c r="F774" s="20"/>
      <c r="G774" s="20"/>
      <c r="H774" s="22"/>
      <c r="I774" s="22"/>
      <c r="J774" s="22"/>
      <c r="K774" s="22"/>
      <c r="L774" s="20"/>
      <c r="M774" s="20"/>
      <c r="N774" s="20"/>
      <c r="O774" s="20"/>
    </row>
    <row r="775" spans="2:15" s="3" customFormat="1" x14ac:dyDescent="0.35">
      <c r="B775" s="2"/>
      <c r="C775" s="2"/>
      <c r="D775" s="2"/>
      <c r="E775" s="20"/>
      <c r="F775" s="20"/>
      <c r="G775" s="20"/>
      <c r="H775" s="22"/>
      <c r="I775" s="22"/>
      <c r="J775" s="22"/>
      <c r="K775" s="22"/>
      <c r="L775" s="20"/>
      <c r="M775" s="20"/>
      <c r="N775" s="20"/>
      <c r="O775" s="20"/>
    </row>
    <row r="776" spans="2:15" s="3" customFormat="1" x14ac:dyDescent="0.35">
      <c r="B776" s="2"/>
      <c r="C776" s="2"/>
      <c r="D776" s="2"/>
      <c r="E776" s="20"/>
      <c r="F776" s="20"/>
      <c r="G776" s="20"/>
      <c r="H776" s="22"/>
      <c r="I776" s="22"/>
      <c r="J776" s="22"/>
      <c r="K776" s="22"/>
      <c r="L776" s="20"/>
      <c r="M776" s="20"/>
      <c r="N776" s="20"/>
      <c r="O776" s="20"/>
    </row>
    <row r="777" spans="2:15" s="3" customFormat="1" x14ac:dyDescent="0.35">
      <c r="B777" s="2"/>
      <c r="C777" s="2"/>
      <c r="D777" s="2"/>
      <c r="E777" s="20"/>
      <c r="F777" s="20"/>
      <c r="G777" s="20"/>
      <c r="H777" s="22"/>
      <c r="I777" s="22"/>
      <c r="J777" s="22"/>
      <c r="K777" s="22"/>
      <c r="L777" s="20"/>
      <c r="M777" s="20"/>
      <c r="N777" s="20"/>
      <c r="O777" s="20"/>
    </row>
    <row r="778" spans="2:15" s="3" customFormat="1" x14ac:dyDescent="0.35">
      <c r="B778" s="2"/>
      <c r="C778" s="2"/>
      <c r="D778" s="2"/>
      <c r="E778" s="20"/>
      <c r="F778" s="20"/>
      <c r="G778" s="20"/>
      <c r="H778" s="22"/>
      <c r="I778" s="22"/>
      <c r="J778" s="22"/>
      <c r="K778" s="22"/>
      <c r="L778" s="20"/>
      <c r="M778" s="20"/>
      <c r="N778" s="20"/>
      <c r="O778" s="20"/>
    </row>
    <row r="779" spans="2:15" s="3" customFormat="1" x14ac:dyDescent="0.35">
      <c r="B779" s="2"/>
      <c r="C779" s="2"/>
      <c r="D779" s="2"/>
      <c r="E779" s="20"/>
      <c r="F779" s="20"/>
      <c r="G779" s="20"/>
      <c r="H779" s="22"/>
      <c r="I779" s="22"/>
      <c r="J779" s="22"/>
      <c r="K779" s="22"/>
      <c r="L779" s="20"/>
      <c r="M779" s="20"/>
      <c r="N779" s="20"/>
      <c r="O779" s="20"/>
    </row>
    <row r="780" spans="2:15" s="3" customFormat="1" x14ac:dyDescent="0.35">
      <c r="B780" s="2"/>
      <c r="C780" s="2"/>
      <c r="D780" s="2"/>
      <c r="E780" s="20"/>
      <c r="F780" s="20"/>
      <c r="G780" s="20"/>
      <c r="H780" s="22"/>
      <c r="I780" s="22"/>
      <c r="J780" s="22"/>
      <c r="K780" s="22"/>
      <c r="L780" s="20"/>
      <c r="M780" s="20"/>
      <c r="N780" s="20"/>
      <c r="O780" s="20"/>
    </row>
    <row r="781" spans="2:15" s="3" customFormat="1" x14ac:dyDescent="0.35">
      <c r="B781" s="2"/>
      <c r="C781" s="2"/>
      <c r="D781" s="2"/>
      <c r="E781" s="20"/>
      <c r="F781" s="20"/>
      <c r="G781" s="20"/>
      <c r="H781" s="22"/>
      <c r="I781" s="22"/>
      <c r="J781" s="22"/>
      <c r="K781" s="22"/>
      <c r="L781" s="20"/>
      <c r="M781" s="20"/>
      <c r="N781" s="20"/>
      <c r="O781" s="20"/>
    </row>
    <row r="782" spans="2:15" s="3" customFormat="1" x14ac:dyDescent="0.35">
      <c r="B782" s="2"/>
      <c r="C782" s="2"/>
      <c r="D782" s="2"/>
      <c r="E782" s="20"/>
      <c r="F782" s="20"/>
      <c r="G782" s="20"/>
      <c r="H782" s="22"/>
      <c r="I782" s="22"/>
      <c r="J782" s="22"/>
      <c r="K782" s="22"/>
      <c r="L782" s="20"/>
      <c r="M782" s="20"/>
      <c r="N782" s="20"/>
      <c r="O782" s="20"/>
    </row>
    <row r="783" spans="2:15" s="3" customFormat="1" x14ac:dyDescent="0.35">
      <c r="B783" s="2"/>
      <c r="C783" s="2"/>
      <c r="D783" s="2"/>
      <c r="E783" s="20"/>
      <c r="F783" s="20"/>
      <c r="G783" s="20"/>
      <c r="H783" s="22"/>
      <c r="I783" s="22"/>
      <c r="J783" s="22"/>
      <c r="K783" s="22"/>
      <c r="L783" s="20"/>
      <c r="M783" s="20"/>
      <c r="N783" s="20"/>
      <c r="O783" s="20"/>
    </row>
    <row r="784" spans="2:15" s="3" customFormat="1" x14ac:dyDescent="0.35">
      <c r="B784" s="2"/>
      <c r="C784" s="2"/>
      <c r="D784" s="2"/>
      <c r="E784" s="20"/>
      <c r="F784" s="20"/>
      <c r="G784" s="20"/>
      <c r="H784" s="22"/>
      <c r="I784" s="22"/>
      <c r="J784" s="22"/>
      <c r="K784" s="22"/>
      <c r="L784" s="20"/>
      <c r="M784" s="20"/>
      <c r="N784" s="20"/>
      <c r="O784" s="20"/>
    </row>
    <row r="785" spans="2:15" s="3" customFormat="1" x14ac:dyDescent="0.35">
      <c r="B785" s="2"/>
      <c r="C785" s="2"/>
      <c r="D785" s="2"/>
      <c r="E785" s="20"/>
      <c r="F785" s="20"/>
      <c r="G785" s="20"/>
      <c r="H785" s="22"/>
      <c r="I785" s="22"/>
      <c r="J785" s="22"/>
      <c r="K785" s="22"/>
      <c r="L785" s="20"/>
      <c r="M785" s="20"/>
      <c r="N785" s="20"/>
      <c r="O785" s="20"/>
    </row>
    <row r="786" spans="2:15" s="3" customFormat="1" x14ac:dyDescent="0.35">
      <c r="B786" s="2"/>
      <c r="C786" s="2"/>
      <c r="D786" s="2"/>
      <c r="E786" s="20"/>
      <c r="F786" s="20"/>
      <c r="G786" s="20"/>
      <c r="H786" s="22"/>
      <c r="I786" s="22"/>
      <c r="J786" s="22"/>
      <c r="K786" s="22"/>
      <c r="L786" s="20"/>
      <c r="M786" s="20"/>
      <c r="N786" s="20"/>
      <c r="O786" s="20"/>
    </row>
    <row r="787" spans="2:15" s="3" customFormat="1" x14ac:dyDescent="0.35">
      <c r="B787" s="2"/>
      <c r="C787" s="2"/>
      <c r="D787" s="2"/>
      <c r="E787" s="20"/>
      <c r="F787" s="20"/>
      <c r="G787" s="20"/>
      <c r="H787" s="22"/>
      <c r="I787" s="22"/>
      <c r="J787" s="22"/>
      <c r="K787" s="22"/>
      <c r="L787" s="20"/>
      <c r="M787" s="20"/>
      <c r="N787" s="20"/>
      <c r="O787" s="20"/>
    </row>
    <row r="788" spans="2:15" s="3" customFormat="1" x14ac:dyDescent="0.35">
      <c r="B788" s="2"/>
      <c r="C788" s="2"/>
      <c r="D788" s="2"/>
      <c r="E788" s="20"/>
      <c r="F788" s="20"/>
      <c r="G788" s="20"/>
      <c r="H788" s="22"/>
      <c r="I788" s="22"/>
      <c r="J788" s="22"/>
      <c r="K788" s="22"/>
      <c r="L788" s="20"/>
      <c r="M788" s="20"/>
      <c r="N788" s="20"/>
      <c r="O788" s="20"/>
    </row>
    <row r="789" spans="2:15" s="3" customFormat="1" x14ac:dyDescent="0.35">
      <c r="B789" s="2"/>
      <c r="C789" s="2"/>
      <c r="D789" s="2"/>
      <c r="E789" s="20"/>
      <c r="F789" s="20"/>
      <c r="G789" s="20"/>
      <c r="H789" s="22"/>
      <c r="I789" s="22"/>
      <c r="J789" s="22"/>
      <c r="K789" s="22"/>
      <c r="L789" s="20"/>
      <c r="M789" s="20"/>
      <c r="N789" s="20"/>
      <c r="O789" s="20"/>
    </row>
    <row r="790" spans="2:15" s="3" customFormat="1" x14ac:dyDescent="0.35">
      <c r="B790" s="2"/>
      <c r="C790" s="2"/>
      <c r="D790" s="2"/>
      <c r="E790" s="20"/>
      <c r="F790" s="20"/>
      <c r="G790" s="20"/>
      <c r="H790" s="22"/>
      <c r="I790" s="22"/>
      <c r="J790" s="22"/>
      <c r="K790" s="22"/>
      <c r="L790" s="20"/>
      <c r="M790" s="20"/>
      <c r="N790" s="20"/>
      <c r="O790" s="20"/>
    </row>
    <row r="791" spans="2:15" s="3" customFormat="1" x14ac:dyDescent="0.35">
      <c r="B791" s="2"/>
      <c r="C791" s="2"/>
      <c r="D791" s="2"/>
      <c r="E791" s="20"/>
      <c r="F791" s="20"/>
      <c r="G791" s="20"/>
      <c r="H791" s="22"/>
      <c r="I791" s="22"/>
      <c r="J791" s="22"/>
      <c r="K791" s="22"/>
      <c r="L791" s="20"/>
      <c r="M791" s="20"/>
      <c r="N791" s="20"/>
      <c r="O791" s="20"/>
    </row>
    <row r="792" spans="2:15" s="3" customFormat="1" x14ac:dyDescent="0.35">
      <c r="B792" s="2"/>
      <c r="C792" s="2"/>
      <c r="D792" s="2"/>
      <c r="E792" s="20"/>
      <c r="F792" s="20"/>
      <c r="G792" s="20"/>
      <c r="H792" s="22"/>
      <c r="I792" s="22"/>
      <c r="J792" s="22"/>
      <c r="K792" s="22"/>
      <c r="L792" s="20"/>
      <c r="M792" s="20"/>
      <c r="N792" s="20"/>
      <c r="O792" s="20"/>
    </row>
    <row r="793" spans="2:15" s="3" customFormat="1" x14ac:dyDescent="0.35">
      <c r="B793" s="2"/>
      <c r="C793" s="2"/>
      <c r="D793" s="2"/>
      <c r="E793" s="20"/>
      <c r="F793" s="20"/>
      <c r="G793" s="20"/>
      <c r="H793" s="22"/>
      <c r="I793" s="22"/>
      <c r="J793" s="22"/>
      <c r="K793" s="22"/>
      <c r="L793" s="20"/>
      <c r="M793" s="20"/>
      <c r="N793" s="20"/>
      <c r="O793" s="20"/>
    </row>
    <row r="794" spans="2:15" s="3" customFormat="1" x14ac:dyDescent="0.35">
      <c r="B794" s="2"/>
      <c r="C794" s="2"/>
      <c r="D794" s="2"/>
      <c r="E794" s="20"/>
      <c r="F794" s="20"/>
      <c r="G794" s="20"/>
      <c r="H794" s="22"/>
      <c r="I794" s="22"/>
      <c r="J794" s="22"/>
      <c r="K794" s="22"/>
      <c r="L794" s="20"/>
      <c r="M794" s="20"/>
      <c r="N794" s="20"/>
      <c r="O794" s="20"/>
    </row>
    <row r="795" spans="2:15" s="3" customFormat="1" x14ac:dyDescent="0.35">
      <c r="B795" s="2"/>
      <c r="C795" s="2"/>
      <c r="D795" s="2"/>
      <c r="E795" s="20"/>
      <c r="F795" s="20"/>
      <c r="G795" s="20"/>
      <c r="H795" s="22"/>
      <c r="I795" s="22"/>
      <c r="J795" s="22"/>
      <c r="K795" s="22"/>
      <c r="L795" s="20"/>
      <c r="M795" s="20"/>
      <c r="N795" s="20"/>
      <c r="O795" s="20"/>
    </row>
    <row r="796" spans="2:15" s="3" customFormat="1" x14ac:dyDescent="0.35">
      <c r="B796" s="2"/>
      <c r="C796" s="2"/>
      <c r="D796" s="2"/>
      <c r="E796" s="20"/>
      <c r="F796" s="20"/>
      <c r="G796" s="20"/>
      <c r="H796" s="22"/>
      <c r="I796" s="22"/>
      <c r="J796" s="22"/>
      <c r="K796" s="22"/>
      <c r="L796" s="20"/>
      <c r="M796" s="20"/>
      <c r="N796" s="20"/>
      <c r="O796" s="20"/>
    </row>
    <row r="797" spans="2:15" s="3" customFormat="1" x14ac:dyDescent="0.35">
      <c r="B797" s="2"/>
      <c r="C797" s="2"/>
      <c r="D797" s="2"/>
      <c r="E797" s="20"/>
      <c r="F797" s="20"/>
      <c r="G797" s="20"/>
      <c r="H797" s="22"/>
      <c r="I797" s="22"/>
      <c r="J797" s="22"/>
      <c r="K797" s="22"/>
      <c r="L797" s="20"/>
      <c r="M797" s="20"/>
      <c r="N797" s="20"/>
      <c r="O797" s="20"/>
    </row>
    <row r="798" spans="2:15" s="3" customFormat="1" x14ac:dyDescent="0.35">
      <c r="B798" s="2"/>
      <c r="C798" s="2"/>
      <c r="D798" s="2"/>
      <c r="E798" s="20"/>
      <c r="F798" s="20"/>
      <c r="G798" s="20"/>
      <c r="H798" s="22"/>
      <c r="I798" s="22"/>
      <c r="J798" s="22"/>
      <c r="K798" s="22"/>
      <c r="L798" s="20"/>
      <c r="M798" s="20"/>
      <c r="N798" s="20"/>
      <c r="O798" s="20"/>
    </row>
    <row r="799" spans="2:15" s="3" customFormat="1" x14ac:dyDescent="0.35">
      <c r="B799" s="2"/>
      <c r="C799" s="2"/>
      <c r="D799" s="2"/>
      <c r="E799" s="20"/>
      <c r="F799" s="20"/>
      <c r="G799" s="20"/>
      <c r="H799" s="22"/>
      <c r="I799" s="22"/>
      <c r="J799" s="22"/>
      <c r="K799" s="22"/>
      <c r="L799" s="20"/>
      <c r="M799" s="20"/>
      <c r="N799" s="20"/>
      <c r="O799" s="20"/>
    </row>
    <row r="800" spans="2:15" s="3" customFormat="1" x14ac:dyDescent="0.35">
      <c r="B800" s="2"/>
      <c r="C800" s="2"/>
      <c r="D800" s="2"/>
      <c r="E800" s="20"/>
      <c r="F800" s="20"/>
      <c r="G800" s="20"/>
      <c r="H800" s="22"/>
      <c r="I800" s="22"/>
      <c r="J800" s="22"/>
      <c r="K800" s="22"/>
      <c r="L800" s="20"/>
      <c r="M800" s="20"/>
      <c r="N800" s="20"/>
      <c r="O800" s="20"/>
    </row>
    <row r="801" spans="2:15" s="3" customFormat="1" x14ac:dyDescent="0.35">
      <c r="B801" s="2"/>
      <c r="C801" s="2"/>
      <c r="D801" s="2"/>
      <c r="E801" s="20"/>
      <c r="F801" s="20"/>
      <c r="G801" s="20"/>
      <c r="H801" s="22"/>
      <c r="I801" s="22"/>
      <c r="J801" s="22"/>
      <c r="K801" s="22"/>
      <c r="L801" s="20"/>
      <c r="M801" s="20"/>
      <c r="N801" s="20"/>
      <c r="O801" s="20"/>
    </row>
    <row r="802" spans="2:15" s="3" customFormat="1" x14ac:dyDescent="0.35">
      <c r="B802" s="2"/>
      <c r="C802" s="2"/>
      <c r="D802" s="2"/>
      <c r="E802" s="20"/>
      <c r="F802" s="20"/>
      <c r="G802" s="20"/>
      <c r="H802" s="22"/>
      <c r="I802" s="22"/>
      <c r="J802" s="22"/>
      <c r="K802" s="22"/>
      <c r="L802" s="20"/>
      <c r="M802" s="20"/>
      <c r="N802" s="20"/>
      <c r="O802" s="20"/>
    </row>
    <row r="803" spans="2:15" s="3" customFormat="1" x14ac:dyDescent="0.35">
      <c r="B803" s="2"/>
      <c r="C803" s="2"/>
      <c r="D803" s="2"/>
      <c r="E803" s="20"/>
      <c r="F803" s="20"/>
      <c r="G803" s="20"/>
      <c r="H803" s="22"/>
      <c r="I803" s="22"/>
      <c r="J803" s="22"/>
      <c r="K803" s="22"/>
      <c r="L803" s="20"/>
      <c r="M803" s="20"/>
      <c r="N803" s="20"/>
      <c r="O803" s="20"/>
    </row>
    <row r="804" spans="2:15" s="3" customFormat="1" x14ac:dyDescent="0.35">
      <c r="B804" s="2"/>
      <c r="C804" s="2"/>
      <c r="D804" s="2"/>
      <c r="E804" s="20"/>
      <c r="F804" s="20"/>
      <c r="G804" s="20"/>
      <c r="H804" s="22"/>
      <c r="I804" s="22"/>
      <c r="J804" s="22"/>
      <c r="K804" s="22"/>
      <c r="L804" s="20"/>
      <c r="M804" s="20"/>
      <c r="N804" s="20"/>
      <c r="O804" s="20"/>
    </row>
    <row r="805" spans="2:15" s="3" customFormat="1" x14ac:dyDescent="0.35">
      <c r="B805" s="2"/>
      <c r="C805" s="2"/>
      <c r="D805" s="2"/>
      <c r="E805" s="20"/>
      <c r="F805" s="20"/>
      <c r="G805" s="20"/>
      <c r="H805" s="22"/>
      <c r="I805" s="22"/>
      <c r="J805" s="22"/>
      <c r="K805" s="22"/>
      <c r="L805" s="20"/>
      <c r="M805" s="20"/>
      <c r="N805" s="20"/>
      <c r="O805" s="20"/>
    </row>
    <row r="806" spans="2:15" s="3" customFormat="1" x14ac:dyDescent="0.35">
      <c r="B806" s="2"/>
      <c r="C806" s="2"/>
      <c r="D806" s="2"/>
      <c r="E806" s="20"/>
      <c r="F806" s="20"/>
      <c r="G806" s="20"/>
      <c r="H806" s="22"/>
      <c r="I806" s="22"/>
      <c r="J806" s="22"/>
      <c r="K806" s="22"/>
      <c r="L806" s="20"/>
      <c r="M806" s="20"/>
      <c r="N806" s="20"/>
      <c r="O806" s="20"/>
    </row>
    <row r="807" spans="2:15" s="3" customFormat="1" x14ac:dyDescent="0.35">
      <c r="B807" s="2"/>
      <c r="C807" s="2"/>
      <c r="D807" s="2"/>
      <c r="E807" s="20"/>
      <c r="F807" s="20"/>
      <c r="G807" s="20"/>
      <c r="H807" s="22"/>
      <c r="I807" s="22"/>
      <c r="J807" s="22"/>
      <c r="K807" s="22"/>
      <c r="L807" s="20"/>
      <c r="M807" s="20"/>
      <c r="N807" s="20"/>
      <c r="O807" s="20"/>
    </row>
    <row r="808" spans="2:15" s="3" customFormat="1" x14ac:dyDescent="0.35">
      <c r="B808" s="2"/>
      <c r="C808" s="2"/>
      <c r="D808" s="2"/>
      <c r="E808" s="20"/>
      <c r="F808" s="20"/>
      <c r="G808" s="20"/>
      <c r="H808" s="22"/>
      <c r="I808" s="22"/>
      <c r="J808" s="22"/>
      <c r="K808" s="22"/>
      <c r="L808" s="20"/>
      <c r="M808" s="20"/>
      <c r="N808" s="20"/>
      <c r="O808" s="20"/>
    </row>
    <row r="809" spans="2:15" s="3" customFormat="1" x14ac:dyDescent="0.35">
      <c r="B809" s="2"/>
      <c r="C809" s="2"/>
      <c r="D809" s="2"/>
      <c r="E809" s="20"/>
      <c r="F809" s="20"/>
      <c r="G809" s="20"/>
      <c r="H809" s="22"/>
      <c r="I809" s="22"/>
      <c r="J809" s="22"/>
      <c r="K809" s="22"/>
      <c r="L809" s="20"/>
      <c r="M809" s="20"/>
      <c r="N809" s="20"/>
      <c r="O809" s="20"/>
    </row>
    <row r="810" spans="2:15" s="3" customFormat="1" x14ac:dyDescent="0.35">
      <c r="B810" s="2"/>
      <c r="C810" s="2"/>
      <c r="D810" s="2"/>
      <c r="E810" s="20"/>
      <c r="F810" s="20"/>
      <c r="G810" s="20"/>
      <c r="H810" s="22"/>
      <c r="I810" s="22"/>
      <c r="J810" s="22"/>
      <c r="K810" s="22"/>
      <c r="L810" s="20"/>
      <c r="M810" s="20"/>
      <c r="N810" s="20"/>
      <c r="O810" s="20"/>
    </row>
    <row r="811" spans="2:15" s="3" customFormat="1" x14ac:dyDescent="0.35">
      <c r="B811" s="2"/>
      <c r="C811" s="2"/>
      <c r="D811" s="2"/>
      <c r="E811" s="20"/>
      <c r="F811" s="20"/>
      <c r="G811" s="20"/>
      <c r="H811" s="22"/>
      <c r="I811" s="22"/>
      <c r="J811" s="22"/>
      <c r="K811" s="22"/>
      <c r="L811" s="20"/>
      <c r="M811" s="20"/>
      <c r="N811" s="20"/>
      <c r="O811" s="20"/>
    </row>
    <row r="812" spans="2:15" s="3" customFormat="1" x14ac:dyDescent="0.35">
      <c r="B812" s="2"/>
      <c r="C812" s="2"/>
      <c r="D812" s="2"/>
      <c r="E812" s="20"/>
      <c r="F812" s="20"/>
      <c r="G812" s="20"/>
      <c r="H812" s="22"/>
      <c r="I812" s="22"/>
      <c r="J812" s="22"/>
      <c r="K812" s="22"/>
      <c r="L812" s="20"/>
      <c r="M812" s="20"/>
      <c r="N812" s="20"/>
      <c r="O812" s="20"/>
    </row>
    <row r="813" spans="2:15" s="3" customFormat="1" x14ac:dyDescent="0.35">
      <c r="B813" s="2"/>
      <c r="C813" s="2"/>
      <c r="D813" s="2"/>
      <c r="E813" s="20"/>
      <c r="F813" s="20"/>
      <c r="G813" s="20"/>
      <c r="H813" s="22"/>
      <c r="I813" s="22"/>
      <c r="J813" s="22"/>
      <c r="K813" s="22"/>
      <c r="L813" s="20"/>
      <c r="M813" s="20"/>
      <c r="N813" s="20"/>
      <c r="O813" s="20"/>
    </row>
    <row r="814" spans="2:15" s="3" customFormat="1" x14ac:dyDescent="0.35">
      <c r="B814" s="2"/>
      <c r="C814" s="2"/>
      <c r="D814" s="2"/>
      <c r="E814" s="20"/>
      <c r="F814" s="20"/>
      <c r="G814" s="20"/>
      <c r="H814" s="22"/>
      <c r="I814" s="22"/>
      <c r="J814" s="22"/>
      <c r="K814" s="22"/>
      <c r="L814" s="20"/>
      <c r="M814" s="20"/>
      <c r="N814" s="20"/>
      <c r="O814" s="20"/>
    </row>
    <row r="815" spans="2:15" s="3" customFormat="1" x14ac:dyDescent="0.35">
      <c r="B815" s="2"/>
      <c r="C815" s="2"/>
      <c r="D815" s="2"/>
      <c r="E815" s="20"/>
      <c r="F815" s="20"/>
      <c r="G815" s="20"/>
      <c r="H815" s="22"/>
      <c r="I815" s="22"/>
      <c r="J815" s="22"/>
      <c r="K815" s="22"/>
      <c r="L815" s="20"/>
      <c r="M815" s="20"/>
      <c r="N815" s="20"/>
      <c r="O815" s="20"/>
    </row>
    <row r="816" spans="2:15" s="3" customFormat="1" x14ac:dyDescent="0.35">
      <c r="B816" s="2"/>
      <c r="C816" s="2"/>
      <c r="D816" s="2"/>
      <c r="E816" s="20"/>
      <c r="F816" s="20"/>
      <c r="G816" s="20"/>
      <c r="H816" s="22"/>
      <c r="I816" s="22"/>
      <c r="J816" s="22"/>
      <c r="K816" s="22"/>
      <c r="L816" s="20"/>
      <c r="M816" s="20"/>
      <c r="N816" s="20"/>
      <c r="O816" s="20"/>
    </row>
    <row r="817" spans="2:15" s="3" customFormat="1" x14ac:dyDescent="0.35">
      <c r="B817" s="2"/>
      <c r="C817" s="2"/>
      <c r="D817" s="2"/>
      <c r="E817" s="20"/>
      <c r="F817" s="20"/>
      <c r="G817" s="20"/>
      <c r="H817" s="22"/>
      <c r="I817" s="22"/>
      <c r="J817" s="22"/>
      <c r="K817" s="22"/>
      <c r="L817" s="20"/>
      <c r="M817" s="20"/>
      <c r="N817" s="20"/>
      <c r="O817" s="20"/>
    </row>
    <row r="818" spans="2:15" s="3" customFormat="1" x14ac:dyDescent="0.35">
      <c r="B818" s="2"/>
      <c r="C818" s="2"/>
      <c r="D818" s="2"/>
      <c r="E818" s="20"/>
      <c r="F818" s="20"/>
      <c r="G818" s="20"/>
      <c r="H818" s="22"/>
      <c r="I818" s="22"/>
      <c r="J818" s="22"/>
      <c r="K818" s="22"/>
      <c r="L818" s="20"/>
      <c r="M818" s="20"/>
      <c r="N818" s="20"/>
      <c r="O818" s="20"/>
    </row>
    <row r="819" spans="2:15" s="3" customFormat="1" x14ac:dyDescent="0.35">
      <c r="B819" s="2"/>
      <c r="C819" s="2"/>
      <c r="D819" s="2"/>
      <c r="E819" s="20"/>
      <c r="F819" s="20"/>
      <c r="G819" s="20"/>
      <c r="H819" s="22"/>
      <c r="I819" s="22"/>
      <c r="J819" s="22"/>
      <c r="K819" s="22"/>
      <c r="L819" s="20"/>
      <c r="M819" s="20"/>
      <c r="N819" s="20"/>
      <c r="O819" s="20"/>
    </row>
    <row r="820" spans="2:15" s="3" customFormat="1" x14ac:dyDescent="0.35">
      <c r="B820" s="2"/>
      <c r="C820" s="2"/>
      <c r="D820" s="2"/>
      <c r="E820" s="20"/>
      <c r="F820" s="20"/>
      <c r="G820" s="20"/>
      <c r="H820" s="22"/>
      <c r="I820" s="22"/>
      <c r="J820" s="22"/>
      <c r="K820" s="22"/>
      <c r="L820" s="20"/>
      <c r="M820" s="20"/>
      <c r="N820" s="20"/>
      <c r="O820" s="20"/>
    </row>
    <row r="821" spans="2:15" s="3" customFormat="1" x14ac:dyDescent="0.35">
      <c r="B821" s="2"/>
      <c r="C821" s="2"/>
      <c r="D821" s="2"/>
      <c r="E821" s="20"/>
      <c r="F821" s="20"/>
      <c r="G821" s="20"/>
      <c r="H821" s="22"/>
      <c r="I821" s="22"/>
      <c r="J821" s="22"/>
      <c r="K821" s="22"/>
      <c r="L821" s="20"/>
      <c r="M821" s="20"/>
      <c r="N821" s="20"/>
      <c r="O821" s="20"/>
    </row>
    <row r="822" spans="2:15" s="3" customFormat="1" x14ac:dyDescent="0.35">
      <c r="B822" s="2"/>
      <c r="C822" s="2"/>
      <c r="D822" s="2"/>
      <c r="E822" s="20"/>
      <c r="F822" s="20"/>
      <c r="G822" s="20"/>
      <c r="H822" s="22"/>
      <c r="I822" s="22"/>
      <c r="J822" s="22"/>
      <c r="K822" s="22"/>
      <c r="L822" s="20"/>
      <c r="M822" s="20"/>
      <c r="N822" s="20"/>
      <c r="O822" s="20"/>
    </row>
    <row r="823" spans="2:15" s="3" customFormat="1" x14ac:dyDescent="0.35">
      <c r="B823" s="2"/>
      <c r="C823" s="2"/>
      <c r="D823" s="2"/>
      <c r="E823" s="20"/>
      <c r="F823" s="20"/>
      <c r="G823" s="20"/>
      <c r="H823" s="22"/>
      <c r="I823" s="22"/>
      <c r="J823" s="22"/>
      <c r="K823" s="22"/>
      <c r="L823" s="20"/>
      <c r="M823" s="20"/>
      <c r="N823" s="20"/>
      <c r="O823" s="20"/>
    </row>
    <row r="824" spans="2:15" s="3" customFormat="1" x14ac:dyDescent="0.35">
      <c r="B824" s="2"/>
      <c r="C824" s="2"/>
      <c r="D824" s="2"/>
      <c r="E824" s="20"/>
      <c r="F824" s="20"/>
      <c r="G824" s="20"/>
      <c r="H824" s="22"/>
      <c r="I824" s="22"/>
      <c r="J824" s="22"/>
      <c r="K824" s="22"/>
      <c r="L824" s="20"/>
      <c r="M824" s="20"/>
      <c r="N824" s="20"/>
      <c r="O824" s="20"/>
    </row>
    <row r="825" spans="2:15" s="3" customFormat="1" x14ac:dyDescent="0.35">
      <c r="B825" s="2"/>
      <c r="C825" s="2"/>
      <c r="D825" s="2"/>
      <c r="E825" s="20"/>
      <c r="F825" s="20"/>
      <c r="G825" s="20"/>
      <c r="H825" s="22"/>
      <c r="I825" s="22"/>
      <c r="J825" s="22"/>
      <c r="K825" s="22"/>
      <c r="L825" s="20"/>
      <c r="M825" s="20"/>
      <c r="N825" s="20"/>
      <c r="O825" s="20"/>
    </row>
    <row r="826" spans="2:15" s="3" customFormat="1" x14ac:dyDescent="0.35">
      <c r="B826" s="2"/>
      <c r="C826" s="2"/>
      <c r="D826" s="2"/>
      <c r="E826" s="20"/>
      <c r="F826" s="20"/>
      <c r="G826" s="20"/>
      <c r="H826" s="22"/>
      <c r="I826" s="22"/>
      <c r="J826" s="22"/>
      <c r="K826" s="22"/>
      <c r="L826" s="20"/>
      <c r="M826" s="20"/>
      <c r="N826" s="20"/>
      <c r="O826" s="20"/>
    </row>
    <row r="827" spans="2:15" s="3" customFormat="1" x14ac:dyDescent="0.35">
      <c r="B827" s="2"/>
      <c r="C827" s="2"/>
      <c r="D827" s="2"/>
      <c r="E827" s="20"/>
      <c r="F827" s="20"/>
      <c r="G827" s="20"/>
      <c r="H827" s="22"/>
      <c r="I827" s="22"/>
      <c r="J827" s="22"/>
      <c r="K827" s="22"/>
      <c r="L827" s="20"/>
      <c r="M827" s="20"/>
      <c r="N827" s="20"/>
      <c r="O827" s="20"/>
    </row>
    <row r="828" spans="2:15" s="3" customFormat="1" x14ac:dyDescent="0.35">
      <c r="B828" s="2"/>
      <c r="C828" s="2"/>
      <c r="D828" s="2"/>
      <c r="E828" s="20"/>
      <c r="F828" s="20"/>
      <c r="G828" s="20"/>
      <c r="H828" s="22"/>
      <c r="I828" s="22"/>
      <c r="J828" s="22"/>
      <c r="K828" s="22"/>
      <c r="L828" s="20"/>
      <c r="M828" s="20"/>
      <c r="N828" s="20"/>
      <c r="O828" s="20"/>
    </row>
    <row r="829" spans="2:15" s="3" customFormat="1" x14ac:dyDescent="0.35">
      <c r="B829" s="2"/>
      <c r="C829" s="2"/>
      <c r="D829" s="2"/>
      <c r="E829" s="20"/>
      <c r="F829" s="20"/>
      <c r="G829" s="20"/>
      <c r="H829" s="22"/>
      <c r="I829" s="22"/>
      <c r="J829" s="22"/>
      <c r="K829" s="22"/>
      <c r="L829" s="20"/>
      <c r="M829" s="20"/>
      <c r="N829" s="20"/>
      <c r="O829" s="20"/>
    </row>
    <row r="830" spans="2:15" s="3" customFormat="1" x14ac:dyDescent="0.35">
      <c r="B830" s="2"/>
      <c r="C830" s="2"/>
      <c r="D830" s="2"/>
      <c r="E830" s="20"/>
      <c r="F830" s="20"/>
      <c r="G830" s="20"/>
      <c r="H830" s="22"/>
      <c r="I830" s="22"/>
      <c r="J830" s="22"/>
      <c r="K830" s="22"/>
      <c r="L830" s="20"/>
      <c r="M830" s="20"/>
      <c r="N830" s="20"/>
      <c r="O830" s="20"/>
    </row>
    <row r="831" spans="2:15" s="3" customFormat="1" x14ac:dyDescent="0.35">
      <c r="B831" s="2"/>
      <c r="C831" s="2"/>
      <c r="D831" s="2"/>
      <c r="E831" s="20"/>
      <c r="F831" s="20"/>
      <c r="G831" s="20"/>
      <c r="H831" s="22"/>
      <c r="I831" s="22"/>
      <c r="J831" s="22"/>
      <c r="K831" s="22"/>
      <c r="L831" s="20"/>
      <c r="M831" s="20"/>
      <c r="N831" s="20"/>
      <c r="O831" s="20"/>
    </row>
    <row r="832" spans="2:15" s="3" customFormat="1" x14ac:dyDescent="0.35">
      <c r="B832" s="2"/>
      <c r="C832" s="2"/>
      <c r="D832" s="2"/>
      <c r="E832" s="20"/>
      <c r="F832" s="20"/>
      <c r="G832" s="20"/>
      <c r="H832" s="22"/>
      <c r="I832" s="22"/>
      <c r="J832" s="22"/>
      <c r="K832" s="22"/>
      <c r="L832" s="20"/>
      <c r="M832" s="20"/>
      <c r="N832" s="20"/>
      <c r="O832" s="20"/>
    </row>
    <row r="833" spans="2:15" s="3" customFormat="1" x14ac:dyDescent="0.35">
      <c r="B833" s="2"/>
      <c r="C833" s="2"/>
      <c r="D833" s="2"/>
      <c r="E833" s="20"/>
      <c r="F833" s="20"/>
      <c r="G833" s="20"/>
      <c r="H833" s="22"/>
      <c r="I833" s="22"/>
      <c r="J833" s="22"/>
      <c r="K833" s="22"/>
      <c r="L833" s="20"/>
      <c r="M833" s="20"/>
      <c r="N833" s="20"/>
      <c r="O833" s="20"/>
    </row>
    <row r="834" spans="2:15" s="3" customFormat="1" x14ac:dyDescent="0.35">
      <c r="B834" s="2"/>
      <c r="C834" s="2"/>
      <c r="D834" s="2"/>
      <c r="E834" s="20"/>
      <c r="F834" s="20"/>
      <c r="G834" s="20"/>
      <c r="H834" s="22"/>
      <c r="I834" s="22"/>
      <c r="J834" s="22"/>
      <c r="K834" s="22"/>
      <c r="L834" s="20"/>
      <c r="M834" s="20"/>
      <c r="N834" s="20"/>
      <c r="O834" s="20"/>
    </row>
    <row r="835" spans="2:15" s="3" customFormat="1" x14ac:dyDescent="0.35">
      <c r="B835" s="2"/>
      <c r="C835" s="2"/>
      <c r="D835" s="2"/>
      <c r="E835" s="20"/>
      <c r="F835" s="20"/>
      <c r="G835" s="20"/>
      <c r="H835" s="22"/>
      <c r="I835" s="22"/>
      <c r="J835" s="22"/>
      <c r="K835" s="22"/>
      <c r="L835" s="20"/>
      <c r="M835" s="20"/>
      <c r="N835" s="20"/>
      <c r="O835" s="20"/>
    </row>
    <row r="836" spans="2:15" s="3" customFormat="1" x14ac:dyDescent="0.35">
      <c r="B836" s="2"/>
      <c r="C836" s="2"/>
      <c r="D836" s="2"/>
      <c r="E836" s="20"/>
      <c r="F836" s="20"/>
      <c r="G836" s="20"/>
      <c r="H836" s="22"/>
      <c r="I836" s="22"/>
      <c r="J836" s="22"/>
      <c r="K836" s="22"/>
      <c r="L836" s="20"/>
      <c r="M836" s="20"/>
      <c r="N836" s="20"/>
      <c r="O836" s="20"/>
    </row>
    <row r="837" spans="2:15" s="3" customFormat="1" x14ac:dyDescent="0.35">
      <c r="B837" s="2"/>
      <c r="C837" s="2"/>
      <c r="D837" s="2"/>
      <c r="E837" s="20"/>
      <c r="F837" s="20"/>
      <c r="G837" s="20"/>
      <c r="H837" s="22"/>
      <c r="I837" s="22"/>
      <c r="J837" s="22"/>
      <c r="K837" s="22"/>
      <c r="L837" s="20"/>
      <c r="M837" s="20"/>
      <c r="N837" s="20"/>
      <c r="O837" s="20"/>
    </row>
    <row r="838" spans="2:15" s="3" customFormat="1" x14ac:dyDescent="0.35">
      <c r="B838" s="2"/>
      <c r="C838" s="2"/>
      <c r="D838" s="2"/>
      <c r="E838" s="20"/>
      <c r="F838" s="20"/>
      <c r="G838" s="20"/>
      <c r="H838" s="22"/>
      <c r="I838" s="22"/>
      <c r="J838" s="22"/>
      <c r="K838" s="22"/>
      <c r="L838" s="20"/>
      <c r="M838" s="20"/>
      <c r="N838" s="20"/>
      <c r="O838" s="20"/>
    </row>
    <row r="839" spans="2:15" s="3" customFormat="1" x14ac:dyDescent="0.35">
      <c r="B839" s="2"/>
      <c r="C839" s="2"/>
      <c r="D839" s="2"/>
      <c r="E839" s="20"/>
      <c r="F839" s="20"/>
      <c r="G839" s="20"/>
      <c r="H839" s="22"/>
      <c r="I839" s="22"/>
      <c r="J839" s="22"/>
      <c r="K839" s="22"/>
      <c r="L839" s="20"/>
      <c r="M839" s="20"/>
      <c r="N839" s="20"/>
      <c r="O839" s="20"/>
    </row>
    <row r="840" spans="2:15" s="3" customFormat="1" x14ac:dyDescent="0.35">
      <c r="B840" s="2"/>
      <c r="C840" s="2"/>
      <c r="D840" s="2"/>
      <c r="E840" s="20"/>
      <c r="F840" s="20"/>
      <c r="G840" s="20"/>
      <c r="H840" s="22"/>
      <c r="I840" s="22"/>
      <c r="J840" s="22"/>
      <c r="K840" s="22"/>
      <c r="L840" s="20"/>
      <c r="M840" s="20"/>
      <c r="N840" s="20"/>
      <c r="O840" s="20"/>
    </row>
    <row r="841" spans="2:15" s="3" customFormat="1" x14ac:dyDescent="0.35">
      <c r="B841" s="2"/>
      <c r="C841" s="2"/>
      <c r="D841" s="2"/>
      <c r="E841" s="20"/>
      <c r="F841" s="20"/>
      <c r="G841" s="20"/>
      <c r="H841" s="22"/>
      <c r="I841" s="22"/>
      <c r="J841" s="22"/>
      <c r="K841" s="22"/>
      <c r="L841" s="20"/>
      <c r="M841" s="20"/>
      <c r="N841" s="20"/>
      <c r="O841" s="20"/>
    </row>
    <row r="842" spans="2:15" s="3" customFormat="1" x14ac:dyDescent="0.35">
      <c r="B842" s="2"/>
      <c r="C842" s="2"/>
      <c r="D842" s="2"/>
      <c r="E842" s="20"/>
      <c r="F842" s="20"/>
      <c r="G842" s="20"/>
      <c r="H842" s="22"/>
      <c r="I842" s="22"/>
      <c r="J842" s="22"/>
      <c r="K842" s="22"/>
      <c r="L842" s="20"/>
      <c r="M842" s="20"/>
      <c r="N842" s="20"/>
      <c r="O842" s="20"/>
    </row>
    <row r="843" spans="2:15" s="3" customFormat="1" x14ac:dyDescent="0.35">
      <c r="B843" s="2"/>
      <c r="C843" s="2"/>
      <c r="D843" s="2"/>
      <c r="E843" s="20"/>
      <c r="F843" s="20"/>
      <c r="G843" s="20"/>
      <c r="H843" s="22"/>
      <c r="I843" s="22"/>
      <c r="J843" s="22"/>
      <c r="K843" s="22"/>
      <c r="L843" s="20"/>
      <c r="M843" s="20"/>
      <c r="N843" s="20"/>
      <c r="O843" s="20"/>
    </row>
    <row r="844" spans="2:15" s="3" customFormat="1" x14ac:dyDescent="0.35">
      <c r="B844" s="2"/>
      <c r="C844" s="2"/>
      <c r="D844" s="2"/>
      <c r="E844" s="20"/>
      <c r="F844" s="20"/>
      <c r="G844" s="20"/>
      <c r="H844" s="22"/>
      <c r="I844" s="22"/>
      <c r="J844" s="22"/>
      <c r="K844" s="22"/>
      <c r="L844" s="20"/>
      <c r="M844" s="20"/>
      <c r="N844" s="20"/>
      <c r="O844" s="20"/>
    </row>
    <row r="845" spans="2:15" s="3" customFormat="1" x14ac:dyDescent="0.35">
      <c r="B845" s="2"/>
      <c r="C845" s="2"/>
      <c r="D845" s="2"/>
      <c r="E845" s="20"/>
      <c r="F845" s="20"/>
      <c r="G845" s="20"/>
      <c r="H845" s="22"/>
      <c r="I845" s="22"/>
      <c r="J845" s="22"/>
      <c r="K845" s="22"/>
      <c r="L845" s="20"/>
      <c r="M845" s="20"/>
      <c r="N845" s="20"/>
      <c r="O845" s="20"/>
    </row>
    <row r="846" spans="2:15" s="3" customFormat="1" x14ac:dyDescent="0.35">
      <c r="B846" s="2"/>
      <c r="C846" s="2"/>
      <c r="D846" s="2"/>
      <c r="E846" s="20"/>
      <c r="F846" s="20"/>
      <c r="G846" s="20"/>
      <c r="H846" s="22"/>
      <c r="I846" s="22"/>
      <c r="J846" s="22"/>
      <c r="K846" s="22"/>
      <c r="L846" s="20"/>
      <c r="M846" s="20"/>
      <c r="N846" s="20"/>
      <c r="O846" s="20"/>
    </row>
    <row r="847" spans="2:15" s="3" customFormat="1" x14ac:dyDescent="0.35">
      <c r="B847" s="2"/>
      <c r="C847" s="2"/>
      <c r="D847" s="2"/>
      <c r="E847" s="20"/>
      <c r="F847" s="20"/>
      <c r="G847" s="20"/>
      <c r="H847" s="22"/>
      <c r="I847" s="22"/>
      <c r="J847" s="22"/>
      <c r="K847" s="22"/>
      <c r="L847" s="20"/>
      <c r="M847" s="20"/>
      <c r="N847" s="20"/>
      <c r="O847" s="20"/>
    </row>
    <row r="848" spans="2:15" s="3" customFormat="1" x14ac:dyDescent="0.35">
      <c r="B848" s="2"/>
      <c r="C848" s="2"/>
      <c r="D848" s="2"/>
      <c r="E848" s="20"/>
      <c r="F848" s="20"/>
      <c r="G848" s="20"/>
      <c r="H848" s="22"/>
      <c r="I848" s="22"/>
      <c r="J848" s="22"/>
      <c r="K848" s="22"/>
      <c r="L848" s="20"/>
      <c r="M848" s="20"/>
      <c r="N848" s="20"/>
      <c r="O848" s="20"/>
    </row>
    <row r="849" spans="2:15" s="3" customFormat="1" x14ac:dyDescent="0.35">
      <c r="B849" s="2"/>
      <c r="C849" s="2"/>
      <c r="D849" s="2"/>
      <c r="E849" s="20"/>
      <c r="F849" s="20"/>
      <c r="G849" s="20"/>
      <c r="H849" s="22"/>
      <c r="I849" s="22"/>
      <c r="J849" s="22"/>
      <c r="K849" s="22"/>
      <c r="L849" s="20"/>
      <c r="M849" s="20"/>
      <c r="N849" s="20"/>
      <c r="O849" s="20"/>
    </row>
    <row r="850" spans="2:15" s="3" customFormat="1" x14ac:dyDescent="0.35">
      <c r="B850" s="2"/>
      <c r="C850" s="2"/>
      <c r="D850" s="2"/>
      <c r="E850" s="20"/>
      <c r="F850" s="20"/>
      <c r="G850" s="20"/>
      <c r="H850" s="22"/>
      <c r="I850" s="22"/>
      <c r="J850" s="22"/>
      <c r="K850" s="22"/>
      <c r="L850" s="20"/>
      <c r="M850" s="20"/>
      <c r="N850" s="20"/>
      <c r="O850" s="20"/>
    </row>
    <row r="851" spans="2:15" s="3" customFormat="1" x14ac:dyDescent="0.35">
      <c r="B851" s="2"/>
      <c r="C851" s="2"/>
      <c r="D851" s="2"/>
      <c r="E851" s="20"/>
      <c r="F851" s="20"/>
      <c r="G851" s="20"/>
      <c r="H851" s="22"/>
      <c r="I851" s="22"/>
      <c r="J851" s="22"/>
      <c r="K851" s="22"/>
      <c r="L851" s="20"/>
      <c r="M851" s="20"/>
      <c r="N851" s="20"/>
      <c r="O851" s="20"/>
    </row>
    <row r="852" spans="2:15" s="3" customFormat="1" x14ac:dyDescent="0.35">
      <c r="B852" s="2"/>
      <c r="C852" s="2"/>
      <c r="D852" s="2"/>
      <c r="E852" s="20"/>
      <c r="F852" s="20"/>
      <c r="G852" s="20"/>
      <c r="H852" s="22"/>
      <c r="I852" s="22"/>
      <c r="J852" s="22"/>
      <c r="K852" s="22"/>
      <c r="L852" s="20"/>
      <c r="M852" s="20"/>
      <c r="N852" s="20"/>
      <c r="O852" s="20"/>
    </row>
    <row r="853" spans="2:15" s="3" customFormat="1" x14ac:dyDescent="0.35">
      <c r="B853" s="2"/>
      <c r="C853" s="2"/>
      <c r="D853" s="2"/>
      <c r="E853" s="20"/>
      <c r="F853" s="20"/>
      <c r="G853" s="20"/>
      <c r="H853" s="22"/>
      <c r="I853" s="22"/>
      <c r="J853" s="22"/>
      <c r="K853" s="22"/>
      <c r="L853" s="20"/>
      <c r="M853" s="20"/>
      <c r="N853" s="20"/>
      <c r="O853" s="20"/>
    </row>
    <row r="854" spans="2:15" s="3" customFormat="1" x14ac:dyDescent="0.35">
      <c r="B854" s="2"/>
      <c r="C854" s="2"/>
      <c r="D854" s="2"/>
      <c r="E854" s="20"/>
      <c r="F854" s="20"/>
      <c r="G854" s="20"/>
      <c r="H854" s="22"/>
      <c r="I854" s="22"/>
      <c r="J854" s="22"/>
      <c r="K854" s="22"/>
      <c r="L854" s="20"/>
      <c r="M854" s="20"/>
      <c r="N854" s="20"/>
      <c r="O854" s="20"/>
    </row>
    <row r="855" spans="2:15" s="3" customFormat="1" x14ac:dyDescent="0.35">
      <c r="B855" s="2"/>
      <c r="C855" s="2"/>
      <c r="D855" s="2"/>
      <c r="E855" s="20"/>
      <c r="F855" s="20"/>
      <c r="G855" s="20"/>
      <c r="H855" s="22"/>
      <c r="I855" s="22"/>
      <c r="J855" s="22"/>
      <c r="K855" s="22"/>
      <c r="L855" s="20"/>
      <c r="M855" s="20"/>
      <c r="N855" s="20"/>
      <c r="O855" s="20"/>
    </row>
    <row r="856" spans="2:15" s="3" customFormat="1" x14ac:dyDescent="0.35">
      <c r="B856" s="2"/>
      <c r="C856" s="2"/>
      <c r="D856" s="2"/>
      <c r="E856" s="20"/>
      <c r="F856" s="20"/>
      <c r="G856" s="20"/>
      <c r="H856" s="22"/>
      <c r="I856" s="22"/>
      <c r="J856" s="22"/>
      <c r="K856" s="22"/>
      <c r="L856" s="20"/>
      <c r="M856" s="20"/>
      <c r="N856" s="20"/>
      <c r="O856" s="20"/>
    </row>
    <row r="857" spans="2:15" s="3" customFormat="1" x14ac:dyDescent="0.35">
      <c r="B857" s="2"/>
      <c r="C857" s="2"/>
      <c r="D857" s="2"/>
      <c r="E857" s="20"/>
      <c r="F857" s="20"/>
      <c r="G857" s="20"/>
      <c r="H857" s="22"/>
      <c r="I857" s="22"/>
      <c r="J857" s="22"/>
      <c r="K857" s="22"/>
      <c r="L857" s="20"/>
      <c r="M857" s="20"/>
      <c r="N857" s="20"/>
      <c r="O857" s="20"/>
    </row>
    <row r="858" spans="2:15" s="3" customFormat="1" x14ac:dyDescent="0.35">
      <c r="B858" s="2"/>
      <c r="C858" s="2"/>
      <c r="D858" s="2"/>
      <c r="E858" s="20"/>
      <c r="F858" s="20"/>
      <c r="G858" s="20"/>
      <c r="H858" s="22"/>
      <c r="I858" s="22"/>
      <c r="J858" s="22"/>
      <c r="K858" s="22"/>
      <c r="L858" s="20"/>
      <c r="M858" s="20"/>
      <c r="N858" s="20"/>
      <c r="O858" s="20"/>
    </row>
    <row r="859" spans="2:15" s="3" customFormat="1" x14ac:dyDescent="0.35">
      <c r="B859" s="2"/>
      <c r="C859" s="2"/>
      <c r="D859" s="2"/>
      <c r="E859" s="20"/>
      <c r="F859" s="20"/>
      <c r="G859" s="20"/>
      <c r="H859" s="22"/>
      <c r="I859" s="22"/>
      <c r="J859" s="22"/>
      <c r="K859" s="22"/>
      <c r="L859" s="20"/>
      <c r="M859" s="20"/>
      <c r="N859" s="20"/>
      <c r="O859" s="20"/>
    </row>
    <row r="860" spans="2:15" s="3" customFormat="1" x14ac:dyDescent="0.35">
      <c r="B860" s="2"/>
      <c r="C860" s="2"/>
      <c r="D860" s="2"/>
      <c r="E860" s="20"/>
      <c r="F860" s="20"/>
      <c r="G860" s="20"/>
      <c r="H860" s="22"/>
      <c r="I860" s="22"/>
      <c r="J860" s="22"/>
      <c r="K860" s="22"/>
      <c r="L860" s="20"/>
      <c r="M860" s="20"/>
      <c r="N860" s="20"/>
      <c r="O860" s="20"/>
    </row>
    <row r="861" spans="2:15" s="3" customFormat="1" x14ac:dyDescent="0.35">
      <c r="B861" s="2"/>
      <c r="C861" s="2"/>
      <c r="D861" s="2"/>
      <c r="E861" s="20"/>
      <c r="F861" s="20"/>
      <c r="G861" s="20"/>
      <c r="H861" s="22"/>
      <c r="I861" s="22"/>
      <c r="J861" s="22"/>
      <c r="K861" s="22"/>
      <c r="L861" s="20"/>
      <c r="M861" s="20"/>
      <c r="N861" s="20"/>
      <c r="O861" s="20"/>
    </row>
    <row r="862" spans="2:15" s="3" customFormat="1" x14ac:dyDescent="0.35">
      <c r="B862" s="2"/>
      <c r="C862" s="2"/>
      <c r="D862" s="2"/>
      <c r="E862" s="20"/>
      <c r="F862" s="20"/>
      <c r="G862" s="20"/>
      <c r="H862" s="22"/>
      <c r="I862" s="22"/>
      <c r="J862" s="22"/>
      <c r="K862" s="22"/>
      <c r="L862" s="20"/>
      <c r="M862" s="20"/>
      <c r="N862" s="20"/>
      <c r="O862" s="20"/>
    </row>
    <row r="863" spans="2:15" s="3" customFormat="1" x14ac:dyDescent="0.35">
      <c r="B863" s="2"/>
      <c r="C863" s="2"/>
      <c r="D863" s="2"/>
      <c r="E863" s="20"/>
      <c r="F863" s="20"/>
      <c r="G863" s="20"/>
      <c r="H863" s="22"/>
      <c r="I863" s="22"/>
      <c r="J863" s="22"/>
      <c r="K863" s="22"/>
      <c r="L863" s="20"/>
      <c r="M863" s="20"/>
      <c r="N863" s="20"/>
      <c r="O863" s="20"/>
    </row>
    <row r="864" spans="2:15" s="3" customFormat="1" x14ac:dyDescent="0.35">
      <c r="B864" s="2"/>
      <c r="C864" s="2"/>
      <c r="D864" s="2"/>
      <c r="E864" s="20"/>
      <c r="F864" s="20"/>
      <c r="G864" s="20"/>
      <c r="H864" s="22"/>
      <c r="I864" s="22"/>
      <c r="J864" s="22"/>
      <c r="K864" s="22"/>
      <c r="L864" s="20"/>
      <c r="M864" s="20"/>
      <c r="N864" s="20"/>
      <c r="O864" s="20"/>
    </row>
    <row r="865" spans="2:15" s="3" customFormat="1" x14ac:dyDescent="0.35">
      <c r="B865" s="2"/>
      <c r="C865" s="2"/>
      <c r="D865" s="2"/>
      <c r="E865" s="20"/>
      <c r="F865" s="20"/>
      <c r="G865" s="20"/>
      <c r="H865" s="22"/>
      <c r="I865" s="22"/>
      <c r="J865" s="22"/>
      <c r="K865" s="22"/>
      <c r="L865" s="20"/>
      <c r="M865" s="20"/>
      <c r="N865" s="20"/>
      <c r="O865" s="20"/>
    </row>
    <row r="866" spans="2:15" s="3" customFormat="1" x14ac:dyDescent="0.35">
      <c r="B866" s="2"/>
      <c r="C866" s="2"/>
      <c r="D866" s="2"/>
      <c r="E866" s="20"/>
      <c r="F866" s="20"/>
      <c r="G866" s="20"/>
      <c r="H866" s="22"/>
      <c r="I866" s="22"/>
      <c r="J866" s="22"/>
      <c r="K866" s="22"/>
      <c r="L866" s="20"/>
      <c r="M866" s="20"/>
      <c r="N866" s="20"/>
      <c r="O866" s="20"/>
    </row>
    <row r="867" spans="2:15" s="3" customFormat="1" x14ac:dyDescent="0.35">
      <c r="B867" s="2"/>
      <c r="C867" s="2"/>
      <c r="D867" s="2"/>
      <c r="E867" s="20"/>
      <c r="F867" s="20"/>
      <c r="G867" s="20"/>
      <c r="H867" s="22"/>
      <c r="I867" s="22"/>
      <c r="J867" s="22"/>
      <c r="K867" s="22"/>
      <c r="L867" s="20"/>
      <c r="M867" s="20"/>
      <c r="N867" s="20"/>
      <c r="O867" s="20"/>
    </row>
    <row r="868" spans="2:15" s="3" customFormat="1" x14ac:dyDescent="0.35">
      <c r="B868" s="2"/>
      <c r="C868" s="2"/>
      <c r="D868" s="2"/>
      <c r="E868" s="20"/>
      <c r="F868" s="20"/>
      <c r="G868" s="20"/>
      <c r="H868" s="22"/>
      <c r="I868" s="22"/>
      <c r="J868" s="22"/>
      <c r="K868" s="22"/>
      <c r="L868" s="20"/>
      <c r="M868" s="20"/>
      <c r="N868" s="20"/>
      <c r="O868" s="20"/>
    </row>
    <row r="869" spans="2:15" s="3" customFormat="1" x14ac:dyDescent="0.35">
      <c r="B869" s="2"/>
      <c r="C869" s="2"/>
      <c r="D869" s="2"/>
      <c r="E869" s="20"/>
      <c r="F869" s="20"/>
      <c r="G869" s="20"/>
      <c r="H869" s="22"/>
      <c r="I869" s="22"/>
      <c r="J869" s="22"/>
      <c r="K869" s="22"/>
      <c r="L869" s="20"/>
      <c r="M869" s="20"/>
      <c r="N869" s="20"/>
      <c r="O869" s="20"/>
    </row>
    <row r="870" spans="2:15" s="3" customFormat="1" x14ac:dyDescent="0.35">
      <c r="B870" s="2"/>
      <c r="C870" s="2"/>
      <c r="D870" s="2"/>
      <c r="E870" s="20"/>
      <c r="F870" s="20"/>
      <c r="G870" s="20"/>
      <c r="H870" s="22"/>
      <c r="I870" s="22"/>
      <c r="J870" s="22"/>
      <c r="K870" s="22"/>
      <c r="L870" s="20"/>
      <c r="M870" s="20"/>
      <c r="N870" s="20"/>
      <c r="O870" s="20"/>
    </row>
    <row r="871" spans="2:15" s="3" customFormat="1" x14ac:dyDescent="0.35">
      <c r="B871" s="2"/>
      <c r="C871" s="2"/>
      <c r="D871" s="2"/>
      <c r="E871" s="20"/>
      <c r="F871" s="20"/>
      <c r="G871" s="20"/>
      <c r="H871" s="22"/>
      <c r="I871" s="22"/>
      <c r="J871" s="22"/>
      <c r="K871" s="22"/>
      <c r="L871" s="20"/>
      <c r="M871" s="20"/>
      <c r="N871" s="20"/>
      <c r="O871" s="20"/>
    </row>
    <row r="872" spans="2:15" s="3" customFormat="1" x14ac:dyDescent="0.35">
      <c r="B872" s="2"/>
      <c r="C872" s="2"/>
      <c r="D872" s="2"/>
      <c r="E872" s="20"/>
      <c r="F872" s="20"/>
      <c r="G872" s="20"/>
      <c r="H872" s="22"/>
      <c r="I872" s="22"/>
      <c r="J872" s="22"/>
      <c r="K872" s="22"/>
      <c r="L872" s="20"/>
      <c r="M872" s="20"/>
      <c r="N872" s="20"/>
      <c r="O872" s="20"/>
    </row>
    <row r="873" spans="2:15" s="3" customFormat="1" x14ac:dyDescent="0.35">
      <c r="B873" s="2"/>
      <c r="C873" s="2"/>
      <c r="D873" s="2"/>
      <c r="E873" s="20"/>
      <c r="F873" s="20"/>
      <c r="G873" s="20"/>
      <c r="H873" s="22"/>
      <c r="I873" s="22"/>
      <c r="J873" s="22"/>
      <c r="K873" s="22"/>
      <c r="L873" s="20"/>
      <c r="M873" s="20"/>
      <c r="N873" s="20"/>
      <c r="O873" s="20"/>
    </row>
    <row r="874" spans="2:15" s="3" customFormat="1" x14ac:dyDescent="0.35">
      <c r="B874" s="2"/>
      <c r="C874" s="2"/>
      <c r="D874" s="2"/>
      <c r="E874" s="20"/>
      <c r="F874" s="20"/>
      <c r="G874" s="20"/>
      <c r="H874" s="22"/>
      <c r="I874" s="22"/>
      <c r="J874" s="22"/>
      <c r="K874" s="22"/>
      <c r="L874" s="20"/>
      <c r="M874" s="20"/>
      <c r="N874" s="20"/>
      <c r="O874" s="20"/>
    </row>
    <row r="875" spans="2:15" s="3" customFormat="1" x14ac:dyDescent="0.35">
      <c r="B875" s="2"/>
      <c r="C875" s="2"/>
      <c r="D875" s="2"/>
      <c r="E875" s="20"/>
      <c r="F875" s="20"/>
      <c r="G875" s="20"/>
      <c r="H875" s="22"/>
      <c r="I875" s="22"/>
      <c r="J875" s="22"/>
      <c r="K875" s="22"/>
      <c r="L875" s="20"/>
      <c r="M875" s="20"/>
      <c r="N875" s="20"/>
      <c r="O875" s="20"/>
    </row>
    <row r="876" spans="2:15" s="3" customFormat="1" x14ac:dyDescent="0.35">
      <c r="B876" s="2"/>
      <c r="C876" s="2"/>
      <c r="D876" s="2"/>
      <c r="E876" s="20"/>
      <c r="F876" s="20"/>
      <c r="G876" s="20"/>
      <c r="H876" s="22"/>
      <c r="I876" s="22"/>
      <c r="J876" s="22"/>
      <c r="K876" s="22"/>
      <c r="L876" s="20"/>
      <c r="M876" s="20"/>
      <c r="N876" s="20"/>
      <c r="O876" s="20"/>
    </row>
    <row r="877" spans="2:15" s="3" customFormat="1" x14ac:dyDescent="0.35">
      <c r="B877" s="2"/>
      <c r="C877" s="2"/>
      <c r="D877" s="2"/>
      <c r="E877" s="20"/>
      <c r="F877" s="20"/>
      <c r="G877" s="20"/>
      <c r="H877" s="22"/>
      <c r="I877" s="22"/>
      <c r="J877" s="22"/>
      <c r="K877" s="22"/>
      <c r="L877" s="20"/>
      <c r="M877" s="20"/>
      <c r="N877" s="20"/>
      <c r="O877" s="20"/>
    </row>
    <row r="878" spans="2:15" s="3" customFormat="1" x14ac:dyDescent="0.35">
      <c r="B878" s="2"/>
      <c r="C878" s="2"/>
      <c r="D878" s="2"/>
      <c r="E878" s="20"/>
      <c r="F878" s="20"/>
      <c r="G878" s="20"/>
      <c r="H878" s="22"/>
      <c r="I878" s="22"/>
      <c r="J878" s="22"/>
      <c r="K878" s="22"/>
      <c r="L878" s="20"/>
      <c r="M878" s="20"/>
      <c r="N878" s="20"/>
      <c r="O878" s="20"/>
    </row>
    <row r="879" spans="2:15" s="3" customFormat="1" x14ac:dyDescent="0.35">
      <c r="B879" s="2"/>
      <c r="C879" s="2"/>
      <c r="D879" s="2"/>
      <c r="E879" s="20"/>
      <c r="F879" s="20"/>
      <c r="G879" s="20"/>
      <c r="H879" s="22"/>
      <c r="I879" s="22"/>
      <c r="J879" s="22"/>
      <c r="K879" s="22"/>
      <c r="L879" s="20"/>
      <c r="M879" s="20"/>
      <c r="N879" s="20"/>
      <c r="O879" s="20"/>
    </row>
    <row r="880" spans="2:15" s="3" customFormat="1" x14ac:dyDescent="0.35">
      <c r="B880" s="2"/>
      <c r="C880" s="2"/>
      <c r="D880" s="2"/>
      <c r="E880" s="20"/>
      <c r="F880" s="20"/>
      <c r="G880" s="20"/>
      <c r="H880" s="22"/>
      <c r="I880" s="22"/>
      <c r="J880" s="22"/>
      <c r="K880" s="22"/>
      <c r="L880" s="20"/>
      <c r="M880" s="20"/>
      <c r="N880" s="20"/>
      <c r="O880" s="20"/>
    </row>
    <row r="881" spans="2:15" s="3" customFormat="1" x14ac:dyDescent="0.35">
      <c r="B881" s="2"/>
      <c r="C881" s="2"/>
      <c r="D881" s="2"/>
      <c r="E881" s="20"/>
      <c r="F881" s="20"/>
      <c r="G881" s="20"/>
      <c r="H881" s="22"/>
      <c r="I881" s="22"/>
      <c r="J881" s="22"/>
      <c r="K881" s="22"/>
      <c r="L881" s="20"/>
      <c r="M881" s="20"/>
      <c r="N881" s="20"/>
      <c r="O881" s="20"/>
    </row>
    <row r="882" spans="2:15" s="3" customFormat="1" x14ac:dyDescent="0.35">
      <c r="B882" s="2"/>
      <c r="C882" s="2"/>
      <c r="D882" s="2"/>
      <c r="E882" s="20"/>
      <c r="F882" s="20"/>
      <c r="G882" s="20"/>
      <c r="H882" s="22"/>
      <c r="I882" s="22"/>
      <c r="J882" s="22"/>
      <c r="K882" s="22"/>
      <c r="L882" s="20"/>
      <c r="M882" s="20"/>
      <c r="N882" s="20"/>
      <c r="O882" s="20"/>
    </row>
    <row r="883" spans="2:15" s="3" customFormat="1" x14ac:dyDescent="0.35">
      <c r="B883" s="2"/>
      <c r="C883" s="2"/>
      <c r="D883" s="2"/>
      <c r="E883" s="20"/>
      <c r="F883" s="20"/>
      <c r="G883" s="20"/>
      <c r="H883" s="22"/>
      <c r="I883" s="22"/>
      <c r="J883" s="22"/>
      <c r="K883" s="22"/>
      <c r="L883" s="20"/>
      <c r="M883" s="20"/>
      <c r="N883" s="20"/>
      <c r="O883" s="20"/>
    </row>
    <row r="884" spans="2:15" s="3" customFormat="1" x14ac:dyDescent="0.35">
      <c r="B884" s="2"/>
      <c r="C884" s="2"/>
      <c r="D884" s="2"/>
      <c r="E884" s="20"/>
      <c r="F884" s="20"/>
      <c r="G884" s="20"/>
      <c r="H884" s="22"/>
      <c r="I884" s="22"/>
      <c r="J884" s="22"/>
      <c r="K884" s="22"/>
      <c r="L884" s="20"/>
      <c r="M884" s="20"/>
      <c r="N884" s="20"/>
      <c r="O884" s="20"/>
    </row>
    <row r="885" spans="2:15" s="3" customFormat="1" x14ac:dyDescent="0.35">
      <c r="B885" s="2"/>
      <c r="C885" s="2"/>
      <c r="D885" s="2"/>
      <c r="E885" s="20"/>
      <c r="F885" s="20"/>
      <c r="G885" s="20"/>
      <c r="H885" s="22"/>
      <c r="I885" s="22"/>
      <c r="J885" s="22"/>
      <c r="K885" s="22"/>
      <c r="L885" s="20"/>
      <c r="M885" s="20"/>
      <c r="N885" s="20"/>
      <c r="O885" s="20"/>
    </row>
    <row r="886" spans="2:15" s="3" customFormat="1" x14ac:dyDescent="0.35">
      <c r="B886" s="2"/>
      <c r="C886" s="2"/>
      <c r="D886" s="2"/>
      <c r="E886" s="20"/>
      <c r="F886" s="20"/>
      <c r="G886" s="20"/>
      <c r="H886" s="22"/>
      <c r="I886" s="22"/>
      <c r="J886" s="22"/>
      <c r="K886" s="22"/>
      <c r="L886" s="20"/>
      <c r="M886" s="20"/>
      <c r="N886" s="20"/>
      <c r="O886" s="20"/>
    </row>
    <row r="887" spans="2:15" s="3" customFormat="1" x14ac:dyDescent="0.35">
      <c r="B887" s="2"/>
      <c r="C887" s="2"/>
      <c r="D887" s="2"/>
      <c r="E887" s="20"/>
      <c r="F887" s="20"/>
      <c r="G887" s="20"/>
      <c r="H887" s="22"/>
      <c r="I887" s="22"/>
      <c r="J887" s="22"/>
      <c r="K887" s="22"/>
      <c r="L887" s="20"/>
      <c r="M887" s="20"/>
      <c r="N887" s="20"/>
      <c r="O887" s="20"/>
    </row>
    <row r="888" spans="2:15" s="3" customFormat="1" x14ac:dyDescent="0.35">
      <c r="B888" s="2"/>
      <c r="C888" s="2"/>
      <c r="D888" s="2"/>
      <c r="E888" s="20"/>
      <c r="F888" s="20"/>
      <c r="G888" s="20"/>
      <c r="H888" s="22"/>
      <c r="I888" s="22"/>
      <c r="J888" s="22"/>
      <c r="K888" s="22"/>
      <c r="L888" s="20"/>
      <c r="M888" s="20"/>
      <c r="N888" s="20"/>
      <c r="O888" s="20"/>
    </row>
    <row r="889" spans="2:15" s="3" customFormat="1" x14ac:dyDescent="0.35">
      <c r="B889" s="2"/>
      <c r="C889" s="2"/>
      <c r="D889" s="2"/>
      <c r="E889" s="20"/>
      <c r="F889" s="20"/>
      <c r="G889" s="20"/>
      <c r="H889" s="22"/>
      <c r="I889" s="22"/>
      <c r="J889" s="22"/>
      <c r="K889" s="22"/>
      <c r="L889" s="20"/>
      <c r="M889" s="20"/>
      <c r="N889" s="20"/>
      <c r="O889" s="20"/>
    </row>
    <row r="890" spans="2:15" s="3" customFormat="1" x14ac:dyDescent="0.35">
      <c r="B890" s="2"/>
      <c r="C890" s="2"/>
      <c r="D890" s="2"/>
      <c r="E890" s="20"/>
      <c r="F890" s="20"/>
      <c r="G890" s="20"/>
      <c r="H890" s="22"/>
      <c r="I890" s="22"/>
      <c r="J890" s="22"/>
      <c r="K890" s="22"/>
      <c r="L890" s="20"/>
      <c r="M890" s="20"/>
      <c r="N890" s="20"/>
      <c r="O890" s="20"/>
    </row>
    <row r="891" spans="2:15" s="3" customFormat="1" x14ac:dyDescent="0.35">
      <c r="B891" s="2"/>
      <c r="C891" s="2"/>
      <c r="D891" s="2"/>
      <c r="E891" s="20"/>
      <c r="F891" s="20"/>
      <c r="G891" s="20"/>
      <c r="H891" s="22"/>
      <c r="I891" s="22"/>
      <c r="J891" s="22"/>
      <c r="K891" s="22"/>
      <c r="L891" s="20"/>
      <c r="M891" s="20"/>
      <c r="N891" s="20"/>
      <c r="O891" s="20"/>
    </row>
    <row r="892" spans="2:15" s="3" customFormat="1" x14ac:dyDescent="0.35">
      <c r="B892" s="2"/>
      <c r="C892" s="2"/>
      <c r="D892" s="2"/>
      <c r="E892" s="20"/>
      <c r="F892" s="20"/>
      <c r="G892" s="20"/>
      <c r="H892" s="22"/>
      <c r="I892" s="22"/>
      <c r="J892" s="22"/>
      <c r="K892" s="22"/>
      <c r="L892" s="20"/>
      <c r="M892" s="20"/>
      <c r="N892" s="20"/>
      <c r="O892" s="20"/>
    </row>
    <row r="893" spans="2:15" s="3" customFormat="1" x14ac:dyDescent="0.35">
      <c r="B893" s="2"/>
      <c r="C893" s="2"/>
      <c r="D893" s="2"/>
      <c r="E893" s="20"/>
      <c r="F893" s="20"/>
      <c r="G893" s="20"/>
      <c r="H893" s="22"/>
      <c r="I893" s="22"/>
      <c r="J893" s="22"/>
      <c r="K893" s="22"/>
      <c r="L893" s="20"/>
      <c r="M893" s="20"/>
      <c r="N893" s="20"/>
      <c r="O893" s="20"/>
    </row>
    <row r="894" spans="2:15" s="3" customFormat="1" x14ac:dyDescent="0.35">
      <c r="B894" s="2"/>
      <c r="C894" s="2"/>
      <c r="D894" s="2"/>
      <c r="E894" s="20"/>
      <c r="F894" s="20"/>
      <c r="G894" s="20"/>
      <c r="H894" s="22"/>
      <c r="I894" s="22"/>
      <c r="J894" s="22"/>
      <c r="K894" s="22"/>
      <c r="L894" s="20"/>
      <c r="M894" s="20"/>
      <c r="N894" s="20"/>
      <c r="O894" s="20"/>
    </row>
    <row r="895" spans="2:15" s="3" customFormat="1" x14ac:dyDescent="0.35">
      <c r="B895" s="2"/>
      <c r="C895" s="2"/>
      <c r="D895" s="2"/>
      <c r="E895" s="20"/>
      <c r="F895" s="20"/>
      <c r="G895" s="20"/>
      <c r="H895" s="22"/>
      <c r="I895" s="22"/>
      <c r="J895" s="22"/>
      <c r="K895" s="22"/>
      <c r="L895" s="20"/>
      <c r="M895" s="20"/>
      <c r="N895" s="20"/>
      <c r="O895" s="20"/>
    </row>
    <row r="896" spans="2:15" s="3" customFormat="1" x14ac:dyDescent="0.35">
      <c r="B896" s="2"/>
      <c r="C896" s="2"/>
      <c r="D896" s="2"/>
      <c r="E896" s="20"/>
      <c r="F896" s="20"/>
      <c r="G896" s="20"/>
      <c r="H896" s="22"/>
      <c r="I896" s="22"/>
      <c r="J896" s="22"/>
      <c r="K896" s="22"/>
      <c r="L896" s="20"/>
      <c r="M896" s="20"/>
      <c r="N896" s="20"/>
      <c r="O896" s="20"/>
    </row>
    <row r="897" spans="2:15" s="3" customFormat="1" x14ac:dyDescent="0.35">
      <c r="B897" s="2"/>
      <c r="C897" s="2"/>
      <c r="D897" s="2"/>
      <c r="E897" s="20"/>
      <c r="F897" s="20"/>
      <c r="G897" s="20"/>
      <c r="H897" s="22"/>
      <c r="I897" s="22"/>
      <c r="J897" s="22"/>
      <c r="K897" s="22"/>
      <c r="L897" s="20"/>
      <c r="M897" s="20"/>
      <c r="N897" s="20"/>
      <c r="O897" s="20"/>
    </row>
    <row r="898" spans="2:15" s="3" customFormat="1" x14ac:dyDescent="0.35">
      <c r="B898" s="2"/>
      <c r="C898" s="2"/>
      <c r="D898" s="2"/>
      <c r="E898" s="20"/>
      <c r="F898" s="20"/>
      <c r="G898" s="20"/>
      <c r="H898" s="22"/>
      <c r="I898" s="22"/>
      <c r="J898" s="22"/>
      <c r="K898" s="22"/>
      <c r="L898" s="20"/>
      <c r="M898" s="20"/>
      <c r="N898" s="20"/>
      <c r="O898" s="20"/>
    </row>
    <row r="899" spans="2:15" s="3" customFormat="1" x14ac:dyDescent="0.35">
      <c r="B899" s="2"/>
      <c r="C899" s="2"/>
      <c r="D899" s="2"/>
      <c r="E899" s="20"/>
      <c r="F899" s="20"/>
      <c r="G899" s="20"/>
      <c r="H899" s="22"/>
      <c r="I899" s="22"/>
      <c r="J899" s="22"/>
      <c r="K899" s="22"/>
      <c r="L899" s="20"/>
      <c r="M899" s="20"/>
      <c r="N899" s="20"/>
      <c r="O899" s="20"/>
    </row>
    <row r="900" spans="2:15" s="3" customFormat="1" x14ac:dyDescent="0.35">
      <c r="B900" s="2"/>
      <c r="C900" s="2"/>
      <c r="D900" s="2"/>
      <c r="E900" s="20"/>
      <c r="F900" s="20"/>
      <c r="G900" s="20"/>
      <c r="H900" s="22"/>
      <c r="I900" s="22"/>
      <c r="J900" s="22"/>
      <c r="K900" s="22"/>
      <c r="L900" s="20"/>
      <c r="M900" s="20"/>
      <c r="N900" s="20"/>
      <c r="O900" s="20"/>
    </row>
    <row r="901" spans="2:15" s="3" customFormat="1" x14ac:dyDescent="0.35">
      <c r="B901" s="2"/>
      <c r="C901" s="2"/>
      <c r="D901" s="2"/>
      <c r="E901" s="20"/>
      <c r="F901" s="20"/>
      <c r="G901" s="20"/>
      <c r="H901" s="22"/>
      <c r="I901" s="22"/>
      <c r="J901" s="22"/>
      <c r="K901" s="22"/>
      <c r="L901" s="20"/>
      <c r="M901" s="20"/>
      <c r="N901" s="20"/>
      <c r="O901" s="20"/>
    </row>
    <row r="902" spans="2:15" s="3" customFormat="1" x14ac:dyDescent="0.35">
      <c r="B902" s="2"/>
      <c r="C902" s="2"/>
      <c r="D902" s="2"/>
      <c r="E902" s="20"/>
      <c r="F902" s="20"/>
      <c r="G902" s="20"/>
      <c r="H902" s="22"/>
      <c r="I902" s="22"/>
      <c r="J902" s="22"/>
      <c r="K902" s="22"/>
      <c r="L902" s="20"/>
      <c r="M902" s="20"/>
      <c r="N902" s="20"/>
      <c r="O902" s="20"/>
    </row>
    <row r="903" spans="2:15" s="3" customFormat="1" x14ac:dyDescent="0.35">
      <c r="B903" s="2"/>
      <c r="C903" s="2"/>
      <c r="D903" s="2"/>
      <c r="E903" s="20"/>
      <c r="F903" s="20"/>
      <c r="G903" s="20"/>
      <c r="H903" s="22"/>
      <c r="I903" s="22"/>
      <c r="J903" s="22"/>
      <c r="K903" s="22"/>
      <c r="L903" s="20"/>
      <c r="M903" s="20"/>
      <c r="N903" s="20"/>
      <c r="O903" s="20"/>
    </row>
    <row r="904" spans="2:15" s="3" customFormat="1" x14ac:dyDescent="0.35">
      <c r="B904" s="2"/>
      <c r="C904" s="2"/>
      <c r="D904" s="2"/>
      <c r="E904" s="20"/>
      <c r="F904" s="20"/>
      <c r="G904" s="20"/>
      <c r="H904" s="22"/>
      <c r="I904" s="22"/>
      <c r="J904" s="22"/>
      <c r="K904" s="22"/>
      <c r="L904" s="20"/>
      <c r="M904" s="20"/>
      <c r="N904" s="20"/>
      <c r="O904" s="20"/>
    </row>
    <row r="905" spans="2:15" s="3" customFormat="1" x14ac:dyDescent="0.35">
      <c r="B905" s="2"/>
      <c r="C905" s="2"/>
      <c r="D905" s="2"/>
      <c r="E905" s="20"/>
      <c r="F905" s="20"/>
      <c r="G905" s="20"/>
      <c r="H905" s="22"/>
      <c r="I905" s="22"/>
      <c r="J905" s="22"/>
      <c r="K905" s="22"/>
      <c r="L905" s="20"/>
      <c r="M905" s="20"/>
      <c r="N905" s="20"/>
      <c r="O905" s="20"/>
    </row>
    <row r="906" spans="2:15" s="3" customFormat="1" x14ac:dyDescent="0.35">
      <c r="B906" s="2"/>
      <c r="C906" s="2"/>
      <c r="D906" s="2"/>
      <c r="E906" s="20"/>
      <c r="F906" s="20"/>
      <c r="G906" s="20"/>
      <c r="H906" s="22"/>
      <c r="I906" s="22"/>
      <c r="J906" s="22"/>
      <c r="K906" s="22"/>
      <c r="L906" s="20"/>
      <c r="M906" s="20"/>
      <c r="N906" s="20"/>
      <c r="O906" s="20"/>
    </row>
    <row r="907" spans="2:15" s="3" customFormat="1" x14ac:dyDescent="0.35">
      <c r="B907" s="2"/>
      <c r="C907" s="2"/>
      <c r="D907" s="2"/>
      <c r="E907" s="20"/>
      <c r="F907" s="20"/>
      <c r="G907" s="20"/>
      <c r="H907" s="22"/>
      <c r="I907" s="22"/>
      <c r="J907" s="22"/>
      <c r="K907" s="22"/>
      <c r="L907" s="20"/>
      <c r="M907" s="20"/>
      <c r="N907" s="20"/>
      <c r="O907" s="20"/>
    </row>
    <row r="908" spans="2:15" s="3" customFormat="1" x14ac:dyDescent="0.35">
      <c r="B908" s="2"/>
      <c r="C908" s="2"/>
      <c r="D908" s="2"/>
      <c r="E908" s="20"/>
      <c r="F908" s="20"/>
      <c r="G908" s="20"/>
      <c r="H908" s="22"/>
      <c r="I908" s="22"/>
      <c r="J908" s="22"/>
      <c r="K908" s="22"/>
      <c r="L908" s="20"/>
      <c r="M908" s="20"/>
      <c r="N908" s="20"/>
      <c r="O908" s="20"/>
    </row>
    <row r="909" spans="2:15" s="3" customFormat="1" x14ac:dyDescent="0.35">
      <c r="B909" s="2"/>
      <c r="C909" s="2"/>
      <c r="D909" s="2"/>
      <c r="E909" s="20"/>
      <c r="F909" s="20"/>
      <c r="G909" s="20"/>
      <c r="H909" s="22"/>
      <c r="I909" s="22"/>
      <c r="J909" s="22"/>
      <c r="K909" s="22"/>
      <c r="L909" s="20"/>
      <c r="M909" s="20"/>
      <c r="N909" s="20"/>
      <c r="O909" s="20"/>
    </row>
    <row r="910" spans="2:15" s="3" customFormat="1" x14ac:dyDescent="0.35">
      <c r="B910" s="2"/>
      <c r="C910" s="2"/>
      <c r="D910" s="2"/>
      <c r="E910" s="20"/>
      <c r="F910" s="20"/>
      <c r="G910" s="20"/>
      <c r="H910" s="22"/>
      <c r="I910" s="22"/>
      <c r="J910" s="22"/>
      <c r="K910" s="22"/>
      <c r="L910" s="20"/>
      <c r="M910" s="20"/>
      <c r="N910" s="20"/>
      <c r="O910" s="20"/>
    </row>
    <row r="911" spans="2:15" s="3" customFormat="1" x14ac:dyDescent="0.35">
      <c r="B911" s="2"/>
      <c r="C911" s="2"/>
      <c r="D911" s="2"/>
      <c r="E911" s="20"/>
      <c r="F911" s="20"/>
      <c r="G911" s="20"/>
      <c r="H911" s="22"/>
      <c r="I911" s="22"/>
      <c r="J911" s="22"/>
      <c r="K911" s="22"/>
      <c r="L911" s="20"/>
      <c r="M911" s="20"/>
      <c r="N911" s="20"/>
      <c r="O911" s="20"/>
    </row>
    <row r="912" spans="2:15" s="3" customFormat="1" x14ac:dyDescent="0.35">
      <c r="B912" s="2"/>
      <c r="C912" s="2"/>
      <c r="D912" s="2"/>
      <c r="E912" s="20"/>
      <c r="F912" s="20"/>
      <c r="G912" s="20"/>
      <c r="H912" s="22"/>
      <c r="I912" s="22"/>
      <c r="J912" s="22"/>
      <c r="K912" s="22"/>
      <c r="L912" s="20"/>
      <c r="M912" s="20"/>
      <c r="N912" s="20"/>
      <c r="O912" s="20"/>
    </row>
    <row r="913" spans="2:15" s="3" customFormat="1" x14ac:dyDescent="0.35">
      <c r="B913" s="2"/>
      <c r="C913" s="2"/>
      <c r="D913" s="2"/>
      <c r="E913" s="20"/>
      <c r="F913" s="20"/>
      <c r="G913" s="20"/>
      <c r="H913" s="22"/>
      <c r="I913" s="22"/>
      <c r="J913" s="22"/>
      <c r="K913" s="22"/>
      <c r="L913" s="20"/>
      <c r="M913" s="20"/>
      <c r="N913" s="20"/>
      <c r="O913" s="20"/>
    </row>
    <row r="914" spans="2:15" s="3" customFormat="1" x14ac:dyDescent="0.35">
      <c r="B914" s="2"/>
      <c r="C914" s="2"/>
      <c r="D914" s="2"/>
      <c r="E914" s="20"/>
      <c r="F914" s="20"/>
      <c r="G914" s="20"/>
      <c r="H914" s="22"/>
      <c r="I914" s="22"/>
      <c r="J914" s="22"/>
      <c r="K914" s="22"/>
      <c r="L914" s="20"/>
      <c r="M914" s="20"/>
      <c r="N914" s="20"/>
      <c r="O914" s="20"/>
    </row>
    <row r="915" spans="2:15" s="3" customFormat="1" x14ac:dyDescent="0.35">
      <c r="B915" s="2"/>
      <c r="C915" s="2"/>
      <c r="D915" s="2"/>
      <c r="E915" s="20"/>
      <c r="F915" s="20"/>
      <c r="G915" s="20"/>
      <c r="H915" s="22"/>
      <c r="I915" s="22"/>
      <c r="J915" s="22"/>
      <c r="K915" s="22"/>
      <c r="L915" s="20"/>
      <c r="M915" s="20"/>
      <c r="N915" s="20"/>
      <c r="O915" s="20"/>
    </row>
    <row r="916" spans="2:15" s="3" customFormat="1" x14ac:dyDescent="0.35">
      <c r="B916" s="2"/>
      <c r="C916" s="2"/>
      <c r="D916" s="2"/>
      <c r="E916" s="20"/>
      <c r="F916" s="20"/>
      <c r="G916" s="20"/>
      <c r="H916" s="22"/>
      <c r="I916" s="22"/>
      <c r="J916" s="22"/>
      <c r="K916" s="22"/>
      <c r="L916" s="20"/>
      <c r="M916" s="20"/>
      <c r="N916" s="20"/>
      <c r="O916" s="20"/>
    </row>
    <row r="917" spans="2:15" s="3" customFormat="1" x14ac:dyDescent="0.35">
      <c r="B917" s="2"/>
      <c r="C917" s="2"/>
      <c r="D917" s="2"/>
      <c r="E917" s="20"/>
      <c r="F917" s="20"/>
      <c r="G917" s="20"/>
      <c r="H917" s="22"/>
      <c r="I917" s="22"/>
      <c r="J917" s="22"/>
      <c r="K917" s="22"/>
      <c r="L917" s="20"/>
      <c r="M917" s="20"/>
      <c r="N917" s="20"/>
      <c r="O917" s="20"/>
    </row>
    <row r="918" spans="2:15" s="3" customFormat="1" x14ac:dyDescent="0.35">
      <c r="B918" s="2"/>
      <c r="C918" s="2"/>
      <c r="D918" s="2"/>
      <c r="E918" s="20"/>
      <c r="F918" s="20"/>
      <c r="G918" s="20"/>
      <c r="H918" s="22"/>
      <c r="I918" s="22"/>
      <c r="J918" s="22"/>
      <c r="K918" s="22"/>
      <c r="L918" s="20"/>
      <c r="M918" s="20"/>
      <c r="N918" s="20"/>
      <c r="O918" s="20"/>
    </row>
    <row r="919" spans="2:15" s="3" customFormat="1" x14ac:dyDescent="0.35">
      <c r="B919" s="2"/>
      <c r="C919" s="2"/>
      <c r="D919" s="2"/>
      <c r="E919" s="20"/>
      <c r="F919" s="20"/>
      <c r="G919" s="20"/>
      <c r="H919" s="22"/>
      <c r="I919" s="22"/>
      <c r="J919" s="22"/>
      <c r="K919" s="22"/>
      <c r="L919" s="20"/>
      <c r="M919" s="20"/>
      <c r="N919" s="20"/>
      <c r="O919" s="20"/>
    </row>
    <row r="920" spans="2:15" s="3" customFormat="1" x14ac:dyDescent="0.35">
      <c r="B920" s="2"/>
      <c r="C920" s="2"/>
      <c r="D920" s="2"/>
      <c r="E920" s="20"/>
      <c r="F920" s="20"/>
      <c r="G920" s="20"/>
      <c r="H920" s="22"/>
      <c r="I920" s="22"/>
      <c r="J920" s="22"/>
      <c r="K920" s="22"/>
      <c r="L920" s="20"/>
      <c r="M920" s="20"/>
      <c r="N920" s="20"/>
      <c r="O920" s="20"/>
    </row>
    <row r="921" spans="2:15" s="3" customFormat="1" x14ac:dyDescent="0.35">
      <c r="B921" s="2"/>
      <c r="C921" s="2"/>
      <c r="D921" s="2"/>
      <c r="E921" s="20"/>
      <c r="F921" s="20"/>
      <c r="G921" s="20"/>
      <c r="H921" s="22"/>
      <c r="I921" s="22"/>
      <c r="J921" s="22"/>
      <c r="K921" s="22"/>
      <c r="L921" s="20"/>
      <c r="M921" s="20"/>
      <c r="N921" s="20"/>
      <c r="O921" s="20"/>
    </row>
    <row r="922" spans="2:15" s="3" customFormat="1" x14ac:dyDescent="0.35">
      <c r="B922" s="2"/>
      <c r="C922" s="2"/>
      <c r="D922" s="2"/>
      <c r="E922" s="20"/>
      <c r="F922" s="20"/>
      <c r="G922" s="20"/>
      <c r="H922" s="22"/>
      <c r="I922" s="22"/>
      <c r="J922" s="22"/>
      <c r="K922" s="22"/>
      <c r="L922" s="20"/>
      <c r="M922" s="20"/>
      <c r="N922" s="20"/>
      <c r="O922" s="20"/>
    </row>
    <row r="923" spans="2:15" s="3" customFormat="1" x14ac:dyDescent="0.35">
      <c r="B923" s="2"/>
      <c r="C923" s="2"/>
      <c r="D923" s="2"/>
      <c r="E923" s="20"/>
      <c r="F923" s="20"/>
      <c r="G923" s="20"/>
      <c r="H923" s="22"/>
      <c r="I923" s="22"/>
      <c r="J923" s="22"/>
      <c r="K923" s="22"/>
      <c r="L923" s="20"/>
      <c r="M923" s="20"/>
      <c r="N923" s="20"/>
      <c r="O923" s="20"/>
    </row>
    <row r="924" spans="2:15" s="3" customFormat="1" x14ac:dyDescent="0.35">
      <c r="B924" s="2"/>
      <c r="C924" s="2"/>
      <c r="D924" s="2"/>
      <c r="E924" s="20"/>
      <c r="F924" s="20"/>
      <c r="G924" s="20"/>
      <c r="H924" s="22"/>
      <c r="I924" s="22"/>
      <c r="J924" s="22"/>
      <c r="K924" s="22"/>
      <c r="L924" s="20"/>
      <c r="M924" s="20"/>
      <c r="N924" s="20"/>
      <c r="O924" s="20"/>
    </row>
    <row r="925" spans="2:15" s="3" customFormat="1" x14ac:dyDescent="0.35">
      <c r="B925" s="2"/>
      <c r="C925" s="2"/>
      <c r="D925" s="2"/>
      <c r="E925" s="20"/>
      <c r="F925" s="20"/>
      <c r="G925" s="20"/>
      <c r="H925" s="22"/>
      <c r="I925" s="22"/>
      <c r="J925" s="22"/>
      <c r="K925" s="22"/>
      <c r="L925" s="20"/>
      <c r="M925" s="20"/>
      <c r="N925" s="20"/>
      <c r="O925" s="20"/>
    </row>
    <row r="926" spans="2:15" s="3" customFormat="1" x14ac:dyDescent="0.35">
      <c r="B926" s="2"/>
      <c r="C926" s="2"/>
      <c r="D926" s="2"/>
      <c r="E926" s="20"/>
      <c r="F926" s="20"/>
      <c r="G926" s="20"/>
      <c r="H926" s="22"/>
      <c r="I926" s="22"/>
      <c r="J926" s="22"/>
      <c r="K926" s="22"/>
      <c r="L926" s="20"/>
      <c r="M926" s="20"/>
      <c r="N926" s="20"/>
      <c r="O926" s="20"/>
    </row>
    <row r="927" spans="2:15" s="3" customFormat="1" x14ac:dyDescent="0.35">
      <c r="B927" s="2"/>
      <c r="C927" s="2"/>
      <c r="D927" s="2"/>
      <c r="E927" s="20"/>
      <c r="F927" s="20"/>
      <c r="G927" s="20"/>
      <c r="H927" s="22"/>
      <c r="I927" s="22"/>
      <c r="J927" s="22"/>
      <c r="K927" s="22"/>
      <c r="L927" s="20"/>
      <c r="M927" s="20"/>
      <c r="N927" s="20"/>
      <c r="O927" s="20"/>
    </row>
    <row r="928" spans="2:15" s="3" customFormat="1" x14ac:dyDescent="0.35">
      <c r="B928" s="2"/>
      <c r="C928" s="2"/>
      <c r="D928" s="2"/>
      <c r="E928" s="20"/>
      <c r="F928" s="20"/>
      <c r="G928" s="20"/>
      <c r="H928" s="22"/>
      <c r="I928" s="22"/>
      <c r="J928" s="22"/>
      <c r="K928" s="22"/>
      <c r="L928" s="20"/>
      <c r="M928" s="20"/>
      <c r="N928" s="20"/>
      <c r="O928" s="20"/>
    </row>
    <row r="929" spans="2:15" s="3" customFormat="1" x14ac:dyDescent="0.35">
      <c r="B929" s="2"/>
      <c r="C929" s="2"/>
      <c r="D929" s="2"/>
      <c r="E929" s="20"/>
      <c r="F929" s="20"/>
      <c r="G929" s="20"/>
      <c r="H929" s="22"/>
      <c r="I929" s="22"/>
      <c r="J929" s="22"/>
      <c r="K929" s="22"/>
      <c r="L929" s="20"/>
      <c r="M929" s="20"/>
      <c r="N929" s="20"/>
      <c r="O929" s="20"/>
    </row>
    <row r="930" spans="2:15" s="3" customFormat="1" x14ac:dyDescent="0.35">
      <c r="B930" s="2"/>
      <c r="C930" s="2"/>
      <c r="D930" s="2"/>
      <c r="E930" s="20"/>
      <c r="F930" s="20"/>
      <c r="G930" s="20"/>
      <c r="H930" s="22"/>
      <c r="I930" s="22"/>
      <c r="J930" s="22"/>
      <c r="K930" s="22"/>
      <c r="L930" s="20"/>
      <c r="M930" s="20"/>
      <c r="N930" s="20"/>
      <c r="O930" s="20"/>
    </row>
    <row r="931" spans="2:15" s="3" customFormat="1" x14ac:dyDescent="0.35">
      <c r="B931" s="2"/>
      <c r="C931" s="2"/>
      <c r="D931" s="2"/>
      <c r="E931" s="20"/>
      <c r="F931" s="20"/>
      <c r="G931" s="20"/>
      <c r="H931" s="22"/>
      <c r="I931" s="22"/>
      <c r="J931" s="22"/>
      <c r="K931" s="22"/>
      <c r="L931" s="20"/>
      <c r="M931" s="20"/>
      <c r="N931" s="20"/>
      <c r="O931" s="20"/>
    </row>
    <row r="932" spans="2:15" s="3" customFormat="1" x14ac:dyDescent="0.35">
      <c r="B932" s="2"/>
      <c r="C932" s="2"/>
      <c r="D932" s="2"/>
      <c r="E932" s="20"/>
      <c r="F932" s="20"/>
      <c r="G932" s="20"/>
      <c r="H932" s="22"/>
      <c r="I932" s="22"/>
      <c r="J932" s="22"/>
      <c r="K932" s="22"/>
      <c r="L932" s="20"/>
      <c r="M932" s="20"/>
      <c r="N932" s="20"/>
      <c r="O932" s="20"/>
    </row>
    <row r="933" spans="2:15" s="3" customFormat="1" x14ac:dyDescent="0.35">
      <c r="B933" s="2"/>
      <c r="C933" s="2"/>
      <c r="D933" s="2"/>
      <c r="E933" s="20"/>
      <c r="F933" s="20"/>
      <c r="G933" s="20"/>
      <c r="H933" s="22"/>
      <c r="I933" s="22"/>
      <c r="J933" s="22"/>
      <c r="K933" s="22"/>
      <c r="L933" s="20"/>
      <c r="M933" s="20"/>
      <c r="N933" s="20"/>
      <c r="O933" s="20"/>
    </row>
    <row r="934" spans="2:15" s="3" customFormat="1" x14ac:dyDescent="0.35">
      <c r="B934" s="2"/>
      <c r="C934" s="2"/>
      <c r="D934" s="2"/>
      <c r="E934" s="20"/>
      <c r="F934" s="20"/>
      <c r="G934" s="20"/>
      <c r="H934" s="22"/>
      <c r="I934" s="22"/>
      <c r="J934" s="22"/>
      <c r="K934" s="22"/>
      <c r="L934" s="20"/>
      <c r="M934" s="20"/>
      <c r="N934" s="20"/>
      <c r="O934" s="20"/>
    </row>
    <row r="935" spans="2:15" s="3" customFormat="1" x14ac:dyDescent="0.35">
      <c r="B935" s="2"/>
      <c r="C935" s="2"/>
      <c r="D935" s="2"/>
      <c r="E935" s="20"/>
      <c r="F935" s="20"/>
      <c r="G935" s="20"/>
      <c r="H935" s="22"/>
      <c r="I935" s="22"/>
      <c r="J935" s="22"/>
      <c r="K935" s="22"/>
      <c r="L935" s="20"/>
      <c r="M935" s="20"/>
      <c r="N935" s="20"/>
      <c r="O935" s="20"/>
    </row>
    <row r="936" spans="2:15" s="3" customFormat="1" x14ac:dyDescent="0.35">
      <c r="B936" s="2"/>
      <c r="C936" s="2"/>
      <c r="D936" s="2"/>
      <c r="E936" s="20"/>
      <c r="F936" s="20"/>
      <c r="G936" s="20"/>
      <c r="H936" s="22"/>
      <c r="I936" s="22"/>
      <c r="J936" s="22"/>
      <c r="K936" s="22"/>
      <c r="L936" s="20"/>
      <c r="M936" s="20"/>
      <c r="N936" s="20"/>
      <c r="O936" s="20"/>
    </row>
    <row r="937" spans="2:15" s="3" customFormat="1" x14ac:dyDescent="0.35">
      <c r="B937" s="2"/>
      <c r="C937" s="2"/>
      <c r="D937" s="2"/>
      <c r="E937" s="20"/>
      <c r="F937" s="20"/>
      <c r="G937" s="20"/>
      <c r="H937" s="22"/>
      <c r="I937" s="22"/>
      <c r="J937" s="22"/>
      <c r="K937" s="22"/>
      <c r="L937" s="20"/>
      <c r="M937" s="20"/>
      <c r="N937" s="20"/>
      <c r="O937" s="20"/>
    </row>
    <row r="938" spans="2:15" s="3" customFormat="1" x14ac:dyDescent="0.35">
      <c r="B938" s="2"/>
      <c r="C938" s="2"/>
      <c r="D938" s="2"/>
      <c r="E938" s="20"/>
      <c r="F938" s="20"/>
      <c r="G938" s="20"/>
      <c r="H938" s="22"/>
      <c r="I938" s="22"/>
      <c r="J938" s="22"/>
      <c r="K938" s="22"/>
      <c r="L938" s="20"/>
      <c r="M938" s="20"/>
      <c r="N938" s="20"/>
      <c r="O938" s="20"/>
    </row>
    <row r="939" spans="2:15" s="3" customFormat="1" x14ac:dyDescent="0.35">
      <c r="B939" s="2"/>
      <c r="C939" s="2"/>
      <c r="D939" s="2"/>
      <c r="E939" s="20"/>
      <c r="F939" s="20"/>
      <c r="G939" s="20"/>
      <c r="H939" s="22"/>
      <c r="I939" s="22"/>
      <c r="J939" s="22"/>
      <c r="K939" s="22"/>
      <c r="L939" s="20"/>
      <c r="M939" s="20"/>
      <c r="N939" s="20"/>
      <c r="O939" s="20"/>
    </row>
    <row r="940" spans="2:15" s="3" customFormat="1" x14ac:dyDescent="0.35">
      <c r="B940" s="2"/>
      <c r="C940" s="2"/>
      <c r="D940" s="2"/>
      <c r="E940" s="20"/>
      <c r="F940" s="20"/>
      <c r="G940" s="20"/>
      <c r="H940" s="22"/>
      <c r="I940" s="22"/>
      <c r="J940" s="22"/>
      <c r="K940" s="22"/>
      <c r="L940" s="20"/>
      <c r="M940" s="20"/>
      <c r="N940" s="20"/>
      <c r="O940" s="20"/>
    </row>
    <row r="941" spans="2:15" s="3" customFormat="1" x14ac:dyDescent="0.35">
      <c r="B941" s="2"/>
      <c r="C941" s="2"/>
      <c r="D941" s="2"/>
      <c r="E941" s="20"/>
      <c r="F941" s="20"/>
      <c r="G941" s="20"/>
      <c r="H941" s="22"/>
      <c r="I941" s="22"/>
      <c r="J941" s="22"/>
      <c r="K941" s="22"/>
      <c r="L941" s="20"/>
      <c r="M941" s="20"/>
      <c r="N941" s="20"/>
      <c r="O941" s="20"/>
    </row>
    <row r="942" spans="2:15" s="3" customFormat="1" x14ac:dyDescent="0.35">
      <c r="B942" s="2"/>
      <c r="C942" s="2"/>
      <c r="D942" s="2"/>
      <c r="E942" s="20"/>
      <c r="F942" s="20"/>
      <c r="G942" s="20"/>
      <c r="H942" s="22"/>
      <c r="I942" s="22"/>
      <c r="J942" s="22"/>
      <c r="K942" s="22"/>
      <c r="L942" s="20"/>
      <c r="M942" s="20"/>
      <c r="N942" s="20"/>
      <c r="O942" s="20"/>
    </row>
    <row r="943" spans="2:15" s="3" customFormat="1" x14ac:dyDescent="0.35">
      <c r="B943" s="2"/>
      <c r="C943" s="2"/>
      <c r="D943" s="2"/>
      <c r="E943" s="20"/>
      <c r="F943" s="20"/>
      <c r="G943" s="20"/>
      <c r="H943" s="22"/>
      <c r="I943" s="22"/>
      <c r="J943" s="22"/>
      <c r="K943" s="22"/>
      <c r="L943" s="20"/>
      <c r="M943" s="20"/>
      <c r="N943" s="20"/>
      <c r="O943" s="20"/>
    </row>
    <row r="944" spans="2:15" s="3" customFormat="1" x14ac:dyDescent="0.35">
      <c r="B944" s="2"/>
      <c r="C944" s="2"/>
      <c r="D944" s="2"/>
      <c r="E944" s="20"/>
      <c r="F944" s="20"/>
      <c r="G944" s="20"/>
      <c r="H944" s="22"/>
      <c r="I944" s="22"/>
      <c r="J944" s="22"/>
      <c r="K944" s="22"/>
      <c r="L944" s="20"/>
      <c r="M944" s="20"/>
      <c r="N944" s="20"/>
      <c r="O944" s="20"/>
    </row>
    <row r="945" spans="2:15" s="3" customFormat="1" x14ac:dyDescent="0.35">
      <c r="B945" s="2"/>
      <c r="C945" s="2"/>
      <c r="D945" s="2"/>
      <c r="E945" s="20"/>
      <c r="F945" s="20"/>
      <c r="G945" s="20"/>
      <c r="H945" s="22"/>
      <c r="I945" s="22"/>
      <c r="J945" s="22"/>
      <c r="K945" s="22"/>
      <c r="L945" s="20"/>
      <c r="M945" s="20"/>
      <c r="N945" s="20"/>
      <c r="O945" s="20"/>
    </row>
    <row r="946" spans="2:15" s="3" customFormat="1" x14ac:dyDescent="0.35">
      <c r="B946" s="2"/>
      <c r="C946" s="2"/>
      <c r="D946" s="2"/>
      <c r="E946" s="20"/>
      <c r="F946" s="20"/>
      <c r="G946" s="20"/>
      <c r="H946" s="22"/>
      <c r="I946" s="22"/>
      <c r="J946" s="22"/>
      <c r="K946" s="22"/>
      <c r="L946" s="20"/>
      <c r="M946" s="20"/>
      <c r="N946" s="20"/>
      <c r="O946" s="20"/>
    </row>
    <row r="947" spans="2:15" s="3" customFormat="1" x14ac:dyDescent="0.35">
      <c r="B947" s="2"/>
      <c r="C947" s="2"/>
      <c r="D947" s="2"/>
      <c r="E947" s="20"/>
      <c r="F947" s="20"/>
      <c r="G947" s="20"/>
      <c r="H947" s="22"/>
      <c r="I947" s="22"/>
      <c r="J947" s="22"/>
      <c r="K947" s="22"/>
      <c r="L947" s="20"/>
      <c r="M947" s="20"/>
      <c r="N947" s="20"/>
      <c r="O947" s="20"/>
    </row>
    <row r="948" spans="2:15" s="3" customFormat="1" x14ac:dyDescent="0.35">
      <c r="B948" s="2"/>
      <c r="C948" s="2"/>
      <c r="D948" s="2"/>
      <c r="E948" s="20"/>
      <c r="F948" s="20"/>
      <c r="G948" s="20"/>
      <c r="H948" s="22"/>
      <c r="I948" s="22"/>
      <c r="J948" s="22"/>
      <c r="K948" s="22"/>
      <c r="L948" s="20"/>
      <c r="M948" s="20"/>
      <c r="N948" s="20"/>
      <c r="O948" s="20"/>
    </row>
    <row r="949" spans="2:15" s="3" customFormat="1" x14ac:dyDescent="0.35">
      <c r="B949" s="2"/>
      <c r="C949" s="2"/>
      <c r="D949" s="2"/>
      <c r="E949" s="20"/>
      <c r="F949" s="20"/>
      <c r="G949" s="20"/>
      <c r="H949" s="22"/>
      <c r="I949" s="22"/>
      <c r="J949" s="22"/>
      <c r="K949" s="22"/>
      <c r="L949" s="20"/>
      <c r="M949" s="20"/>
      <c r="N949" s="20"/>
      <c r="O949" s="20"/>
    </row>
    <row r="950" spans="2:15" s="3" customFormat="1" x14ac:dyDescent="0.35">
      <c r="B950" s="2"/>
      <c r="C950" s="2"/>
      <c r="D950" s="2"/>
      <c r="E950" s="20"/>
      <c r="F950" s="20"/>
      <c r="G950" s="20"/>
      <c r="H950" s="22"/>
      <c r="I950" s="22"/>
      <c r="J950" s="22"/>
      <c r="K950" s="22"/>
      <c r="L950" s="20"/>
      <c r="M950" s="20"/>
      <c r="N950" s="20"/>
      <c r="O950" s="20"/>
    </row>
    <row r="951" spans="2:15" s="3" customFormat="1" x14ac:dyDescent="0.35">
      <c r="B951" s="2"/>
      <c r="C951" s="2"/>
      <c r="D951" s="2"/>
      <c r="E951" s="20"/>
      <c r="F951" s="20"/>
      <c r="G951" s="20"/>
      <c r="H951" s="22"/>
      <c r="I951" s="22"/>
      <c r="J951" s="22"/>
      <c r="K951" s="22"/>
      <c r="L951" s="20"/>
      <c r="M951" s="20"/>
      <c r="N951" s="20"/>
      <c r="O951" s="20"/>
    </row>
    <row r="952" spans="2:15" s="3" customFormat="1" x14ac:dyDescent="0.35">
      <c r="B952" s="2"/>
      <c r="C952" s="2"/>
      <c r="D952" s="2"/>
      <c r="E952" s="20"/>
      <c r="F952" s="20"/>
      <c r="G952" s="20"/>
      <c r="H952" s="22"/>
      <c r="I952" s="22"/>
      <c r="J952" s="22"/>
      <c r="K952" s="22"/>
      <c r="L952" s="20"/>
      <c r="M952" s="20"/>
      <c r="N952" s="20"/>
      <c r="O952" s="20"/>
    </row>
    <row r="953" spans="2:15" s="3" customFormat="1" x14ac:dyDescent="0.35">
      <c r="B953" s="2"/>
      <c r="C953" s="2"/>
      <c r="D953" s="2"/>
      <c r="E953" s="20"/>
      <c r="F953" s="20"/>
      <c r="G953" s="20"/>
      <c r="H953" s="22"/>
      <c r="I953" s="22"/>
      <c r="J953" s="22"/>
      <c r="K953" s="22"/>
      <c r="L953" s="20"/>
      <c r="M953" s="20"/>
      <c r="N953" s="20"/>
      <c r="O953" s="20"/>
    </row>
    <row r="954" spans="2:15" s="3" customFormat="1" x14ac:dyDescent="0.35">
      <c r="B954" s="2"/>
      <c r="C954" s="2"/>
      <c r="D954" s="2"/>
      <c r="E954" s="20"/>
      <c r="F954" s="20"/>
      <c r="G954" s="20"/>
      <c r="H954" s="22"/>
      <c r="I954" s="22"/>
      <c r="J954" s="22"/>
      <c r="K954" s="22"/>
      <c r="L954" s="20"/>
      <c r="M954" s="20"/>
      <c r="N954" s="20"/>
      <c r="O954" s="20"/>
    </row>
    <row r="955" spans="2:15" s="3" customFormat="1" x14ac:dyDescent="0.35">
      <c r="B955" s="2"/>
      <c r="C955" s="2"/>
      <c r="D955" s="2"/>
      <c r="E955" s="20"/>
      <c r="F955" s="20"/>
      <c r="G955" s="20"/>
      <c r="H955" s="22"/>
      <c r="I955" s="22"/>
      <c r="J955" s="22"/>
      <c r="K955" s="22"/>
      <c r="L955" s="20"/>
      <c r="M955" s="20"/>
      <c r="N955" s="20"/>
      <c r="O955" s="20"/>
    </row>
    <row r="956" spans="2:15" s="3" customFormat="1" x14ac:dyDescent="0.35">
      <c r="B956" s="2"/>
      <c r="C956" s="2"/>
      <c r="D956" s="2"/>
      <c r="E956" s="20"/>
      <c r="F956" s="20"/>
      <c r="G956" s="20"/>
      <c r="H956" s="22"/>
      <c r="I956" s="22"/>
      <c r="J956" s="22"/>
      <c r="K956" s="22"/>
      <c r="L956" s="20"/>
      <c r="M956" s="20"/>
      <c r="N956" s="20"/>
      <c r="O956" s="20"/>
    </row>
    <row r="957" spans="2:15" s="3" customFormat="1" x14ac:dyDescent="0.35">
      <c r="B957" s="2"/>
      <c r="C957" s="2"/>
      <c r="D957" s="2"/>
      <c r="E957" s="20"/>
      <c r="F957" s="20"/>
      <c r="G957" s="20"/>
      <c r="H957" s="22"/>
      <c r="I957" s="22"/>
      <c r="J957" s="22"/>
      <c r="K957" s="22"/>
      <c r="L957" s="20"/>
      <c r="M957" s="20"/>
      <c r="N957" s="20"/>
      <c r="O957" s="20"/>
    </row>
    <row r="958" spans="2:15" s="3" customFormat="1" x14ac:dyDescent="0.35">
      <c r="B958" s="2"/>
      <c r="C958" s="2"/>
      <c r="D958" s="2"/>
      <c r="E958" s="20"/>
      <c r="F958" s="20"/>
      <c r="G958" s="20"/>
      <c r="H958" s="22"/>
      <c r="I958" s="22"/>
      <c r="J958" s="22"/>
      <c r="K958" s="22"/>
      <c r="L958" s="20"/>
      <c r="M958" s="20"/>
      <c r="N958" s="20"/>
      <c r="O958" s="20"/>
    </row>
    <row r="959" spans="2:15" s="3" customFormat="1" x14ac:dyDescent="0.35">
      <c r="B959" s="2"/>
      <c r="C959" s="2"/>
      <c r="D959" s="2"/>
      <c r="E959" s="20"/>
      <c r="F959" s="20"/>
      <c r="G959" s="20"/>
      <c r="H959" s="22"/>
      <c r="I959" s="22"/>
      <c r="J959" s="22"/>
      <c r="K959" s="22"/>
      <c r="L959" s="20"/>
      <c r="M959" s="20"/>
      <c r="N959" s="20"/>
      <c r="O959" s="20"/>
    </row>
    <row r="960" spans="2:15" s="3" customFormat="1" x14ac:dyDescent="0.35">
      <c r="B960" s="2"/>
      <c r="C960" s="2"/>
      <c r="D960" s="2"/>
      <c r="E960" s="20"/>
      <c r="F960" s="20"/>
      <c r="G960" s="20"/>
      <c r="H960" s="22"/>
      <c r="I960" s="22"/>
      <c r="J960" s="22"/>
      <c r="K960" s="22"/>
      <c r="L960" s="20"/>
      <c r="M960" s="20"/>
      <c r="N960" s="20"/>
      <c r="O960" s="20"/>
    </row>
    <row r="961" spans="2:15" s="3" customFormat="1" x14ac:dyDescent="0.35">
      <c r="B961" s="2"/>
      <c r="C961" s="2"/>
      <c r="D961" s="2"/>
      <c r="E961" s="20"/>
      <c r="F961" s="20"/>
      <c r="G961" s="20"/>
      <c r="H961" s="22"/>
      <c r="I961" s="22"/>
      <c r="J961" s="22"/>
      <c r="K961" s="22"/>
      <c r="L961" s="20"/>
      <c r="M961" s="20"/>
      <c r="N961" s="20"/>
      <c r="O961" s="20"/>
    </row>
    <row r="962" spans="2:15" s="3" customFormat="1" x14ac:dyDescent="0.35">
      <c r="B962" s="2"/>
      <c r="C962" s="2"/>
      <c r="D962" s="2"/>
      <c r="E962" s="20"/>
      <c r="F962" s="20"/>
      <c r="G962" s="20"/>
      <c r="H962" s="22"/>
      <c r="I962" s="22"/>
      <c r="J962" s="22"/>
      <c r="K962" s="22"/>
      <c r="L962" s="20"/>
      <c r="M962" s="20"/>
      <c r="N962" s="20"/>
      <c r="O962" s="20"/>
    </row>
    <row r="963" spans="2:15" s="3" customFormat="1" x14ac:dyDescent="0.35">
      <c r="B963" s="2"/>
      <c r="C963" s="2"/>
      <c r="D963" s="2"/>
      <c r="E963" s="20"/>
      <c r="F963" s="20"/>
      <c r="G963" s="20"/>
      <c r="H963" s="22"/>
      <c r="I963" s="22"/>
      <c r="J963" s="22"/>
      <c r="K963" s="22"/>
      <c r="L963" s="20"/>
      <c r="M963" s="20"/>
      <c r="N963" s="20"/>
      <c r="O963" s="20"/>
    </row>
    <row r="964" spans="2:15" s="3" customFormat="1" x14ac:dyDescent="0.35">
      <c r="B964" s="2"/>
      <c r="C964" s="2"/>
      <c r="D964" s="2"/>
      <c r="E964" s="20"/>
      <c r="F964" s="20"/>
      <c r="G964" s="20"/>
      <c r="H964" s="22"/>
      <c r="I964" s="22"/>
      <c r="J964" s="22"/>
      <c r="K964" s="22"/>
      <c r="L964" s="20"/>
      <c r="M964" s="20"/>
      <c r="N964" s="20"/>
      <c r="O964" s="20"/>
    </row>
    <row r="965" spans="2:15" s="3" customFormat="1" x14ac:dyDescent="0.35">
      <c r="B965" s="2"/>
      <c r="C965" s="2"/>
      <c r="D965" s="2"/>
      <c r="E965" s="20"/>
      <c r="F965" s="20"/>
      <c r="G965" s="20"/>
      <c r="H965" s="22"/>
      <c r="I965" s="22"/>
      <c r="J965" s="22"/>
      <c r="K965" s="22"/>
      <c r="L965" s="20"/>
      <c r="M965" s="20"/>
      <c r="N965" s="20"/>
      <c r="O965" s="20"/>
    </row>
    <row r="966" spans="2:15" s="3" customFormat="1" x14ac:dyDescent="0.35">
      <c r="B966" s="2"/>
      <c r="C966" s="2"/>
      <c r="D966" s="2"/>
      <c r="E966" s="20"/>
      <c r="F966" s="20"/>
      <c r="G966" s="20"/>
      <c r="H966" s="22"/>
      <c r="I966" s="22"/>
      <c r="J966" s="22"/>
      <c r="K966" s="22"/>
      <c r="L966" s="20"/>
      <c r="M966" s="20"/>
      <c r="N966" s="20"/>
      <c r="O966" s="20"/>
    </row>
    <row r="967" spans="2:15" s="3" customFormat="1" x14ac:dyDescent="0.35">
      <c r="B967" s="2"/>
      <c r="C967" s="2"/>
      <c r="D967" s="2"/>
      <c r="E967" s="20"/>
      <c r="F967" s="20"/>
      <c r="G967" s="20"/>
      <c r="H967" s="22"/>
      <c r="I967" s="22"/>
      <c r="J967" s="22"/>
      <c r="K967" s="22"/>
      <c r="L967" s="20"/>
      <c r="M967" s="20"/>
      <c r="N967" s="20"/>
      <c r="O967" s="20"/>
    </row>
    <row r="968" spans="2:15" s="3" customFormat="1" x14ac:dyDescent="0.35">
      <c r="B968" s="2"/>
      <c r="C968" s="2"/>
      <c r="D968" s="2"/>
      <c r="E968" s="20"/>
      <c r="F968" s="20"/>
      <c r="G968" s="20"/>
      <c r="H968" s="22"/>
      <c r="I968" s="22"/>
      <c r="J968" s="22"/>
      <c r="K968" s="22"/>
      <c r="L968" s="20"/>
      <c r="M968" s="20"/>
      <c r="N968" s="20"/>
      <c r="O968" s="20"/>
    </row>
    <row r="969" spans="2:15" s="3" customFormat="1" x14ac:dyDescent="0.35">
      <c r="B969" s="2"/>
      <c r="C969" s="2"/>
      <c r="D969" s="2"/>
      <c r="E969" s="20"/>
      <c r="F969" s="20"/>
      <c r="G969" s="20"/>
      <c r="H969" s="22"/>
      <c r="I969" s="22"/>
      <c r="J969" s="22"/>
      <c r="K969" s="22"/>
      <c r="L969" s="20"/>
      <c r="M969" s="20"/>
      <c r="N969" s="20"/>
      <c r="O969" s="20"/>
    </row>
    <row r="970" spans="2:15" s="3" customFormat="1" x14ac:dyDescent="0.35">
      <c r="B970" s="2"/>
      <c r="C970" s="2"/>
      <c r="D970" s="2"/>
      <c r="E970" s="20"/>
      <c r="F970" s="20"/>
      <c r="G970" s="20"/>
      <c r="H970" s="22"/>
      <c r="I970" s="22"/>
      <c r="J970" s="22"/>
      <c r="K970" s="22"/>
      <c r="L970" s="20"/>
      <c r="M970" s="20"/>
      <c r="N970" s="20"/>
      <c r="O970" s="20"/>
    </row>
    <row r="971" spans="2:15" s="3" customFormat="1" x14ac:dyDescent="0.35">
      <c r="B971" s="2"/>
      <c r="C971" s="2"/>
      <c r="D971" s="2"/>
      <c r="E971" s="20"/>
      <c r="F971" s="20"/>
      <c r="G971" s="20"/>
      <c r="H971" s="22"/>
      <c r="I971" s="22"/>
      <c r="J971" s="22"/>
      <c r="K971" s="22"/>
      <c r="L971" s="20"/>
      <c r="M971" s="20"/>
      <c r="N971" s="20"/>
      <c r="O971" s="20"/>
    </row>
    <row r="972" spans="2:15" s="3" customFormat="1" x14ac:dyDescent="0.35">
      <c r="B972" s="2"/>
      <c r="C972" s="2"/>
      <c r="D972" s="2"/>
      <c r="E972" s="20"/>
      <c r="F972" s="20"/>
      <c r="G972" s="20"/>
      <c r="H972" s="22"/>
      <c r="I972" s="22"/>
      <c r="J972" s="22"/>
      <c r="K972" s="22"/>
      <c r="L972" s="20"/>
      <c r="M972" s="20"/>
      <c r="N972" s="20"/>
      <c r="O972" s="20"/>
    </row>
    <row r="973" spans="2:15" s="3" customFormat="1" x14ac:dyDescent="0.35">
      <c r="B973" s="2"/>
      <c r="C973" s="2"/>
      <c r="D973" s="2"/>
      <c r="E973" s="20"/>
      <c r="F973" s="20"/>
      <c r="G973" s="20"/>
      <c r="H973" s="22"/>
      <c r="I973" s="22"/>
      <c r="J973" s="22"/>
      <c r="K973" s="22"/>
      <c r="L973" s="20"/>
      <c r="M973" s="20"/>
      <c r="N973" s="20"/>
      <c r="O973" s="20"/>
    </row>
    <row r="974" spans="2:15" s="3" customFormat="1" x14ac:dyDescent="0.35">
      <c r="B974" s="2"/>
      <c r="C974" s="2"/>
      <c r="D974" s="2"/>
      <c r="E974" s="20"/>
      <c r="F974" s="20"/>
      <c r="G974" s="20"/>
      <c r="H974" s="22"/>
      <c r="I974" s="22"/>
      <c r="J974" s="22"/>
      <c r="K974" s="22"/>
      <c r="L974" s="20"/>
      <c r="M974" s="20"/>
      <c r="N974" s="20"/>
      <c r="O974" s="20"/>
    </row>
    <row r="975" spans="2:15" s="3" customFormat="1" x14ac:dyDescent="0.35">
      <c r="B975" s="2"/>
      <c r="C975" s="2"/>
      <c r="D975" s="2"/>
      <c r="E975" s="20"/>
      <c r="F975" s="20"/>
      <c r="G975" s="20"/>
      <c r="H975" s="22"/>
      <c r="I975" s="22"/>
      <c r="J975" s="22"/>
      <c r="K975" s="22"/>
      <c r="L975" s="20"/>
      <c r="M975" s="20"/>
      <c r="N975" s="20"/>
      <c r="O975" s="20"/>
    </row>
    <row r="976" spans="2:15" s="3" customFormat="1" x14ac:dyDescent="0.35">
      <c r="B976" s="2"/>
      <c r="C976" s="2"/>
      <c r="D976" s="2"/>
      <c r="E976" s="20"/>
      <c r="F976" s="20"/>
      <c r="G976" s="20"/>
      <c r="H976" s="22"/>
      <c r="I976" s="22"/>
      <c r="J976" s="22"/>
      <c r="K976" s="22"/>
      <c r="L976" s="20"/>
      <c r="M976" s="20"/>
      <c r="N976" s="20"/>
      <c r="O976" s="20"/>
    </row>
    <row r="977" spans="2:15" s="3" customFormat="1" x14ac:dyDescent="0.35">
      <c r="B977" s="2"/>
      <c r="C977" s="2"/>
      <c r="D977" s="2"/>
      <c r="E977" s="20"/>
      <c r="F977" s="20"/>
      <c r="G977" s="20"/>
      <c r="H977" s="22"/>
      <c r="I977" s="22"/>
      <c r="J977" s="22"/>
      <c r="K977" s="22"/>
      <c r="L977" s="20"/>
      <c r="M977" s="20"/>
      <c r="N977" s="20"/>
      <c r="O977" s="20"/>
    </row>
    <row r="978" spans="2:15" s="3" customFormat="1" x14ac:dyDescent="0.35">
      <c r="B978" s="2"/>
      <c r="C978" s="2"/>
      <c r="D978" s="2"/>
      <c r="E978" s="20"/>
      <c r="F978" s="20"/>
      <c r="G978" s="20"/>
      <c r="H978" s="22"/>
      <c r="I978" s="22"/>
      <c r="J978" s="22"/>
      <c r="K978" s="22"/>
      <c r="L978" s="20"/>
      <c r="M978" s="20"/>
      <c r="N978" s="20"/>
      <c r="O978" s="20"/>
    </row>
    <row r="979" spans="2:15" s="3" customFormat="1" x14ac:dyDescent="0.35">
      <c r="B979" s="2"/>
      <c r="C979" s="2"/>
      <c r="D979" s="2"/>
      <c r="E979" s="20"/>
      <c r="F979" s="20"/>
      <c r="G979" s="20"/>
      <c r="H979" s="22"/>
      <c r="I979" s="22"/>
      <c r="J979" s="22"/>
      <c r="K979" s="22"/>
      <c r="L979" s="20"/>
      <c r="M979" s="20"/>
      <c r="N979" s="20"/>
      <c r="O979" s="20"/>
    </row>
    <row r="980" spans="2:15" s="3" customFormat="1" x14ac:dyDescent="0.35">
      <c r="B980" s="2"/>
      <c r="C980" s="2"/>
      <c r="D980" s="2"/>
      <c r="E980" s="20"/>
      <c r="F980" s="20"/>
      <c r="G980" s="20"/>
      <c r="H980" s="22"/>
      <c r="I980" s="22"/>
      <c r="J980" s="22"/>
      <c r="K980" s="22"/>
      <c r="L980" s="20"/>
      <c r="M980" s="20"/>
      <c r="N980" s="20"/>
      <c r="O980" s="20"/>
    </row>
    <row r="981" spans="2:15" s="3" customFormat="1" x14ac:dyDescent="0.35">
      <c r="B981" s="2"/>
      <c r="C981" s="2"/>
      <c r="D981" s="2"/>
      <c r="E981" s="20"/>
      <c r="F981" s="20"/>
      <c r="G981" s="20"/>
      <c r="H981" s="22"/>
      <c r="I981" s="22"/>
      <c r="J981" s="22"/>
      <c r="K981" s="22"/>
      <c r="L981" s="20"/>
      <c r="M981" s="20"/>
      <c r="N981" s="20"/>
      <c r="O981" s="20"/>
    </row>
    <row r="982" spans="2:15" s="3" customFormat="1" x14ac:dyDescent="0.35">
      <c r="B982" s="2"/>
      <c r="C982" s="2"/>
      <c r="D982" s="2"/>
      <c r="E982" s="20"/>
      <c r="F982" s="20"/>
      <c r="G982" s="20"/>
      <c r="H982" s="22"/>
      <c r="I982" s="22"/>
      <c r="J982" s="22"/>
      <c r="K982" s="22"/>
      <c r="L982" s="20"/>
      <c r="M982" s="20"/>
      <c r="N982" s="20"/>
      <c r="O982" s="20"/>
    </row>
    <row r="983" spans="2:15" s="3" customFormat="1" x14ac:dyDescent="0.35">
      <c r="B983" s="2"/>
      <c r="C983" s="2"/>
      <c r="D983" s="2"/>
      <c r="E983" s="20"/>
      <c r="F983" s="20"/>
      <c r="G983" s="20"/>
      <c r="H983" s="22"/>
      <c r="I983" s="22"/>
      <c r="J983" s="22"/>
      <c r="K983" s="22"/>
      <c r="L983" s="20"/>
      <c r="M983" s="20"/>
      <c r="N983" s="20"/>
      <c r="O983" s="20"/>
    </row>
    <row r="984" spans="2:15" s="3" customFormat="1" x14ac:dyDescent="0.35">
      <c r="B984" s="2"/>
      <c r="C984" s="2"/>
      <c r="D984" s="2"/>
      <c r="E984" s="20"/>
      <c r="F984" s="20"/>
      <c r="G984" s="20"/>
      <c r="H984" s="22"/>
      <c r="I984" s="22"/>
      <c r="J984" s="22"/>
      <c r="K984" s="22"/>
      <c r="L984" s="20"/>
      <c r="M984" s="20"/>
      <c r="N984" s="20"/>
      <c r="O984" s="20"/>
    </row>
    <row r="985" spans="2:15" s="3" customFormat="1" x14ac:dyDescent="0.35">
      <c r="B985" s="2"/>
      <c r="C985" s="2"/>
      <c r="D985" s="2"/>
      <c r="E985" s="20"/>
      <c r="F985" s="20"/>
      <c r="G985" s="20"/>
      <c r="H985" s="22"/>
      <c r="I985" s="22"/>
      <c r="J985" s="22"/>
      <c r="K985" s="22"/>
      <c r="L985" s="20"/>
      <c r="M985" s="20"/>
      <c r="N985" s="20"/>
      <c r="O985" s="20"/>
    </row>
    <row r="986" spans="2:15" s="3" customFormat="1" x14ac:dyDescent="0.35">
      <c r="B986" s="2"/>
      <c r="C986" s="2"/>
      <c r="D986" s="2"/>
      <c r="E986" s="20"/>
      <c r="F986" s="20"/>
      <c r="G986" s="20"/>
      <c r="H986" s="22"/>
      <c r="I986" s="22"/>
      <c r="J986" s="22"/>
      <c r="K986" s="22"/>
      <c r="L986" s="20"/>
      <c r="M986" s="20"/>
      <c r="N986" s="20"/>
      <c r="O986" s="20"/>
    </row>
    <row r="987" spans="2:15" s="3" customFormat="1" x14ac:dyDescent="0.35">
      <c r="B987" s="2"/>
      <c r="C987" s="2"/>
      <c r="D987" s="2"/>
      <c r="E987" s="20"/>
      <c r="F987" s="20"/>
      <c r="G987" s="20"/>
      <c r="H987" s="22"/>
      <c r="I987" s="22"/>
      <c r="J987" s="22"/>
      <c r="K987" s="22"/>
      <c r="L987" s="20"/>
      <c r="M987" s="20"/>
      <c r="N987" s="20"/>
      <c r="O987" s="20"/>
    </row>
    <row r="988" spans="2:15" s="3" customFormat="1" x14ac:dyDescent="0.35">
      <c r="B988" s="2"/>
      <c r="C988" s="2"/>
      <c r="D988" s="2"/>
      <c r="E988" s="20"/>
      <c r="F988" s="20"/>
      <c r="G988" s="20"/>
      <c r="H988" s="22"/>
      <c r="I988" s="22"/>
      <c r="J988" s="22"/>
      <c r="K988" s="22"/>
      <c r="L988" s="20"/>
      <c r="M988" s="20"/>
      <c r="N988" s="20"/>
      <c r="O988" s="20"/>
    </row>
    <row r="989" spans="2:15" s="3" customFormat="1" x14ac:dyDescent="0.35">
      <c r="B989" s="2"/>
      <c r="C989" s="2"/>
      <c r="D989" s="2"/>
      <c r="E989" s="20"/>
      <c r="F989" s="20"/>
      <c r="G989" s="20"/>
      <c r="H989" s="22"/>
      <c r="I989" s="22"/>
      <c r="J989" s="22"/>
      <c r="K989" s="22"/>
      <c r="L989" s="20"/>
      <c r="M989" s="20"/>
      <c r="N989" s="20"/>
      <c r="O989" s="20"/>
    </row>
    <row r="990" spans="2:15" s="3" customFormat="1" x14ac:dyDescent="0.35">
      <c r="B990" s="2"/>
      <c r="C990" s="2"/>
      <c r="D990" s="2"/>
      <c r="E990" s="20"/>
      <c r="F990" s="20"/>
      <c r="G990" s="20"/>
      <c r="H990" s="22"/>
      <c r="I990" s="22"/>
      <c r="J990" s="22"/>
      <c r="K990" s="22"/>
      <c r="L990" s="20"/>
      <c r="M990" s="20"/>
      <c r="N990" s="20"/>
      <c r="O990" s="20"/>
    </row>
    <row r="991" spans="2:15" s="3" customFormat="1" x14ac:dyDescent="0.35">
      <c r="B991" s="2"/>
      <c r="C991" s="2"/>
      <c r="D991" s="2"/>
      <c r="E991" s="20"/>
      <c r="F991" s="20"/>
      <c r="G991" s="20"/>
      <c r="H991" s="22"/>
      <c r="I991" s="22"/>
      <c r="J991" s="22"/>
      <c r="K991" s="22"/>
      <c r="L991" s="20"/>
      <c r="M991" s="20"/>
      <c r="N991" s="20"/>
      <c r="O991" s="20"/>
    </row>
    <row r="992" spans="2:15" s="3" customFormat="1" x14ac:dyDescent="0.35">
      <c r="B992" s="2"/>
      <c r="C992" s="2"/>
      <c r="D992" s="2"/>
      <c r="E992" s="20"/>
      <c r="F992" s="20"/>
      <c r="G992" s="20"/>
      <c r="H992" s="22"/>
      <c r="I992" s="22"/>
      <c r="J992" s="22"/>
      <c r="K992" s="22"/>
      <c r="L992" s="20"/>
      <c r="M992" s="20"/>
      <c r="N992" s="20"/>
      <c r="O992" s="20"/>
    </row>
    <row r="993" spans="2:15" s="3" customFormat="1" x14ac:dyDescent="0.35">
      <c r="B993" s="2"/>
      <c r="C993" s="2"/>
      <c r="D993" s="2"/>
      <c r="E993" s="20"/>
      <c r="F993" s="20"/>
      <c r="G993" s="20"/>
      <c r="H993" s="22"/>
      <c r="I993" s="22"/>
      <c r="J993" s="22"/>
      <c r="K993" s="22"/>
      <c r="L993" s="20"/>
      <c r="M993" s="20"/>
      <c r="N993" s="20"/>
      <c r="O993" s="20"/>
    </row>
    <row r="994" spans="2:15" s="3" customFormat="1" x14ac:dyDescent="0.35">
      <c r="B994" s="2"/>
      <c r="C994" s="2"/>
      <c r="D994" s="2"/>
      <c r="E994" s="20"/>
      <c r="F994" s="20"/>
      <c r="G994" s="20"/>
      <c r="H994" s="22"/>
      <c r="I994" s="22"/>
      <c r="J994" s="22"/>
      <c r="K994" s="22"/>
      <c r="L994" s="20"/>
      <c r="M994" s="20"/>
      <c r="N994" s="20"/>
      <c r="O994" s="20"/>
    </row>
    <row r="995" spans="2:15" s="3" customFormat="1" x14ac:dyDescent="0.35">
      <c r="B995" s="2"/>
      <c r="C995" s="2"/>
      <c r="D995" s="2"/>
      <c r="E995" s="20"/>
      <c r="F995" s="20"/>
      <c r="G995" s="20"/>
      <c r="H995" s="22"/>
      <c r="I995" s="22"/>
      <c r="J995" s="22"/>
      <c r="K995" s="22"/>
      <c r="L995" s="20"/>
      <c r="M995" s="20"/>
      <c r="N995" s="20"/>
      <c r="O995" s="20"/>
    </row>
    <row r="996" spans="2:15" s="3" customFormat="1" x14ac:dyDescent="0.35">
      <c r="B996" s="2"/>
      <c r="C996" s="2"/>
      <c r="D996" s="2"/>
      <c r="E996" s="20"/>
      <c r="F996" s="20"/>
      <c r="G996" s="20"/>
      <c r="H996" s="22"/>
      <c r="I996" s="22"/>
      <c r="J996" s="22"/>
      <c r="K996" s="22"/>
      <c r="L996" s="20"/>
      <c r="M996" s="20"/>
      <c r="N996" s="20"/>
      <c r="O996" s="20"/>
    </row>
    <row r="997" spans="2:15" s="3" customFormat="1" x14ac:dyDescent="0.35">
      <c r="B997" s="2"/>
      <c r="C997" s="2"/>
      <c r="D997" s="2"/>
      <c r="E997" s="20"/>
      <c r="F997" s="20"/>
      <c r="G997" s="20"/>
      <c r="H997" s="22"/>
      <c r="I997" s="22"/>
      <c r="J997" s="22"/>
      <c r="K997" s="22"/>
      <c r="L997" s="20"/>
      <c r="M997" s="20"/>
      <c r="N997" s="20"/>
      <c r="O997" s="20"/>
    </row>
    <row r="998" spans="2:15" s="3" customFormat="1" x14ac:dyDescent="0.35">
      <c r="B998" s="2"/>
      <c r="C998" s="2"/>
      <c r="D998" s="2"/>
      <c r="E998" s="20"/>
      <c r="F998" s="20"/>
      <c r="G998" s="20"/>
      <c r="H998" s="22"/>
      <c r="I998" s="22"/>
      <c r="J998" s="22"/>
      <c r="K998" s="22"/>
      <c r="L998" s="20"/>
      <c r="M998" s="20"/>
      <c r="N998" s="20"/>
      <c r="O998" s="20"/>
    </row>
    <row r="999" spans="2:15" s="3" customFormat="1" x14ac:dyDescent="0.35">
      <c r="B999" s="2"/>
      <c r="C999" s="2"/>
      <c r="D999" s="2"/>
      <c r="E999" s="20"/>
      <c r="F999" s="20"/>
      <c r="G999" s="20"/>
      <c r="H999" s="22"/>
      <c r="I999" s="22"/>
      <c r="J999" s="22"/>
      <c r="K999" s="22"/>
      <c r="L999" s="20"/>
      <c r="M999" s="20"/>
      <c r="N999" s="20"/>
      <c r="O999" s="20"/>
    </row>
    <row r="1000" spans="2:15" s="3" customFormat="1" x14ac:dyDescent="0.35">
      <c r="B1000" s="2"/>
      <c r="C1000" s="2"/>
      <c r="D1000" s="2"/>
      <c r="E1000" s="20"/>
      <c r="F1000" s="20"/>
      <c r="G1000" s="20"/>
      <c r="H1000" s="22"/>
      <c r="I1000" s="22"/>
      <c r="J1000" s="22"/>
      <c r="K1000" s="22"/>
      <c r="L1000" s="20"/>
      <c r="M1000" s="20"/>
      <c r="N1000" s="20"/>
      <c r="O1000" s="20"/>
    </row>
    <row r="1001" spans="2:15" s="3" customFormat="1" x14ac:dyDescent="0.35">
      <c r="B1001" s="2"/>
      <c r="C1001" s="2"/>
      <c r="D1001" s="2"/>
      <c r="E1001" s="20"/>
      <c r="F1001" s="20"/>
      <c r="G1001" s="20"/>
      <c r="H1001" s="22"/>
      <c r="I1001" s="22"/>
      <c r="J1001" s="22"/>
      <c r="K1001" s="22"/>
      <c r="L1001" s="20"/>
      <c r="M1001" s="20"/>
      <c r="N1001" s="20"/>
      <c r="O1001" s="20"/>
    </row>
    <row r="1002" spans="2:15" s="3" customFormat="1" x14ac:dyDescent="0.35">
      <c r="B1002" s="2"/>
      <c r="C1002" s="2"/>
      <c r="D1002" s="2"/>
      <c r="E1002" s="20"/>
      <c r="F1002" s="20"/>
      <c r="G1002" s="20"/>
      <c r="H1002" s="22"/>
      <c r="I1002" s="22"/>
      <c r="J1002" s="22"/>
      <c r="K1002" s="22"/>
      <c r="L1002" s="20"/>
      <c r="M1002" s="20"/>
      <c r="N1002" s="20"/>
      <c r="O1002" s="20"/>
    </row>
    <row r="1003" spans="2:15" s="3" customFormat="1" x14ac:dyDescent="0.35">
      <c r="B1003" s="2"/>
      <c r="C1003" s="2"/>
      <c r="D1003" s="2"/>
      <c r="E1003" s="20"/>
      <c r="F1003" s="20"/>
      <c r="G1003" s="20"/>
      <c r="H1003" s="22"/>
      <c r="I1003" s="22"/>
      <c r="J1003" s="22"/>
      <c r="K1003" s="22"/>
      <c r="L1003" s="20"/>
      <c r="M1003" s="20"/>
      <c r="N1003" s="20"/>
      <c r="O1003" s="20"/>
    </row>
    <row r="1004" spans="2:15" s="3" customFormat="1" x14ac:dyDescent="0.35">
      <c r="B1004" s="2"/>
      <c r="C1004" s="2"/>
      <c r="D1004" s="2"/>
      <c r="E1004" s="20"/>
      <c r="F1004" s="20"/>
      <c r="G1004" s="20"/>
      <c r="H1004" s="22"/>
      <c r="I1004" s="22"/>
      <c r="J1004" s="22"/>
      <c r="K1004" s="22"/>
      <c r="L1004" s="20"/>
      <c r="M1004" s="20"/>
      <c r="N1004" s="20"/>
      <c r="O1004" s="20"/>
    </row>
    <row r="1005" spans="2:15" s="3" customFormat="1" x14ac:dyDescent="0.35">
      <c r="B1005" s="2"/>
      <c r="C1005" s="2"/>
      <c r="D1005" s="2"/>
      <c r="E1005" s="20"/>
      <c r="F1005" s="20"/>
      <c r="G1005" s="20"/>
      <c r="H1005" s="22"/>
      <c r="I1005" s="22"/>
      <c r="J1005" s="22"/>
      <c r="K1005" s="22"/>
      <c r="L1005" s="20"/>
      <c r="M1005" s="20"/>
      <c r="N1005" s="20"/>
      <c r="O1005" s="20"/>
    </row>
    <row r="1006" spans="2:15" s="3" customFormat="1" x14ac:dyDescent="0.35">
      <c r="B1006" s="2"/>
      <c r="C1006" s="2"/>
      <c r="D1006" s="2"/>
      <c r="E1006" s="20"/>
      <c r="F1006" s="20"/>
      <c r="G1006" s="20"/>
      <c r="H1006" s="22"/>
      <c r="I1006" s="22"/>
      <c r="J1006" s="22"/>
      <c r="K1006" s="22"/>
      <c r="L1006" s="20"/>
      <c r="M1006" s="20"/>
      <c r="N1006" s="20"/>
      <c r="O1006" s="20"/>
    </row>
    <row r="1007" spans="2:15" s="3" customFormat="1" x14ac:dyDescent="0.35">
      <c r="B1007" s="2"/>
      <c r="C1007" s="2"/>
      <c r="D1007" s="2"/>
      <c r="E1007" s="20"/>
      <c r="F1007" s="20"/>
      <c r="G1007" s="20"/>
      <c r="H1007" s="22"/>
      <c r="I1007" s="22"/>
      <c r="J1007" s="22"/>
      <c r="K1007" s="22"/>
      <c r="L1007" s="20"/>
      <c r="M1007" s="20"/>
      <c r="N1007" s="20"/>
      <c r="O1007" s="20"/>
    </row>
    <row r="1008" spans="2:15" s="3" customFormat="1" x14ac:dyDescent="0.35">
      <c r="B1008" s="2"/>
      <c r="C1008" s="2"/>
      <c r="D1008" s="2"/>
      <c r="E1008" s="20"/>
      <c r="F1008" s="20"/>
      <c r="G1008" s="20"/>
      <c r="H1008" s="22"/>
      <c r="I1008" s="22"/>
      <c r="J1008" s="22"/>
      <c r="K1008" s="22"/>
      <c r="L1008" s="20"/>
      <c r="M1008" s="20"/>
      <c r="N1008" s="20"/>
      <c r="O1008" s="20"/>
    </row>
    <row r="1009" spans="2:15" s="3" customFormat="1" x14ac:dyDescent="0.35">
      <c r="B1009" s="2"/>
      <c r="C1009" s="2"/>
      <c r="D1009" s="2"/>
      <c r="E1009" s="20"/>
      <c r="F1009" s="20"/>
      <c r="G1009" s="20"/>
      <c r="H1009" s="22"/>
      <c r="I1009" s="22"/>
      <c r="J1009" s="22"/>
      <c r="K1009" s="22"/>
      <c r="L1009" s="20"/>
      <c r="M1009" s="20"/>
      <c r="N1009" s="20"/>
      <c r="O1009" s="20"/>
    </row>
    <row r="1010" spans="2:15" s="3" customFormat="1" x14ac:dyDescent="0.35">
      <c r="B1010" s="2"/>
      <c r="C1010" s="2"/>
      <c r="D1010" s="2"/>
      <c r="E1010" s="20"/>
      <c r="F1010" s="20"/>
      <c r="G1010" s="20"/>
      <c r="H1010" s="22"/>
      <c r="I1010" s="22"/>
      <c r="J1010" s="22"/>
      <c r="K1010" s="22"/>
      <c r="L1010" s="20"/>
      <c r="M1010" s="20"/>
      <c r="N1010" s="20"/>
      <c r="O1010" s="20"/>
    </row>
    <row r="1011" spans="2:15" s="3" customFormat="1" x14ac:dyDescent="0.35">
      <c r="B1011" s="2"/>
      <c r="C1011" s="2"/>
      <c r="D1011" s="2"/>
      <c r="E1011" s="20"/>
      <c r="F1011" s="20"/>
      <c r="G1011" s="20"/>
      <c r="H1011" s="22"/>
      <c r="I1011" s="22"/>
      <c r="J1011" s="22"/>
      <c r="K1011" s="22"/>
      <c r="L1011" s="20"/>
      <c r="M1011" s="20"/>
      <c r="N1011" s="20"/>
      <c r="O1011" s="20"/>
    </row>
    <row r="1012" spans="2:15" s="3" customFormat="1" x14ac:dyDescent="0.35">
      <c r="B1012" s="2"/>
      <c r="C1012" s="2"/>
      <c r="D1012" s="2"/>
      <c r="E1012" s="20"/>
      <c r="F1012" s="20"/>
      <c r="G1012" s="20"/>
      <c r="H1012" s="22"/>
      <c r="I1012" s="22"/>
      <c r="J1012" s="22"/>
      <c r="K1012" s="22"/>
      <c r="L1012" s="20"/>
      <c r="M1012" s="20"/>
      <c r="N1012" s="20"/>
      <c r="O1012" s="20"/>
    </row>
    <row r="1013" spans="2:15" s="3" customFormat="1" x14ac:dyDescent="0.35">
      <c r="B1013" s="2"/>
      <c r="C1013" s="2"/>
      <c r="D1013" s="2"/>
      <c r="E1013" s="20"/>
      <c r="F1013" s="20"/>
      <c r="G1013" s="20"/>
      <c r="H1013" s="22"/>
      <c r="I1013" s="22"/>
      <c r="J1013" s="22"/>
      <c r="K1013" s="22"/>
      <c r="L1013" s="20"/>
      <c r="M1013" s="20"/>
      <c r="N1013" s="20"/>
      <c r="O1013" s="20"/>
    </row>
    <row r="1014" spans="2:15" s="3" customFormat="1" x14ac:dyDescent="0.35">
      <c r="B1014" s="2"/>
      <c r="C1014" s="2"/>
      <c r="D1014" s="2"/>
      <c r="E1014" s="20"/>
      <c r="F1014" s="20"/>
      <c r="G1014" s="20"/>
      <c r="H1014" s="22"/>
      <c r="I1014" s="22"/>
      <c r="J1014" s="22"/>
      <c r="K1014" s="22"/>
      <c r="L1014" s="20"/>
      <c r="M1014" s="20"/>
      <c r="N1014" s="20"/>
      <c r="O1014" s="20"/>
    </row>
    <row r="1015" spans="2:15" s="3" customFormat="1" x14ac:dyDescent="0.35">
      <c r="B1015" s="2"/>
      <c r="C1015" s="2"/>
      <c r="D1015" s="2"/>
      <c r="E1015" s="20"/>
      <c r="F1015" s="20"/>
      <c r="G1015" s="20"/>
      <c r="H1015" s="22"/>
      <c r="I1015" s="22"/>
      <c r="J1015" s="22"/>
      <c r="K1015" s="22"/>
      <c r="L1015" s="20"/>
      <c r="M1015" s="20"/>
      <c r="N1015" s="20"/>
      <c r="O1015" s="20"/>
    </row>
    <row r="1016" spans="2:15" s="3" customFormat="1" x14ac:dyDescent="0.35">
      <c r="B1016" s="2"/>
      <c r="C1016" s="2"/>
      <c r="D1016" s="2"/>
      <c r="E1016" s="20"/>
      <c r="F1016" s="20"/>
      <c r="G1016" s="20"/>
      <c r="H1016" s="22"/>
      <c r="I1016" s="22"/>
      <c r="J1016" s="22"/>
      <c r="K1016" s="22"/>
      <c r="L1016" s="20"/>
      <c r="M1016" s="20"/>
      <c r="N1016" s="20"/>
      <c r="O1016" s="20"/>
    </row>
    <row r="1017" spans="2:15" s="3" customFormat="1" x14ac:dyDescent="0.35">
      <c r="B1017" s="2"/>
      <c r="C1017" s="2"/>
      <c r="D1017" s="2"/>
      <c r="E1017" s="20"/>
      <c r="F1017" s="20"/>
      <c r="G1017" s="20"/>
      <c r="H1017" s="22"/>
      <c r="I1017" s="22"/>
      <c r="J1017" s="22"/>
      <c r="K1017" s="22"/>
      <c r="L1017" s="20"/>
      <c r="M1017" s="20"/>
      <c r="N1017" s="20"/>
      <c r="O1017" s="20"/>
    </row>
    <row r="1018" spans="2:15" s="3" customFormat="1" x14ac:dyDescent="0.35">
      <c r="B1018" s="2"/>
      <c r="C1018" s="2"/>
      <c r="D1018" s="2"/>
      <c r="E1018" s="20"/>
      <c r="F1018" s="20"/>
      <c r="G1018" s="20"/>
      <c r="H1018" s="22"/>
      <c r="I1018" s="22"/>
      <c r="J1018" s="22"/>
      <c r="K1018" s="22"/>
      <c r="L1018" s="20"/>
      <c r="M1018" s="20"/>
      <c r="N1018" s="20"/>
      <c r="O1018" s="20"/>
    </row>
    <row r="1019" spans="2:15" s="3" customFormat="1" x14ac:dyDescent="0.35">
      <c r="B1019" s="2"/>
      <c r="C1019" s="2"/>
      <c r="D1019" s="2"/>
      <c r="E1019" s="20"/>
      <c r="F1019" s="20"/>
      <c r="G1019" s="20"/>
      <c r="H1019" s="22"/>
      <c r="I1019" s="22"/>
      <c r="J1019" s="22"/>
      <c r="K1019" s="22"/>
      <c r="L1019" s="20"/>
      <c r="M1019" s="20"/>
      <c r="N1019" s="20"/>
      <c r="O1019" s="20"/>
    </row>
    <row r="1020" spans="2:15" s="3" customFormat="1" x14ac:dyDescent="0.35">
      <c r="B1020" s="2"/>
      <c r="C1020" s="2"/>
      <c r="D1020" s="2"/>
      <c r="E1020" s="20"/>
      <c r="F1020" s="20"/>
      <c r="G1020" s="20"/>
      <c r="H1020" s="22"/>
      <c r="I1020" s="22"/>
      <c r="J1020" s="22"/>
      <c r="K1020" s="22"/>
      <c r="L1020" s="20"/>
      <c r="M1020" s="20"/>
      <c r="N1020" s="20"/>
      <c r="O1020" s="20"/>
    </row>
    <row r="1021" spans="2:15" s="3" customFormat="1" x14ac:dyDescent="0.35">
      <c r="B1021" s="2"/>
      <c r="C1021" s="2"/>
      <c r="D1021" s="2"/>
      <c r="E1021" s="20"/>
      <c r="F1021" s="20"/>
      <c r="G1021" s="20"/>
      <c r="H1021" s="22"/>
      <c r="I1021" s="22"/>
      <c r="J1021" s="22"/>
      <c r="K1021" s="22"/>
      <c r="L1021" s="20"/>
      <c r="M1021" s="20"/>
      <c r="N1021" s="20"/>
      <c r="O1021" s="20"/>
    </row>
    <row r="1022" spans="2:15" s="3" customFormat="1" x14ac:dyDescent="0.35">
      <c r="B1022" s="2"/>
      <c r="C1022" s="2"/>
      <c r="D1022" s="2"/>
      <c r="E1022" s="20"/>
      <c r="F1022" s="20"/>
      <c r="G1022" s="20"/>
      <c r="H1022" s="22"/>
      <c r="I1022" s="22"/>
      <c r="J1022" s="22"/>
      <c r="K1022" s="22"/>
      <c r="L1022" s="20"/>
      <c r="M1022" s="20"/>
      <c r="N1022" s="20"/>
      <c r="O1022" s="20"/>
    </row>
    <row r="1023" spans="2:15" s="3" customFormat="1" x14ac:dyDescent="0.35">
      <c r="B1023" s="2"/>
      <c r="C1023" s="2"/>
      <c r="D1023" s="2"/>
      <c r="E1023" s="20"/>
      <c r="F1023" s="20"/>
      <c r="G1023" s="20"/>
      <c r="H1023" s="22"/>
      <c r="I1023" s="22"/>
      <c r="J1023" s="22"/>
      <c r="K1023" s="22"/>
      <c r="L1023" s="20"/>
      <c r="M1023" s="20"/>
      <c r="N1023" s="20"/>
      <c r="O1023" s="20"/>
    </row>
    <row r="1024" spans="2:15" s="3" customFormat="1" x14ac:dyDescent="0.35">
      <c r="B1024" s="2"/>
      <c r="C1024" s="2"/>
      <c r="D1024" s="2"/>
      <c r="E1024" s="20"/>
      <c r="F1024" s="20"/>
      <c r="G1024" s="20"/>
      <c r="H1024" s="22"/>
      <c r="I1024" s="22"/>
      <c r="J1024" s="22"/>
      <c r="K1024" s="22"/>
      <c r="L1024" s="20"/>
      <c r="M1024" s="20"/>
      <c r="N1024" s="20"/>
      <c r="O1024" s="20"/>
    </row>
    <row r="1025" spans="2:15" s="3" customFormat="1" x14ac:dyDescent="0.35">
      <c r="B1025" s="2"/>
      <c r="C1025" s="2"/>
      <c r="D1025" s="2"/>
      <c r="E1025" s="20"/>
      <c r="F1025" s="20"/>
      <c r="G1025" s="20"/>
      <c r="H1025" s="22"/>
      <c r="I1025" s="22"/>
      <c r="J1025" s="22"/>
      <c r="K1025" s="22"/>
      <c r="L1025" s="20"/>
      <c r="M1025" s="20"/>
      <c r="N1025" s="20"/>
      <c r="O1025" s="20"/>
    </row>
    <row r="1026" spans="2:15" s="3" customFormat="1" x14ac:dyDescent="0.35">
      <c r="B1026" s="2"/>
      <c r="C1026" s="2"/>
      <c r="D1026" s="2"/>
      <c r="E1026" s="20"/>
      <c r="F1026" s="20"/>
      <c r="G1026" s="20"/>
      <c r="H1026" s="22"/>
      <c r="I1026" s="22"/>
      <c r="J1026" s="22"/>
      <c r="K1026" s="22"/>
      <c r="L1026" s="20"/>
      <c r="M1026" s="20"/>
      <c r="N1026" s="20"/>
      <c r="O1026" s="20"/>
    </row>
    <row r="1027" spans="2:15" s="3" customFormat="1" x14ac:dyDescent="0.35">
      <c r="B1027" s="2"/>
      <c r="C1027" s="2"/>
      <c r="D1027" s="2"/>
      <c r="E1027" s="20"/>
      <c r="F1027" s="20"/>
      <c r="G1027" s="20"/>
      <c r="H1027" s="22"/>
      <c r="I1027" s="22"/>
      <c r="J1027" s="22"/>
      <c r="K1027" s="22"/>
      <c r="L1027" s="20"/>
      <c r="M1027" s="20"/>
      <c r="N1027" s="20"/>
      <c r="O1027" s="20"/>
    </row>
    <row r="1028" spans="2:15" s="3" customFormat="1" x14ac:dyDescent="0.35">
      <c r="B1028" s="2"/>
      <c r="C1028" s="2"/>
      <c r="D1028" s="2"/>
      <c r="E1028" s="20"/>
      <c r="F1028" s="20"/>
      <c r="G1028" s="20"/>
      <c r="H1028" s="22"/>
      <c r="I1028" s="22"/>
      <c r="J1028" s="22"/>
      <c r="K1028" s="22"/>
      <c r="L1028" s="20"/>
      <c r="M1028" s="20"/>
      <c r="N1028" s="20"/>
      <c r="O1028" s="20"/>
    </row>
    <row r="1029" spans="2:15" s="3" customFormat="1" x14ac:dyDescent="0.35">
      <c r="B1029" s="2"/>
      <c r="C1029" s="2"/>
      <c r="D1029" s="2"/>
      <c r="E1029" s="20"/>
      <c r="F1029" s="20"/>
      <c r="G1029" s="20"/>
      <c r="H1029" s="22"/>
      <c r="I1029" s="22"/>
      <c r="J1029" s="22"/>
      <c r="K1029" s="22"/>
      <c r="L1029" s="20"/>
      <c r="M1029" s="20"/>
      <c r="N1029" s="20"/>
      <c r="O1029" s="20"/>
    </row>
    <row r="1030" spans="2:15" s="3" customFormat="1" x14ac:dyDescent="0.35">
      <c r="B1030" s="2"/>
      <c r="C1030" s="2"/>
      <c r="D1030" s="2"/>
      <c r="E1030" s="20"/>
      <c r="F1030" s="20"/>
      <c r="G1030" s="20"/>
      <c r="H1030" s="22"/>
      <c r="I1030" s="22"/>
      <c r="J1030" s="22"/>
      <c r="K1030" s="22"/>
      <c r="L1030" s="20"/>
      <c r="M1030" s="20"/>
      <c r="N1030" s="20"/>
      <c r="O1030" s="20"/>
    </row>
    <row r="1031" spans="2:15" s="3" customFormat="1" x14ac:dyDescent="0.35">
      <c r="B1031" s="2"/>
      <c r="C1031" s="2"/>
      <c r="D1031" s="2"/>
      <c r="E1031" s="20"/>
      <c r="F1031" s="20"/>
      <c r="G1031" s="20"/>
      <c r="H1031" s="22"/>
      <c r="I1031" s="22"/>
      <c r="J1031" s="22"/>
      <c r="K1031" s="22"/>
      <c r="L1031" s="20"/>
      <c r="M1031" s="20"/>
      <c r="N1031" s="20"/>
      <c r="O1031" s="20"/>
    </row>
    <row r="1032" spans="2:15" s="3" customFormat="1" x14ac:dyDescent="0.35">
      <c r="B1032" s="2"/>
      <c r="C1032" s="2"/>
      <c r="D1032" s="2"/>
      <c r="E1032" s="20"/>
      <c r="F1032" s="20"/>
      <c r="G1032" s="20"/>
      <c r="H1032" s="22"/>
      <c r="I1032" s="22"/>
      <c r="J1032" s="22"/>
      <c r="K1032" s="22"/>
      <c r="L1032" s="20"/>
      <c r="M1032" s="20"/>
      <c r="N1032" s="20"/>
      <c r="O1032" s="20"/>
    </row>
    <row r="1033" spans="2:15" s="3" customFormat="1" x14ac:dyDescent="0.35">
      <c r="B1033" s="2"/>
      <c r="C1033" s="2"/>
      <c r="D1033" s="2"/>
      <c r="E1033" s="20"/>
      <c r="F1033" s="20"/>
      <c r="G1033" s="20"/>
      <c r="H1033" s="22"/>
      <c r="I1033" s="22"/>
      <c r="J1033" s="22"/>
      <c r="K1033" s="22"/>
      <c r="L1033" s="20"/>
      <c r="M1033" s="20"/>
      <c r="N1033" s="20"/>
      <c r="O1033" s="20"/>
    </row>
    <row r="1034" spans="2:15" s="3" customFormat="1" x14ac:dyDescent="0.35">
      <c r="B1034" s="2"/>
      <c r="C1034" s="2"/>
      <c r="D1034" s="2"/>
      <c r="E1034" s="20"/>
      <c r="F1034" s="20"/>
      <c r="G1034" s="20"/>
      <c r="H1034" s="22"/>
      <c r="I1034" s="22"/>
      <c r="J1034" s="22"/>
      <c r="K1034" s="22"/>
      <c r="L1034" s="20"/>
      <c r="M1034" s="20"/>
      <c r="N1034" s="20"/>
      <c r="O1034" s="20"/>
    </row>
    <row r="1035" spans="2:15" s="3" customFormat="1" x14ac:dyDescent="0.35">
      <c r="B1035" s="2"/>
      <c r="C1035" s="2"/>
      <c r="D1035" s="2"/>
      <c r="E1035" s="20"/>
      <c r="F1035" s="20"/>
      <c r="G1035" s="20"/>
      <c r="H1035" s="22"/>
      <c r="I1035" s="22"/>
      <c r="J1035" s="22"/>
      <c r="K1035" s="22"/>
      <c r="L1035" s="20"/>
      <c r="M1035" s="20"/>
      <c r="N1035" s="20"/>
      <c r="O1035" s="20"/>
    </row>
    <row r="1036" spans="2:15" s="3" customFormat="1" x14ac:dyDescent="0.35">
      <c r="B1036" s="2"/>
      <c r="C1036" s="2"/>
      <c r="D1036" s="2"/>
      <c r="E1036" s="20"/>
      <c r="F1036" s="20"/>
      <c r="G1036" s="20"/>
      <c r="H1036" s="22"/>
      <c r="I1036" s="22"/>
      <c r="J1036" s="22"/>
      <c r="K1036" s="22"/>
      <c r="L1036" s="20"/>
      <c r="M1036" s="20"/>
      <c r="N1036" s="20"/>
      <c r="O1036" s="20"/>
    </row>
    <row r="1037" spans="2:15" s="3" customFormat="1" x14ac:dyDescent="0.35">
      <c r="B1037" s="2"/>
      <c r="C1037" s="2"/>
      <c r="D1037" s="2"/>
      <c r="E1037" s="20"/>
      <c r="F1037" s="20"/>
      <c r="G1037" s="20"/>
      <c r="H1037" s="22"/>
      <c r="I1037" s="22"/>
      <c r="J1037" s="22"/>
      <c r="K1037" s="22"/>
      <c r="L1037" s="20"/>
      <c r="M1037" s="20"/>
      <c r="N1037" s="20"/>
      <c r="O1037" s="20"/>
    </row>
    <row r="1038" spans="2:15" s="3" customFormat="1" x14ac:dyDescent="0.35">
      <c r="B1038" s="2"/>
      <c r="C1038" s="2"/>
      <c r="D1038" s="2"/>
      <c r="E1038" s="20"/>
      <c r="F1038" s="20"/>
      <c r="G1038" s="20"/>
      <c r="H1038" s="22"/>
      <c r="I1038" s="22"/>
      <c r="J1038" s="22"/>
      <c r="K1038" s="22"/>
      <c r="L1038" s="20"/>
      <c r="M1038" s="20"/>
      <c r="N1038" s="20"/>
      <c r="O1038" s="20"/>
    </row>
    <row r="1039" spans="2:15" s="3" customFormat="1" x14ac:dyDescent="0.35">
      <c r="B1039" s="2"/>
      <c r="C1039" s="2"/>
      <c r="D1039" s="2"/>
      <c r="E1039" s="20"/>
      <c r="F1039" s="20"/>
      <c r="G1039" s="20"/>
      <c r="H1039" s="22"/>
      <c r="I1039" s="22"/>
      <c r="J1039" s="22"/>
      <c r="K1039" s="22"/>
      <c r="L1039" s="20"/>
      <c r="M1039" s="20"/>
      <c r="N1039" s="20"/>
      <c r="O1039" s="20"/>
    </row>
    <row r="1040" spans="2:15" s="3" customFormat="1" x14ac:dyDescent="0.35">
      <c r="B1040" s="2"/>
      <c r="C1040" s="2"/>
      <c r="D1040" s="2"/>
      <c r="E1040" s="20"/>
      <c r="F1040" s="20"/>
      <c r="G1040" s="20"/>
      <c r="H1040" s="22"/>
      <c r="I1040" s="22"/>
      <c r="J1040" s="22"/>
      <c r="K1040" s="22"/>
      <c r="L1040" s="20"/>
      <c r="M1040" s="20"/>
      <c r="N1040" s="20"/>
      <c r="O1040" s="20"/>
    </row>
    <row r="1041" spans="2:15" s="3" customFormat="1" x14ac:dyDescent="0.35">
      <c r="B1041" s="2"/>
      <c r="C1041" s="2"/>
      <c r="D1041" s="2"/>
      <c r="E1041" s="20"/>
      <c r="F1041" s="20"/>
      <c r="G1041" s="20"/>
      <c r="H1041" s="22"/>
      <c r="I1041" s="22"/>
      <c r="J1041" s="22"/>
      <c r="K1041" s="22"/>
      <c r="L1041" s="20"/>
      <c r="M1041" s="20"/>
      <c r="N1041" s="20"/>
      <c r="O1041" s="20"/>
    </row>
    <row r="1042" spans="2:15" s="3" customFormat="1" x14ac:dyDescent="0.35">
      <c r="B1042" s="2"/>
      <c r="C1042" s="2"/>
      <c r="D1042" s="2"/>
      <c r="E1042" s="20"/>
      <c r="F1042" s="20"/>
      <c r="G1042" s="20"/>
      <c r="H1042" s="22"/>
      <c r="I1042" s="22"/>
      <c r="J1042" s="22"/>
      <c r="K1042" s="22"/>
      <c r="L1042" s="20"/>
      <c r="M1042" s="20"/>
      <c r="N1042" s="20"/>
      <c r="O1042" s="20"/>
    </row>
    <row r="1043" spans="2:15" s="3" customFormat="1" x14ac:dyDescent="0.35">
      <c r="B1043" s="2"/>
      <c r="C1043" s="2"/>
      <c r="D1043" s="2"/>
      <c r="E1043" s="20"/>
      <c r="F1043" s="20"/>
      <c r="G1043" s="20"/>
      <c r="H1043" s="22"/>
      <c r="I1043" s="22"/>
      <c r="J1043" s="22"/>
      <c r="K1043" s="22"/>
      <c r="L1043" s="20"/>
      <c r="M1043" s="20"/>
      <c r="N1043" s="20"/>
      <c r="O1043" s="20"/>
    </row>
    <row r="1044" spans="2:15" s="3" customFormat="1" x14ac:dyDescent="0.35">
      <c r="B1044" s="2"/>
      <c r="C1044" s="2"/>
      <c r="D1044" s="2"/>
      <c r="E1044" s="20"/>
      <c r="F1044" s="20"/>
      <c r="G1044" s="20"/>
      <c r="H1044" s="22"/>
      <c r="I1044" s="22"/>
      <c r="J1044" s="22"/>
      <c r="K1044" s="22"/>
      <c r="L1044" s="20"/>
      <c r="M1044" s="20"/>
      <c r="N1044" s="20"/>
      <c r="O1044" s="20"/>
    </row>
    <row r="1045" spans="2:15" s="3" customFormat="1" x14ac:dyDescent="0.35">
      <c r="B1045" s="2"/>
      <c r="C1045" s="2"/>
      <c r="D1045" s="2"/>
      <c r="E1045" s="20"/>
      <c r="F1045" s="20"/>
      <c r="G1045" s="20"/>
      <c r="H1045" s="22"/>
      <c r="I1045" s="22"/>
      <c r="J1045" s="22"/>
      <c r="K1045" s="22"/>
      <c r="L1045" s="20"/>
      <c r="M1045" s="20"/>
      <c r="N1045" s="20"/>
      <c r="O1045" s="20"/>
    </row>
    <row r="1046" spans="2:15" s="3" customFormat="1" x14ac:dyDescent="0.35">
      <c r="B1046" s="2"/>
      <c r="C1046" s="2"/>
      <c r="D1046" s="2"/>
      <c r="E1046" s="20"/>
      <c r="F1046" s="20"/>
      <c r="G1046" s="20"/>
      <c r="H1046" s="22"/>
      <c r="I1046" s="22"/>
      <c r="J1046" s="22"/>
      <c r="K1046" s="22"/>
      <c r="L1046" s="20"/>
      <c r="M1046" s="20"/>
      <c r="N1046" s="20"/>
      <c r="O1046" s="20"/>
    </row>
    <row r="1047" spans="2:15" s="3" customFormat="1" x14ac:dyDescent="0.35">
      <c r="B1047" s="2"/>
      <c r="C1047" s="2"/>
      <c r="D1047" s="2"/>
      <c r="E1047" s="20"/>
      <c r="F1047" s="20"/>
      <c r="G1047" s="20"/>
      <c r="H1047" s="22"/>
      <c r="I1047" s="22"/>
      <c r="J1047" s="22"/>
      <c r="K1047" s="22"/>
      <c r="L1047" s="20"/>
      <c r="M1047" s="20"/>
      <c r="N1047" s="20"/>
      <c r="O1047" s="20"/>
    </row>
    <row r="1048" spans="2:15" s="3" customFormat="1" x14ac:dyDescent="0.35">
      <c r="B1048" s="2"/>
      <c r="C1048" s="2"/>
      <c r="D1048" s="2"/>
      <c r="E1048" s="20"/>
      <c r="F1048" s="20"/>
      <c r="G1048" s="20"/>
      <c r="H1048" s="22"/>
      <c r="I1048" s="22"/>
      <c r="J1048" s="22"/>
      <c r="K1048" s="22"/>
      <c r="L1048" s="20"/>
      <c r="M1048" s="20"/>
      <c r="N1048" s="20"/>
      <c r="O1048" s="20"/>
    </row>
    <row r="1049" spans="2:15" s="3" customFormat="1" x14ac:dyDescent="0.35">
      <c r="B1049" s="2"/>
      <c r="C1049" s="2"/>
      <c r="D1049" s="2"/>
      <c r="E1049" s="20"/>
      <c r="F1049" s="20"/>
      <c r="G1049" s="20"/>
      <c r="H1049" s="22"/>
      <c r="I1049" s="22"/>
      <c r="J1049" s="22"/>
      <c r="K1049" s="22"/>
      <c r="L1049" s="20"/>
      <c r="M1049" s="20"/>
      <c r="N1049" s="20"/>
      <c r="O1049" s="20"/>
    </row>
    <row r="1050" spans="2:15" s="3" customFormat="1" x14ac:dyDescent="0.35">
      <c r="B1050" s="2"/>
      <c r="C1050" s="2"/>
      <c r="D1050" s="2"/>
      <c r="E1050" s="20"/>
      <c r="F1050" s="20"/>
      <c r="G1050" s="20"/>
      <c r="H1050" s="22"/>
      <c r="I1050" s="22"/>
      <c r="J1050" s="22"/>
      <c r="K1050" s="22"/>
      <c r="L1050" s="20"/>
      <c r="M1050" s="20"/>
      <c r="N1050" s="20"/>
      <c r="O1050" s="20"/>
    </row>
    <row r="1051" spans="2:15" s="3" customFormat="1" x14ac:dyDescent="0.35">
      <c r="B1051" s="2"/>
      <c r="C1051" s="2"/>
      <c r="D1051" s="2"/>
      <c r="E1051" s="20"/>
      <c r="F1051" s="20"/>
      <c r="G1051" s="20"/>
      <c r="H1051" s="22"/>
      <c r="I1051" s="22"/>
      <c r="J1051" s="22"/>
      <c r="K1051" s="22"/>
      <c r="L1051" s="20"/>
      <c r="M1051" s="20"/>
      <c r="N1051" s="20"/>
      <c r="O1051" s="20"/>
    </row>
    <row r="1052" spans="2:15" s="3" customFormat="1" x14ac:dyDescent="0.35">
      <c r="B1052" s="2"/>
      <c r="C1052" s="2"/>
      <c r="D1052" s="2"/>
      <c r="E1052" s="20"/>
      <c r="F1052" s="20"/>
      <c r="G1052" s="20"/>
      <c r="H1052" s="22"/>
      <c r="I1052" s="22"/>
      <c r="J1052" s="22"/>
      <c r="K1052" s="22"/>
      <c r="L1052" s="20"/>
      <c r="M1052" s="20"/>
      <c r="N1052" s="20"/>
      <c r="O1052" s="20"/>
    </row>
    <row r="1053" spans="2:15" s="3" customFormat="1" x14ac:dyDescent="0.35">
      <c r="B1053" s="2"/>
      <c r="C1053" s="2"/>
      <c r="D1053" s="2"/>
      <c r="E1053" s="20"/>
      <c r="F1053" s="20"/>
      <c r="G1053" s="20"/>
      <c r="H1053" s="22"/>
      <c r="I1053" s="22"/>
      <c r="J1053" s="22"/>
      <c r="K1053" s="22"/>
      <c r="L1053" s="20"/>
      <c r="M1053" s="20"/>
      <c r="N1053" s="20"/>
      <c r="O1053" s="20"/>
    </row>
    <row r="1054" spans="2:15" s="3" customFormat="1" x14ac:dyDescent="0.35">
      <c r="B1054" s="2"/>
      <c r="C1054" s="2"/>
      <c r="D1054" s="2"/>
      <c r="E1054" s="20"/>
      <c r="F1054" s="20"/>
      <c r="G1054" s="20"/>
      <c r="H1054" s="22"/>
      <c r="I1054" s="22"/>
      <c r="J1054" s="22"/>
      <c r="K1054" s="22"/>
      <c r="L1054" s="20"/>
      <c r="M1054" s="20"/>
      <c r="N1054" s="20"/>
      <c r="O1054" s="20"/>
    </row>
    <row r="1055" spans="2:15" s="3" customFormat="1" x14ac:dyDescent="0.35">
      <c r="B1055" s="2"/>
      <c r="C1055" s="2"/>
      <c r="D1055" s="2"/>
      <c r="E1055" s="20"/>
      <c r="F1055" s="20"/>
      <c r="G1055" s="20"/>
      <c r="H1055" s="22"/>
      <c r="I1055" s="22"/>
      <c r="J1055" s="22"/>
      <c r="K1055" s="22"/>
      <c r="L1055" s="20"/>
      <c r="M1055" s="20"/>
      <c r="N1055" s="20"/>
      <c r="O1055" s="20"/>
    </row>
    <row r="1056" spans="2:15" s="3" customFormat="1" x14ac:dyDescent="0.35">
      <c r="B1056" s="2"/>
      <c r="C1056" s="2"/>
      <c r="D1056" s="2"/>
      <c r="E1056" s="20"/>
      <c r="F1056" s="20"/>
      <c r="G1056" s="20"/>
      <c r="H1056" s="22"/>
      <c r="I1056" s="22"/>
      <c r="J1056" s="22"/>
      <c r="K1056" s="22"/>
      <c r="L1056" s="20"/>
      <c r="M1056" s="20"/>
      <c r="N1056" s="20"/>
      <c r="O1056" s="20"/>
    </row>
    <row r="1057" spans="2:15" s="3" customFormat="1" x14ac:dyDescent="0.35">
      <c r="B1057" s="2"/>
      <c r="C1057" s="2"/>
      <c r="D1057" s="2"/>
      <c r="E1057" s="20"/>
      <c r="F1057" s="20"/>
      <c r="G1057" s="20"/>
      <c r="H1057" s="22"/>
      <c r="I1057" s="22"/>
      <c r="J1057" s="22"/>
      <c r="K1057" s="22"/>
      <c r="L1057" s="20"/>
      <c r="M1057" s="20"/>
      <c r="N1057" s="20"/>
      <c r="O1057" s="20"/>
    </row>
    <row r="1058" spans="2:15" s="3" customFormat="1" x14ac:dyDescent="0.35">
      <c r="B1058" s="2"/>
      <c r="C1058" s="2"/>
      <c r="D1058" s="2"/>
      <c r="E1058" s="20"/>
      <c r="F1058" s="20"/>
      <c r="G1058" s="20"/>
      <c r="H1058" s="22"/>
      <c r="I1058" s="22"/>
      <c r="J1058" s="22"/>
      <c r="K1058" s="22"/>
      <c r="L1058" s="20"/>
      <c r="M1058" s="20"/>
      <c r="N1058" s="20"/>
      <c r="O1058" s="20"/>
    </row>
    <row r="1059" spans="2:15" s="3" customFormat="1" x14ac:dyDescent="0.35">
      <c r="B1059" s="2"/>
      <c r="C1059" s="2"/>
      <c r="D1059" s="2"/>
      <c r="E1059" s="20"/>
      <c r="F1059" s="20"/>
      <c r="G1059" s="20"/>
      <c r="H1059" s="22"/>
      <c r="I1059" s="22"/>
      <c r="J1059" s="22"/>
      <c r="K1059" s="22"/>
      <c r="L1059" s="20"/>
      <c r="M1059" s="20"/>
      <c r="N1059" s="20"/>
      <c r="O1059" s="20"/>
    </row>
    <row r="1060" spans="2:15" s="3" customFormat="1" x14ac:dyDescent="0.35">
      <c r="B1060" s="2"/>
      <c r="C1060" s="2"/>
      <c r="D1060" s="2"/>
      <c r="E1060" s="20"/>
      <c r="F1060" s="20"/>
      <c r="G1060" s="20"/>
      <c r="H1060" s="22"/>
      <c r="I1060" s="22"/>
      <c r="J1060" s="22"/>
      <c r="K1060" s="22"/>
      <c r="L1060" s="20"/>
      <c r="M1060" s="20"/>
      <c r="N1060" s="20"/>
      <c r="O1060" s="20"/>
    </row>
    <row r="1061" spans="2:15" s="3" customFormat="1" x14ac:dyDescent="0.35">
      <c r="B1061" s="2"/>
      <c r="C1061" s="2"/>
      <c r="D1061" s="2"/>
      <c r="E1061" s="20"/>
      <c r="F1061" s="20"/>
      <c r="G1061" s="20"/>
      <c r="H1061" s="22"/>
      <c r="I1061" s="22"/>
      <c r="J1061" s="22"/>
      <c r="K1061" s="22"/>
      <c r="L1061" s="20"/>
      <c r="M1061" s="20"/>
      <c r="N1061" s="20"/>
      <c r="O1061" s="20"/>
    </row>
    <row r="1062" spans="2:15" s="3" customFormat="1" x14ac:dyDescent="0.35">
      <c r="B1062" s="2"/>
      <c r="C1062" s="2"/>
      <c r="D1062" s="2"/>
      <c r="E1062" s="20"/>
      <c r="F1062" s="20"/>
      <c r="G1062" s="20"/>
      <c r="H1062" s="22"/>
      <c r="I1062" s="22"/>
      <c r="J1062" s="22"/>
      <c r="K1062" s="22"/>
      <c r="L1062" s="20"/>
      <c r="M1062" s="20"/>
      <c r="N1062" s="20"/>
      <c r="O1062" s="20"/>
    </row>
    <row r="1063" spans="2:15" s="3" customFormat="1" x14ac:dyDescent="0.35">
      <c r="B1063" s="2"/>
      <c r="C1063" s="2"/>
      <c r="D1063" s="2"/>
      <c r="E1063" s="20"/>
      <c r="F1063" s="20"/>
      <c r="G1063" s="20"/>
      <c r="H1063" s="22"/>
      <c r="I1063" s="22"/>
      <c r="J1063" s="22"/>
      <c r="K1063" s="22"/>
      <c r="L1063" s="20"/>
      <c r="M1063" s="20"/>
      <c r="N1063" s="20"/>
      <c r="O1063" s="20"/>
    </row>
    <row r="1064" spans="2:15" s="3" customFormat="1" x14ac:dyDescent="0.35">
      <c r="B1064" s="2"/>
      <c r="C1064" s="2"/>
      <c r="D1064" s="2"/>
      <c r="E1064" s="20"/>
      <c r="F1064" s="20"/>
      <c r="G1064" s="20"/>
      <c r="H1064" s="22"/>
      <c r="I1064" s="22"/>
      <c r="J1064" s="22"/>
      <c r="K1064" s="22"/>
      <c r="L1064" s="20"/>
      <c r="M1064" s="20"/>
      <c r="N1064" s="20"/>
      <c r="O1064" s="20"/>
    </row>
    <row r="1065" spans="2:15" s="3" customFormat="1" x14ac:dyDescent="0.35">
      <c r="B1065" s="2"/>
      <c r="C1065" s="2"/>
      <c r="D1065" s="2"/>
      <c r="E1065" s="20"/>
      <c r="F1065" s="20"/>
      <c r="G1065" s="20"/>
      <c r="H1065" s="22"/>
      <c r="I1065" s="22"/>
      <c r="J1065" s="22"/>
      <c r="K1065" s="22"/>
      <c r="L1065" s="20"/>
      <c r="M1065" s="20"/>
      <c r="N1065" s="20"/>
      <c r="O1065" s="20"/>
    </row>
    <row r="1066" spans="2:15" s="3" customFormat="1" x14ac:dyDescent="0.35">
      <c r="B1066" s="2"/>
      <c r="C1066" s="2"/>
      <c r="D1066" s="2"/>
      <c r="E1066" s="20"/>
      <c r="F1066" s="20"/>
      <c r="G1066" s="20"/>
      <c r="H1066" s="22"/>
      <c r="I1066" s="22"/>
      <c r="J1066" s="22"/>
      <c r="K1066" s="22"/>
      <c r="L1066" s="20"/>
      <c r="M1066" s="20"/>
      <c r="N1066" s="20"/>
      <c r="O1066" s="20"/>
    </row>
    <row r="1067" spans="2:15" s="3" customFormat="1" x14ac:dyDescent="0.35">
      <c r="B1067" s="2"/>
      <c r="C1067" s="2"/>
      <c r="D1067" s="2"/>
      <c r="E1067" s="20"/>
      <c r="F1067" s="20"/>
      <c r="G1067" s="20"/>
      <c r="H1067" s="22"/>
      <c r="I1067" s="22"/>
      <c r="J1067" s="22"/>
      <c r="K1067" s="22"/>
      <c r="L1067" s="20"/>
      <c r="M1067" s="20"/>
      <c r="N1067" s="20"/>
      <c r="O1067" s="20"/>
    </row>
    <row r="1068" spans="2:15" s="3" customFormat="1" x14ac:dyDescent="0.35">
      <c r="B1068" s="2"/>
      <c r="C1068" s="2"/>
      <c r="D1068" s="2"/>
      <c r="E1068" s="20"/>
      <c r="F1068" s="20"/>
      <c r="G1068" s="20"/>
      <c r="H1068" s="22"/>
      <c r="I1068" s="22"/>
      <c r="J1068" s="22"/>
      <c r="K1068" s="22"/>
      <c r="L1068" s="20"/>
      <c r="M1068" s="20"/>
      <c r="N1068" s="20"/>
      <c r="O1068" s="20"/>
    </row>
    <row r="1069" spans="2:15" s="3" customFormat="1" x14ac:dyDescent="0.35">
      <c r="B1069" s="2"/>
      <c r="C1069" s="2"/>
      <c r="D1069" s="2"/>
      <c r="E1069" s="20"/>
      <c r="F1069" s="20"/>
      <c r="G1069" s="20"/>
      <c r="H1069" s="22"/>
      <c r="I1069" s="22"/>
      <c r="J1069" s="22"/>
      <c r="K1069" s="22"/>
      <c r="L1069" s="20"/>
      <c r="M1069" s="20"/>
      <c r="N1069" s="20"/>
      <c r="O1069" s="20"/>
    </row>
    <row r="1070" spans="2:15" s="3" customFormat="1" x14ac:dyDescent="0.35">
      <c r="B1070" s="2"/>
      <c r="C1070" s="2"/>
      <c r="D1070" s="2"/>
      <c r="E1070" s="20"/>
      <c r="F1070" s="20"/>
      <c r="G1070" s="20"/>
      <c r="H1070" s="22"/>
      <c r="I1070" s="22"/>
      <c r="J1070" s="22"/>
      <c r="K1070" s="22"/>
      <c r="L1070" s="20"/>
      <c r="M1070" s="20"/>
      <c r="N1070" s="20"/>
      <c r="O1070" s="20"/>
    </row>
    <row r="1071" spans="2:15" s="3" customFormat="1" x14ac:dyDescent="0.35">
      <c r="B1071" s="2"/>
      <c r="C1071" s="2"/>
      <c r="D1071" s="2"/>
      <c r="E1071" s="20"/>
      <c r="F1071" s="20"/>
      <c r="G1071" s="20"/>
      <c r="H1071" s="22"/>
      <c r="I1071" s="22"/>
      <c r="J1071" s="22"/>
      <c r="K1071" s="22"/>
      <c r="L1071" s="20"/>
      <c r="M1071" s="20"/>
      <c r="N1071" s="20"/>
      <c r="O1071" s="20"/>
    </row>
    <row r="1072" spans="2:15" s="3" customFormat="1" x14ac:dyDescent="0.35">
      <c r="B1072" s="2"/>
      <c r="C1072" s="2"/>
      <c r="D1072" s="2"/>
      <c r="E1072" s="20"/>
      <c r="F1072" s="20"/>
      <c r="G1072" s="20"/>
      <c r="H1072" s="22"/>
      <c r="I1072" s="22"/>
      <c r="J1072" s="22"/>
      <c r="K1072" s="22"/>
      <c r="L1072" s="20"/>
      <c r="M1072" s="20"/>
      <c r="N1072" s="20"/>
      <c r="O1072" s="20"/>
    </row>
    <row r="1073" spans="2:15" s="3" customFormat="1" x14ac:dyDescent="0.35">
      <c r="B1073" s="2"/>
      <c r="C1073" s="2"/>
      <c r="D1073" s="2"/>
      <c r="E1073" s="20"/>
      <c r="F1073" s="20"/>
      <c r="G1073" s="20"/>
      <c r="H1073" s="22"/>
      <c r="I1073" s="22"/>
      <c r="J1073" s="22"/>
      <c r="K1073" s="22"/>
      <c r="L1073" s="20"/>
      <c r="M1073" s="20"/>
      <c r="N1073" s="20"/>
      <c r="O1073" s="20"/>
    </row>
    <row r="1074" spans="2:15" s="3" customFormat="1" x14ac:dyDescent="0.35">
      <c r="B1074" s="2"/>
      <c r="C1074" s="2"/>
      <c r="D1074" s="2"/>
      <c r="E1074" s="20"/>
      <c r="F1074" s="20"/>
      <c r="G1074" s="20"/>
      <c r="H1074" s="22"/>
      <c r="I1074" s="22"/>
      <c r="J1074" s="22"/>
      <c r="K1074" s="22"/>
      <c r="L1074" s="20"/>
      <c r="M1074" s="20"/>
      <c r="N1074" s="20"/>
      <c r="O1074" s="20"/>
    </row>
    <row r="1075" spans="2:15" s="3" customFormat="1" x14ac:dyDescent="0.35">
      <c r="B1075" s="2"/>
      <c r="C1075" s="2"/>
      <c r="D1075" s="2"/>
      <c r="E1075" s="20"/>
      <c r="F1075" s="20"/>
      <c r="G1075" s="20"/>
      <c r="H1075" s="22"/>
      <c r="I1075" s="22"/>
      <c r="J1075" s="22"/>
      <c r="K1075" s="22"/>
      <c r="L1075" s="20"/>
      <c r="M1075" s="20"/>
      <c r="N1075" s="20"/>
      <c r="O1075" s="20"/>
    </row>
    <row r="1076" spans="2:15" s="3" customFormat="1" x14ac:dyDescent="0.35">
      <c r="B1076" s="2"/>
      <c r="C1076" s="2"/>
      <c r="D1076" s="2"/>
      <c r="E1076" s="20"/>
      <c r="F1076" s="20"/>
      <c r="G1076" s="20"/>
      <c r="H1076" s="22"/>
      <c r="I1076" s="22"/>
      <c r="J1076" s="22"/>
      <c r="K1076" s="22"/>
      <c r="L1076" s="20"/>
      <c r="M1076" s="20"/>
      <c r="N1076" s="20"/>
      <c r="O1076" s="20"/>
    </row>
    <row r="1077" spans="2:15" s="3" customFormat="1" x14ac:dyDescent="0.35">
      <c r="B1077" s="2"/>
      <c r="C1077" s="2"/>
      <c r="D1077" s="2"/>
      <c r="E1077" s="20"/>
      <c r="F1077" s="20"/>
      <c r="G1077" s="20"/>
      <c r="H1077" s="22"/>
      <c r="I1077" s="22"/>
      <c r="J1077" s="22"/>
      <c r="K1077" s="22"/>
      <c r="L1077" s="20"/>
      <c r="M1077" s="20"/>
      <c r="N1077" s="20"/>
      <c r="O1077" s="20"/>
    </row>
    <row r="1078" spans="2:15" s="3" customFormat="1" x14ac:dyDescent="0.35">
      <c r="B1078" s="2"/>
      <c r="C1078" s="2"/>
      <c r="D1078" s="2"/>
      <c r="E1078" s="20"/>
      <c r="F1078" s="20"/>
      <c r="G1078" s="20"/>
      <c r="H1078" s="22"/>
      <c r="I1078" s="22"/>
      <c r="J1078" s="22"/>
      <c r="K1078" s="22"/>
      <c r="L1078" s="20"/>
      <c r="M1078" s="20"/>
      <c r="N1078" s="20"/>
      <c r="O1078" s="20"/>
    </row>
    <row r="1079" spans="2:15" s="3" customFormat="1" x14ac:dyDescent="0.35">
      <c r="B1079" s="2"/>
      <c r="C1079" s="2"/>
      <c r="D1079" s="2"/>
      <c r="E1079" s="20"/>
      <c r="F1079" s="20"/>
      <c r="G1079" s="20"/>
      <c r="H1079" s="22"/>
      <c r="I1079" s="22"/>
      <c r="J1079" s="22"/>
      <c r="K1079" s="22"/>
      <c r="L1079" s="20"/>
      <c r="M1079" s="20"/>
      <c r="N1079" s="20"/>
      <c r="O1079" s="20"/>
    </row>
    <row r="1080" spans="2:15" s="3" customFormat="1" x14ac:dyDescent="0.35">
      <c r="B1080" s="2"/>
      <c r="C1080" s="2"/>
      <c r="D1080" s="2"/>
      <c r="E1080" s="20"/>
      <c r="F1080" s="20"/>
      <c r="G1080" s="20"/>
      <c r="H1080" s="22"/>
      <c r="I1080" s="22"/>
      <c r="J1080" s="22"/>
      <c r="K1080" s="22"/>
      <c r="L1080" s="20"/>
      <c r="M1080" s="20"/>
      <c r="N1080" s="20"/>
      <c r="O1080" s="20"/>
    </row>
    <row r="1081" spans="2:15" s="3" customFormat="1" x14ac:dyDescent="0.35">
      <c r="B1081" s="2"/>
      <c r="C1081" s="2"/>
      <c r="D1081" s="2"/>
      <c r="E1081" s="20"/>
      <c r="F1081" s="20"/>
      <c r="G1081" s="20"/>
      <c r="H1081" s="22"/>
      <c r="I1081" s="22"/>
      <c r="J1081" s="22"/>
      <c r="K1081" s="22"/>
      <c r="L1081" s="20"/>
      <c r="M1081" s="20"/>
      <c r="N1081" s="20"/>
      <c r="O1081" s="20"/>
    </row>
    <row r="1082" spans="2:15" s="3" customFormat="1" x14ac:dyDescent="0.35">
      <c r="B1082" s="2"/>
      <c r="C1082" s="2"/>
      <c r="D1082" s="2"/>
      <c r="E1082" s="20"/>
      <c r="F1082" s="20"/>
      <c r="G1082" s="20"/>
      <c r="H1082" s="22"/>
      <c r="I1082" s="22"/>
      <c r="J1082" s="22"/>
      <c r="K1082" s="22"/>
      <c r="L1082" s="20"/>
      <c r="M1082" s="20"/>
      <c r="N1082" s="20"/>
      <c r="O1082" s="20"/>
    </row>
    <row r="1083" spans="2:15" s="3" customFormat="1" x14ac:dyDescent="0.35">
      <c r="B1083" s="2"/>
      <c r="C1083" s="2"/>
      <c r="D1083" s="2"/>
      <c r="E1083" s="20"/>
      <c r="F1083" s="20"/>
      <c r="G1083" s="20"/>
      <c r="H1083" s="22"/>
      <c r="I1083" s="22"/>
      <c r="J1083" s="22"/>
      <c r="K1083" s="22"/>
      <c r="L1083" s="20"/>
      <c r="M1083" s="20"/>
      <c r="N1083" s="20"/>
      <c r="O1083" s="20"/>
    </row>
    <row r="1084" spans="2:15" s="3" customFormat="1" x14ac:dyDescent="0.35">
      <c r="B1084" s="2"/>
      <c r="C1084" s="2"/>
      <c r="D1084" s="2"/>
      <c r="E1084" s="20"/>
      <c r="F1084" s="20"/>
      <c r="G1084" s="20"/>
      <c r="H1084" s="22"/>
      <c r="I1084" s="22"/>
      <c r="J1084" s="22"/>
      <c r="K1084" s="22"/>
      <c r="L1084" s="20"/>
      <c r="M1084" s="20"/>
      <c r="N1084" s="20"/>
      <c r="O1084" s="20"/>
    </row>
    <row r="1085" spans="2:15" s="3" customFormat="1" x14ac:dyDescent="0.35">
      <c r="B1085" s="2"/>
      <c r="C1085" s="2"/>
      <c r="D1085" s="2"/>
      <c r="E1085" s="20"/>
      <c r="F1085" s="20"/>
      <c r="G1085" s="20"/>
      <c r="H1085" s="22"/>
      <c r="I1085" s="22"/>
      <c r="J1085" s="22"/>
      <c r="K1085" s="22"/>
      <c r="L1085" s="20"/>
      <c r="M1085" s="20"/>
      <c r="N1085" s="20"/>
      <c r="O1085" s="20"/>
    </row>
    <row r="1086" spans="2:15" s="3" customFormat="1" x14ac:dyDescent="0.35">
      <c r="B1086" s="2"/>
      <c r="C1086" s="2"/>
      <c r="D1086" s="2"/>
      <c r="E1086" s="20"/>
      <c r="F1086" s="20"/>
      <c r="G1086" s="20"/>
      <c r="H1086" s="22"/>
      <c r="I1086" s="22"/>
      <c r="J1086" s="22"/>
      <c r="K1086" s="22"/>
      <c r="L1086" s="20"/>
      <c r="M1086" s="20"/>
      <c r="N1086" s="20"/>
      <c r="O1086" s="20"/>
    </row>
    <row r="1087" spans="2:15" s="3" customFormat="1" x14ac:dyDescent="0.35">
      <c r="B1087" s="2"/>
      <c r="C1087" s="2"/>
      <c r="D1087" s="2"/>
      <c r="E1087" s="20"/>
      <c r="F1087" s="20"/>
      <c r="G1087" s="20"/>
      <c r="H1087" s="22"/>
      <c r="I1087" s="22"/>
      <c r="J1087" s="22"/>
      <c r="K1087" s="22"/>
      <c r="L1087" s="20"/>
      <c r="M1087" s="20"/>
      <c r="N1087" s="20"/>
      <c r="O1087" s="20"/>
    </row>
    <row r="1088" spans="2:15" s="3" customFormat="1" x14ac:dyDescent="0.35">
      <c r="B1088" s="2"/>
      <c r="C1088" s="2"/>
      <c r="D1088" s="2"/>
      <c r="E1088" s="20"/>
      <c r="F1088" s="20"/>
      <c r="G1088" s="20"/>
      <c r="H1088" s="22"/>
      <c r="I1088" s="22"/>
      <c r="J1088" s="22"/>
      <c r="K1088" s="22"/>
      <c r="L1088" s="20"/>
      <c r="M1088" s="20"/>
      <c r="N1088" s="20"/>
      <c r="O1088" s="20"/>
    </row>
    <row r="1089" spans="2:15" s="3" customFormat="1" x14ac:dyDescent="0.35">
      <c r="B1089" s="2"/>
      <c r="C1089" s="2"/>
      <c r="D1089" s="2"/>
      <c r="E1089" s="20"/>
      <c r="F1089" s="20"/>
      <c r="G1089" s="20"/>
      <c r="H1089" s="22"/>
      <c r="I1089" s="22"/>
      <c r="J1089" s="22"/>
      <c r="K1089" s="22"/>
      <c r="L1089" s="20"/>
      <c r="M1089" s="20"/>
      <c r="N1089" s="20"/>
      <c r="O1089" s="20"/>
    </row>
    <row r="1090" spans="2:15" s="3" customFormat="1" x14ac:dyDescent="0.35">
      <c r="B1090" s="2"/>
      <c r="C1090" s="2"/>
      <c r="D1090" s="2"/>
      <c r="E1090" s="20"/>
      <c r="F1090" s="20"/>
      <c r="G1090" s="20"/>
      <c r="H1090" s="22"/>
      <c r="I1090" s="22"/>
      <c r="J1090" s="22"/>
      <c r="K1090" s="22"/>
      <c r="L1090" s="20"/>
      <c r="M1090" s="20"/>
      <c r="N1090" s="20"/>
      <c r="O1090" s="20"/>
    </row>
    <row r="1091" spans="2:15" s="3" customFormat="1" x14ac:dyDescent="0.35">
      <c r="B1091" s="2"/>
      <c r="C1091" s="2"/>
      <c r="D1091" s="2"/>
      <c r="E1091" s="20"/>
      <c r="F1091" s="20"/>
      <c r="G1091" s="20"/>
      <c r="H1091" s="22"/>
      <c r="I1091" s="22"/>
      <c r="J1091" s="22"/>
      <c r="K1091" s="22"/>
      <c r="L1091" s="20"/>
      <c r="M1091" s="20"/>
      <c r="N1091" s="20"/>
      <c r="O1091" s="20"/>
    </row>
    <row r="1092" spans="2:15" s="3" customFormat="1" x14ac:dyDescent="0.35">
      <c r="B1092" s="2"/>
      <c r="C1092" s="2"/>
      <c r="D1092" s="2"/>
      <c r="E1092" s="20"/>
      <c r="F1092" s="20"/>
      <c r="G1092" s="20"/>
      <c r="H1092" s="22"/>
      <c r="I1092" s="22"/>
      <c r="J1092" s="22"/>
      <c r="K1092" s="22"/>
      <c r="L1092" s="20"/>
      <c r="M1092" s="20"/>
      <c r="N1092" s="20"/>
      <c r="O1092" s="20"/>
    </row>
    <row r="1093" spans="2:15" s="3" customFormat="1" x14ac:dyDescent="0.35">
      <c r="B1093" s="2"/>
      <c r="C1093" s="2"/>
      <c r="D1093" s="2"/>
      <c r="E1093" s="20"/>
      <c r="F1093" s="20"/>
      <c r="G1093" s="20"/>
      <c r="H1093" s="22"/>
      <c r="I1093" s="22"/>
      <c r="J1093" s="22"/>
      <c r="K1093" s="22"/>
      <c r="L1093" s="20"/>
      <c r="M1093" s="20"/>
      <c r="N1093" s="20"/>
      <c r="O1093" s="20"/>
    </row>
    <row r="1094" spans="2:15" s="3" customFormat="1" x14ac:dyDescent="0.35">
      <c r="B1094" s="2"/>
      <c r="C1094" s="2"/>
      <c r="D1094" s="2"/>
      <c r="E1094" s="20"/>
      <c r="F1094" s="20"/>
      <c r="G1094" s="20"/>
      <c r="H1094" s="22"/>
      <c r="I1094" s="22"/>
      <c r="J1094" s="22"/>
      <c r="K1094" s="22"/>
      <c r="L1094" s="20"/>
      <c r="M1094" s="20"/>
      <c r="N1094" s="20"/>
      <c r="O1094" s="20"/>
    </row>
    <row r="1095" spans="2:15" s="3" customFormat="1" x14ac:dyDescent="0.35">
      <c r="B1095" s="2"/>
      <c r="C1095" s="2"/>
      <c r="D1095" s="2"/>
      <c r="E1095" s="20"/>
      <c r="F1095" s="20"/>
      <c r="G1095" s="20"/>
      <c r="H1095" s="22"/>
      <c r="I1095" s="22"/>
      <c r="J1095" s="22"/>
      <c r="K1095" s="22"/>
      <c r="L1095" s="20"/>
      <c r="M1095" s="20"/>
      <c r="N1095" s="20"/>
      <c r="O1095" s="20"/>
    </row>
    <row r="1096" spans="2:15" s="3" customFormat="1" x14ac:dyDescent="0.35">
      <c r="B1096" s="2"/>
      <c r="C1096" s="2"/>
      <c r="D1096" s="2"/>
      <c r="E1096" s="20"/>
      <c r="F1096" s="20"/>
      <c r="G1096" s="20"/>
      <c r="H1096" s="22"/>
      <c r="I1096" s="22"/>
      <c r="J1096" s="22"/>
      <c r="K1096" s="22"/>
      <c r="L1096" s="20"/>
      <c r="M1096" s="20"/>
      <c r="N1096" s="20"/>
      <c r="O1096" s="20"/>
    </row>
    <row r="1097" spans="2:15" s="3" customFormat="1" x14ac:dyDescent="0.35">
      <c r="B1097" s="2"/>
      <c r="C1097" s="2"/>
      <c r="D1097" s="2"/>
      <c r="E1097" s="20"/>
      <c r="F1097" s="20"/>
      <c r="G1097" s="20"/>
      <c r="H1097" s="22"/>
      <c r="I1097" s="22"/>
      <c r="J1097" s="22"/>
      <c r="K1097" s="22"/>
      <c r="L1097" s="20"/>
      <c r="M1097" s="20"/>
      <c r="N1097" s="20"/>
      <c r="O1097" s="20"/>
    </row>
    <row r="1098" spans="2:15" s="3" customFormat="1" x14ac:dyDescent="0.35">
      <c r="B1098" s="2"/>
      <c r="C1098" s="2"/>
      <c r="D1098" s="2"/>
      <c r="E1098" s="20"/>
      <c r="F1098" s="20"/>
      <c r="G1098" s="20"/>
      <c r="H1098" s="22"/>
      <c r="I1098" s="22"/>
      <c r="J1098" s="22"/>
      <c r="K1098" s="22"/>
      <c r="L1098" s="20"/>
      <c r="M1098" s="20"/>
      <c r="N1098" s="20"/>
      <c r="O1098" s="20"/>
    </row>
    <row r="1099" spans="2:15" s="3" customFormat="1" x14ac:dyDescent="0.35">
      <c r="B1099" s="2"/>
      <c r="C1099" s="2"/>
      <c r="D1099" s="2"/>
      <c r="E1099" s="20"/>
      <c r="F1099" s="20"/>
      <c r="G1099" s="20"/>
      <c r="H1099" s="22"/>
      <c r="I1099" s="22"/>
      <c r="J1099" s="22"/>
      <c r="K1099" s="22"/>
      <c r="L1099" s="20"/>
      <c r="M1099" s="20"/>
      <c r="N1099" s="20"/>
      <c r="O1099" s="20"/>
    </row>
    <row r="1100" spans="2:15" s="3" customFormat="1" x14ac:dyDescent="0.35">
      <c r="B1100" s="2"/>
      <c r="C1100" s="2"/>
      <c r="D1100" s="2"/>
      <c r="E1100" s="20"/>
      <c r="F1100" s="20"/>
      <c r="G1100" s="20"/>
      <c r="H1100" s="22"/>
      <c r="I1100" s="22"/>
      <c r="J1100" s="22"/>
      <c r="K1100" s="22"/>
      <c r="L1100" s="20"/>
      <c r="M1100" s="20"/>
      <c r="N1100" s="20"/>
      <c r="O1100" s="20"/>
    </row>
    <row r="1101" spans="2:15" s="3" customFormat="1" x14ac:dyDescent="0.35">
      <c r="B1101" s="2"/>
      <c r="C1101" s="2"/>
      <c r="D1101" s="2"/>
      <c r="E1101" s="20"/>
      <c r="F1101" s="20"/>
      <c r="G1101" s="20"/>
      <c r="H1101" s="22"/>
      <c r="I1101" s="22"/>
      <c r="J1101" s="22"/>
      <c r="K1101" s="22"/>
      <c r="L1101" s="20"/>
      <c r="M1101" s="20"/>
      <c r="N1101" s="20"/>
      <c r="O1101" s="20"/>
    </row>
    <row r="1102" spans="2:15" s="3" customFormat="1" x14ac:dyDescent="0.35">
      <c r="B1102" s="2"/>
      <c r="C1102" s="2"/>
      <c r="D1102" s="2"/>
      <c r="E1102" s="20"/>
      <c r="F1102" s="20"/>
      <c r="G1102" s="20"/>
      <c r="H1102" s="22"/>
      <c r="I1102" s="22"/>
      <c r="J1102" s="22"/>
      <c r="K1102" s="22"/>
      <c r="L1102" s="20"/>
      <c r="M1102" s="20"/>
      <c r="N1102" s="20"/>
      <c r="O1102" s="20"/>
    </row>
    <row r="1103" spans="2:15" s="3" customFormat="1" x14ac:dyDescent="0.35">
      <c r="B1103" s="2"/>
      <c r="C1103" s="2"/>
      <c r="D1103" s="2"/>
      <c r="E1103" s="20"/>
      <c r="F1103" s="20"/>
      <c r="G1103" s="20"/>
      <c r="H1103" s="22"/>
      <c r="I1103" s="22"/>
      <c r="J1103" s="22"/>
      <c r="K1103" s="22"/>
      <c r="L1103" s="20"/>
      <c r="M1103" s="20"/>
      <c r="N1103" s="20"/>
      <c r="O1103" s="20"/>
    </row>
    <row r="1104" spans="2:15" s="3" customFormat="1" x14ac:dyDescent="0.35">
      <c r="B1104" s="2"/>
      <c r="C1104" s="2"/>
      <c r="D1104" s="2"/>
      <c r="E1104" s="20"/>
      <c r="F1104" s="20"/>
      <c r="G1104" s="20"/>
      <c r="H1104" s="22"/>
      <c r="I1104" s="22"/>
      <c r="J1104" s="22"/>
      <c r="K1104" s="22"/>
      <c r="L1104" s="20"/>
      <c r="M1104" s="20"/>
      <c r="N1104" s="20"/>
      <c r="O1104" s="20"/>
    </row>
    <row r="1105" spans="2:15" s="3" customFormat="1" x14ac:dyDescent="0.35">
      <c r="B1105" s="2"/>
      <c r="C1105" s="2"/>
      <c r="D1105" s="2"/>
      <c r="E1105" s="20"/>
      <c r="F1105" s="20"/>
      <c r="G1105" s="20"/>
      <c r="H1105" s="22"/>
      <c r="I1105" s="22"/>
      <c r="J1105" s="22"/>
      <c r="K1105" s="22"/>
      <c r="L1105" s="20"/>
      <c r="M1105" s="20"/>
      <c r="N1105" s="20"/>
      <c r="O1105" s="20"/>
    </row>
    <row r="1106" spans="2:15" s="3" customFormat="1" x14ac:dyDescent="0.35">
      <c r="B1106" s="2"/>
      <c r="C1106" s="2"/>
      <c r="D1106" s="2"/>
      <c r="E1106" s="20"/>
      <c r="F1106" s="20"/>
      <c r="G1106" s="20"/>
      <c r="H1106" s="22"/>
      <c r="I1106" s="22"/>
      <c r="J1106" s="22"/>
      <c r="K1106" s="22"/>
      <c r="L1106" s="20"/>
      <c r="M1106" s="20"/>
      <c r="N1106" s="20"/>
      <c r="O1106" s="20"/>
    </row>
    <row r="1107" spans="2:15" s="3" customFormat="1" x14ac:dyDescent="0.35">
      <c r="B1107" s="2"/>
      <c r="C1107" s="2"/>
      <c r="D1107" s="2"/>
      <c r="E1107" s="20"/>
      <c r="F1107" s="20"/>
      <c r="G1107" s="20"/>
      <c r="H1107" s="22"/>
      <c r="I1107" s="22"/>
      <c r="J1107" s="22"/>
      <c r="K1107" s="22"/>
      <c r="L1107" s="20"/>
      <c r="M1107" s="20"/>
      <c r="N1107" s="20"/>
      <c r="O1107" s="20"/>
    </row>
    <row r="1108" spans="2:15" s="3" customFormat="1" x14ac:dyDescent="0.35">
      <c r="B1108" s="2"/>
      <c r="C1108" s="2"/>
      <c r="D1108" s="2"/>
      <c r="E1108" s="20"/>
      <c r="F1108" s="20"/>
      <c r="G1108" s="20"/>
      <c r="H1108" s="22"/>
      <c r="I1108" s="22"/>
      <c r="J1108" s="22"/>
      <c r="K1108" s="22"/>
      <c r="L1108" s="20"/>
      <c r="M1108" s="20"/>
      <c r="N1108" s="20"/>
      <c r="O1108" s="20"/>
    </row>
    <row r="1109" spans="2:15" s="3" customFormat="1" x14ac:dyDescent="0.35">
      <c r="B1109" s="2"/>
      <c r="C1109" s="2"/>
      <c r="D1109" s="2"/>
      <c r="E1109" s="20"/>
      <c r="F1109" s="20"/>
      <c r="G1109" s="20"/>
      <c r="H1109" s="22"/>
      <c r="I1109" s="22"/>
      <c r="J1109" s="22"/>
      <c r="K1109" s="22"/>
      <c r="L1109" s="20"/>
      <c r="M1109" s="20"/>
      <c r="N1109" s="20"/>
      <c r="O1109" s="20"/>
    </row>
    <row r="1110" spans="2:15" s="3" customFormat="1" x14ac:dyDescent="0.35">
      <c r="B1110" s="2"/>
      <c r="C1110" s="2"/>
      <c r="D1110" s="2"/>
      <c r="E1110" s="20"/>
      <c r="F1110" s="20"/>
      <c r="G1110" s="20"/>
      <c r="H1110" s="22"/>
      <c r="I1110" s="22"/>
      <c r="J1110" s="22"/>
      <c r="K1110" s="22"/>
      <c r="L1110" s="20"/>
      <c r="M1110" s="20"/>
      <c r="N1110" s="20"/>
      <c r="O1110" s="20"/>
    </row>
    <row r="1111" spans="2:15" s="3" customFormat="1" x14ac:dyDescent="0.35">
      <c r="B1111" s="2"/>
      <c r="C1111" s="2"/>
      <c r="D1111" s="2"/>
      <c r="E1111" s="20"/>
      <c r="F1111" s="20"/>
      <c r="G1111" s="20"/>
      <c r="H1111" s="22"/>
      <c r="I1111" s="22"/>
      <c r="J1111" s="22"/>
      <c r="K1111" s="22"/>
      <c r="L1111" s="20"/>
      <c r="M1111" s="20"/>
      <c r="N1111" s="20"/>
      <c r="O1111" s="20"/>
    </row>
    <row r="1112" spans="2:15" s="3" customFormat="1" x14ac:dyDescent="0.35">
      <c r="B1112" s="2"/>
      <c r="C1112" s="2"/>
      <c r="D1112" s="2"/>
      <c r="E1112" s="20"/>
      <c r="F1112" s="20"/>
      <c r="G1112" s="20"/>
      <c r="H1112" s="22"/>
      <c r="I1112" s="22"/>
      <c r="J1112" s="22"/>
      <c r="K1112" s="22"/>
      <c r="L1112" s="20"/>
      <c r="M1112" s="20"/>
      <c r="N1112" s="20"/>
      <c r="O1112" s="20"/>
    </row>
    <row r="1113" spans="2:15" s="3" customFormat="1" x14ac:dyDescent="0.35">
      <c r="B1113" s="2"/>
      <c r="C1113" s="2"/>
      <c r="D1113" s="2"/>
      <c r="E1113" s="20"/>
      <c r="F1113" s="20"/>
      <c r="G1113" s="20"/>
      <c r="H1113" s="22"/>
      <c r="I1113" s="22"/>
      <c r="J1113" s="22"/>
      <c r="K1113" s="22"/>
      <c r="L1113" s="20"/>
      <c r="M1113" s="20"/>
      <c r="N1113" s="20"/>
      <c r="O1113" s="20"/>
    </row>
    <row r="1114" spans="2:15" s="3" customFormat="1" x14ac:dyDescent="0.35">
      <c r="B1114" s="2"/>
      <c r="C1114" s="2"/>
      <c r="D1114" s="2"/>
      <c r="E1114" s="20"/>
      <c r="F1114" s="20"/>
      <c r="G1114" s="20"/>
      <c r="H1114" s="22"/>
      <c r="I1114" s="22"/>
      <c r="J1114" s="22"/>
      <c r="K1114" s="22"/>
      <c r="L1114" s="20"/>
      <c r="M1114" s="20"/>
      <c r="N1114" s="20"/>
      <c r="O1114" s="20"/>
    </row>
    <row r="1115" spans="2:15" s="3" customFormat="1" x14ac:dyDescent="0.35">
      <c r="B1115" s="2"/>
      <c r="C1115" s="2"/>
      <c r="D1115" s="2"/>
      <c r="E1115" s="20"/>
      <c r="F1115" s="20"/>
      <c r="G1115" s="20"/>
      <c r="H1115" s="22"/>
      <c r="I1115" s="22"/>
      <c r="J1115" s="22"/>
      <c r="K1115" s="22"/>
      <c r="L1115" s="20"/>
      <c r="M1115" s="20"/>
      <c r="N1115" s="20"/>
      <c r="O1115" s="20"/>
    </row>
    <row r="1116" spans="2:15" s="3" customFormat="1" x14ac:dyDescent="0.35">
      <c r="B1116" s="2"/>
      <c r="C1116" s="2"/>
      <c r="D1116" s="2"/>
      <c r="E1116" s="20"/>
      <c r="F1116" s="20"/>
      <c r="G1116" s="20"/>
      <c r="H1116" s="22"/>
      <c r="I1116" s="22"/>
      <c r="J1116" s="22"/>
      <c r="K1116" s="22"/>
      <c r="L1116" s="20"/>
      <c r="M1116" s="20"/>
      <c r="N1116" s="20"/>
      <c r="O1116" s="20"/>
    </row>
    <row r="1117" spans="2:15" s="3" customFormat="1" x14ac:dyDescent="0.35">
      <c r="B1117" s="2"/>
      <c r="C1117" s="2"/>
      <c r="D1117" s="2"/>
      <c r="E1117" s="20"/>
      <c r="F1117" s="20"/>
      <c r="G1117" s="20"/>
      <c r="H1117" s="22"/>
      <c r="I1117" s="22"/>
      <c r="J1117" s="22"/>
      <c r="K1117" s="22"/>
      <c r="L1117" s="20"/>
      <c r="M1117" s="20"/>
      <c r="N1117" s="20"/>
      <c r="O1117" s="20"/>
    </row>
    <row r="1118" spans="2:15" s="3" customFormat="1" x14ac:dyDescent="0.35">
      <c r="B1118" s="2"/>
      <c r="C1118" s="2"/>
      <c r="D1118" s="2"/>
      <c r="E1118" s="20"/>
      <c r="F1118" s="20"/>
      <c r="G1118" s="20"/>
      <c r="H1118" s="22"/>
      <c r="I1118" s="22"/>
      <c r="J1118" s="22"/>
      <c r="K1118" s="22"/>
      <c r="L1118" s="20"/>
      <c r="M1118" s="20"/>
      <c r="N1118" s="20"/>
      <c r="O1118" s="20"/>
    </row>
    <row r="1119" spans="2:15" s="3" customFormat="1" x14ac:dyDescent="0.35">
      <c r="B1119" s="2"/>
      <c r="C1119" s="2"/>
      <c r="D1119" s="2"/>
      <c r="E1119" s="20"/>
      <c r="F1119" s="20"/>
      <c r="G1119" s="20"/>
      <c r="H1119" s="22"/>
      <c r="I1119" s="22"/>
      <c r="J1119" s="22"/>
      <c r="K1119" s="22"/>
      <c r="L1119" s="20"/>
      <c r="M1119" s="20"/>
      <c r="N1119" s="20"/>
      <c r="O1119" s="20"/>
    </row>
    <row r="1120" spans="2:15" s="3" customFormat="1" x14ac:dyDescent="0.35">
      <c r="B1120" s="2"/>
      <c r="C1120" s="2"/>
      <c r="D1120" s="2"/>
      <c r="E1120" s="20"/>
      <c r="F1120" s="20"/>
      <c r="G1120" s="20"/>
      <c r="H1120" s="22"/>
      <c r="I1120" s="22"/>
      <c r="J1120" s="22"/>
      <c r="K1120" s="22"/>
      <c r="L1120" s="20"/>
      <c r="M1120" s="20"/>
      <c r="N1120" s="20"/>
      <c r="O1120" s="20"/>
    </row>
    <row r="1121" spans="2:15" s="3" customFormat="1" x14ac:dyDescent="0.35">
      <c r="B1121" s="2"/>
      <c r="C1121" s="2"/>
      <c r="D1121" s="2"/>
      <c r="E1121" s="20"/>
      <c r="F1121" s="20"/>
      <c r="G1121" s="20"/>
      <c r="H1121" s="22"/>
      <c r="I1121" s="22"/>
      <c r="J1121" s="22"/>
      <c r="K1121" s="22"/>
      <c r="L1121" s="20"/>
      <c r="M1121" s="20"/>
      <c r="N1121" s="20"/>
      <c r="O1121" s="20"/>
    </row>
    <row r="1122" spans="2:15" s="3" customFormat="1" x14ac:dyDescent="0.35">
      <c r="B1122" s="2"/>
      <c r="C1122" s="2"/>
      <c r="D1122" s="2"/>
      <c r="E1122" s="20"/>
      <c r="F1122" s="20"/>
      <c r="G1122" s="20"/>
      <c r="H1122" s="22"/>
      <c r="I1122" s="22"/>
      <c r="J1122" s="22"/>
      <c r="K1122" s="22"/>
      <c r="L1122" s="20"/>
      <c r="M1122" s="20"/>
      <c r="N1122" s="20"/>
      <c r="O1122" s="20"/>
    </row>
    <row r="1123" spans="2:15" s="3" customFormat="1" x14ac:dyDescent="0.35">
      <c r="B1123" s="2"/>
      <c r="C1123" s="2"/>
      <c r="D1123" s="2"/>
      <c r="E1123" s="20"/>
      <c r="F1123" s="20"/>
      <c r="G1123" s="20"/>
      <c r="H1123" s="22"/>
      <c r="I1123" s="22"/>
      <c r="J1123" s="22"/>
      <c r="K1123" s="22"/>
      <c r="L1123" s="20"/>
      <c r="M1123" s="20"/>
      <c r="N1123" s="20"/>
      <c r="O1123" s="20"/>
    </row>
    <row r="1124" spans="2:15" s="3" customFormat="1" x14ac:dyDescent="0.35">
      <c r="B1124" s="2"/>
      <c r="C1124" s="2"/>
      <c r="D1124" s="2"/>
      <c r="E1124" s="20"/>
      <c r="F1124" s="20"/>
      <c r="G1124" s="20"/>
      <c r="H1124" s="22"/>
      <c r="I1124" s="22"/>
      <c r="J1124" s="22"/>
      <c r="K1124" s="22"/>
      <c r="L1124" s="20"/>
      <c r="M1124" s="20"/>
      <c r="N1124" s="20"/>
      <c r="O1124" s="20"/>
    </row>
    <row r="1125" spans="2:15" s="3" customFormat="1" x14ac:dyDescent="0.35">
      <c r="B1125" s="2"/>
      <c r="C1125" s="2"/>
      <c r="D1125" s="2"/>
      <c r="E1125" s="20"/>
      <c r="F1125" s="20"/>
      <c r="G1125" s="20"/>
      <c r="H1125" s="22"/>
      <c r="I1125" s="22"/>
      <c r="J1125" s="22"/>
      <c r="K1125" s="22"/>
      <c r="L1125" s="20"/>
      <c r="M1125" s="20"/>
      <c r="N1125" s="20"/>
      <c r="O1125" s="20"/>
    </row>
    <row r="1126" spans="2:15" s="3" customFormat="1" x14ac:dyDescent="0.35">
      <c r="B1126" s="2"/>
      <c r="C1126" s="2"/>
      <c r="D1126" s="2"/>
      <c r="E1126" s="20"/>
      <c r="F1126" s="20"/>
      <c r="G1126" s="20"/>
      <c r="H1126" s="22"/>
      <c r="I1126" s="22"/>
      <c r="J1126" s="22"/>
      <c r="K1126" s="22"/>
      <c r="L1126" s="20"/>
      <c r="M1126" s="20"/>
      <c r="N1126" s="20"/>
      <c r="O1126" s="20"/>
    </row>
    <row r="1127" spans="2:15" s="3" customFormat="1" x14ac:dyDescent="0.35">
      <c r="B1127" s="2"/>
      <c r="C1127" s="2"/>
      <c r="D1127" s="2"/>
      <c r="E1127" s="20"/>
      <c r="F1127" s="20"/>
      <c r="G1127" s="20"/>
      <c r="H1127" s="22"/>
      <c r="I1127" s="22"/>
      <c r="J1127" s="22"/>
      <c r="K1127" s="22"/>
      <c r="L1127" s="20"/>
      <c r="M1127" s="20"/>
      <c r="N1127" s="20"/>
      <c r="O1127" s="20"/>
    </row>
    <row r="1128" spans="2:15" s="3" customFormat="1" x14ac:dyDescent="0.35">
      <c r="B1128" s="2"/>
      <c r="C1128" s="2"/>
      <c r="D1128" s="2"/>
      <c r="E1128" s="20"/>
      <c r="F1128" s="20"/>
      <c r="G1128" s="20"/>
      <c r="H1128" s="22"/>
      <c r="I1128" s="22"/>
      <c r="J1128" s="22"/>
      <c r="K1128" s="22"/>
      <c r="L1128" s="20"/>
      <c r="M1128" s="20"/>
      <c r="N1128" s="20"/>
      <c r="O1128" s="20"/>
    </row>
    <row r="1129" spans="2:15" s="3" customFormat="1" x14ac:dyDescent="0.35">
      <c r="B1129" s="2"/>
      <c r="C1129" s="2"/>
      <c r="D1129" s="2"/>
      <c r="E1129" s="20"/>
      <c r="F1129" s="20"/>
      <c r="G1129" s="20"/>
      <c r="H1129" s="22"/>
      <c r="I1129" s="22"/>
      <c r="J1129" s="22"/>
      <c r="K1129" s="22"/>
      <c r="L1129" s="20"/>
      <c r="M1129" s="20"/>
      <c r="N1129" s="20"/>
      <c r="O1129" s="20"/>
    </row>
    <row r="1130" spans="2:15" s="3" customFormat="1" x14ac:dyDescent="0.35">
      <c r="B1130" s="2"/>
      <c r="C1130" s="2"/>
      <c r="D1130" s="2"/>
      <c r="E1130" s="20"/>
      <c r="F1130" s="20"/>
      <c r="G1130" s="20"/>
      <c r="H1130" s="22"/>
      <c r="I1130" s="22"/>
      <c r="J1130" s="22"/>
      <c r="K1130" s="22"/>
      <c r="L1130" s="20"/>
      <c r="M1130" s="20"/>
      <c r="N1130" s="20"/>
      <c r="O1130" s="20"/>
    </row>
    <row r="1131" spans="2:15" s="3" customFormat="1" x14ac:dyDescent="0.35">
      <c r="B1131" s="2"/>
      <c r="C1131" s="2"/>
      <c r="D1131" s="2"/>
      <c r="E1131" s="20"/>
      <c r="F1131" s="20"/>
      <c r="G1131" s="20"/>
      <c r="H1131" s="22"/>
      <c r="I1131" s="22"/>
      <c r="J1131" s="22"/>
      <c r="K1131" s="22"/>
      <c r="L1131" s="20"/>
      <c r="M1131" s="20"/>
      <c r="N1131" s="20"/>
      <c r="O1131" s="20"/>
    </row>
    <row r="1132" spans="2:15" s="3" customFormat="1" x14ac:dyDescent="0.35">
      <c r="B1132" s="2"/>
      <c r="C1132" s="2"/>
      <c r="D1132" s="2"/>
      <c r="E1132" s="20"/>
      <c r="F1132" s="20"/>
      <c r="G1132" s="20"/>
      <c r="H1132" s="22"/>
      <c r="I1132" s="22"/>
      <c r="J1132" s="22"/>
      <c r="K1132" s="22"/>
      <c r="L1132" s="20"/>
      <c r="M1132" s="20"/>
      <c r="N1132" s="20"/>
      <c r="O1132" s="20"/>
    </row>
    <row r="1133" spans="2:15" s="3" customFormat="1" x14ac:dyDescent="0.35">
      <c r="B1133" s="2"/>
      <c r="C1133" s="2"/>
      <c r="D1133" s="2"/>
      <c r="E1133" s="20"/>
      <c r="F1133" s="20"/>
      <c r="G1133" s="20"/>
      <c r="H1133" s="22"/>
      <c r="I1133" s="22"/>
      <c r="J1133" s="22"/>
      <c r="K1133" s="22"/>
      <c r="L1133" s="20"/>
      <c r="M1133" s="20"/>
      <c r="N1133" s="20"/>
      <c r="O1133" s="20"/>
    </row>
    <row r="1134" spans="2:15" s="3" customFormat="1" x14ac:dyDescent="0.35">
      <c r="B1134" s="2"/>
      <c r="C1134" s="2"/>
      <c r="D1134" s="2"/>
      <c r="E1134" s="20"/>
      <c r="F1134" s="20"/>
      <c r="G1134" s="20"/>
      <c r="H1134" s="22"/>
      <c r="I1134" s="22"/>
      <c r="J1134" s="22"/>
      <c r="K1134" s="22"/>
      <c r="L1134" s="20"/>
      <c r="M1134" s="20"/>
      <c r="N1134" s="20"/>
      <c r="O1134" s="20"/>
    </row>
    <row r="1135" spans="2:15" s="3" customFormat="1" x14ac:dyDescent="0.35">
      <c r="B1135" s="2"/>
      <c r="C1135" s="2"/>
      <c r="D1135" s="2"/>
      <c r="E1135" s="20"/>
      <c r="F1135" s="20"/>
      <c r="G1135" s="20"/>
      <c r="H1135" s="22"/>
      <c r="I1135" s="22"/>
      <c r="J1135" s="22"/>
      <c r="K1135" s="22"/>
      <c r="L1135" s="20"/>
      <c r="M1135" s="20"/>
      <c r="N1135" s="20"/>
      <c r="O1135" s="20"/>
    </row>
    <row r="1136" spans="2:15" s="3" customFormat="1" x14ac:dyDescent="0.35">
      <c r="B1136" s="2"/>
      <c r="C1136" s="2"/>
      <c r="D1136" s="2"/>
      <c r="E1136" s="20"/>
      <c r="F1136" s="20"/>
      <c r="G1136" s="20"/>
      <c r="H1136" s="22"/>
      <c r="I1136" s="22"/>
      <c r="J1136" s="22"/>
      <c r="K1136" s="22"/>
      <c r="L1136" s="20"/>
      <c r="M1136" s="20"/>
      <c r="N1136" s="20"/>
      <c r="O1136" s="20"/>
    </row>
    <row r="1137" spans="2:15" s="3" customFormat="1" x14ac:dyDescent="0.35">
      <c r="B1137" s="2"/>
      <c r="C1137" s="2"/>
      <c r="D1137" s="2"/>
      <c r="E1137" s="20"/>
      <c r="F1137" s="20"/>
      <c r="G1137" s="20"/>
      <c r="H1137" s="22"/>
      <c r="I1137" s="22"/>
      <c r="J1137" s="22"/>
      <c r="K1137" s="22"/>
      <c r="L1137" s="20"/>
      <c r="M1137" s="20"/>
      <c r="N1137" s="20"/>
      <c r="O1137" s="20"/>
    </row>
    <row r="1138" spans="2:15" s="3" customFormat="1" x14ac:dyDescent="0.35">
      <c r="B1138" s="2"/>
      <c r="C1138" s="2"/>
      <c r="D1138" s="2"/>
      <c r="E1138" s="20"/>
      <c r="F1138" s="20"/>
      <c r="G1138" s="20"/>
      <c r="H1138" s="22"/>
      <c r="I1138" s="22"/>
      <c r="J1138" s="22"/>
      <c r="K1138" s="22"/>
      <c r="L1138" s="20"/>
      <c r="M1138" s="20"/>
      <c r="N1138" s="20"/>
      <c r="O1138" s="20"/>
    </row>
    <row r="1139" spans="2:15" s="3" customFormat="1" x14ac:dyDescent="0.35">
      <c r="B1139" s="2"/>
      <c r="C1139" s="2"/>
      <c r="D1139" s="2"/>
      <c r="E1139" s="20"/>
      <c r="F1139" s="20"/>
      <c r="G1139" s="20"/>
      <c r="H1139" s="22"/>
      <c r="I1139" s="22"/>
      <c r="J1139" s="22"/>
      <c r="K1139" s="22"/>
      <c r="L1139" s="20"/>
      <c r="M1139" s="20"/>
      <c r="N1139" s="20"/>
      <c r="O1139" s="20"/>
    </row>
    <row r="1140" spans="2:15" s="3" customFormat="1" x14ac:dyDescent="0.35">
      <c r="B1140" s="2"/>
      <c r="C1140" s="2"/>
      <c r="D1140" s="2"/>
      <c r="E1140" s="20"/>
      <c r="F1140" s="20"/>
      <c r="G1140" s="20"/>
      <c r="H1140" s="22"/>
      <c r="I1140" s="22"/>
      <c r="J1140" s="22"/>
      <c r="K1140" s="22"/>
      <c r="L1140" s="20"/>
      <c r="M1140" s="20"/>
      <c r="N1140" s="20"/>
      <c r="O1140" s="20"/>
    </row>
    <row r="1141" spans="2:15" s="3" customFormat="1" x14ac:dyDescent="0.35">
      <c r="B1141" s="2"/>
      <c r="C1141" s="2"/>
      <c r="D1141" s="2"/>
      <c r="E1141" s="20"/>
      <c r="F1141" s="20"/>
      <c r="G1141" s="20"/>
      <c r="H1141" s="22"/>
      <c r="I1141" s="22"/>
      <c r="J1141" s="22"/>
      <c r="K1141" s="22"/>
      <c r="L1141" s="20"/>
      <c r="M1141" s="20"/>
      <c r="N1141" s="20"/>
      <c r="O1141" s="20"/>
    </row>
    <row r="1142" spans="2:15" s="3" customFormat="1" x14ac:dyDescent="0.35">
      <c r="B1142" s="2"/>
      <c r="C1142" s="2"/>
      <c r="D1142" s="2"/>
      <c r="E1142" s="20"/>
      <c r="F1142" s="20"/>
      <c r="G1142" s="20"/>
      <c r="H1142" s="22"/>
      <c r="I1142" s="22"/>
      <c r="J1142" s="22"/>
      <c r="K1142" s="22"/>
      <c r="L1142" s="20"/>
      <c r="M1142" s="20"/>
      <c r="N1142" s="20"/>
      <c r="O1142" s="20"/>
    </row>
    <row r="1143" spans="2:15" s="3" customFormat="1" x14ac:dyDescent="0.35">
      <c r="B1143" s="2"/>
      <c r="C1143" s="2"/>
      <c r="D1143" s="2"/>
      <c r="E1143" s="20"/>
      <c r="F1143" s="20"/>
      <c r="G1143" s="20"/>
      <c r="H1143" s="22"/>
      <c r="I1143" s="22"/>
      <c r="J1143" s="22"/>
      <c r="K1143" s="22"/>
      <c r="L1143" s="20"/>
      <c r="M1143" s="20"/>
      <c r="N1143" s="20"/>
      <c r="O1143" s="20"/>
    </row>
    <row r="1144" spans="2:15" s="3" customFormat="1" x14ac:dyDescent="0.35">
      <c r="B1144" s="2"/>
      <c r="C1144" s="2"/>
      <c r="D1144" s="2"/>
      <c r="E1144" s="20"/>
      <c r="F1144" s="20"/>
      <c r="G1144" s="20"/>
      <c r="H1144" s="22"/>
      <c r="I1144" s="22"/>
      <c r="J1144" s="22"/>
      <c r="K1144" s="22"/>
      <c r="L1144" s="20"/>
      <c r="M1144" s="20"/>
      <c r="N1144" s="20"/>
      <c r="O1144" s="20"/>
    </row>
    <row r="1145" spans="2:15" s="3" customFormat="1" x14ac:dyDescent="0.35">
      <c r="B1145" s="2"/>
      <c r="C1145" s="2"/>
      <c r="D1145" s="2"/>
      <c r="E1145" s="20"/>
      <c r="F1145" s="20"/>
      <c r="G1145" s="20"/>
      <c r="H1145" s="22"/>
      <c r="I1145" s="22"/>
      <c r="J1145" s="22"/>
      <c r="K1145" s="22"/>
      <c r="L1145" s="20"/>
      <c r="M1145" s="20"/>
      <c r="N1145" s="20"/>
      <c r="O1145" s="20"/>
    </row>
    <row r="1146" spans="2:15" s="3" customFormat="1" x14ac:dyDescent="0.35">
      <c r="B1146" s="2"/>
      <c r="C1146" s="2"/>
      <c r="D1146" s="2"/>
      <c r="E1146" s="20"/>
      <c r="F1146" s="20"/>
      <c r="G1146" s="20"/>
      <c r="H1146" s="22"/>
      <c r="I1146" s="22"/>
      <c r="J1146" s="22"/>
      <c r="K1146" s="22"/>
      <c r="L1146" s="20"/>
      <c r="M1146" s="20"/>
      <c r="N1146" s="20"/>
      <c r="O1146" s="20"/>
    </row>
    <row r="1147" spans="2:15" s="3" customFormat="1" x14ac:dyDescent="0.35">
      <c r="B1147" s="2"/>
      <c r="C1147" s="2"/>
      <c r="D1147" s="2"/>
      <c r="E1147" s="20"/>
      <c r="F1147" s="20"/>
      <c r="G1147" s="20"/>
      <c r="H1147" s="22"/>
      <c r="I1147" s="22"/>
      <c r="J1147" s="22"/>
      <c r="K1147" s="22"/>
      <c r="L1147" s="20"/>
      <c r="M1147" s="20"/>
      <c r="N1147" s="20"/>
      <c r="O1147" s="20"/>
    </row>
    <row r="1148" spans="2:15" s="3" customFormat="1" x14ac:dyDescent="0.35">
      <c r="B1148" s="2"/>
      <c r="C1148" s="2"/>
      <c r="D1148" s="2"/>
      <c r="E1148" s="20"/>
      <c r="F1148" s="20"/>
      <c r="G1148" s="20"/>
      <c r="H1148" s="22"/>
      <c r="I1148" s="22"/>
      <c r="J1148" s="22"/>
      <c r="K1148" s="22"/>
      <c r="L1148" s="20"/>
      <c r="M1148" s="20"/>
      <c r="N1148" s="20"/>
      <c r="O1148" s="20"/>
    </row>
    <row r="1149" spans="2:15" s="3" customFormat="1" x14ac:dyDescent="0.35">
      <c r="B1149" s="2"/>
      <c r="C1149" s="2"/>
      <c r="D1149" s="2"/>
      <c r="E1149" s="20"/>
      <c r="F1149" s="20"/>
      <c r="G1149" s="20"/>
      <c r="H1149" s="22"/>
      <c r="I1149" s="22"/>
      <c r="J1149" s="22"/>
      <c r="K1149" s="22"/>
      <c r="L1149" s="20"/>
      <c r="M1149" s="20"/>
      <c r="N1149" s="20"/>
      <c r="O1149" s="20"/>
    </row>
    <row r="1150" spans="2:15" s="3" customFormat="1" x14ac:dyDescent="0.35">
      <c r="B1150" s="2"/>
      <c r="C1150" s="2"/>
      <c r="D1150" s="2"/>
      <c r="E1150" s="20"/>
      <c r="F1150" s="20"/>
      <c r="G1150" s="20"/>
      <c r="H1150" s="22"/>
      <c r="I1150" s="22"/>
      <c r="J1150" s="22"/>
      <c r="K1150" s="22"/>
      <c r="L1150" s="20"/>
      <c r="M1150" s="20"/>
      <c r="N1150" s="20"/>
      <c r="O1150" s="20"/>
    </row>
    <row r="1151" spans="2:15" s="3" customFormat="1" x14ac:dyDescent="0.35">
      <c r="B1151" s="2"/>
      <c r="C1151" s="2"/>
      <c r="D1151" s="2"/>
      <c r="E1151" s="20"/>
      <c r="F1151" s="20"/>
      <c r="G1151" s="20"/>
      <c r="H1151" s="22"/>
      <c r="I1151" s="22"/>
      <c r="J1151" s="22"/>
      <c r="K1151" s="22"/>
      <c r="L1151" s="20"/>
      <c r="M1151" s="20"/>
      <c r="N1151" s="20"/>
      <c r="O1151" s="20"/>
    </row>
    <row r="1152" spans="2:15" s="3" customFormat="1" x14ac:dyDescent="0.35">
      <c r="B1152" s="2"/>
      <c r="C1152" s="2"/>
      <c r="D1152" s="2"/>
      <c r="E1152" s="20"/>
      <c r="F1152" s="20"/>
      <c r="G1152" s="20"/>
      <c r="H1152" s="22"/>
      <c r="I1152" s="22"/>
      <c r="J1152" s="22"/>
      <c r="K1152" s="22"/>
      <c r="L1152" s="20"/>
      <c r="M1152" s="20"/>
      <c r="N1152" s="20"/>
      <c r="O1152" s="20"/>
    </row>
    <row r="1153" spans="2:15" s="3" customFormat="1" x14ac:dyDescent="0.35">
      <c r="B1153" s="2"/>
      <c r="C1153" s="2"/>
      <c r="D1153" s="2"/>
      <c r="E1153" s="20"/>
      <c r="F1153" s="20"/>
      <c r="G1153" s="20"/>
      <c r="H1153" s="22"/>
      <c r="I1153" s="22"/>
      <c r="J1153" s="22"/>
      <c r="K1153" s="22"/>
      <c r="L1153" s="20"/>
      <c r="M1153" s="20"/>
      <c r="N1153" s="20"/>
      <c r="O1153" s="20"/>
    </row>
    <row r="1154" spans="2:15" s="3" customFormat="1" x14ac:dyDescent="0.35">
      <c r="B1154" s="2"/>
      <c r="C1154" s="2"/>
      <c r="D1154" s="2"/>
      <c r="E1154" s="20"/>
      <c r="F1154" s="20"/>
      <c r="G1154" s="20"/>
      <c r="H1154" s="22"/>
      <c r="I1154" s="22"/>
      <c r="J1154" s="22"/>
      <c r="K1154" s="22"/>
      <c r="L1154" s="20"/>
      <c r="M1154" s="20"/>
      <c r="N1154" s="20"/>
      <c r="O1154" s="20"/>
    </row>
    <row r="1155" spans="2:15" s="3" customFormat="1" x14ac:dyDescent="0.35">
      <c r="B1155" s="2"/>
      <c r="C1155" s="2"/>
      <c r="D1155" s="2"/>
      <c r="E1155" s="20"/>
      <c r="F1155" s="20"/>
      <c r="G1155" s="20"/>
      <c r="H1155" s="22"/>
      <c r="I1155" s="22"/>
      <c r="J1155" s="22"/>
      <c r="K1155" s="22"/>
      <c r="L1155" s="20"/>
      <c r="M1155" s="20"/>
      <c r="N1155" s="20"/>
      <c r="O1155" s="20"/>
    </row>
    <row r="1156" spans="2:15" s="3" customFormat="1" x14ac:dyDescent="0.35">
      <c r="B1156" s="2"/>
      <c r="C1156" s="2"/>
      <c r="D1156" s="2"/>
      <c r="E1156" s="20"/>
      <c r="F1156" s="20"/>
      <c r="G1156" s="20"/>
      <c r="H1156" s="22"/>
      <c r="I1156" s="22"/>
      <c r="J1156" s="22"/>
      <c r="K1156" s="22"/>
      <c r="L1156" s="20"/>
      <c r="M1156" s="20"/>
      <c r="N1156" s="20"/>
      <c r="O1156" s="20"/>
    </row>
    <row r="1157" spans="2:15" s="3" customFormat="1" x14ac:dyDescent="0.35">
      <c r="B1157" s="2"/>
      <c r="C1157" s="2"/>
      <c r="D1157" s="2"/>
      <c r="E1157" s="20"/>
      <c r="F1157" s="20"/>
      <c r="G1157" s="20"/>
      <c r="H1157" s="22"/>
      <c r="I1157" s="22"/>
      <c r="J1157" s="22"/>
      <c r="K1157" s="22"/>
      <c r="L1157" s="20"/>
      <c r="M1157" s="20"/>
      <c r="N1157" s="20"/>
      <c r="O1157" s="20"/>
    </row>
    <row r="1158" spans="2:15" s="3" customFormat="1" x14ac:dyDescent="0.35">
      <c r="B1158" s="2"/>
      <c r="C1158" s="2"/>
      <c r="D1158" s="2"/>
      <c r="E1158" s="20"/>
      <c r="F1158" s="20"/>
      <c r="G1158" s="20"/>
      <c r="H1158" s="22"/>
      <c r="I1158" s="22"/>
      <c r="J1158" s="22"/>
      <c r="K1158" s="22"/>
      <c r="L1158" s="20"/>
      <c r="M1158" s="20"/>
      <c r="N1158" s="20"/>
      <c r="O1158" s="20"/>
    </row>
    <row r="1159" spans="2:15" s="3" customFormat="1" x14ac:dyDescent="0.35">
      <c r="B1159" s="2"/>
      <c r="C1159" s="2"/>
      <c r="D1159" s="2"/>
      <c r="E1159" s="20"/>
      <c r="F1159" s="20"/>
      <c r="G1159" s="20"/>
      <c r="H1159" s="22"/>
      <c r="I1159" s="22"/>
      <c r="J1159" s="22"/>
      <c r="K1159" s="22"/>
      <c r="L1159" s="20"/>
      <c r="M1159" s="20"/>
      <c r="N1159" s="20"/>
      <c r="O1159" s="20"/>
    </row>
    <row r="1160" spans="2:15" s="3" customFormat="1" x14ac:dyDescent="0.35">
      <c r="B1160" s="2"/>
      <c r="C1160" s="2"/>
      <c r="D1160" s="2"/>
      <c r="E1160" s="20"/>
      <c r="F1160" s="20"/>
      <c r="G1160" s="20"/>
      <c r="H1160" s="22"/>
      <c r="I1160" s="22"/>
      <c r="J1160" s="22"/>
      <c r="K1160" s="22"/>
      <c r="L1160" s="20"/>
      <c r="M1160" s="20"/>
      <c r="N1160" s="20"/>
      <c r="O1160" s="20"/>
    </row>
    <row r="1161" spans="2:15" s="3" customFormat="1" x14ac:dyDescent="0.35">
      <c r="B1161" s="2"/>
      <c r="C1161" s="2"/>
      <c r="D1161" s="2"/>
      <c r="E1161" s="20"/>
      <c r="F1161" s="20"/>
      <c r="G1161" s="20"/>
      <c r="H1161" s="22"/>
      <c r="I1161" s="22"/>
      <c r="J1161" s="22"/>
      <c r="K1161" s="22"/>
      <c r="L1161" s="20"/>
      <c r="M1161" s="20"/>
      <c r="N1161" s="20"/>
      <c r="O1161" s="20"/>
    </row>
    <row r="1162" spans="2:15" s="3" customFormat="1" x14ac:dyDescent="0.35">
      <c r="B1162" s="2"/>
      <c r="C1162" s="2"/>
      <c r="D1162" s="2"/>
      <c r="E1162" s="20"/>
      <c r="F1162" s="20"/>
      <c r="G1162" s="20"/>
      <c r="H1162" s="22"/>
      <c r="I1162" s="22"/>
      <c r="J1162" s="22"/>
      <c r="K1162" s="22"/>
      <c r="L1162" s="20"/>
      <c r="M1162" s="20"/>
      <c r="N1162" s="20"/>
      <c r="O1162" s="20"/>
    </row>
    <row r="1163" spans="2:15" s="3" customFormat="1" x14ac:dyDescent="0.35">
      <c r="B1163" s="2"/>
      <c r="C1163" s="2"/>
      <c r="D1163" s="2"/>
      <c r="E1163" s="20"/>
      <c r="F1163" s="20"/>
      <c r="G1163" s="20"/>
      <c r="H1163" s="22"/>
      <c r="I1163" s="22"/>
      <c r="J1163" s="22"/>
      <c r="K1163" s="22"/>
      <c r="L1163" s="20"/>
      <c r="M1163" s="20"/>
      <c r="N1163" s="20"/>
      <c r="O1163" s="20"/>
    </row>
    <row r="1164" spans="2:15" s="3" customFormat="1" x14ac:dyDescent="0.35">
      <c r="B1164" s="2"/>
      <c r="C1164" s="2"/>
      <c r="D1164" s="2"/>
      <c r="E1164" s="20"/>
      <c r="F1164" s="20"/>
      <c r="G1164" s="20"/>
      <c r="H1164" s="22"/>
      <c r="I1164" s="22"/>
      <c r="J1164" s="22"/>
      <c r="K1164" s="22"/>
      <c r="L1164" s="20"/>
      <c r="M1164" s="20"/>
      <c r="N1164" s="20"/>
      <c r="O1164" s="20"/>
    </row>
    <row r="1165" spans="2:15" s="3" customFormat="1" x14ac:dyDescent="0.35">
      <c r="B1165" s="2"/>
      <c r="C1165" s="2"/>
      <c r="D1165" s="2"/>
      <c r="E1165" s="20"/>
      <c r="F1165" s="20"/>
      <c r="G1165" s="20"/>
      <c r="H1165" s="22"/>
      <c r="I1165" s="22"/>
      <c r="J1165" s="22"/>
      <c r="K1165" s="22"/>
      <c r="L1165" s="20"/>
      <c r="M1165" s="20"/>
      <c r="N1165" s="20"/>
      <c r="O1165" s="20"/>
    </row>
    <row r="1166" spans="2:15" s="3" customFormat="1" x14ac:dyDescent="0.35">
      <c r="B1166" s="2"/>
      <c r="C1166" s="2"/>
      <c r="D1166" s="2"/>
      <c r="E1166" s="20"/>
      <c r="F1166" s="20"/>
      <c r="G1166" s="20"/>
      <c r="H1166" s="22"/>
      <c r="I1166" s="22"/>
      <c r="J1166" s="22"/>
      <c r="K1166" s="22"/>
      <c r="L1166" s="20"/>
      <c r="M1166" s="20"/>
      <c r="N1166" s="20"/>
      <c r="O1166" s="20"/>
    </row>
    <row r="1167" spans="2:15" s="3" customFormat="1" x14ac:dyDescent="0.35">
      <c r="B1167" s="2"/>
      <c r="C1167" s="2"/>
      <c r="D1167" s="2"/>
      <c r="E1167" s="20"/>
      <c r="F1167" s="20"/>
      <c r="G1167" s="20"/>
      <c r="H1167" s="22"/>
      <c r="I1167" s="22"/>
      <c r="J1167" s="22"/>
      <c r="K1167" s="22"/>
      <c r="L1167" s="20"/>
      <c r="M1167" s="20"/>
      <c r="N1167" s="20"/>
      <c r="O1167" s="20"/>
    </row>
    <row r="1168" spans="2:15" s="3" customFormat="1" x14ac:dyDescent="0.35">
      <c r="B1168" s="2"/>
      <c r="C1168" s="2"/>
      <c r="D1168" s="2"/>
      <c r="E1168" s="20"/>
      <c r="F1168" s="20"/>
      <c r="G1168" s="20"/>
      <c r="H1168" s="22"/>
      <c r="I1168" s="22"/>
      <c r="J1168" s="22"/>
      <c r="K1168" s="22"/>
      <c r="L1168" s="20"/>
      <c r="M1168" s="20"/>
      <c r="N1168" s="20"/>
      <c r="O1168" s="20"/>
    </row>
    <row r="1169" spans="2:15" s="3" customFormat="1" x14ac:dyDescent="0.35">
      <c r="B1169" s="2"/>
      <c r="C1169" s="2"/>
      <c r="D1169" s="2"/>
      <c r="E1169" s="20"/>
      <c r="F1169" s="20"/>
      <c r="G1169" s="20"/>
      <c r="H1169" s="22"/>
      <c r="I1169" s="22"/>
      <c r="J1169" s="22"/>
      <c r="K1169" s="22"/>
      <c r="L1169" s="20"/>
      <c r="M1169" s="20"/>
      <c r="N1169" s="20"/>
      <c r="O1169" s="20"/>
    </row>
    <row r="1170" spans="2:15" s="3" customFormat="1" x14ac:dyDescent="0.35">
      <c r="B1170" s="2"/>
      <c r="C1170" s="2"/>
      <c r="D1170" s="2"/>
      <c r="E1170" s="20"/>
      <c r="F1170" s="20"/>
      <c r="G1170" s="20"/>
      <c r="H1170" s="22"/>
      <c r="I1170" s="22"/>
      <c r="J1170" s="22"/>
      <c r="K1170" s="22"/>
      <c r="L1170" s="20"/>
      <c r="M1170" s="20"/>
      <c r="N1170" s="20"/>
      <c r="O1170" s="20"/>
    </row>
    <row r="1171" spans="2:15" s="3" customFormat="1" x14ac:dyDescent="0.35">
      <c r="B1171" s="2"/>
      <c r="C1171" s="2"/>
      <c r="D1171" s="2"/>
      <c r="E1171" s="20"/>
      <c r="F1171" s="20"/>
      <c r="G1171" s="20"/>
      <c r="H1171" s="22"/>
      <c r="I1171" s="22"/>
      <c r="J1171" s="22"/>
      <c r="K1171" s="22"/>
      <c r="L1171" s="20"/>
      <c r="M1171" s="20"/>
      <c r="N1171" s="20"/>
      <c r="O1171" s="20"/>
    </row>
    <row r="1172" spans="2:15" s="3" customFormat="1" x14ac:dyDescent="0.35">
      <c r="B1172" s="2"/>
      <c r="C1172" s="2"/>
      <c r="D1172" s="2"/>
      <c r="E1172" s="20"/>
      <c r="F1172" s="20"/>
      <c r="G1172" s="20"/>
      <c r="H1172" s="22"/>
      <c r="I1172" s="22"/>
      <c r="J1172" s="22"/>
      <c r="K1172" s="22"/>
      <c r="L1172" s="20"/>
      <c r="M1172" s="20"/>
      <c r="N1172" s="20"/>
      <c r="O1172" s="20"/>
    </row>
    <row r="1173" spans="2:15" s="3" customFormat="1" x14ac:dyDescent="0.35">
      <c r="B1173" s="2"/>
      <c r="C1173" s="2"/>
      <c r="D1173" s="2"/>
      <c r="E1173" s="20"/>
      <c r="F1173" s="20"/>
      <c r="G1173" s="20"/>
      <c r="H1173" s="22"/>
      <c r="I1173" s="22"/>
      <c r="J1173" s="22"/>
      <c r="K1173" s="22"/>
      <c r="L1173" s="20"/>
      <c r="M1173" s="20"/>
      <c r="N1173" s="20"/>
      <c r="O1173" s="20"/>
    </row>
    <row r="1174" spans="2:15" s="3" customFormat="1" x14ac:dyDescent="0.35">
      <c r="B1174" s="2"/>
      <c r="C1174" s="2"/>
      <c r="D1174" s="2"/>
      <c r="E1174" s="20"/>
      <c r="F1174" s="20"/>
      <c r="G1174" s="20"/>
      <c r="H1174" s="22"/>
      <c r="I1174" s="22"/>
      <c r="J1174" s="22"/>
      <c r="K1174" s="22"/>
      <c r="L1174" s="20"/>
      <c r="M1174" s="20"/>
      <c r="N1174" s="20"/>
      <c r="O1174" s="20"/>
    </row>
    <row r="1175" spans="2:15" s="3" customFormat="1" x14ac:dyDescent="0.35">
      <c r="B1175" s="2"/>
      <c r="C1175" s="2"/>
      <c r="D1175" s="2"/>
      <c r="E1175" s="20"/>
      <c r="F1175" s="20"/>
      <c r="G1175" s="20"/>
      <c r="H1175" s="22"/>
      <c r="I1175" s="22"/>
      <c r="J1175" s="22"/>
      <c r="K1175" s="22"/>
      <c r="L1175" s="20"/>
      <c r="M1175" s="20"/>
      <c r="N1175" s="20"/>
      <c r="O1175" s="20"/>
    </row>
    <row r="1176" spans="2:15" s="3" customFormat="1" x14ac:dyDescent="0.35">
      <c r="B1176" s="2"/>
      <c r="C1176" s="2"/>
      <c r="D1176" s="2"/>
      <c r="E1176" s="20"/>
      <c r="F1176" s="20"/>
      <c r="G1176" s="20"/>
      <c r="H1176" s="22"/>
      <c r="I1176" s="22"/>
      <c r="J1176" s="22"/>
      <c r="K1176" s="22"/>
      <c r="L1176" s="20"/>
      <c r="M1176" s="20"/>
      <c r="N1176" s="20"/>
      <c r="O1176" s="20"/>
    </row>
    <row r="1177" spans="2:15" s="3" customFormat="1" x14ac:dyDescent="0.35">
      <c r="B1177" s="2"/>
      <c r="C1177" s="2"/>
      <c r="D1177" s="2"/>
      <c r="E1177" s="20"/>
      <c r="F1177" s="20"/>
      <c r="G1177" s="20"/>
      <c r="H1177" s="22"/>
      <c r="I1177" s="22"/>
      <c r="J1177" s="22"/>
      <c r="K1177" s="22"/>
      <c r="L1177" s="20"/>
      <c r="M1177" s="20"/>
      <c r="N1177" s="20"/>
      <c r="O1177" s="20"/>
    </row>
    <row r="1178" spans="2:15" s="3" customFormat="1" x14ac:dyDescent="0.35">
      <c r="B1178" s="2"/>
      <c r="C1178" s="2"/>
      <c r="D1178" s="2"/>
      <c r="E1178" s="20"/>
      <c r="F1178" s="20"/>
      <c r="G1178" s="20"/>
      <c r="H1178" s="22"/>
      <c r="I1178" s="22"/>
      <c r="J1178" s="22"/>
      <c r="K1178" s="22"/>
      <c r="L1178" s="20"/>
      <c r="M1178" s="20"/>
      <c r="N1178" s="20"/>
      <c r="O1178" s="20"/>
    </row>
    <row r="1179" spans="2:15" s="3" customFormat="1" x14ac:dyDescent="0.35">
      <c r="B1179" s="2"/>
      <c r="C1179" s="2"/>
      <c r="D1179" s="2"/>
      <c r="E1179" s="20"/>
      <c r="F1179" s="20"/>
      <c r="G1179" s="20"/>
      <c r="H1179" s="22"/>
      <c r="I1179" s="22"/>
      <c r="J1179" s="22"/>
      <c r="K1179" s="22"/>
      <c r="L1179" s="20"/>
      <c r="M1179" s="20"/>
      <c r="N1179" s="20"/>
      <c r="O1179" s="20"/>
    </row>
    <row r="1180" spans="2:15" s="3" customFormat="1" x14ac:dyDescent="0.35">
      <c r="B1180" s="2"/>
      <c r="C1180" s="2"/>
      <c r="D1180" s="2"/>
      <c r="E1180" s="20"/>
      <c r="F1180" s="20"/>
      <c r="G1180" s="20"/>
      <c r="H1180" s="22"/>
      <c r="I1180" s="22"/>
      <c r="J1180" s="22"/>
      <c r="K1180" s="22"/>
      <c r="L1180" s="20"/>
      <c r="M1180" s="20"/>
      <c r="N1180" s="20"/>
      <c r="O1180" s="20"/>
    </row>
    <row r="1181" spans="2:15" s="3" customFormat="1" x14ac:dyDescent="0.35">
      <c r="B1181" s="2"/>
      <c r="C1181" s="2"/>
      <c r="D1181" s="2"/>
      <c r="E1181" s="20"/>
      <c r="F1181" s="20"/>
      <c r="G1181" s="20"/>
      <c r="H1181" s="22"/>
      <c r="I1181" s="22"/>
      <c r="J1181" s="22"/>
      <c r="K1181" s="22"/>
      <c r="L1181" s="20"/>
      <c r="M1181" s="20"/>
      <c r="N1181" s="20"/>
      <c r="O1181" s="20"/>
    </row>
    <row r="1182" spans="2:15" s="3" customFormat="1" x14ac:dyDescent="0.35">
      <c r="B1182" s="2"/>
      <c r="C1182" s="2"/>
      <c r="D1182" s="2"/>
      <c r="E1182" s="20"/>
      <c r="F1182" s="20"/>
      <c r="G1182" s="20"/>
      <c r="H1182" s="22"/>
      <c r="I1182" s="22"/>
      <c r="J1182" s="22"/>
      <c r="K1182" s="22"/>
      <c r="L1182" s="20"/>
      <c r="M1182" s="20"/>
      <c r="N1182" s="20"/>
      <c r="O1182" s="20"/>
    </row>
    <row r="1183" spans="2:15" s="3" customFormat="1" x14ac:dyDescent="0.35">
      <c r="B1183" s="2"/>
      <c r="C1183" s="2"/>
      <c r="D1183" s="2"/>
      <c r="E1183" s="20"/>
      <c r="F1183" s="20"/>
      <c r="G1183" s="20"/>
      <c r="H1183" s="22"/>
      <c r="I1183" s="22"/>
      <c r="J1183" s="22"/>
      <c r="K1183" s="22"/>
      <c r="L1183" s="20"/>
      <c r="M1183" s="20"/>
      <c r="N1183" s="20"/>
      <c r="O1183" s="20"/>
    </row>
    <row r="1184" spans="2:15" s="3" customFormat="1" x14ac:dyDescent="0.35">
      <c r="B1184" s="2"/>
      <c r="C1184" s="2"/>
      <c r="D1184" s="2"/>
      <c r="E1184" s="20"/>
      <c r="F1184" s="20"/>
      <c r="G1184" s="20"/>
      <c r="H1184" s="22"/>
      <c r="I1184" s="22"/>
      <c r="J1184" s="22"/>
      <c r="K1184" s="22"/>
      <c r="L1184" s="20"/>
      <c r="M1184" s="20"/>
      <c r="N1184" s="20"/>
      <c r="O1184" s="20"/>
    </row>
    <row r="1185" spans="2:15" s="3" customFormat="1" x14ac:dyDescent="0.35">
      <c r="B1185" s="2"/>
      <c r="C1185" s="2"/>
      <c r="D1185" s="2"/>
      <c r="E1185" s="20"/>
      <c r="F1185" s="20"/>
      <c r="G1185" s="20"/>
      <c r="H1185" s="22"/>
      <c r="I1185" s="22"/>
      <c r="J1185" s="22"/>
      <c r="K1185" s="22"/>
      <c r="L1185" s="20"/>
      <c r="M1185" s="20"/>
      <c r="N1185" s="20"/>
      <c r="O1185" s="20"/>
    </row>
    <row r="1186" spans="2:15" s="3" customFormat="1" x14ac:dyDescent="0.35">
      <c r="B1186" s="2"/>
      <c r="C1186" s="2"/>
      <c r="D1186" s="2"/>
      <c r="E1186" s="20"/>
      <c r="F1186" s="20"/>
      <c r="G1186" s="20"/>
      <c r="H1186" s="22"/>
      <c r="I1186" s="22"/>
      <c r="J1186" s="22"/>
      <c r="K1186" s="22"/>
      <c r="L1186" s="20"/>
      <c r="M1186" s="20"/>
      <c r="N1186" s="20"/>
      <c r="O1186" s="20"/>
    </row>
    <row r="1187" spans="2:15" s="3" customFormat="1" x14ac:dyDescent="0.35">
      <c r="B1187" s="2"/>
      <c r="C1187" s="2"/>
      <c r="D1187" s="2"/>
      <c r="E1187" s="20"/>
      <c r="F1187" s="20"/>
      <c r="G1187" s="20"/>
      <c r="H1187" s="22"/>
      <c r="I1187" s="22"/>
      <c r="J1187" s="22"/>
      <c r="K1187" s="22"/>
      <c r="L1187" s="20"/>
      <c r="M1187" s="20"/>
      <c r="N1187" s="20"/>
      <c r="O1187" s="20"/>
    </row>
    <row r="1188" spans="2:15" s="3" customFormat="1" x14ac:dyDescent="0.35">
      <c r="B1188" s="2"/>
      <c r="C1188" s="2"/>
      <c r="D1188" s="2"/>
      <c r="E1188" s="20"/>
      <c r="F1188" s="20"/>
      <c r="G1188" s="20"/>
      <c r="H1188" s="22"/>
      <c r="I1188" s="22"/>
      <c r="J1188" s="22"/>
      <c r="K1188" s="22"/>
      <c r="L1188" s="20"/>
      <c r="M1188" s="20"/>
      <c r="N1188" s="20"/>
      <c r="O1188" s="20"/>
    </row>
    <row r="1189" spans="2:15" s="3" customFormat="1" x14ac:dyDescent="0.35">
      <c r="B1189" s="2"/>
      <c r="C1189" s="2"/>
      <c r="D1189" s="2"/>
      <c r="E1189" s="20"/>
      <c r="F1189" s="20"/>
      <c r="G1189" s="20"/>
      <c r="H1189" s="22"/>
      <c r="I1189" s="22"/>
      <c r="J1189" s="22"/>
      <c r="K1189" s="22"/>
      <c r="L1189" s="20"/>
      <c r="M1189" s="20"/>
      <c r="N1189" s="20"/>
      <c r="O1189" s="20"/>
    </row>
    <row r="1190" spans="2:15" s="3" customFormat="1" x14ac:dyDescent="0.35">
      <c r="B1190" s="2"/>
      <c r="C1190" s="2"/>
      <c r="D1190" s="2"/>
      <c r="E1190" s="20"/>
      <c r="F1190" s="20"/>
      <c r="G1190" s="20"/>
      <c r="H1190" s="22"/>
      <c r="I1190" s="22"/>
      <c r="J1190" s="22"/>
      <c r="K1190" s="22"/>
      <c r="L1190" s="20"/>
      <c r="M1190" s="20"/>
      <c r="N1190" s="20"/>
      <c r="O1190" s="20"/>
    </row>
    <row r="1191" spans="2:15" s="3" customFormat="1" x14ac:dyDescent="0.35">
      <c r="B1191" s="2"/>
      <c r="C1191" s="2"/>
      <c r="D1191" s="2"/>
      <c r="E1191" s="20"/>
      <c r="F1191" s="20"/>
      <c r="G1191" s="20"/>
      <c r="H1191" s="22"/>
      <c r="I1191" s="22"/>
      <c r="J1191" s="22"/>
      <c r="K1191" s="22"/>
      <c r="L1191" s="20"/>
      <c r="M1191" s="20"/>
      <c r="N1191" s="20"/>
      <c r="O1191" s="20"/>
    </row>
    <row r="1192" spans="2:15" s="3" customFormat="1" x14ac:dyDescent="0.35">
      <c r="B1192" s="2"/>
      <c r="C1192" s="2"/>
      <c r="D1192" s="2"/>
      <c r="E1192" s="20"/>
      <c r="F1192" s="20"/>
      <c r="G1192" s="20"/>
      <c r="H1192" s="22"/>
      <c r="I1192" s="22"/>
      <c r="J1192" s="22"/>
      <c r="K1192" s="22"/>
      <c r="L1192" s="20"/>
      <c r="M1192" s="20"/>
      <c r="N1192" s="20"/>
      <c r="O1192" s="20"/>
    </row>
    <row r="1193" spans="2:15" s="3" customFormat="1" x14ac:dyDescent="0.35">
      <c r="B1193" s="2"/>
      <c r="C1193" s="2"/>
      <c r="D1193" s="2"/>
      <c r="E1193" s="20"/>
      <c r="F1193" s="20"/>
      <c r="G1193" s="20"/>
      <c r="H1193" s="22"/>
      <c r="I1193" s="22"/>
      <c r="J1193" s="22"/>
      <c r="K1193" s="22"/>
      <c r="L1193" s="20"/>
      <c r="M1193" s="20"/>
      <c r="N1193" s="20"/>
      <c r="O1193" s="20"/>
    </row>
    <row r="1194" spans="2:15" s="3" customFormat="1" x14ac:dyDescent="0.35">
      <c r="B1194" s="2"/>
      <c r="C1194" s="2"/>
      <c r="D1194" s="2"/>
      <c r="E1194" s="20"/>
      <c r="F1194" s="20"/>
      <c r="G1194" s="20"/>
      <c r="H1194" s="22"/>
      <c r="I1194" s="22"/>
      <c r="J1194" s="22"/>
      <c r="K1194" s="22"/>
      <c r="L1194" s="20"/>
      <c r="M1194" s="20"/>
      <c r="N1194" s="20"/>
      <c r="O1194" s="20"/>
    </row>
    <row r="1195" spans="2:15" s="3" customFormat="1" x14ac:dyDescent="0.35">
      <c r="B1195" s="2"/>
      <c r="C1195" s="2"/>
      <c r="D1195" s="2"/>
      <c r="E1195" s="20"/>
      <c r="F1195" s="20"/>
      <c r="G1195" s="20"/>
      <c r="H1195" s="22"/>
      <c r="I1195" s="22"/>
      <c r="J1195" s="22"/>
      <c r="K1195" s="22"/>
      <c r="L1195" s="20"/>
      <c r="M1195" s="20"/>
      <c r="N1195" s="20"/>
      <c r="O1195" s="20"/>
    </row>
    <row r="1196" spans="2:15" s="3" customFormat="1" x14ac:dyDescent="0.35">
      <c r="B1196" s="2"/>
      <c r="C1196" s="2"/>
      <c r="D1196" s="2"/>
      <c r="E1196" s="20"/>
      <c r="F1196" s="20"/>
      <c r="G1196" s="20"/>
      <c r="H1196" s="22"/>
      <c r="I1196" s="22"/>
      <c r="J1196" s="22"/>
      <c r="K1196" s="22"/>
      <c r="L1196" s="20"/>
      <c r="M1196" s="20"/>
      <c r="N1196" s="20"/>
      <c r="O1196" s="20"/>
    </row>
    <row r="1197" spans="2:15" s="3" customFormat="1" x14ac:dyDescent="0.35">
      <c r="B1197" s="2"/>
      <c r="C1197" s="2"/>
      <c r="D1197" s="2"/>
      <c r="E1197" s="20"/>
      <c r="F1197" s="20"/>
      <c r="G1197" s="20"/>
      <c r="H1197" s="22"/>
      <c r="I1197" s="22"/>
      <c r="J1197" s="22"/>
      <c r="K1197" s="22"/>
      <c r="L1197" s="20"/>
      <c r="M1197" s="20"/>
      <c r="N1197" s="20"/>
      <c r="O1197" s="20"/>
    </row>
    <row r="1198" spans="2:15" s="3" customFormat="1" x14ac:dyDescent="0.35">
      <c r="B1198" s="2"/>
      <c r="C1198" s="2"/>
      <c r="D1198" s="2"/>
      <c r="E1198" s="20"/>
      <c r="F1198" s="20"/>
      <c r="G1198" s="20"/>
      <c r="H1198" s="22"/>
      <c r="I1198" s="22"/>
      <c r="J1198" s="22"/>
      <c r="K1198" s="22"/>
      <c r="L1198" s="20"/>
      <c r="M1198" s="20"/>
      <c r="N1198" s="20"/>
      <c r="O1198" s="20"/>
    </row>
    <row r="1199" spans="2:15" s="3" customFormat="1" x14ac:dyDescent="0.35">
      <c r="B1199" s="2"/>
      <c r="C1199" s="2"/>
      <c r="D1199" s="2"/>
      <c r="E1199" s="20"/>
      <c r="F1199" s="20"/>
      <c r="G1199" s="20"/>
      <c r="H1199" s="22"/>
      <c r="I1199" s="22"/>
      <c r="J1199" s="22"/>
      <c r="K1199" s="22"/>
      <c r="L1199" s="20"/>
      <c r="M1199" s="20"/>
      <c r="N1199" s="20"/>
      <c r="O1199" s="20"/>
    </row>
    <row r="1200" spans="2:15" s="3" customFormat="1" x14ac:dyDescent="0.35">
      <c r="B1200" s="2"/>
      <c r="C1200" s="2"/>
      <c r="D1200" s="2"/>
      <c r="E1200" s="20"/>
      <c r="F1200" s="20"/>
      <c r="G1200" s="20"/>
      <c r="H1200" s="22"/>
      <c r="I1200" s="22"/>
      <c r="J1200" s="22"/>
      <c r="K1200" s="22"/>
      <c r="L1200" s="20"/>
      <c r="M1200" s="20"/>
      <c r="N1200" s="20"/>
      <c r="O1200" s="20"/>
    </row>
    <row r="1201" spans="2:15" s="3" customFormat="1" x14ac:dyDescent="0.35">
      <c r="B1201" s="2"/>
      <c r="C1201" s="2"/>
      <c r="D1201" s="2"/>
      <c r="E1201" s="20"/>
      <c r="F1201" s="20"/>
      <c r="G1201" s="20"/>
      <c r="H1201" s="22"/>
      <c r="I1201" s="22"/>
      <c r="J1201" s="22"/>
      <c r="K1201" s="22"/>
      <c r="L1201" s="20"/>
      <c r="M1201" s="20"/>
      <c r="N1201" s="20"/>
      <c r="O1201" s="20"/>
    </row>
    <row r="1202" spans="2:15" s="3" customFormat="1" x14ac:dyDescent="0.35">
      <c r="B1202" s="2"/>
      <c r="C1202" s="2"/>
      <c r="D1202" s="2"/>
      <c r="E1202" s="20"/>
      <c r="F1202" s="20"/>
      <c r="G1202" s="20"/>
      <c r="H1202" s="22"/>
      <c r="I1202" s="22"/>
      <c r="J1202" s="22"/>
      <c r="K1202" s="22"/>
      <c r="L1202" s="20"/>
      <c r="M1202" s="20"/>
      <c r="N1202" s="20"/>
      <c r="O1202" s="20"/>
    </row>
    <row r="1203" spans="2:15" s="3" customFormat="1" x14ac:dyDescent="0.35">
      <c r="B1203" s="2"/>
      <c r="C1203" s="2"/>
      <c r="D1203" s="2"/>
      <c r="E1203" s="20"/>
      <c r="F1203" s="20"/>
      <c r="G1203" s="20"/>
      <c r="H1203" s="22"/>
      <c r="I1203" s="22"/>
      <c r="J1203" s="22"/>
      <c r="K1203" s="22"/>
      <c r="L1203" s="20"/>
      <c r="M1203" s="20"/>
      <c r="N1203" s="20"/>
      <c r="O1203" s="20"/>
    </row>
    <row r="1204" spans="2:15" s="3" customFormat="1" x14ac:dyDescent="0.35">
      <c r="B1204" s="2"/>
      <c r="C1204" s="2"/>
      <c r="D1204" s="2"/>
      <c r="E1204" s="20"/>
      <c r="F1204" s="20"/>
      <c r="G1204" s="20"/>
      <c r="H1204" s="22"/>
      <c r="I1204" s="22"/>
      <c r="J1204" s="22"/>
      <c r="K1204" s="22"/>
      <c r="L1204" s="20"/>
      <c r="M1204" s="20"/>
      <c r="N1204" s="20"/>
      <c r="O1204" s="20"/>
    </row>
    <row r="1205" spans="2:15" s="3" customFormat="1" x14ac:dyDescent="0.35">
      <c r="B1205" s="2"/>
      <c r="C1205" s="2"/>
      <c r="D1205" s="2"/>
      <c r="E1205" s="20"/>
      <c r="F1205" s="20"/>
      <c r="G1205" s="20"/>
      <c r="H1205" s="22"/>
      <c r="I1205" s="22"/>
      <c r="J1205" s="22"/>
      <c r="K1205" s="22"/>
      <c r="L1205" s="20"/>
      <c r="M1205" s="20"/>
      <c r="N1205" s="20"/>
      <c r="O1205" s="20"/>
    </row>
    <row r="1206" spans="2:15" s="3" customFormat="1" x14ac:dyDescent="0.35">
      <c r="B1206" s="2"/>
      <c r="C1206" s="2"/>
      <c r="D1206" s="2"/>
      <c r="E1206" s="20"/>
      <c r="F1206" s="20"/>
      <c r="G1206" s="20"/>
      <c r="H1206" s="22"/>
      <c r="I1206" s="22"/>
      <c r="J1206" s="22"/>
      <c r="K1206" s="22"/>
      <c r="L1206" s="20"/>
      <c r="M1206" s="20"/>
      <c r="N1206" s="20"/>
      <c r="O1206" s="20"/>
    </row>
    <row r="1207" spans="2:15" s="3" customFormat="1" x14ac:dyDescent="0.35">
      <c r="B1207" s="2"/>
      <c r="C1207" s="2"/>
      <c r="D1207" s="2"/>
      <c r="E1207" s="20"/>
      <c r="F1207" s="20"/>
      <c r="G1207" s="20"/>
      <c r="H1207" s="22"/>
      <c r="I1207" s="22"/>
      <c r="J1207" s="22"/>
      <c r="K1207" s="22"/>
      <c r="L1207" s="20"/>
      <c r="M1207" s="20"/>
      <c r="N1207" s="20"/>
      <c r="O1207" s="20"/>
    </row>
    <row r="1208" spans="2:15" s="3" customFormat="1" x14ac:dyDescent="0.35">
      <c r="B1208" s="2"/>
      <c r="C1208" s="2"/>
      <c r="D1208" s="2"/>
      <c r="E1208" s="20"/>
      <c r="F1208" s="20"/>
      <c r="G1208" s="20"/>
      <c r="H1208" s="22"/>
      <c r="I1208" s="22"/>
      <c r="J1208" s="22"/>
      <c r="K1208" s="22"/>
      <c r="L1208" s="20"/>
      <c r="M1208" s="20"/>
      <c r="N1208" s="20"/>
      <c r="O1208" s="20"/>
    </row>
    <row r="1209" spans="2:15" s="3" customFormat="1" x14ac:dyDescent="0.35">
      <c r="B1209" s="2"/>
      <c r="C1209" s="2"/>
      <c r="D1209" s="2"/>
      <c r="E1209" s="20"/>
      <c r="F1209" s="20"/>
      <c r="G1209" s="20"/>
      <c r="H1209" s="22"/>
      <c r="I1209" s="22"/>
      <c r="J1209" s="22"/>
      <c r="K1209" s="22"/>
      <c r="L1209" s="20"/>
      <c r="M1209" s="20"/>
      <c r="N1209" s="20"/>
      <c r="O1209" s="20"/>
    </row>
    <row r="1210" spans="2:15" s="3" customFormat="1" x14ac:dyDescent="0.35">
      <c r="B1210" s="2"/>
      <c r="C1210" s="2"/>
      <c r="D1210" s="2"/>
      <c r="E1210" s="20"/>
      <c r="F1210" s="20"/>
      <c r="G1210" s="20"/>
      <c r="H1210" s="22"/>
      <c r="I1210" s="22"/>
      <c r="J1210" s="22"/>
      <c r="K1210" s="22"/>
      <c r="L1210" s="20"/>
      <c r="M1210" s="20"/>
      <c r="N1210" s="20"/>
      <c r="O1210" s="20"/>
    </row>
    <row r="1211" spans="2:15" s="3" customFormat="1" x14ac:dyDescent="0.35">
      <c r="B1211" s="2"/>
      <c r="C1211" s="2"/>
      <c r="D1211" s="2"/>
      <c r="E1211" s="20"/>
      <c r="F1211" s="20"/>
      <c r="G1211" s="20"/>
      <c r="H1211" s="22"/>
      <c r="I1211" s="22"/>
      <c r="J1211" s="22"/>
      <c r="K1211" s="22"/>
      <c r="L1211" s="20"/>
      <c r="M1211" s="20"/>
      <c r="N1211" s="20"/>
      <c r="O1211" s="20"/>
    </row>
    <row r="1212" spans="2:15" s="3" customFormat="1" x14ac:dyDescent="0.35">
      <c r="B1212" s="2"/>
      <c r="C1212" s="2"/>
      <c r="D1212" s="2"/>
      <c r="E1212" s="20"/>
      <c r="F1212" s="20"/>
      <c r="G1212" s="20"/>
      <c r="H1212" s="22"/>
      <c r="I1212" s="22"/>
      <c r="J1212" s="22"/>
      <c r="K1212" s="22"/>
      <c r="L1212" s="20"/>
      <c r="M1212" s="20"/>
      <c r="N1212" s="20"/>
      <c r="O1212" s="20"/>
    </row>
    <row r="1213" spans="2:15" s="3" customFormat="1" x14ac:dyDescent="0.35">
      <c r="B1213" s="2"/>
      <c r="C1213" s="2"/>
      <c r="D1213" s="2"/>
      <c r="E1213" s="20"/>
      <c r="F1213" s="20"/>
      <c r="G1213" s="20"/>
      <c r="H1213" s="22"/>
      <c r="I1213" s="22"/>
      <c r="J1213" s="22"/>
      <c r="K1213" s="22"/>
      <c r="L1213" s="20"/>
      <c r="M1213" s="20"/>
      <c r="N1213" s="20"/>
      <c r="O1213" s="20"/>
    </row>
    <row r="1214" spans="2:15" s="3" customFormat="1" x14ac:dyDescent="0.35">
      <c r="B1214" s="2"/>
      <c r="C1214" s="2"/>
      <c r="D1214" s="2"/>
      <c r="E1214" s="20"/>
      <c r="F1214" s="20"/>
      <c r="G1214" s="20"/>
      <c r="H1214" s="22"/>
      <c r="I1214" s="22"/>
      <c r="J1214" s="22"/>
      <c r="K1214" s="22"/>
      <c r="L1214" s="20"/>
      <c r="M1214" s="20"/>
      <c r="N1214" s="20"/>
      <c r="O1214" s="20"/>
    </row>
    <row r="1215" spans="2:15" s="3" customFormat="1" x14ac:dyDescent="0.35">
      <c r="B1215" s="2"/>
      <c r="C1215" s="2"/>
      <c r="D1215" s="2"/>
      <c r="E1215" s="20"/>
      <c r="F1215" s="20"/>
      <c r="G1215" s="20"/>
      <c r="H1215" s="22"/>
      <c r="I1215" s="22"/>
      <c r="J1215" s="22"/>
      <c r="K1215" s="22"/>
      <c r="L1215" s="20"/>
      <c r="M1215" s="20"/>
      <c r="N1215" s="20"/>
      <c r="O1215" s="20"/>
    </row>
    <row r="1216" spans="2:15" s="3" customFormat="1" x14ac:dyDescent="0.35">
      <c r="B1216" s="2"/>
      <c r="C1216" s="2"/>
      <c r="D1216" s="2"/>
      <c r="E1216" s="20"/>
      <c r="F1216" s="20"/>
      <c r="G1216" s="20"/>
      <c r="H1216" s="22"/>
      <c r="I1216" s="22"/>
      <c r="J1216" s="22"/>
      <c r="K1216" s="22"/>
      <c r="L1216" s="20"/>
      <c r="M1216" s="20"/>
      <c r="N1216" s="20"/>
      <c r="O1216" s="20"/>
    </row>
    <row r="1217" spans="2:15" s="3" customFormat="1" x14ac:dyDescent="0.35">
      <c r="B1217" s="2"/>
      <c r="C1217" s="2"/>
      <c r="D1217" s="2"/>
      <c r="E1217" s="20"/>
      <c r="F1217" s="20"/>
      <c r="G1217" s="20"/>
      <c r="H1217" s="22"/>
      <c r="I1217" s="22"/>
      <c r="J1217" s="22"/>
      <c r="K1217" s="22"/>
      <c r="L1217" s="20"/>
      <c r="M1217" s="20"/>
      <c r="N1217" s="20"/>
      <c r="O1217" s="20"/>
    </row>
    <row r="1218" spans="2:15" s="3" customFormat="1" x14ac:dyDescent="0.35">
      <c r="B1218" s="2"/>
      <c r="C1218" s="2"/>
      <c r="D1218" s="2"/>
      <c r="E1218" s="20"/>
      <c r="F1218" s="20"/>
      <c r="G1218" s="20"/>
      <c r="H1218" s="22"/>
      <c r="I1218" s="22"/>
      <c r="J1218" s="22"/>
      <c r="K1218" s="22"/>
      <c r="L1218" s="20"/>
      <c r="M1218" s="20"/>
      <c r="N1218" s="20"/>
      <c r="O1218" s="20"/>
    </row>
    <row r="1219" spans="2:15" s="3" customFormat="1" x14ac:dyDescent="0.35">
      <c r="B1219" s="2"/>
      <c r="C1219" s="2"/>
      <c r="D1219" s="2"/>
      <c r="E1219" s="20"/>
      <c r="F1219" s="20"/>
      <c r="G1219" s="20"/>
      <c r="H1219" s="22"/>
      <c r="I1219" s="22"/>
      <c r="J1219" s="22"/>
      <c r="K1219" s="22"/>
      <c r="L1219" s="20"/>
      <c r="M1219" s="20"/>
      <c r="N1219" s="20"/>
      <c r="O1219" s="20"/>
    </row>
    <row r="1220" spans="2:15" s="3" customFormat="1" x14ac:dyDescent="0.35">
      <c r="B1220" s="2"/>
      <c r="C1220" s="2"/>
      <c r="D1220" s="2"/>
      <c r="E1220" s="20"/>
      <c r="F1220" s="20"/>
      <c r="G1220" s="20"/>
      <c r="H1220" s="22"/>
      <c r="I1220" s="22"/>
      <c r="J1220" s="22"/>
      <c r="K1220" s="22"/>
      <c r="L1220" s="20"/>
      <c r="M1220" s="20"/>
      <c r="N1220" s="20"/>
      <c r="O1220" s="20"/>
    </row>
    <row r="1221" spans="2:15" s="3" customFormat="1" x14ac:dyDescent="0.35">
      <c r="B1221" s="2"/>
      <c r="C1221" s="2"/>
      <c r="D1221" s="2"/>
      <c r="E1221" s="20"/>
      <c r="F1221" s="20"/>
      <c r="G1221" s="20"/>
      <c r="H1221" s="22"/>
      <c r="I1221" s="22"/>
      <c r="J1221" s="22"/>
      <c r="K1221" s="22"/>
      <c r="L1221" s="20"/>
      <c r="M1221" s="20"/>
      <c r="N1221" s="20"/>
      <c r="O1221" s="20"/>
    </row>
    <row r="1222" spans="2:15" s="3" customFormat="1" x14ac:dyDescent="0.35">
      <c r="B1222" s="2"/>
      <c r="C1222" s="2"/>
      <c r="D1222" s="2"/>
      <c r="E1222" s="20"/>
      <c r="F1222" s="20"/>
      <c r="G1222" s="20"/>
      <c r="H1222" s="22"/>
      <c r="I1222" s="22"/>
      <c r="J1222" s="22"/>
      <c r="K1222" s="22"/>
      <c r="L1222" s="20"/>
      <c r="M1222" s="20"/>
      <c r="N1222" s="20"/>
      <c r="O1222" s="20"/>
    </row>
    <row r="1223" spans="2:15" s="3" customFormat="1" x14ac:dyDescent="0.35">
      <c r="B1223" s="2"/>
      <c r="C1223" s="2"/>
      <c r="D1223" s="2"/>
      <c r="E1223" s="20"/>
      <c r="F1223" s="20"/>
      <c r="G1223" s="20"/>
      <c r="H1223" s="22"/>
      <c r="I1223" s="22"/>
      <c r="J1223" s="22"/>
      <c r="K1223" s="22"/>
      <c r="L1223" s="20"/>
      <c r="M1223" s="20"/>
      <c r="N1223" s="20"/>
      <c r="O1223" s="20"/>
    </row>
    <row r="1224" spans="2:15" s="3" customFormat="1" x14ac:dyDescent="0.35">
      <c r="B1224" s="2"/>
      <c r="C1224" s="2"/>
      <c r="D1224" s="2"/>
      <c r="E1224" s="20"/>
      <c r="F1224" s="20"/>
      <c r="G1224" s="20"/>
      <c r="H1224" s="22"/>
      <c r="I1224" s="22"/>
      <c r="J1224" s="22"/>
      <c r="K1224" s="22"/>
      <c r="L1224" s="20"/>
      <c r="M1224" s="20"/>
      <c r="N1224" s="20"/>
      <c r="O1224" s="20"/>
    </row>
    <row r="1225" spans="2:15" s="3" customFormat="1" x14ac:dyDescent="0.35">
      <c r="B1225" s="2"/>
      <c r="C1225" s="2"/>
      <c r="D1225" s="2"/>
      <c r="E1225" s="20"/>
      <c r="F1225" s="20"/>
      <c r="G1225" s="20"/>
      <c r="H1225" s="22"/>
      <c r="I1225" s="22"/>
      <c r="J1225" s="22"/>
      <c r="K1225" s="22"/>
      <c r="L1225" s="20"/>
      <c r="M1225" s="20"/>
      <c r="N1225" s="20"/>
      <c r="O1225" s="20"/>
    </row>
    <row r="1226" spans="2:15" s="3" customFormat="1" x14ac:dyDescent="0.35">
      <c r="B1226" s="2"/>
      <c r="C1226" s="2"/>
      <c r="D1226" s="2"/>
      <c r="E1226" s="20"/>
      <c r="F1226" s="20"/>
      <c r="G1226" s="20"/>
      <c r="H1226" s="22"/>
      <c r="I1226" s="22"/>
      <c r="J1226" s="22"/>
      <c r="K1226" s="22"/>
      <c r="L1226" s="20"/>
      <c r="M1226" s="20"/>
      <c r="N1226" s="20"/>
      <c r="O1226" s="20"/>
    </row>
    <row r="1227" spans="2:15" s="3" customFormat="1" x14ac:dyDescent="0.35">
      <c r="B1227" s="2"/>
      <c r="C1227" s="2"/>
      <c r="D1227" s="2"/>
      <c r="E1227" s="20"/>
      <c r="F1227" s="20"/>
      <c r="G1227" s="20"/>
      <c r="H1227" s="22"/>
      <c r="I1227" s="22"/>
      <c r="J1227" s="22"/>
      <c r="K1227" s="22"/>
      <c r="L1227" s="20"/>
      <c r="M1227" s="20"/>
      <c r="N1227" s="20"/>
      <c r="O1227" s="20"/>
    </row>
    <row r="1228" spans="2:15" s="3" customFormat="1" x14ac:dyDescent="0.35">
      <c r="B1228" s="2"/>
      <c r="C1228" s="2"/>
      <c r="D1228" s="2"/>
      <c r="E1228" s="20"/>
      <c r="F1228" s="20"/>
      <c r="G1228" s="20"/>
      <c r="H1228" s="22"/>
      <c r="I1228" s="22"/>
      <c r="J1228" s="22"/>
      <c r="K1228" s="22"/>
      <c r="L1228" s="20"/>
      <c r="M1228" s="20"/>
      <c r="N1228" s="20"/>
      <c r="O1228" s="20"/>
    </row>
    <row r="1229" spans="2:15" s="3" customFormat="1" x14ac:dyDescent="0.35">
      <c r="B1229" s="2"/>
      <c r="C1229" s="2"/>
      <c r="D1229" s="2"/>
      <c r="E1229" s="20"/>
      <c r="F1229" s="20"/>
      <c r="G1229" s="20"/>
      <c r="H1229" s="22"/>
      <c r="I1229" s="22"/>
      <c r="J1229" s="22"/>
      <c r="K1229" s="22"/>
      <c r="L1229" s="20"/>
      <c r="M1229" s="20"/>
      <c r="N1229" s="20"/>
      <c r="O1229" s="20"/>
    </row>
    <row r="1230" spans="2:15" s="3" customFormat="1" x14ac:dyDescent="0.35">
      <c r="B1230" s="2"/>
      <c r="C1230" s="2"/>
      <c r="D1230" s="2"/>
      <c r="E1230" s="20"/>
      <c r="F1230" s="20"/>
      <c r="G1230" s="20"/>
      <c r="H1230" s="22"/>
      <c r="I1230" s="22"/>
      <c r="J1230" s="22"/>
      <c r="K1230" s="22"/>
      <c r="L1230" s="20"/>
      <c r="M1230" s="20"/>
      <c r="N1230" s="20"/>
      <c r="O1230" s="20"/>
    </row>
    <row r="1231" spans="2:15" s="3" customFormat="1" x14ac:dyDescent="0.35">
      <c r="B1231" s="2"/>
      <c r="C1231" s="2"/>
      <c r="D1231" s="2"/>
      <c r="E1231" s="20"/>
      <c r="F1231" s="20"/>
      <c r="G1231" s="20"/>
      <c r="H1231" s="22"/>
      <c r="I1231" s="22"/>
      <c r="J1231" s="22"/>
      <c r="K1231" s="22"/>
      <c r="L1231" s="20"/>
      <c r="M1231" s="20"/>
      <c r="N1231" s="20"/>
      <c r="O1231" s="20"/>
    </row>
    <row r="1232" spans="2:15" s="3" customFormat="1" x14ac:dyDescent="0.35">
      <c r="B1232" s="2"/>
      <c r="C1232" s="2"/>
      <c r="D1232" s="2"/>
      <c r="E1232" s="20"/>
      <c r="F1232" s="20"/>
      <c r="G1232" s="20"/>
      <c r="H1232" s="22"/>
      <c r="I1232" s="22"/>
      <c r="J1232" s="22"/>
      <c r="K1232" s="22"/>
      <c r="L1232" s="20"/>
      <c r="M1232" s="20"/>
      <c r="N1232" s="20"/>
      <c r="O1232" s="20"/>
    </row>
    <row r="1233" spans="1:15" s="3" customFormat="1" x14ac:dyDescent="0.35">
      <c r="B1233" s="2"/>
      <c r="C1233" s="2"/>
      <c r="D1233" s="2"/>
      <c r="E1233" s="20"/>
      <c r="F1233" s="20"/>
      <c r="G1233" s="20"/>
      <c r="H1233" s="22"/>
      <c r="I1233" s="22"/>
      <c r="J1233" s="22"/>
      <c r="K1233" s="22"/>
      <c r="L1233" s="20"/>
      <c r="M1233" s="20"/>
      <c r="N1233" s="20"/>
      <c r="O1233" s="20"/>
    </row>
    <row r="1234" spans="1:15" s="3" customFormat="1" x14ac:dyDescent="0.35">
      <c r="B1234" s="2"/>
      <c r="C1234" s="2"/>
      <c r="D1234" s="2"/>
      <c r="E1234" s="20"/>
      <c r="F1234" s="20"/>
      <c r="G1234" s="20"/>
      <c r="H1234" s="22"/>
      <c r="I1234" s="22"/>
      <c r="J1234" s="22"/>
      <c r="K1234" s="22"/>
      <c r="L1234" s="20"/>
      <c r="M1234" s="20"/>
      <c r="N1234" s="20"/>
      <c r="O1234" s="20"/>
    </row>
    <row r="1235" spans="1:15" s="3" customFormat="1" x14ac:dyDescent="0.35">
      <c r="B1235" s="2"/>
      <c r="C1235" s="2"/>
      <c r="D1235" s="2"/>
      <c r="E1235" s="20"/>
      <c r="F1235" s="20"/>
      <c r="G1235" s="20"/>
      <c r="H1235" s="22"/>
      <c r="I1235" s="22"/>
      <c r="J1235" s="22"/>
      <c r="K1235" s="22"/>
      <c r="L1235" s="20"/>
      <c r="M1235" s="20"/>
      <c r="N1235" s="20"/>
    </row>
    <row r="1236" spans="1:15" s="3" customFormat="1" x14ac:dyDescent="0.35">
      <c r="B1236" s="2"/>
      <c r="C1236" s="2"/>
      <c r="D1236" s="2"/>
      <c r="E1236" s="20"/>
      <c r="F1236" s="20"/>
      <c r="G1236" s="20"/>
      <c r="H1236" s="22"/>
      <c r="I1236" s="22"/>
      <c r="J1236" s="22"/>
      <c r="K1236" s="22"/>
      <c r="L1236" s="20"/>
      <c r="M1236" s="20"/>
      <c r="N1236" s="20"/>
      <c r="O1236" s="2"/>
    </row>
    <row r="1237" spans="1:15" x14ac:dyDescent="0.35">
      <c r="A1237" s="3"/>
      <c r="E1237" s="20"/>
      <c r="F1237" s="20"/>
      <c r="G1237" s="20"/>
      <c r="H1237" s="22"/>
      <c r="I1237" s="22"/>
      <c r="J1237" s="22"/>
      <c r="K1237" s="22"/>
      <c r="L1237" s="20"/>
      <c r="M1237" s="20"/>
      <c r="N1237" s="20"/>
    </row>
    <row r="1238" spans="1:15" x14ac:dyDescent="0.35">
      <c r="A1238" s="3"/>
      <c r="E1238" s="20"/>
      <c r="F1238" s="20"/>
      <c r="G1238" s="20"/>
      <c r="H1238" s="22"/>
      <c r="I1238" s="22"/>
      <c r="J1238" s="22"/>
      <c r="K1238" s="22"/>
      <c r="L1238" s="20"/>
      <c r="M1238" s="20"/>
      <c r="N1238" s="20"/>
    </row>
    <row r="1239" spans="1:15" x14ac:dyDescent="0.35">
      <c r="A1239" s="3"/>
      <c r="E1239" s="20"/>
      <c r="F1239" s="20"/>
      <c r="G1239" s="20"/>
      <c r="H1239" s="22"/>
      <c r="I1239" s="22"/>
      <c r="J1239" s="22"/>
      <c r="K1239" s="22"/>
      <c r="L1239" s="20"/>
      <c r="M1239" s="20"/>
      <c r="N1239" s="20"/>
    </row>
    <row r="1240" spans="1:15" x14ac:dyDescent="0.35">
      <c r="A1240" s="3"/>
      <c r="E1240" s="20"/>
      <c r="F1240" s="20"/>
      <c r="G1240" s="20"/>
      <c r="H1240" s="22"/>
      <c r="I1240" s="22"/>
      <c r="J1240" s="22"/>
      <c r="K1240" s="22"/>
      <c r="L1240" s="20"/>
      <c r="M1240" s="20"/>
      <c r="N1240" s="20"/>
    </row>
    <row r="1241" spans="1:15" x14ac:dyDescent="0.35">
      <c r="A1241" s="3"/>
      <c r="E1241" s="20"/>
      <c r="F1241" s="20"/>
      <c r="G1241" s="20"/>
      <c r="H1241" s="22"/>
      <c r="I1241" s="22"/>
      <c r="J1241" s="22"/>
      <c r="K1241" s="22"/>
      <c r="L1241" s="20"/>
      <c r="M1241" s="20"/>
      <c r="N1241" s="20"/>
    </row>
    <row r="1242" spans="1:15" x14ac:dyDescent="0.35">
      <c r="A1242" s="3"/>
      <c r="E1242" s="20"/>
      <c r="F1242" s="20"/>
      <c r="G1242" s="20"/>
      <c r="H1242" s="22"/>
      <c r="I1242" s="22"/>
      <c r="J1242" s="22"/>
      <c r="K1242" s="22"/>
      <c r="L1242" s="20"/>
      <c r="M1242" s="20"/>
      <c r="N1242" s="20"/>
    </row>
    <row r="1243" spans="1:15" x14ac:dyDescent="0.35">
      <c r="A1243" s="3"/>
      <c r="E1243" s="20"/>
      <c r="F1243" s="20"/>
      <c r="G1243" s="20"/>
      <c r="H1243" s="22"/>
      <c r="I1243" s="22"/>
      <c r="J1243" s="22"/>
      <c r="K1243" s="22"/>
      <c r="L1243" s="20"/>
      <c r="M1243" s="20"/>
      <c r="N1243" s="20"/>
    </row>
    <row r="1244" spans="1:15" x14ac:dyDescent="0.35">
      <c r="A1244" s="3"/>
      <c r="E1244" s="20"/>
      <c r="F1244" s="20"/>
      <c r="G1244" s="20"/>
      <c r="H1244" s="22"/>
      <c r="I1244" s="22"/>
      <c r="J1244" s="22"/>
      <c r="K1244" s="22"/>
      <c r="L1244" s="20"/>
      <c r="M1244" s="20"/>
      <c r="N1244" s="20"/>
    </row>
    <row r="1245" spans="1:15" x14ac:dyDescent="0.35">
      <c r="A1245" s="3"/>
      <c r="E1245" s="20"/>
      <c r="F1245" s="20"/>
      <c r="G1245" s="20"/>
      <c r="H1245" s="22"/>
      <c r="I1245" s="22"/>
      <c r="J1245" s="22"/>
      <c r="K1245" s="22"/>
      <c r="L1245" s="20"/>
      <c r="M1245" s="20"/>
      <c r="N1245" s="20"/>
    </row>
    <row r="1246" spans="1:15" x14ac:dyDescent="0.35">
      <c r="A1246" s="3"/>
      <c r="E1246" s="20"/>
      <c r="F1246" s="20"/>
      <c r="G1246" s="20"/>
      <c r="H1246" s="22"/>
      <c r="I1246" s="22"/>
      <c r="J1246" s="22"/>
      <c r="K1246" s="22"/>
      <c r="L1246" s="20"/>
      <c r="M1246" s="20"/>
      <c r="N1246" s="20"/>
    </row>
    <row r="1247" spans="1:15" x14ac:dyDescent="0.35">
      <c r="A1247" s="3"/>
      <c r="E1247" s="20"/>
      <c r="F1247" s="20"/>
      <c r="G1247" s="20"/>
      <c r="H1247" s="22"/>
      <c r="I1247" s="22"/>
      <c r="J1247" s="22"/>
      <c r="K1247" s="22"/>
      <c r="L1247" s="20"/>
      <c r="M1247" s="20"/>
      <c r="N1247" s="20"/>
    </row>
    <row r="1248" spans="1:15" x14ac:dyDescent="0.35">
      <c r="A1248" s="3"/>
      <c r="E1248" s="20"/>
      <c r="F1248" s="20"/>
      <c r="G1248" s="20"/>
      <c r="H1248" s="22"/>
      <c r="I1248" s="22"/>
      <c r="J1248" s="22"/>
      <c r="K1248" s="22"/>
      <c r="L1248" s="20"/>
      <c r="M1248" s="20"/>
      <c r="N1248" s="20"/>
    </row>
    <row r="1249" spans="1:14" x14ac:dyDescent="0.35">
      <c r="A1249" s="3"/>
      <c r="E1249" s="20"/>
      <c r="F1249" s="20"/>
      <c r="G1249" s="20"/>
      <c r="H1249" s="22"/>
      <c r="I1249" s="22"/>
      <c r="J1249" s="22"/>
      <c r="K1249" s="22"/>
      <c r="L1249" s="20"/>
      <c r="M1249" s="20"/>
      <c r="N1249" s="20"/>
    </row>
    <row r="1250" spans="1:14" x14ac:dyDescent="0.35">
      <c r="A1250" s="3"/>
      <c r="E1250" s="20"/>
      <c r="F1250" s="20"/>
      <c r="G1250" s="20"/>
      <c r="H1250" s="22"/>
      <c r="I1250" s="22"/>
      <c r="J1250" s="22"/>
      <c r="K1250" s="22"/>
      <c r="L1250" s="20"/>
      <c r="M1250" s="20"/>
      <c r="N1250" s="20"/>
    </row>
    <row r="1251" spans="1:14" x14ac:dyDescent="0.35">
      <c r="A1251" s="3"/>
      <c r="E1251" s="20"/>
      <c r="F1251" s="20"/>
      <c r="G1251" s="20"/>
      <c r="H1251" s="22"/>
      <c r="I1251" s="22"/>
      <c r="J1251" s="22"/>
      <c r="K1251" s="22"/>
      <c r="L1251" s="20"/>
      <c r="M1251" s="20"/>
      <c r="N1251" s="20"/>
    </row>
    <row r="1252" spans="1:14" x14ac:dyDescent="0.35">
      <c r="A1252" s="3"/>
      <c r="E1252" s="20"/>
      <c r="F1252" s="20"/>
      <c r="G1252" s="20"/>
      <c r="H1252" s="22"/>
      <c r="I1252" s="22"/>
      <c r="J1252" s="22"/>
      <c r="K1252" s="22"/>
      <c r="L1252" s="20"/>
      <c r="M1252" s="20"/>
      <c r="N1252" s="20"/>
    </row>
    <row r="1253" spans="1:14" x14ac:dyDescent="0.35">
      <c r="A1253" s="3"/>
      <c r="E1253" s="20"/>
      <c r="F1253" s="20"/>
      <c r="G1253" s="20"/>
      <c r="H1253" s="22"/>
      <c r="I1253" s="22"/>
      <c r="J1253" s="22"/>
      <c r="K1253" s="22"/>
      <c r="L1253" s="20"/>
      <c r="M1253" s="20"/>
      <c r="N1253" s="20"/>
    </row>
    <row r="1254" spans="1:14" x14ac:dyDescent="0.35">
      <c r="A1254" s="3"/>
      <c r="E1254" s="20"/>
      <c r="F1254" s="20"/>
      <c r="G1254" s="20"/>
      <c r="H1254" s="22"/>
      <c r="I1254" s="22"/>
      <c r="J1254" s="22"/>
      <c r="K1254" s="22"/>
      <c r="L1254" s="20"/>
      <c r="M1254" s="20"/>
      <c r="N1254" s="20"/>
    </row>
    <row r="1255" spans="1:14" x14ac:dyDescent="0.35">
      <c r="A1255" s="3"/>
      <c r="E1255" s="20"/>
      <c r="F1255" s="20"/>
      <c r="G1255" s="20"/>
      <c r="H1255" s="22"/>
      <c r="I1255" s="22"/>
      <c r="J1255" s="22"/>
      <c r="K1255" s="22"/>
      <c r="L1255" s="20"/>
      <c r="M1255" s="20"/>
      <c r="N1255" s="20"/>
    </row>
    <row r="1256" spans="1:14" x14ac:dyDescent="0.35">
      <c r="E1256" s="20"/>
      <c r="F1256" s="20"/>
      <c r="G1256" s="20"/>
      <c r="H1256" s="22"/>
      <c r="I1256" s="22"/>
      <c r="J1256" s="22"/>
      <c r="K1256" s="22"/>
      <c r="L1256" s="20"/>
      <c r="M1256" s="20"/>
      <c r="N1256" s="20"/>
    </row>
    <row r="1257" spans="1:14" x14ac:dyDescent="0.35">
      <c r="E1257" s="20"/>
      <c r="F1257" s="20"/>
      <c r="G1257" s="20"/>
      <c r="H1257" s="22"/>
      <c r="I1257" s="22"/>
      <c r="J1257" s="22"/>
      <c r="K1257" s="22"/>
      <c r="L1257" s="20"/>
      <c r="M1257" s="20"/>
      <c r="N1257" s="20"/>
    </row>
    <row r="1258" spans="1:14" x14ac:dyDescent="0.35">
      <c r="E1258" s="20"/>
      <c r="F1258" s="20"/>
      <c r="G1258" s="20"/>
      <c r="H1258" s="22"/>
      <c r="I1258" s="22"/>
      <c r="J1258" s="22"/>
      <c r="K1258" s="22"/>
      <c r="L1258" s="20"/>
      <c r="M1258" s="20"/>
      <c r="N1258" s="20"/>
    </row>
    <row r="1259" spans="1:14" x14ac:dyDescent="0.35">
      <c r="E1259" s="20"/>
      <c r="F1259" s="20"/>
      <c r="G1259" s="20"/>
      <c r="H1259" s="22"/>
      <c r="I1259" s="22"/>
      <c r="J1259" s="22"/>
      <c r="K1259" s="22"/>
      <c r="L1259" s="20"/>
      <c r="M1259" s="20"/>
      <c r="N1259" s="20"/>
    </row>
    <row r="1260" spans="1:14" x14ac:dyDescent="0.35">
      <c r="E1260" s="20"/>
      <c r="F1260" s="20"/>
      <c r="G1260" s="20"/>
      <c r="H1260" s="22"/>
      <c r="I1260" s="22"/>
      <c r="J1260" s="22"/>
      <c r="K1260" s="22"/>
      <c r="L1260" s="20"/>
      <c r="M1260" s="20"/>
      <c r="N1260" s="20"/>
    </row>
    <row r="1261" spans="1:14" x14ac:dyDescent="0.35">
      <c r="E1261" s="20"/>
      <c r="F1261" s="20"/>
      <c r="G1261" s="20"/>
      <c r="H1261" s="22"/>
      <c r="I1261" s="22"/>
      <c r="J1261" s="22"/>
      <c r="K1261" s="22"/>
      <c r="L1261" s="20"/>
      <c r="M1261" s="20"/>
      <c r="N1261" s="20"/>
    </row>
    <row r="1262" spans="1:14" x14ac:dyDescent="0.35">
      <c r="E1262" s="20"/>
      <c r="F1262" s="20"/>
      <c r="G1262" s="20"/>
      <c r="H1262" s="22"/>
      <c r="I1262" s="22"/>
      <c r="J1262" s="22"/>
      <c r="K1262" s="22"/>
      <c r="L1262" s="20"/>
      <c r="M1262" s="20"/>
      <c r="N1262" s="20"/>
    </row>
    <row r="1263" spans="1:14" x14ac:dyDescent="0.35">
      <c r="E1263" s="20"/>
      <c r="F1263" s="20"/>
      <c r="G1263" s="20"/>
      <c r="H1263" s="22"/>
      <c r="I1263" s="22"/>
      <c r="J1263" s="22"/>
      <c r="K1263" s="22"/>
      <c r="L1263" s="20"/>
      <c r="M1263" s="20"/>
      <c r="N1263" s="20"/>
    </row>
    <row r="1264" spans="1:14" x14ac:dyDescent="0.35">
      <c r="E1264" s="20"/>
      <c r="F1264" s="20"/>
      <c r="G1264" s="20"/>
      <c r="H1264" s="22"/>
      <c r="I1264" s="22"/>
      <c r="J1264" s="22"/>
      <c r="K1264" s="22"/>
      <c r="L1264" s="20"/>
      <c r="M1264" s="20"/>
      <c r="N1264" s="20"/>
    </row>
    <row r="1265" spans="5:14" x14ac:dyDescent="0.35">
      <c r="E1265" s="20"/>
      <c r="F1265" s="20"/>
      <c r="G1265" s="20"/>
      <c r="H1265" s="22"/>
      <c r="I1265" s="22"/>
      <c r="J1265" s="22"/>
      <c r="K1265" s="22"/>
      <c r="L1265" s="20"/>
      <c r="M1265" s="20"/>
      <c r="N1265" s="20"/>
    </row>
    <row r="1266" spans="5:14" x14ac:dyDescent="0.35">
      <c r="E1266" s="20"/>
      <c r="F1266" s="20"/>
      <c r="G1266" s="20"/>
      <c r="H1266" s="22"/>
      <c r="I1266" s="22"/>
      <c r="J1266" s="22"/>
      <c r="K1266" s="22"/>
      <c r="L1266" s="20"/>
      <c r="M1266" s="20"/>
      <c r="N1266" s="20"/>
    </row>
    <row r="1267" spans="5:14" x14ac:dyDescent="0.35">
      <c r="E1267" s="20"/>
      <c r="F1267" s="20"/>
      <c r="G1267" s="20"/>
      <c r="H1267" s="22"/>
      <c r="I1267" s="22"/>
      <c r="J1267" s="22"/>
      <c r="K1267" s="22"/>
      <c r="L1267" s="20"/>
      <c r="M1267" s="20"/>
      <c r="N1267" s="20"/>
    </row>
    <row r="1268" spans="5:14" x14ac:dyDescent="0.35">
      <c r="E1268" s="20"/>
      <c r="F1268" s="20"/>
      <c r="G1268" s="20"/>
      <c r="H1268" s="22"/>
      <c r="I1268" s="22"/>
      <c r="J1268" s="22"/>
      <c r="K1268" s="22"/>
      <c r="L1268" s="20"/>
      <c r="M1268" s="20"/>
      <c r="N1268" s="20"/>
    </row>
    <row r="1269" spans="5:14" x14ac:dyDescent="0.35">
      <c r="E1269" s="20"/>
      <c r="F1269" s="20"/>
      <c r="G1269" s="20"/>
      <c r="H1269" s="22"/>
      <c r="I1269" s="22"/>
      <c r="J1269" s="22"/>
      <c r="K1269" s="22"/>
      <c r="L1269" s="20"/>
      <c r="M1269" s="20"/>
      <c r="N1269" s="20"/>
    </row>
    <row r="1270" spans="5:14" x14ac:dyDescent="0.35">
      <c r="E1270" s="20"/>
      <c r="F1270" s="20"/>
      <c r="G1270" s="20"/>
      <c r="H1270" s="22"/>
      <c r="I1270" s="22"/>
      <c r="J1270" s="22"/>
      <c r="K1270" s="22"/>
      <c r="L1270" s="20"/>
      <c r="M1270" s="20"/>
      <c r="N1270" s="20"/>
    </row>
    <row r="1271" spans="5:14" x14ac:dyDescent="0.35">
      <c r="E1271" s="20"/>
      <c r="F1271" s="20"/>
      <c r="G1271" s="20"/>
      <c r="H1271" s="22"/>
      <c r="I1271" s="22"/>
      <c r="J1271" s="22"/>
      <c r="K1271" s="22"/>
      <c r="L1271" s="20"/>
      <c r="M1271" s="20"/>
      <c r="N1271" s="20"/>
    </row>
    <row r="1272" spans="5:14" x14ac:dyDescent="0.35">
      <c r="E1272" s="20"/>
      <c r="F1272" s="20"/>
      <c r="G1272" s="20"/>
      <c r="H1272" s="22"/>
      <c r="I1272" s="22"/>
      <c r="J1272" s="22"/>
      <c r="K1272" s="22"/>
      <c r="L1272" s="20"/>
      <c r="M1272" s="20"/>
      <c r="N1272" s="20"/>
    </row>
    <row r="1273" spans="5:14" x14ac:dyDescent="0.35">
      <c r="E1273" s="20"/>
      <c r="F1273" s="20"/>
      <c r="G1273" s="20"/>
      <c r="H1273" s="22"/>
      <c r="I1273" s="22"/>
      <c r="J1273" s="22"/>
      <c r="K1273" s="22"/>
      <c r="L1273" s="20"/>
      <c r="M1273" s="20"/>
      <c r="N1273" s="20"/>
    </row>
    <row r="1274" spans="5:14" x14ac:dyDescent="0.35">
      <c r="E1274" s="20"/>
      <c r="F1274" s="20"/>
      <c r="G1274" s="20"/>
      <c r="H1274" s="22"/>
      <c r="I1274" s="22"/>
      <c r="J1274" s="22"/>
      <c r="K1274" s="22"/>
      <c r="L1274" s="20"/>
      <c r="M1274" s="20"/>
      <c r="N1274" s="20"/>
    </row>
    <row r="1275" spans="5:14" x14ac:dyDescent="0.35">
      <c r="E1275" s="20"/>
      <c r="F1275" s="20"/>
      <c r="G1275" s="20"/>
      <c r="H1275" s="22"/>
      <c r="I1275" s="22"/>
      <c r="J1275" s="22"/>
      <c r="K1275" s="22"/>
      <c r="L1275" s="20"/>
      <c r="M1275" s="20"/>
      <c r="N1275" s="20"/>
    </row>
    <row r="1276" spans="5:14" x14ac:dyDescent="0.35">
      <c r="E1276" s="20"/>
      <c r="F1276" s="20"/>
      <c r="G1276" s="20"/>
      <c r="H1276" s="22"/>
      <c r="I1276" s="22"/>
      <c r="J1276" s="22"/>
      <c r="K1276" s="22"/>
      <c r="L1276" s="20"/>
      <c r="M1276" s="20"/>
      <c r="N1276" s="20"/>
    </row>
    <row r="1277" spans="5:14" x14ac:dyDescent="0.35">
      <c r="E1277" s="20"/>
      <c r="F1277" s="20"/>
      <c r="G1277" s="20"/>
      <c r="H1277" s="22"/>
      <c r="I1277" s="22"/>
      <c r="J1277" s="22"/>
      <c r="K1277" s="22"/>
      <c r="L1277" s="20"/>
      <c r="M1277" s="20"/>
      <c r="N1277" s="20"/>
    </row>
    <row r="1278" spans="5:14" x14ac:dyDescent="0.35">
      <c r="E1278" s="20"/>
      <c r="F1278" s="20"/>
      <c r="G1278" s="20"/>
      <c r="H1278" s="22"/>
      <c r="I1278" s="22"/>
      <c r="J1278" s="22"/>
      <c r="K1278" s="22"/>
      <c r="L1278" s="20"/>
      <c r="M1278" s="20"/>
      <c r="N1278" s="20"/>
    </row>
    <row r="1279" spans="5:14" x14ac:dyDescent="0.35">
      <c r="E1279" s="20"/>
      <c r="F1279" s="20"/>
      <c r="G1279" s="20"/>
      <c r="H1279" s="22"/>
      <c r="I1279" s="22"/>
      <c r="J1279" s="22"/>
      <c r="K1279" s="22"/>
      <c r="L1279" s="20"/>
      <c r="M1279" s="20"/>
      <c r="N1279" s="20"/>
    </row>
    <row r="1280" spans="5:14" x14ac:dyDescent="0.35">
      <c r="E1280" s="20"/>
      <c r="F1280" s="20"/>
      <c r="G1280" s="20"/>
      <c r="H1280" s="22"/>
      <c r="I1280" s="22"/>
      <c r="J1280" s="22"/>
      <c r="K1280" s="22"/>
      <c r="L1280" s="20"/>
      <c r="M1280" s="20"/>
      <c r="N1280" s="20"/>
    </row>
    <row r="1281" spans="2:14" x14ac:dyDescent="0.35">
      <c r="E1281" s="20"/>
      <c r="F1281" s="20"/>
      <c r="G1281" s="20"/>
      <c r="H1281" s="22"/>
      <c r="I1281" s="22"/>
      <c r="J1281" s="22"/>
      <c r="K1281" s="22"/>
      <c r="L1281" s="20"/>
      <c r="M1281" s="20"/>
      <c r="N1281" s="20"/>
    </row>
    <row r="1282" spans="2:14" x14ac:dyDescent="0.35">
      <c r="E1282" s="20"/>
      <c r="F1282" s="20"/>
      <c r="G1282" s="20"/>
      <c r="H1282" s="22"/>
      <c r="I1282" s="22"/>
      <c r="J1282" s="22"/>
      <c r="K1282" s="22"/>
      <c r="L1282" s="20"/>
      <c r="M1282" s="20"/>
      <c r="N1282" s="20"/>
    </row>
    <row r="1283" spans="2:14" x14ac:dyDescent="0.35">
      <c r="E1283" s="20"/>
      <c r="F1283" s="20"/>
      <c r="G1283" s="20"/>
      <c r="H1283" s="22"/>
      <c r="I1283" s="22"/>
      <c r="J1283" s="22"/>
      <c r="K1283" s="22"/>
      <c r="L1283" s="20"/>
      <c r="M1283" s="20"/>
      <c r="N1283" s="20"/>
    </row>
    <row r="1284" spans="2:14" x14ac:dyDescent="0.35">
      <c r="E1284" s="20"/>
      <c r="F1284" s="20"/>
      <c r="G1284" s="20"/>
      <c r="H1284" s="22"/>
      <c r="I1284" s="22"/>
      <c r="J1284" s="22"/>
      <c r="K1284" s="22"/>
      <c r="L1284" s="20"/>
      <c r="M1284" s="20"/>
      <c r="N1284" s="20"/>
    </row>
    <row r="1285" spans="2:14" x14ac:dyDescent="0.35">
      <c r="E1285" s="20"/>
      <c r="F1285" s="20"/>
      <c r="G1285" s="20"/>
      <c r="H1285" s="22"/>
      <c r="I1285" s="22"/>
      <c r="J1285" s="22"/>
      <c r="K1285" s="22"/>
      <c r="L1285" s="20"/>
      <c r="M1285" s="20"/>
      <c r="N1285" s="20"/>
    </row>
    <row r="1286" spans="2:14" x14ac:dyDescent="0.35">
      <c r="E1286" s="20"/>
      <c r="F1286" s="20"/>
      <c r="G1286" s="20"/>
      <c r="H1286" s="22"/>
      <c r="I1286" s="22"/>
      <c r="J1286" s="22"/>
      <c r="K1286" s="22"/>
      <c r="L1286" s="20"/>
      <c r="M1286" s="20"/>
      <c r="N1286" s="20"/>
    </row>
    <row r="1287" spans="2:14" x14ac:dyDescent="0.35">
      <c r="E1287" s="20"/>
      <c r="F1287" s="20"/>
      <c r="G1287" s="20"/>
      <c r="H1287" s="22"/>
      <c r="I1287" s="22"/>
      <c r="J1287" s="22"/>
      <c r="K1287" s="22"/>
      <c r="L1287" s="20"/>
      <c r="M1287" s="20"/>
      <c r="N1287" s="20"/>
    </row>
    <row r="1288" spans="2:14" x14ac:dyDescent="0.35">
      <c r="E1288" s="20"/>
      <c r="F1288" s="20"/>
      <c r="G1288" s="20"/>
      <c r="H1288" s="22"/>
      <c r="I1288" s="22"/>
      <c r="J1288" s="22"/>
      <c r="K1288" s="22"/>
      <c r="L1288" s="20"/>
      <c r="M1288" s="20"/>
      <c r="N1288" s="20"/>
    </row>
    <row r="1289" spans="2:14" x14ac:dyDescent="0.35">
      <c r="E1289" s="20"/>
      <c r="F1289" s="20"/>
      <c r="G1289" s="20"/>
      <c r="H1289" s="22"/>
      <c r="I1289" s="22"/>
      <c r="J1289" s="22"/>
      <c r="K1289" s="22"/>
      <c r="L1289" s="20"/>
      <c r="M1289" s="20"/>
      <c r="N1289" s="20"/>
    </row>
    <row r="1290" spans="2:14" x14ac:dyDescent="0.35">
      <c r="E1290" s="20"/>
      <c r="F1290" s="20"/>
      <c r="G1290" s="20"/>
      <c r="H1290" s="22"/>
      <c r="I1290" s="22"/>
      <c r="J1290" s="22"/>
      <c r="K1290" s="22"/>
      <c r="L1290" s="20"/>
      <c r="M1290" s="20"/>
      <c r="N1290" s="20"/>
    </row>
    <row r="1291" spans="2:14" x14ac:dyDescent="0.35">
      <c r="E1291" s="20"/>
      <c r="F1291" s="20"/>
      <c r="G1291" s="20"/>
      <c r="H1291" s="22"/>
      <c r="I1291" s="22"/>
      <c r="J1291" s="22"/>
      <c r="K1291" s="22"/>
      <c r="L1291" s="20"/>
      <c r="M1291" s="20"/>
      <c r="N1291" s="20"/>
    </row>
    <row r="1292" spans="2:14" x14ac:dyDescent="0.35">
      <c r="E1292" s="20"/>
      <c r="F1292" s="20"/>
      <c r="G1292" s="20"/>
      <c r="H1292" s="22"/>
      <c r="I1292" s="22"/>
      <c r="J1292" s="22"/>
      <c r="K1292" s="22"/>
      <c r="L1292" s="20"/>
      <c r="M1292" s="20"/>
      <c r="N1292" s="20"/>
    </row>
    <row r="1293" spans="2:14" x14ac:dyDescent="0.35">
      <c r="E1293" s="20"/>
      <c r="F1293" s="20"/>
      <c r="G1293" s="20"/>
      <c r="H1293" s="22"/>
      <c r="I1293" s="22"/>
      <c r="J1293" s="22"/>
      <c r="K1293" s="22"/>
      <c r="L1293" s="20"/>
      <c r="M1293" s="20"/>
      <c r="N1293" s="20"/>
    </row>
    <row r="1294" spans="2:14" x14ac:dyDescent="0.35">
      <c r="B1294" s="3"/>
      <c r="C1294" s="3"/>
      <c r="D1294" s="3"/>
      <c r="E1294" s="20"/>
      <c r="F1294" s="20"/>
      <c r="G1294" s="20"/>
      <c r="H1294" s="22"/>
      <c r="I1294" s="22"/>
      <c r="J1294" s="22"/>
      <c r="K1294" s="22"/>
      <c r="L1294" s="20"/>
      <c r="M1294" s="20"/>
      <c r="N1294" s="20"/>
    </row>
    <row r="1295" spans="2:14" x14ac:dyDescent="0.35">
      <c r="B1295" s="3"/>
      <c r="C1295" s="3"/>
      <c r="D1295" s="3"/>
      <c r="E1295" s="20"/>
      <c r="F1295" s="20"/>
      <c r="G1295" s="20"/>
      <c r="H1295" s="22"/>
      <c r="I1295" s="22"/>
      <c r="J1295" s="22"/>
      <c r="K1295" s="22"/>
      <c r="L1295" s="20"/>
      <c r="M1295" s="20"/>
      <c r="N1295" s="20"/>
    </row>
    <row r="1296" spans="2:14" x14ac:dyDescent="0.35">
      <c r="B1296" s="3"/>
      <c r="C1296" s="3"/>
      <c r="D1296" s="3"/>
      <c r="E1296" s="20"/>
      <c r="F1296" s="20"/>
      <c r="G1296" s="20"/>
      <c r="H1296" s="22"/>
      <c r="I1296" s="22"/>
      <c r="J1296" s="22"/>
      <c r="K1296" s="22"/>
      <c r="L1296" s="20"/>
      <c r="M1296" s="20"/>
      <c r="N1296" s="20"/>
    </row>
    <row r="1297" spans="2:14" x14ac:dyDescent="0.35">
      <c r="B1297" s="3"/>
      <c r="C1297" s="3"/>
      <c r="D1297" s="3"/>
      <c r="E1297" s="3"/>
      <c r="F1297" s="3"/>
      <c r="G1297" s="3"/>
      <c r="H1297" s="3"/>
      <c r="I1297" s="3"/>
      <c r="J1297" s="3"/>
      <c r="K1297" s="3"/>
      <c r="L1297" s="3"/>
      <c r="M1297" s="3"/>
      <c r="N1297" s="3"/>
    </row>
  </sheetData>
  <mergeCells count="15">
    <mergeCell ref="A93:N93"/>
    <mergeCell ref="A94:L94"/>
    <mergeCell ref="A95:L95"/>
    <mergeCell ref="A97:H97"/>
    <mergeCell ref="B98:E98"/>
    <mergeCell ref="A88:N88"/>
    <mergeCell ref="A89:N89"/>
    <mergeCell ref="A92:N92"/>
    <mergeCell ref="A6:M6"/>
    <mergeCell ref="A8:B8"/>
    <mergeCell ref="D12:N12"/>
    <mergeCell ref="D13:N13"/>
    <mergeCell ref="B14:C14"/>
    <mergeCell ref="A85:N85"/>
    <mergeCell ref="A82:J82"/>
  </mergeCells>
  <dataValidations count="2">
    <dataValidation type="list" allowBlank="1" showInputMessage="1" showErrorMessage="1" sqref="B10">
      <formula1>$X$8:$X$10</formula1>
    </dataValidation>
    <dataValidation type="list" allowBlank="1" showInputMessage="1" showErrorMessage="1" sqref="B9">
      <formula1>$X$16:$X$18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Q110"/>
  <sheetViews>
    <sheetView topLeftCell="IX1" workbookViewId="0">
      <selection activeCell="JC29" sqref="JC29"/>
    </sheetView>
  </sheetViews>
  <sheetFormatPr defaultRowHeight="14.25" x14ac:dyDescent="0.45"/>
  <cols>
    <col min="2" max="2" width="9.1328125" style="55"/>
    <col min="5" max="41" width="3.1328125" customWidth="1"/>
    <col min="50" max="50" width="16.265625" bestFit="1" customWidth="1"/>
  </cols>
  <sheetData>
    <row r="1" spans="2:485" x14ac:dyDescent="0.45">
      <c r="F1" s="94">
        <v>1</v>
      </c>
      <c r="G1" s="94">
        <v>2</v>
      </c>
      <c r="H1" s="94">
        <v>3</v>
      </c>
      <c r="I1" s="94">
        <v>4</v>
      </c>
      <c r="J1" s="94">
        <v>5</v>
      </c>
      <c r="K1" s="94">
        <v>6</v>
      </c>
      <c r="L1" s="94">
        <v>7</v>
      </c>
      <c r="M1" s="94">
        <v>8</v>
      </c>
      <c r="N1" s="94">
        <v>9</v>
      </c>
      <c r="O1" s="94">
        <v>10</v>
      </c>
      <c r="P1" s="94">
        <v>11</v>
      </c>
      <c r="Q1" s="94">
        <v>12</v>
      </c>
      <c r="R1" s="94">
        <v>13</v>
      </c>
      <c r="S1" s="94">
        <v>14</v>
      </c>
      <c r="T1" s="94">
        <v>15</v>
      </c>
      <c r="AS1" s="94">
        <v>1</v>
      </c>
      <c r="AT1" s="94">
        <v>2</v>
      </c>
      <c r="AU1" s="94">
        <v>3</v>
      </c>
      <c r="AV1" s="94">
        <v>4</v>
      </c>
      <c r="AW1" s="94">
        <v>5</v>
      </c>
      <c r="AX1" s="94">
        <v>6</v>
      </c>
      <c r="AY1" s="94">
        <v>7</v>
      </c>
      <c r="AZ1" s="94">
        <v>8</v>
      </c>
      <c r="BA1" s="94">
        <v>9</v>
      </c>
      <c r="BB1" s="95">
        <v>10</v>
      </c>
      <c r="BC1" s="94">
        <v>11</v>
      </c>
      <c r="BD1" s="94">
        <v>12</v>
      </c>
    </row>
    <row r="2" spans="2:485" x14ac:dyDescent="0.45">
      <c r="E2" s="93" t="s">
        <v>203</v>
      </c>
      <c r="F2" s="55" t="s">
        <v>50</v>
      </c>
      <c r="G2" s="55" t="s">
        <v>50</v>
      </c>
      <c r="H2" s="55" t="s">
        <v>50</v>
      </c>
      <c r="I2" s="55" t="s">
        <v>50</v>
      </c>
      <c r="J2" s="55" t="s">
        <v>50</v>
      </c>
      <c r="K2" s="55" t="s">
        <v>50</v>
      </c>
      <c r="L2" s="55" t="s">
        <v>50</v>
      </c>
      <c r="M2" s="55" t="s">
        <v>50</v>
      </c>
      <c r="N2" s="55" t="s">
        <v>50</v>
      </c>
      <c r="O2" s="55" t="s">
        <v>50</v>
      </c>
      <c r="P2" s="55" t="s">
        <v>50</v>
      </c>
      <c r="Q2" s="55" t="s">
        <v>50</v>
      </c>
      <c r="R2" t="s">
        <v>72</v>
      </c>
      <c r="S2" t="s">
        <v>72</v>
      </c>
      <c r="T2" t="s">
        <v>72</v>
      </c>
      <c r="U2" t="s">
        <v>72</v>
      </c>
      <c r="V2" t="s">
        <v>72</v>
      </c>
      <c r="W2" t="s">
        <v>72</v>
      </c>
      <c r="X2" t="s">
        <v>72</v>
      </c>
      <c r="Y2" t="s">
        <v>72</v>
      </c>
      <c r="Z2" t="s">
        <v>72</v>
      </c>
      <c r="AA2" t="s">
        <v>72</v>
      </c>
      <c r="AB2" t="s">
        <v>72</v>
      </c>
      <c r="AC2" t="s">
        <v>72</v>
      </c>
      <c r="AD2" s="55" t="s">
        <v>70</v>
      </c>
      <c r="AE2" s="55" t="s">
        <v>70</v>
      </c>
      <c r="AF2" s="55" t="s">
        <v>70</v>
      </c>
      <c r="AG2" s="55" t="s">
        <v>70</v>
      </c>
      <c r="AH2" s="55" t="s">
        <v>70</v>
      </c>
      <c r="AI2" s="55" t="s">
        <v>70</v>
      </c>
      <c r="AJ2" s="55" t="s">
        <v>70</v>
      </c>
      <c r="AK2" s="55" t="s">
        <v>70</v>
      </c>
      <c r="AL2" s="55" t="s">
        <v>70</v>
      </c>
      <c r="AM2" s="55" t="s">
        <v>70</v>
      </c>
      <c r="AN2" s="55" t="s">
        <v>50</v>
      </c>
      <c r="AO2" s="55" t="s">
        <v>70</v>
      </c>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c r="NX2" s="132"/>
      <c r="NY2" s="132"/>
      <c r="NZ2" s="132"/>
      <c r="OA2" s="132"/>
      <c r="OB2" s="132"/>
      <c r="OC2" s="132"/>
      <c r="OD2" s="132"/>
      <c r="OE2" s="132"/>
      <c r="OF2" s="132"/>
      <c r="OG2" s="132"/>
      <c r="OH2" s="132"/>
      <c r="OI2" s="132"/>
      <c r="OJ2" s="132"/>
      <c r="OK2" s="132"/>
      <c r="OL2" s="132"/>
      <c r="OM2" s="132"/>
      <c r="ON2" s="132"/>
      <c r="OO2" s="132"/>
      <c r="OP2" s="132"/>
      <c r="OQ2" s="132"/>
      <c r="OR2" s="132"/>
      <c r="OS2" s="132"/>
      <c r="OT2" s="132"/>
      <c r="OU2" s="132"/>
      <c r="OV2" s="132"/>
      <c r="OW2" s="132"/>
      <c r="OX2" s="132"/>
      <c r="OY2" s="132"/>
      <c r="OZ2" s="132"/>
      <c r="PA2" s="132"/>
      <c r="PB2" s="132"/>
      <c r="PC2" s="132"/>
      <c r="PD2" s="132"/>
      <c r="PE2" s="132"/>
      <c r="PF2" s="132"/>
      <c r="PG2" s="132"/>
      <c r="PH2" s="132"/>
      <c r="PI2" s="132"/>
      <c r="PJ2" s="132"/>
      <c r="PK2" s="132"/>
      <c r="PL2" s="132"/>
      <c r="PM2" s="132"/>
      <c r="PN2" s="132"/>
      <c r="PO2" s="132"/>
      <c r="PP2" s="132"/>
      <c r="PQ2" s="132"/>
      <c r="PR2" s="132"/>
      <c r="PS2" s="132"/>
      <c r="PT2" s="132"/>
      <c r="PU2" s="132"/>
      <c r="PV2" s="132"/>
      <c r="PW2" s="132"/>
      <c r="PX2" s="132"/>
      <c r="PY2" s="132"/>
      <c r="PZ2" s="132"/>
      <c r="QA2" s="132"/>
      <c r="QB2" s="132"/>
      <c r="QC2" s="132"/>
      <c r="QD2" s="132"/>
      <c r="QE2" s="132"/>
      <c r="QF2" s="132"/>
      <c r="QG2" s="132"/>
      <c r="QH2" s="132"/>
      <c r="QI2" s="132"/>
      <c r="QJ2" s="132"/>
      <c r="QK2" s="132"/>
      <c r="QL2" s="132"/>
      <c r="QM2" s="132"/>
      <c r="QN2" s="132"/>
      <c r="QO2" s="132"/>
      <c r="QP2" s="132"/>
      <c r="QQ2" s="132"/>
      <c r="QR2" s="132"/>
      <c r="QS2" s="132"/>
      <c r="QT2" s="132"/>
      <c r="QU2" s="132"/>
      <c r="QV2" s="132"/>
      <c r="QW2" s="132"/>
      <c r="QX2" s="132"/>
      <c r="QY2" s="132"/>
      <c r="QZ2" s="132"/>
      <c r="RA2" s="132"/>
      <c r="RB2" s="132"/>
      <c r="RC2" s="132"/>
      <c r="RD2" s="132"/>
      <c r="RE2" s="132"/>
      <c r="RF2" s="132"/>
      <c r="RG2" s="132"/>
      <c r="RH2" s="132"/>
      <c r="RI2" s="132"/>
      <c r="RJ2" s="132"/>
      <c r="RK2" s="132"/>
      <c r="RL2" s="132"/>
      <c r="RM2" s="132"/>
      <c r="RN2" s="132"/>
      <c r="RO2" s="132"/>
      <c r="RP2" s="132"/>
      <c r="RQ2" s="132"/>
    </row>
    <row r="3" spans="2:485" x14ac:dyDescent="0.45">
      <c r="E3" s="93" t="s">
        <v>204</v>
      </c>
      <c r="F3" s="55" t="s">
        <v>205</v>
      </c>
      <c r="G3" s="55" t="s">
        <v>205</v>
      </c>
      <c r="H3" s="55" t="s">
        <v>205</v>
      </c>
      <c r="I3" s="55" t="s">
        <v>205</v>
      </c>
      <c r="J3" s="55" t="s">
        <v>206</v>
      </c>
      <c r="K3" s="55" t="s">
        <v>206</v>
      </c>
      <c r="L3" s="55" t="s">
        <v>206</v>
      </c>
      <c r="M3" s="55" t="s">
        <v>206</v>
      </c>
      <c r="N3" s="55" t="s">
        <v>207</v>
      </c>
      <c r="O3" s="55" t="s">
        <v>207</v>
      </c>
      <c r="P3" s="55" t="s">
        <v>207</v>
      </c>
      <c r="Q3" s="55" t="s">
        <v>207</v>
      </c>
      <c r="R3" s="55" t="s">
        <v>205</v>
      </c>
      <c r="S3" s="55" t="s">
        <v>205</v>
      </c>
      <c r="T3" s="55" t="s">
        <v>205</v>
      </c>
      <c r="U3" s="55" t="s">
        <v>205</v>
      </c>
      <c r="V3" s="55" t="s">
        <v>206</v>
      </c>
      <c r="W3" s="55" t="s">
        <v>206</v>
      </c>
      <c r="X3" s="55" t="s">
        <v>206</v>
      </c>
      <c r="Y3" s="55" t="s">
        <v>206</v>
      </c>
      <c r="Z3" s="55" t="s">
        <v>207</v>
      </c>
      <c r="AA3" s="55" t="s">
        <v>207</v>
      </c>
      <c r="AB3" s="55" t="s">
        <v>207</v>
      </c>
      <c r="AC3" s="55" t="s">
        <v>207</v>
      </c>
      <c r="AD3" s="55" t="s">
        <v>205</v>
      </c>
      <c r="AE3" s="55" t="s">
        <v>205</v>
      </c>
      <c r="AF3" s="55" t="s">
        <v>205</v>
      </c>
      <c r="AG3" s="55" t="s">
        <v>205</v>
      </c>
      <c r="AH3" s="55" t="s">
        <v>206</v>
      </c>
      <c r="AI3" s="55" t="s">
        <v>206</v>
      </c>
      <c r="AJ3" s="55" t="s">
        <v>206</v>
      </c>
      <c r="AK3" s="55" t="s">
        <v>206</v>
      </c>
      <c r="AL3" s="55" t="s">
        <v>207</v>
      </c>
      <c r="AM3" s="55" t="s">
        <v>207</v>
      </c>
      <c r="AN3" s="55" t="s">
        <v>207</v>
      </c>
      <c r="AO3" s="55" t="s">
        <v>207</v>
      </c>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c r="NX3" s="132"/>
      <c r="NY3" s="132"/>
      <c r="NZ3" s="132"/>
      <c r="OA3" s="132"/>
      <c r="OB3" s="132"/>
      <c r="OC3" s="132"/>
      <c r="OD3" s="132"/>
      <c r="OE3" s="132"/>
      <c r="OF3" s="132"/>
      <c r="OG3" s="132"/>
      <c r="OH3" s="132"/>
      <c r="OI3" s="132"/>
      <c r="OJ3" s="132"/>
      <c r="OK3" s="132"/>
      <c r="OL3" s="132"/>
      <c r="OM3" s="132"/>
      <c r="ON3" s="132"/>
      <c r="OO3" s="132"/>
      <c r="OP3" s="132"/>
      <c r="OQ3" s="132"/>
      <c r="OR3" s="132"/>
      <c r="OS3" s="132"/>
      <c r="OT3" s="132"/>
      <c r="OU3" s="132"/>
      <c r="OV3" s="132"/>
      <c r="OW3" s="132"/>
      <c r="OX3" s="132"/>
      <c r="OY3" s="132"/>
      <c r="OZ3" s="132"/>
      <c r="PA3" s="132"/>
      <c r="PB3" s="132"/>
      <c r="PC3" s="132"/>
      <c r="PD3" s="132"/>
      <c r="PE3" s="132"/>
      <c r="PF3" s="132"/>
      <c r="PG3" s="132"/>
      <c r="PH3" s="132"/>
      <c r="PI3" s="132"/>
      <c r="PJ3" s="132"/>
      <c r="PK3" s="132"/>
      <c r="PL3" s="132"/>
      <c r="PM3" s="132"/>
      <c r="PN3" s="132"/>
      <c r="PO3" s="132"/>
      <c r="PP3" s="132"/>
      <c r="PQ3" s="132"/>
      <c r="PR3" s="132"/>
      <c r="PS3" s="132"/>
      <c r="PT3" s="132"/>
      <c r="PU3" s="132"/>
      <c r="PV3" s="132"/>
      <c r="PW3" s="132"/>
      <c r="PX3" s="132"/>
      <c r="PY3" s="132"/>
      <c r="PZ3" s="132"/>
      <c r="QA3" s="132"/>
      <c r="QB3" s="132"/>
      <c r="QC3" s="132"/>
      <c r="QD3" s="132"/>
      <c r="QE3" s="132"/>
      <c r="QF3" s="132"/>
      <c r="QG3" s="132"/>
      <c r="QH3" s="132"/>
      <c r="QI3" s="132"/>
      <c r="QJ3" s="132"/>
      <c r="QK3" s="132"/>
      <c r="QL3" s="132"/>
      <c r="QM3" s="132"/>
      <c r="QN3" s="132"/>
      <c r="QO3" s="132"/>
      <c r="QP3" s="132"/>
      <c r="QQ3" s="132"/>
      <c r="QR3" s="132"/>
      <c r="QS3" s="132"/>
      <c r="QT3" s="132"/>
      <c r="QU3" s="132"/>
      <c r="QV3" s="132"/>
      <c r="QW3" s="132"/>
      <c r="QX3" s="132"/>
      <c r="QY3" s="132"/>
      <c r="QZ3" s="132"/>
      <c r="RA3" s="132"/>
      <c r="RB3" s="132"/>
      <c r="RC3" s="132"/>
      <c r="RD3" s="132"/>
      <c r="RE3" s="132"/>
      <c r="RF3" s="132"/>
      <c r="RG3" s="132"/>
      <c r="RH3" s="132"/>
      <c r="RI3" s="132"/>
      <c r="RJ3" s="132"/>
      <c r="RK3" s="132"/>
      <c r="RL3" s="132"/>
      <c r="RM3" s="132"/>
      <c r="RN3" s="132"/>
      <c r="RO3" s="132"/>
      <c r="RP3" s="132"/>
      <c r="RQ3" s="132"/>
    </row>
    <row r="4" spans="2:485" x14ac:dyDescent="0.45">
      <c r="E4" s="93" t="s">
        <v>208</v>
      </c>
      <c r="F4" s="55">
        <v>1</v>
      </c>
      <c r="G4">
        <v>3</v>
      </c>
      <c r="H4">
        <v>5</v>
      </c>
      <c r="I4">
        <v>10</v>
      </c>
      <c r="J4" s="55">
        <v>1</v>
      </c>
      <c r="K4">
        <v>3</v>
      </c>
      <c r="L4">
        <v>5</v>
      </c>
      <c r="M4">
        <v>10</v>
      </c>
      <c r="N4" s="55">
        <v>1</v>
      </c>
      <c r="O4">
        <v>3</v>
      </c>
      <c r="P4">
        <v>5</v>
      </c>
      <c r="Q4">
        <v>10</v>
      </c>
      <c r="R4" s="55">
        <v>1</v>
      </c>
      <c r="S4">
        <v>3</v>
      </c>
      <c r="T4">
        <v>5</v>
      </c>
      <c r="U4">
        <v>10</v>
      </c>
      <c r="V4" s="55">
        <v>1</v>
      </c>
      <c r="W4">
        <v>3</v>
      </c>
      <c r="X4">
        <v>5</v>
      </c>
      <c r="Y4">
        <v>10</v>
      </c>
      <c r="Z4" s="55">
        <v>1</v>
      </c>
      <c r="AA4">
        <v>3</v>
      </c>
      <c r="AB4">
        <v>5</v>
      </c>
      <c r="AC4">
        <v>10</v>
      </c>
      <c r="AD4" s="55">
        <v>1</v>
      </c>
      <c r="AE4">
        <v>3</v>
      </c>
      <c r="AF4">
        <v>5</v>
      </c>
      <c r="AG4">
        <v>10</v>
      </c>
      <c r="AH4" s="55">
        <v>1</v>
      </c>
      <c r="AI4">
        <v>3</v>
      </c>
      <c r="AJ4">
        <v>5</v>
      </c>
      <c r="AK4">
        <v>10</v>
      </c>
      <c r="AL4" s="55">
        <v>1</v>
      </c>
      <c r="AM4">
        <v>3</v>
      </c>
      <c r="AN4">
        <v>5</v>
      </c>
      <c r="AO4">
        <v>10</v>
      </c>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c r="NX4" s="132"/>
      <c r="NY4" s="132"/>
      <c r="NZ4" s="132"/>
      <c r="OA4" s="132"/>
      <c r="OB4" s="132"/>
      <c r="OC4" s="132"/>
      <c r="OD4" s="132"/>
      <c r="OE4" s="132"/>
      <c r="OF4" s="132"/>
      <c r="OG4" s="132"/>
      <c r="OH4" s="132"/>
      <c r="OI4" s="132"/>
      <c r="OJ4" s="132"/>
      <c r="OK4" s="132"/>
      <c r="OL4" s="132"/>
      <c r="OM4" s="132"/>
      <c r="ON4" s="132"/>
      <c r="OO4" s="132"/>
      <c r="OP4" s="132"/>
      <c r="OQ4" s="132"/>
      <c r="OR4" s="132"/>
      <c r="OS4" s="132"/>
      <c r="OT4" s="132"/>
      <c r="OU4" s="132"/>
      <c r="OV4" s="132"/>
      <c r="OW4" s="132"/>
      <c r="OX4" s="132"/>
      <c r="OY4" s="132"/>
      <c r="OZ4" s="132"/>
      <c r="PA4" s="132"/>
      <c r="PB4" s="132"/>
      <c r="PC4" s="132"/>
      <c r="PD4" s="132"/>
      <c r="PE4" s="132"/>
      <c r="PF4" s="132"/>
      <c r="PG4" s="132"/>
      <c r="PH4" s="132"/>
      <c r="PI4" s="132"/>
      <c r="PJ4" s="132"/>
      <c r="PK4" s="132"/>
      <c r="PL4" s="132"/>
      <c r="PM4" s="132"/>
      <c r="PN4" s="132"/>
      <c r="PO4" s="132"/>
      <c r="PP4" s="132"/>
      <c r="PQ4" s="132"/>
      <c r="PR4" s="132"/>
      <c r="PS4" s="132"/>
      <c r="PT4" s="132"/>
      <c r="PU4" s="132"/>
      <c r="PV4" s="132"/>
      <c r="PW4" s="132"/>
      <c r="PX4" s="132"/>
      <c r="PY4" s="132"/>
      <c r="PZ4" s="132"/>
      <c r="QA4" s="132"/>
      <c r="QB4" s="132"/>
      <c r="QC4" s="132"/>
      <c r="QD4" s="132"/>
      <c r="QE4" s="132"/>
      <c r="QF4" s="132"/>
      <c r="QG4" s="132"/>
      <c r="QH4" s="132"/>
      <c r="QI4" s="132"/>
      <c r="QJ4" s="132"/>
      <c r="QK4" s="132"/>
      <c r="QL4" s="132"/>
      <c r="QM4" s="132"/>
      <c r="QN4" s="132"/>
      <c r="QO4" s="132"/>
      <c r="QP4" s="132"/>
      <c r="QQ4" s="132"/>
      <c r="QR4" s="132"/>
      <c r="QS4" s="132"/>
      <c r="QT4" s="132"/>
      <c r="QU4" s="132"/>
      <c r="QV4" s="132"/>
      <c r="QW4" s="132"/>
      <c r="QX4" s="132"/>
      <c r="QY4" s="132"/>
      <c r="QZ4" s="132"/>
      <c r="RA4" s="132"/>
      <c r="RB4" s="132"/>
      <c r="RC4" s="132"/>
      <c r="RD4" s="132"/>
      <c r="RE4" s="132"/>
      <c r="RF4" s="132"/>
      <c r="RG4" s="132"/>
      <c r="RH4" s="132"/>
      <c r="RI4" s="132"/>
      <c r="RJ4" s="132"/>
      <c r="RK4" s="132"/>
      <c r="RL4" s="132"/>
      <c r="RM4" s="132"/>
      <c r="RN4" s="132"/>
      <c r="RO4" s="132"/>
      <c r="RP4" s="132"/>
      <c r="RQ4" s="132"/>
    </row>
    <row r="5" spans="2:485" x14ac:dyDescent="0.45">
      <c r="E5" t="s">
        <v>209</v>
      </c>
      <c r="F5" t="s">
        <v>210</v>
      </c>
      <c r="G5" t="s">
        <v>210</v>
      </c>
      <c r="H5" t="s">
        <v>210</v>
      </c>
      <c r="I5" t="s">
        <v>210</v>
      </c>
      <c r="J5" t="s">
        <v>210</v>
      </c>
      <c r="K5" t="s">
        <v>210</v>
      </c>
      <c r="L5" t="s">
        <v>210</v>
      </c>
      <c r="M5" t="s">
        <v>210</v>
      </c>
      <c r="N5" t="s">
        <v>210</v>
      </c>
      <c r="O5" t="s">
        <v>210</v>
      </c>
      <c r="P5" t="s">
        <v>210</v>
      </c>
      <c r="Q5" t="s">
        <v>210</v>
      </c>
      <c r="R5" t="s">
        <v>210</v>
      </c>
      <c r="S5" t="s">
        <v>210</v>
      </c>
      <c r="T5" t="s">
        <v>210</v>
      </c>
      <c r="U5" t="s">
        <v>210</v>
      </c>
      <c r="V5" t="s">
        <v>210</v>
      </c>
      <c r="W5" t="s">
        <v>210</v>
      </c>
      <c r="X5" t="s">
        <v>210</v>
      </c>
      <c r="Y5" t="s">
        <v>210</v>
      </c>
      <c r="Z5" t="s">
        <v>210</v>
      </c>
      <c r="AA5" t="s">
        <v>210</v>
      </c>
      <c r="AB5" t="s">
        <v>210</v>
      </c>
      <c r="AC5" t="s">
        <v>210</v>
      </c>
      <c r="AD5" t="s">
        <v>210</v>
      </c>
      <c r="AE5" t="s">
        <v>210</v>
      </c>
      <c r="AF5" t="s">
        <v>210</v>
      </c>
      <c r="AG5" t="s">
        <v>210</v>
      </c>
      <c r="AH5" t="s">
        <v>210</v>
      </c>
      <c r="AI5" t="s">
        <v>210</v>
      </c>
      <c r="AJ5" t="s">
        <v>210</v>
      </c>
      <c r="AK5" t="s">
        <v>210</v>
      </c>
      <c r="AL5" t="s">
        <v>210</v>
      </c>
      <c r="AM5" t="s">
        <v>210</v>
      </c>
      <c r="AN5" t="s">
        <v>210</v>
      </c>
      <c r="AO5" t="s">
        <v>210</v>
      </c>
      <c r="AP5" t="s">
        <v>211</v>
      </c>
      <c r="AQ5" t="s">
        <v>212</v>
      </c>
      <c r="AR5" t="s">
        <v>213</v>
      </c>
      <c r="AS5" t="s">
        <v>214</v>
      </c>
      <c r="AT5" t="s">
        <v>215</v>
      </c>
      <c r="AU5" t="s">
        <v>216</v>
      </c>
      <c r="AV5" t="s">
        <v>217</v>
      </c>
      <c r="AW5" t="s">
        <v>218</v>
      </c>
      <c r="AX5" t="s">
        <v>219</v>
      </c>
      <c r="AY5" t="s">
        <v>220</v>
      </c>
      <c r="AZ5" t="s">
        <v>221</v>
      </c>
      <c r="BA5" t="s">
        <v>222</v>
      </c>
      <c r="BB5" t="s">
        <v>211</v>
      </c>
      <c r="BC5" t="s">
        <v>212</v>
      </c>
      <c r="BD5" t="s">
        <v>213</v>
      </c>
      <c r="BE5" t="s">
        <v>214</v>
      </c>
      <c r="BF5" t="s">
        <v>215</v>
      </c>
      <c r="BG5" t="s">
        <v>216</v>
      </c>
      <c r="BH5" t="s">
        <v>217</v>
      </c>
      <c r="BI5" t="s">
        <v>218</v>
      </c>
      <c r="BJ5" t="s">
        <v>219</v>
      </c>
      <c r="BK5" t="s">
        <v>220</v>
      </c>
      <c r="BL5" t="s">
        <v>221</v>
      </c>
      <c r="BM5" t="s">
        <v>222</v>
      </c>
      <c r="BN5" t="s">
        <v>211</v>
      </c>
      <c r="BO5" t="s">
        <v>212</v>
      </c>
      <c r="BP5" t="s">
        <v>213</v>
      </c>
      <c r="BQ5" t="s">
        <v>214</v>
      </c>
      <c r="BR5" t="s">
        <v>215</v>
      </c>
      <c r="BS5" t="s">
        <v>216</v>
      </c>
      <c r="BT5" t="s">
        <v>217</v>
      </c>
      <c r="BU5" t="s">
        <v>218</v>
      </c>
      <c r="BV5" t="s">
        <v>219</v>
      </c>
      <c r="BW5" t="s">
        <v>220</v>
      </c>
      <c r="BX5" t="s">
        <v>221</v>
      </c>
      <c r="BY5" t="s">
        <v>222</v>
      </c>
      <c r="BZ5" t="s">
        <v>211</v>
      </c>
      <c r="CA5" t="s">
        <v>212</v>
      </c>
      <c r="CB5" t="s">
        <v>213</v>
      </c>
      <c r="CC5" t="s">
        <v>214</v>
      </c>
      <c r="CD5" t="s">
        <v>215</v>
      </c>
      <c r="CE5" t="s">
        <v>216</v>
      </c>
      <c r="CF5" t="s">
        <v>217</v>
      </c>
      <c r="CG5" t="s">
        <v>218</v>
      </c>
      <c r="CH5" t="s">
        <v>219</v>
      </c>
      <c r="CI5" t="s">
        <v>220</v>
      </c>
      <c r="CJ5" t="s">
        <v>221</v>
      </c>
      <c r="CK5" t="s">
        <v>222</v>
      </c>
      <c r="CL5" t="s">
        <v>211</v>
      </c>
      <c r="CM5" t="s">
        <v>212</v>
      </c>
      <c r="CN5" t="s">
        <v>213</v>
      </c>
      <c r="CO5" t="s">
        <v>214</v>
      </c>
      <c r="CP5" t="s">
        <v>215</v>
      </c>
      <c r="CQ5" t="s">
        <v>216</v>
      </c>
      <c r="CR5" t="s">
        <v>217</v>
      </c>
      <c r="CS5" t="s">
        <v>218</v>
      </c>
      <c r="CT5" t="s">
        <v>219</v>
      </c>
      <c r="CU5" t="s">
        <v>220</v>
      </c>
      <c r="CV5" t="s">
        <v>221</v>
      </c>
      <c r="CW5" t="s">
        <v>222</v>
      </c>
      <c r="CX5" t="s">
        <v>211</v>
      </c>
      <c r="CY5" t="s">
        <v>212</v>
      </c>
      <c r="CZ5" t="s">
        <v>213</v>
      </c>
      <c r="DA5" t="s">
        <v>214</v>
      </c>
      <c r="DB5" t="s">
        <v>215</v>
      </c>
      <c r="DC5" t="s">
        <v>216</v>
      </c>
      <c r="DD5" t="s">
        <v>217</v>
      </c>
      <c r="DE5" t="s">
        <v>218</v>
      </c>
      <c r="DF5" t="s">
        <v>219</v>
      </c>
      <c r="DG5" t="s">
        <v>220</v>
      </c>
      <c r="DH5" t="s">
        <v>221</v>
      </c>
      <c r="DI5" t="s">
        <v>222</v>
      </c>
      <c r="DJ5" t="s">
        <v>211</v>
      </c>
      <c r="DK5" t="s">
        <v>212</v>
      </c>
      <c r="DL5" t="s">
        <v>213</v>
      </c>
      <c r="DM5" t="s">
        <v>214</v>
      </c>
      <c r="DN5" t="s">
        <v>215</v>
      </c>
      <c r="DO5" t="s">
        <v>216</v>
      </c>
      <c r="DP5" t="s">
        <v>217</v>
      </c>
      <c r="DQ5" t="s">
        <v>218</v>
      </c>
      <c r="DR5" t="s">
        <v>219</v>
      </c>
      <c r="DS5" t="s">
        <v>220</v>
      </c>
      <c r="DT5" t="s">
        <v>221</v>
      </c>
      <c r="DU5" t="s">
        <v>222</v>
      </c>
      <c r="DV5" t="s">
        <v>211</v>
      </c>
      <c r="DW5" t="s">
        <v>212</v>
      </c>
      <c r="DX5" t="s">
        <v>213</v>
      </c>
      <c r="DY5" t="s">
        <v>214</v>
      </c>
      <c r="DZ5" t="s">
        <v>215</v>
      </c>
      <c r="EA5" t="s">
        <v>216</v>
      </c>
      <c r="EB5" t="s">
        <v>217</v>
      </c>
      <c r="EC5" t="s">
        <v>218</v>
      </c>
      <c r="ED5" t="s">
        <v>219</v>
      </c>
      <c r="EE5" t="s">
        <v>220</v>
      </c>
      <c r="EF5" t="s">
        <v>221</v>
      </c>
      <c r="EG5" t="s">
        <v>222</v>
      </c>
      <c r="EH5" t="s">
        <v>211</v>
      </c>
      <c r="EI5" t="s">
        <v>212</v>
      </c>
      <c r="EJ5" t="s">
        <v>213</v>
      </c>
      <c r="EK5" t="s">
        <v>214</v>
      </c>
      <c r="EL5" t="s">
        <v>215</v>
      </c>
      <c r="EM5" t="s">
        <v>216</v>
      </c>
      <c r="EN5" t="s">
        <v>217</v>
      </c>
      <c r="EO5" t="s">
        <v>218</v>
      </c>
      <c r="EP5" t="s">
        <v>219</v>
      </c>
      <c r="EQ5" t="s">
        <v>220</v>
      </c>
      <c r="ER5" t="s">
        <v>221</v>
      </c>
      <c r="ES5" t="s">
        <v>222</v>
      </c>
      <c r="ET5" t="s">
        <v>211</v>
      </c>
      <c r="EU5" t="s">
        <v>212</v>
      </c>
      <c r="EV5" t="s">
        <v>213</v>
      </c>
      <c r="EW5" t="s">
        <v>214</v>
      </c>
      <c r="EX5" t="s">
        <v>215</v>
      </c>
      <c r="EY5" t="s">
        <v>216</v>
      </c>
      <c r="EZ5" t="s">
        <v>217</v>
      </c>
      <c r="FA5" t="s">
        <v>218</v>
      </c>
      <c r="FB5" t="s">
        <v>219</v>
      </c>
      <c r="FC5" t="s">
        <v>220</v>
      </c>
      <c r="FD5" t="s">
        <v>221</v>
      </c>
      <c r="FE5" t="s">
        <v>222</v>
      </c>
      <c r="FF5" t="s">
        <v>211</v>
      </c>
      <c r="FG5" t="s">
        <v>212</v>
      </c>
      <c r="FH5" t="s">
        <v>213</v>
      </c>
      <c r="FI5" t="s">
        <v>214</v>
      </c>
      <c r="FJ5" t="s">
        <v>215</v>
      </c>
      <c r="FK5" t="s">
        <v>216</v>
      </c>
      <c r="FL5" t="s">
        <v>217</v>
      </c>
      <c r="FM5" t="s">
        <v>218</v>
      </c>
      <c r="FN5" t="s">
        <v>219</v>
      </c>
      <c r="FO5" t="s">
        <v>220</v>
      </c>
      <c r="FP5" t="s">
        <v>221</v>
      </c>
      <c r="FQ5" t="s">
        <v>222</v>
      </c>
      <c r="FR5" t="s">
        <v>211</v>
      </c>
      <c r="FS5" t="s">
        <v>212</v>
      </c>
      <c r="FT5" t="s">
        <v>213</v>
      </c>
      <c r="FU5" t="s">
        <v>214</v>
      </c>
      <c r="FV5" t="s">
        <v>215</v>
      </c>
      <c r="FW5" t="s">
        <v>216</v>
      </c>
      <c r="FX5" t="s">
        <v>217</v>
      </c>
      <c r="FY5" t="s">
        <v>218</v>
      </c>
      <c r="FZ5" t="s">
        <v>219</v>
      </c>
      <c r="GA5" t="s">
        <v>220</v>
      </c>
      <c r="GB5" t="s">
        <v>221</v>
      </c>
      <c r="GC5" t="s">
        <v>222</v>
      </c>
      <c r="GD5" t="s">
        <v>211</v>
      </c>
      <c r="GE5" t="s">
        <v>212</v>
      </c>
      <c r="GF5" t="s">
        <v>213</v>
      </c>
      <c r="GG5" t="s">
        <v>214</v>
      </c>
      <c r="GH5" t="s">
        <v>215</v>
      </c>
      <c r="GI5" t="s">
        <v>216</v>
      </c>
      <c r="GJ5" t="s">
        <v>217</v>
      </c>
      <c r="GK5" t="s">
        <v>218</v>
      </c>
      <c r="GL5" t="s">
        <v>219</v>
      </c>
      <c r="GM5" t="s">
        <v>220</v>
      </c>
      <c r="GN5" t="s">
        <v>221</v>
      </c>
      <c r="GO5" t="s">
        <v>222</v>
      </c>
      <c r="GP5" t="s">
        <v>211</v>
      </c>
      <c r="GQ5" t="s">
        <v>212</v>
      </c>
      <c r="GR5" t="s">
        <v>213</v>
      </c>
      <c r="GS5" t="s">
        <v>214</v>
      </c>
      <c r="GT5" t="s">
        <v>215</v>
      </c>
      <c r="GU5" t="s">
        <v>216</v>
      </c>
      <c r="GV5" t="s">
        <v>217</v>
      </c>
      <c r="GW5" t="s">
        <v>218</v>
      </c>
      <c r="GX5" t="s">
        <v>219</v>
      </c>
      <c r="GY5" t="s">
        <v>220</v>
      </c>
      <c r="GZ5" t="s">
        <v>221</v>
      </c>
      <c r="HA5" t="s">
        <v>222</v>
      </c>
      <c r="HB5" t="s">
        <v>211</v>
      </c>
      <c r="HC5" t="s">
        <v>212</v>
      </c>
      <c r="HD5" t="s">
        <v>213</v>
      </c>
      <c r="HE5" t="s">
        <v>214</v>
      </c>
      <c r="HF5" t="s">
        <v>215</v>
      </c>
      <c r="HG5" t="s">
        <v>216</v>
      </c>
      <c r="HH5" t="s">
        <v>217</v>
      </c>
      <c r="HI5" t="s">
        <v>218</v>
      </c>
      <c r="HJ5" t="s">
        <v>219</v>
      </c>
      <c r="HK5" t="s">
        <v>220</v>
      </c>
      <c r="HL5" t="s">
        <v>221</v>
      </c>
      <c r="HM5" t="s">
        <v>222</v>
      </c>
      <c r="HN5" t="s">
        <v>211</v>
      </c>
      <c r="HO5" t="s">
        <v>212</v>
      </c>
      <c r="HP5" t="s">
        <v>213</v>
      </c>
      <c r="HQ5" t="s">
        <v>214</v>
      </c>
      <c r="HR5" t="s">
        <v>215</v>
      </c>
      <c r="HS5" t="s">
        <v>216</v>
      </c>
      <c r="HT5" t="s">
        <v>217</v>
      </c>
      <c r="HU5" t="s">
        <v>218</v>
      </c>
      <c r="HV5" t="s">
        <v>219</v>
      </c>
      <c r="HW5" t="s">
        <v>220</v>
      </c>
      <c r="HX5" t="s">
        <v>221</v>
      </c>
      <c r="HY5" t="s">
        <v>222</v>
      </c>
      <c r="HZ5" t="s">
        <v>211</v>
      </c>
      <c r="IA5" t="s">
        <v>212</v>
      </c>
      <c r="IB5" t="s">
        <v>213</v>
      </c>
      <c r="IC5" t="s">
        <v>214</v>
      </c>
      <c r="ID5" t="s">
        <v>215</v>
      </c>
      <c r="IE5" t="s">
        <v>216</v>
      </c>
      <c r="IF5" t="s">
        <v>217</v>
      </c>
      <c r="IG5" t="s">
        <v>218</v>
      </c>
      <c r="IH5" t="s">
        <v>219</v>
      </c>
      <c r="II5" t="s">
        <v>220</v>
      </c>
      <c r="IJ5" t="s">
        <v>221</v>
      </c>
      <c r="IK5" t="s">
        <v>222</v>
      </c>
      <c r="IL5" t="s">
        <v>211</v>
      </c>
      <c r="IM5" t="s">
        <v>212</v>
      </c>
      <c r="IN5" t="s">
        <v>213</v>
      </c>
      <c r="IO5" t="s">
        <v>214</v>
      </c>
      <c r="IP5" t="s">
        <v>215</v>
      </c>
      <c r="IQ5" t="s">
        <v>216</v>
      </c>
      <c r="IR5" t="s">
        <v>217</v>
      </c>
      <c r="IS5" t="s">
        <v>218</v>
      </c>
      <c r="IT5" t="s">
        <v>219</v>
      </c>
      <c r="IU5" t="s">
        <v>220</v>
      </c>
      <c r="IV5" t="s">
        <v>221</v>
      </c>
      <c r="IW5" t="s">
        <v>222</v>
      </c>
      <c r="IX5" t="s">
        <v>211</v>
      </c>
      <c r="IY5" t="s">
        <v>212</v>
      </c>
      <c r="IZ5" t="s">
        <v>213</v>
      </c>
      <c r="JA5" t="s">
        <v>214</v>
      </c>
      <c r="JB5" t="s">
        <v>215</v>
      </c>
      <c r="JC5" t="s">
        <v>216</v>
      </c>
      <c r="JD5" t="s">
        <v>217</v>
      </c>
      <c r="JE5" t="s">
        <v>218</v>
      </c>
      <c r="JF5" t="s">
        <v>219</v>
      </c>
      <c r="JG5" t="s">
        <v>220</v>
      </c>
      <c r="JH5" t="s">
        <v>221</v>
      </c>
      <c r="JI5" t="s">
        <v>222</v>
      </c>
      <c r="JJ5" t="s">
        <v>211</v>
      </c>
      <c r="JK5" t="s">
        <v>212</v>
      </c>
      <c r="JL5" t="s">
        <v>213</v>
      </c>
      <c r="JM5" t="s">
        <v>214</v>
      </c>
      <c r="JN5" t="s">
        <v>215</v>
      </c>
      <c r="JO5" t="s">
        <v>216</v>
      </c>
      <c r="JP5" t="s">
        <v>217</v>
      </c>
      <c r="JQ5" t="s">
        <v>218</v>
      </c>
      <c r="JR5" t="s">
        <v>219</v>
      </c>
      <c r="JS5" t="s">
        <v>220</v>
      </c>
      <c r="JT5" t="s">
        <v>221</v>
      </c>
      <c r="JU5" t="s">
        <v>222</v>
      </c>
      <c r="JV5" t="s">
        <v>211</v>
      </c>
      <c r="JW5" t="s">
        <v>212</v>
      </c>
      <c r="JX5" t="s">
        <v>213</v>
      </c>
      <c r="JY5" t="s">
        <v>214</v>
      </c>
      <c r="JZ5" t="s">
        <v>215</v>
      </c>
      <c r="KA5" t="s">
        <v>216</v>
      </c>
      <c r="KB5" t="s">
        <v>217</v>
      </c>
      <c r="KC5" t="s">
        <v>218</v>
      </c>
      <c r="KD5" t="s">
        <v>219</v>
      </c>
      <c r="KE5" t="s">
        <v>220</v>
      </c>
      <c r="KF5" t="s">
        <v>221</v>
      </c>
      <c r="KG5" t="s">
        <v>222</v>
      </c>
      <c r="KH5" t="s">
        <v>211</v>
      </c>
      <c r="KI5" t="s">
        <v>212</v>
      </c>
      <c r="KJ5" t="s">
        <v>213</v>
      </c>
      <c r="KK5" t="s">
        <v>214</v>
      </c>
      <c r="KL5" t="s">
        <v>215</v>
      </c>
      <c r="KM5" t="s">
        <v>216</v>
      </c>
      <c r="KN5" t="s">
        <v>217</v>
      </c>
      <c r="KO5" t="s">
        <v>218</v>
      </c>
      <c r="KP5" t="s">
        <v>219</v>
      </c>
      <c r="KQ5" t="s">
        <v>220</v>
      </c>
      <c r="KR5" t="s">
        <v>221</v>
      </c>
      <c r="KS5" t="s">
        <v>222</v>
      </c>
      <c r="KT5" t="s">
        <v>211</v>
      </c>
      <c r="KU5" t="s">
        <v>212</v>
      </c>
      <c r="KV5" t="s">
        <v>213</v>
      </c>
      <c r="KW5" t="s">
        <v>214</v>
      </c>
      <c r="KX5" t="s">
        <v>215</v>
      </c>
      <c r="KY5" t="s">
        <v>216</v>
      </c>
      <c r="KZ5" t="s">
        <v>217</v>
      </c>
      <c r="LA5" t="s">
        <v>218</v>
      </c>
      <c r="LB5" t="s">
        <v>219</v>
      </c>
      <c r="LC5" t="s">
        <v>220</v>
      </c>
      <c r="LD5" t="s">
        <v>221</v>
      </c>
      <c r="LE5" t="s">
        <v>222</v>
      </c>
      <c r="LF5" t="s">
        <v>211</v>
      </c>
      <c r="LG5" t="s">
        <v>212</v>
      </c>
      <c r="LH5" t="s">
        <v>213</v>
      </c>
      <c r="LI5" t="s">
        <v>214</v>
      </c>
      <c r="LJ5" t="s">
        <v>215</v>
      </c>
      <c r="LK5" t="s">
        <v>216</v>
      </c>
      <c r="LL5" t="s">
        <v>217</v>
      </c>
      <c r="LM5" t="s">
        <v>218</v>
      </c>
      <c r="LN5" t="s">
        <v>219</v>
      </c>
      <c r="LO5" t="s">
        <v>220</v>
      </c>
      <c r="LP5" t="s">
        <v>221</v>
      </c>
      <c r="LQ5" t="s">
        <v>222</v>
      </c>
      <c r="LR5" t="s">
        <v>211</v>
      </c>
      <c r="LS5" t="s">
        <v>212</v>
      </c>
      <c r="LT5" t="s">
        <v>213</v>
      </c>
      <c r="LU5" t="s">
        <v>214</v>
      </c>
      <c r="LV5" t="s">
        <v>215</v>
      </c>
      <c r="LW5" t="s">
        <v>216</v>
      </c>
      <c r="LX5" t="s">
        <v>217</v>
      </c>
      <c r="LY5" t="s">
        <v>218</v>
      </c>
      <c r="LZ5" t="s">
        <v>219</v>
      </c>
      <c r="MA5" t="s">
        <v>220</v>
      </c>
      <c r="MB5" t="s">
        <v>221</v>
      </c>
      <c r="MC5" t="s">
        <v>222</v>
      </c>
      <c r="MD5" t="s">
        <v>211</v>
      </c>
      <c r="ME5" t="s">
        <v>212</v>
      </c>
      <c r="MF5" t="s">
        <v>213</v>
      </c>
      <c r="MG5" t="s">
        <v>214</v>
      </c>
      <c r="MH5" t="s">
        <v>215</v>
      </c>
      <c r="MI5" t="s">
        <v>216</v>
      </c>
      <c r="MJ5" t="s">
        <v>217</v>
      </c>
      <c r="MK5" t="s">
        <v>218</v>
      </c>
      <c r="ML5" t="s">
        <v>219</v>
      </c>
      <c r="MM5" t="s">
        <v>220</v>
      </c>
      <c r="MN5" t="s">
        <v>221</v>
      </c>
      <c r="MO5" t="s">
        <v>222</v>
      </c>
      <c r="MP5" t="s">
        <v>211</v>
      </c>
      <c r="MQ5" t="s">
        <v>212</v>
      </c>
      <c r="MR5" t="s">
        <v>213</v>
      </c>
      <c r="MS5" t="s">
        <v>214</v>
      </c>
      <c r="MT5" t="s">
        <v>215</v>
      </c>
      <c r="MU5" t="s">
        <v>216</v>
      </c>
      <c r="MV5" t="s">
        <v>217</v>
      </c>
      <c r="MW5" t="s">
        <v>218</v>
      </c>
      <c r="MX5" t="s">
        <v>219</v>
      </c>
      <c r="MY5" t="s">
        <v>220</v>
      </c>
      <c r="MZ5" t="s">
        <v>221</v>
      </c>
      <c r="NA5" t="s">
        <v>222</v>
      </c>
      <c r="NB5" t="s">
        <v>211</v>
      </c>
      <c r="NC5" t="s">
        <v>212</v>
      </c>
      <c r="ND5" t="s">
        <v>213</v>
      </c>
      <c r="NE5" t="s">
        <v>214</v>
      </c>
      <c r="NF5" t="s">
        <v>215</v>
      </c>
      <c r="NG5" t="s">
        <v>216</v>
      </c>
      <c r="NH5" t="s">
        <v>217</v>
      </c>
      <c r="NI5" t="s">
        <v>218</v>
      </c>
      <c r="NJ5" t="s">
        <v>219</v>
      </c>
      <c r="NK5" t="s">
        <v>220</v>
      </c>
      <c r="NL5" t="s">
        <v>221</v>
      </c>
      <c r="NM5" t="s">
        <v>222</v>
      </c>
      <c r="NN5" t="s">
        <v>211</v>
      </c>
      <c r="NO5" t="s">
        <v>212</v>
      </c>
      <c r="NP5" t="s">
        <v>213</v>
      </c>
      <c r="NQ5" t="s">
        <v>214</v>
      </c>
      <c r="NR5" t="s">
        <v>215</v>
      </c>
      <c r="NS5" t="s">
        <v>216</v>
      </c>
      <c r="NT5" t="s">
        <v>217</v>
      </c>
      <c r="NU5" t="s">
        <v>218</v>
      </c>
      <c r="NV5" t="s">
        <v>219</v>
      </c>
      <c r="NW5" t="s">
        <v>220</v>
      </c>
      <c r="NX5" t="s">
        <v>221</v>
      </c>
      <c r="NY5" t="s">
        <v>222</v>
      </c>
      <c r="NZ5" t="s">
        <v>211</v>
      </c>
      <c r="OA5" t="s">
        <v>212</v>
      </c>
      <c r="OB5" t="s">
        <v>213</v>
      </c>
      <c r="OC5" t="s">
        <v>214</v>
      </c>
      <c r="OD5" t="s">
        <v>215</v>
      </c>
      <c r="OE5" t="s">
        <v>216</v>
      </c>
      <c r="OF5" t="s">
        <v>217</v>
      </c>
      <c r="OG5" t="s">
        <v>218</v>
      </c>
      <c r="OH5" t="s">
        <v>219</v>
      </c>
      <c r="OI5" t="s">
        <v>220</v>
      </c>
      <c r="OJ5" t="s">
        <v>221</v>
      </c>
      <c r="OK5" t="s">
        <v>222</v>
      </c>
      <c r="OL5" t="s">
        <v>211</v>
      </c>
      <c r="OM5" t="s">
        <v>212</v>
      </c>
      <c r="ON5" t="s">
        <v>213</v>
      </c>
      <c r="OO5" t="s">
        <v>214</v>
      </c>
      <c r="OP5" t="s">
        <v>215</v>
      </c>
      <c r="OQ5" t="s">
        <v>216</v>
      </c>
      <c r="OR5" t="s">
        <v>217</v>
      </c>
      <c r="OS5" t="s">
        <v>218</v>
      </c>
      <c r="OT5" t="s">
        <v>219</v>
      </c>
      <c r="OU5" t="s">
        <v>220</v>
      </c>
      <c r="OV5" t="s">
        <v>221</v>
      </c>
      <c r="OW5" t="s">
        <v>222</v>
      </c>
      <c r="OX5" t="s">
        <v>211</v>
      </c>
      <c r="OY5" t="s">
        <v>212</v>
      </c>
      <c r="OZ5" t="s">
        <v>213</v>
      </c>
      <c r="PA5" t="s">
        <v>214</v>
      </c>
      <c r="PB5" t="s">
        <v>215</v>
      </c>
      <c r="PC5" t="s">
        <v>216</v>
      </c>
      <c r="PD5" t="s">
        <v>217</v>
      </c>
      <c r="PE5" t="s">
        <v>218</v>
      </c>
      <c r="PF5" t="s">
        <v>219</v>
      </c>
      <c r="PG5" t="s">
        <v>220</v>
      </c>
      <c r="PH5" t="s">
        <v>221</v>
      </c>
      <c r="PI5" t="s">
        <v>222</v>
      </c>
      <c r="PJ5" t="s">
        <v>211</v>
      </c>
      <c r="PK5" t="s">
        <v>212</v>
      </c>
      <c r="PL5" t="s">
        <v>213</v>
      </c>
      <c r="PM5" t="s">
        <v>214</v>
      </c>
      <c r="PN5" t="s">
        <v>215</v>
      </c>
      <c r="PO5" t="s">
        <v>216</v>
      </c>
      <c r="PP5" t="s">
        <v>217</v>
      </c>
      <c r="PQ5" t="s">
        <v>218</v>
      </c>
      <c r="PR5" t="s">
        <v>219</v>
      </c>
      <c r="PS5" t="s">
        <v>220</v>
      </c>
      <c r="PT5" t="s">
        <v>221</v>
      </c>
      <c r="PU5" t="s">
        <v>222</v>
      </c>
      <c r="PV5" t="s">
        <v>211</v>
      </c>
      <c r="PW5" t="s">
        <v>212</v>
      </c>
      <c r="PX5" t="s">
        <v>213</v>
      </c>
      <c r="PY5" t="s">
        <v>214</v>
      </c>
      <c r="PZ5" t="s">
        <v>215</v>
      </c>
      <c r="QA5" t="s">
        <v>216</v>
      </c>
      <c r="QB5" t="s">
        <v>217</v>
      </c>
      <c r="QC5" t="s">
        <v>218</v>
      </c>
      <c r="QD5" t="s">
        <v>219</v>
      </c>
      <c r="QE5" t="s">
        <v>220</v>
      </c>
      <c r="QF5" t="s">
        <v>221</v>
      </c>
      <c r="QG5" t="s">
        <v>222</v>
      </c>
      <c r="QH5" t="s">
        <v>211</v>
      </c>
      <c r="QI5" t="s">
        <v>212</v>
      </c>
      <c r="QJ5" t="s">
        <v>213</v>
      </c>
      <c r="QK5" t="s">
        <v>214</v>
      </c>
      <c r="QL5" t="s">
        <v>215</v>
      </c>
      <c r="QM5" t="s">
        <v>216</v>
      </c>
      <c r="QN5" t="s">
        <v>217</v>
      </c>
      <c r="QO5" t="s">
        <v>218</v>
      </c>
      <c r="QP5" t="s">
        <v>219</v>
      </c>
      <c r="QQ5" t="s">
        <v>220</v>
      </c>
      <c r="QR5" t="s">
        <v>221</v>
      </c>
      <c r="QS5" t="s">
        <v>222</v>
      </c>
      <c r="QT5" t="s">
        <v>211</v>
      </c>
      <c r="QU5" t="s">
        <v>212</v>
      </c>
      <c r="QV5" t="s">
        <v>213</v>
      </c>
      <c r="QW5" t="s">
        <v>214</v>
      </c>
      <c r="QX5" t="s">
        <v>215</v>
      </c>
      <c r="QY5" t="s">
        <v>216</v>
      </c>
      <c r="QZ5" t="s">
        <v>217</v>
      </c>
      <c r="RA5" t="s">
        <v>218</v>
      </c>
      <c r="RB5" t="s">
        <v>219</v>
      </c>
      <c r="RC5" t="s">
        <v>220</v>
      </c>
      <c r="RD5" t="s">
        <v>221</v>
      </c>
      <c r="RE5" t="s">
        <v>222</v>
      </c>
      <c r="RF5" t="s">
        <v>211</v>
      </c>
      <c r="RG5" t="s">
        <v>212</v>
      </c>
      <c r="RH5" t="s">
        <v>213</v>
      </c>
      <c r="RI5" t="s">
        <v>214</v>
      </c>
      <c r="RJ5" t="s">
        <v>215</v>
      </c>
      <c r="RK5" t="s">
        <v>216</v>
      </c>
      <c r="RL5" t="s">
        <v>217</v>
      </c>
      <c r="RM5" t="s">
        <v>218</v>
      </c>
      <c r="RN5" t="s">
        <v>219</v>
      </c>
      <c r="RO5" t="s">
        <v>220</v>
      </c>
      <c r="RP5" t="s">
        <v>221</v>
      </c>
      <c r="RQ5" t="s">
        <v>222</v>
      </c>
    </row>
    <row r="6" spans="2:485" x14ac:dyDescent="0.45">
      <c r="E6" t="s">
        <v>223</v>
      </c>
      <c r="F6" t="s">
        <v>224</v>
      </c>
      <c r="G6" t="s">
        <v>225</v>
      </c>
      <c r="H6" t="s">
        <v>226</v>
      </c>
      <c r="I6" t="s">
        <v>227</v>
      </c>
      <c r="J6" t="s">
        <v>228</v>
      </c>
      <c r="K6" t="s">
        <v>229</v>
      </c>
      <c r="L6" t="s">
        <v>230</v>
      </c>
      <c r="M6" t="s">
        <v>231</v>
      </c>
      <c r="N6" t="s">
        <v>232</v>
      </c>
      <c r="O6" t="s">
        <v>233</v>
      </c>
      <c r="P6" t="s">
        <v>234</v>
      </c>
      <c r="Q6" t="s">
        <v>235</v>
      </c>
      <c r="R6" t="s">
        <v>236</v>
      </c>
      <c r="S6" t="s">
        <v>237</v>
      </c>
      <c r="T6" t="s">
        <v>238</v>
      </c>
      <c r="U6" t="s">
        <v>239</v>
      </c>
      <c r="V6" t="s">
        <v>240</v>
      </c>
      <c r="W6" t="s">
        <v>241</v>
      </c>
      <c r="X6" t="s">
        <v>242</v>
      </c>
      <c r="Y6" t="s">
        <v>243</v>
      </c>
      <c r="Z6" t="s">
        <v>244</v>
      </c>
      <c r="AA6" t="s">
        <v>245</v>
      </c>
      <c r="AB6" t="s">
        <v>246</v>
      </c>
      <c r="AC6" t="s">
        <v>247</v>
      </c>
      <c r="AD6" t="s">
        <v>248</v>
      </c>
      <c r="AE6" t="s">
        <v>249</v>
      </c>
      <c r="AF6" t="s">
        <v>250</v>
      </c>
      <c r="AG6" t="s">
        <v>251</v>
      </c>
      <c r="AH6" t="s">
        <v>252</v>
      </c>
      <c r="AI6" t="s">
        <v>253</v>
      </c>
      <c r="AJ6" t="s">
        <v>254</v>
      </c>
      <c r="AK6" t="s">
        <v>255</v>
      </c>
      <c r="AL6" t="s">
        <v>256</v>
      </c>
      <c r="AM6" t="s">
        <v>257</v>
      </c>
      <c r="AN6" t="s">
        <v>234</v>
      </c>
      <c r="AO6" t="s">
        <v>258</v>
      </c>
      <c r="AP6">
        <v>15925</v>
      </c>
      <c r="AQ6">
        <v>21.9</v>
      </c>
      <c r="AR6">
        <v>12440</v>
      </c>
      <c r="AS6">
        <v>15.8</v>
      </c>
      <c r="AT6">
        <v>6.6</v>
      </c>
      <c r="AU6">
        <v>28.4</v>
      </c>
      <c r="AV6">
        <v>38.799999999999997</v>
      </c>
      <c r="AW6">
        <v>55.7</v>
      </c>
      <c r="AX6">
        <v>4220</v>
      </c>
      <c r="AY6">
        <v>16200</v>
      </c>
      <c r="AZ6">
        <v>22200</v>
      </c>
      <c r="BA6">
        <v>28700</v>
      </c>
      <c r="BB6">
        <v>16330</v>
      </c>
      <c r="BC6">
        <v>30.2</v>
      </c>
      <c r="BD6">
        <v>11390</v>
      </c>
      <c r="BE6">
        <v>23.2</v>
      </c>
      <c r="BF6">
        <v>5.3</v>
      </c>
      <c r="BG6">
        <v>29.8</v>
      </c>
      <c r="BH6">
        <v>36.200000000000003</v>
      </c>
      <c r="BI6">
        <v>41.3</v>
      </c>
      <c r="BJ6">
        <v>4565</v>
      </c>
      <c r="BK6">
        <v>19000</v>
      </c>
      <c r="BL6">
        <v>26000</v>
      </c>
      <c r="BM6">
        <v>34700</v>
      </c>
      <c r="BN6">
        <v>15485</v>
      </c>
      <c r="BO6">
        <v>39.6</v>
      </c>
      <c r="BP6">
        <v>9355</v>
      </c>
      <c r="BQ6">
        <v>24.6</v>
      </c>
      <c r="BR6">
        <v>3.5</v>
      </c>
      <c r="BS6">
        <v>26</v>
      </c>
      <c r="BT6">
        <v>29.9</v>
      </c>
      <c r="BU6">
        <v>32.299999999999997</v>
      </c>
      <c r="BV6">
        <v>3740</v>
      </c>
      <c r="BW6">
        <v>20400</v>
      </c>
      <c r="BX6">
        <v>29000</v>
      </c>
      <c r="BY6">
        <v>40900</v>
      </c>
      <c r="BZ6">
        <v>11145</v>
      </c>
      <c r="CA6">
        <v>52.4</v>
      </c>
      <c r="CB6">
        <v>5300</v>
      </c>
      <c r="CC6">
        <v>24.2</v>
      </c>
      <c r="CD6">
        <v>2</v>
      </c>
      <c r="CE6">
        <v>19.100000000000001</v>
      </c>
      <c r="CF6">
        <v>20.6</v>
      </c>
      <c r="CG6">
        <v>21.3</v>
      </c>
      <c r="CH6">
        <v>1875</v>
      </c>
      <c r="CI6">
        <v>22300</v>
      </c>
      <c r="CJ6">
        <v>35500</v>
      </c>
      <c r="CK6">
        <v>53800</v>
      </c>
      <c r="CL6">
        <v>8965</v>
      </c>
      <c r="CM6">
        <v>18.899999999999999</v>
      </c>
      <c r="CN6">
        <v>7275</v>
      </c>
      <c r="CO6">
        <v>15.4</v>
      </c>
      <c r="CP6">
        <v>7.1</v>
      </c>
      <c r="CQ6">
        <v>30.6</v>
      </c>
      <c r="CR6">
        <v>42.5</v>
      </c>
      <c r="CS6">
        <v>58.6</v>
      </c>
      <c r="CT6">
        <v>2545</v>
      </c>
      <c r="CU6">
        <v>15600</v>
      </c>
      <c r="CV6">
        <v>21100</v>
      </c>
      <c r="CW6">
        <v>26800</v>
      </c>
      <c r="CX6">
        <v>9090</v>
      </c>
      <c r="CY6">
        <v>26.8</v>
      </c>
      <c r="CZ6">
        <v>6655</v>
      </c>
      <c r="DA6">
        <v>23.3</v>
      </c>
      <c r="DB6">
        <v>5.6</v>
      </c>
      <c r="DC6">
        <v>32.1</v>
      </c>
      <c r="DD6">
        <v>39.299999999999997</v>
      </c>
      <c r="DE6">
        <v>44.3</v>
      </c>
      <c r="DF6">
        <v>2730</v>
      </c>
      <c r="DG6">
        <v>18500</v>
      </c>
      <c r="DH6">
        <v>24800</v>
      </c>
      <c r="DI6">
        <v>31700</v>
      </c>
      <c r="DJ6">
        <v>8490</v>
      </c>
      <c r="DK6">
        <v>35.1</v>
      </c>
      <c r="DL6">
        <v>5510</v>
      </c>
      <c r="DM6">
        <v>25.8</v>
      </c>
      <c r="DN6">
        <v>4</v>
      </c>
      <c r="DO6">
        <v>28.3</v>
      </c>
      <c r="DP6">
        <v>32.9</v>
      </c>
      <c r="DQ6">
        <v>35.1</v>
      </c>
      <c r="DR6">
        <v>2235</v>
      </c>
      <c r="DS6">
        <v>19300</v>
      </c>
      <c r="DT6">
        <v>27100</v>
      </c>
      <c r="DU6">
        <v>36800</v>
      </c>
      <c r="DV6">
        <v>5955</v>
      </c>
      <c r="DW6">
        <v>50</v>
      </c>
      <c r="DX6">
        <v>2980</v>
      </c>
      <c r="DY6">
        <v>25.8</v>
      </c>
      <c r="DZ6">
        <v>2.2000000000000002</v>
      </c>
      <c r="EA6">
        <v>19.399999999999999</v>
      </c>
      <c r="EB6">
        <v>21.1</v>
      </c>
      <c r="EC6">
        <v>22</v>
      </c>
      <c r="ED6">
        <v>1005</v>
      </c>
      <c r="EE6">
        <v>18300</v>
      </c>
      <c r="EF6">
        <v>31800</v>
      </c>
      <c r="EG6">
        <v>44700</v>
      </c>
      <c r="EH6">
        <v>6960</v>
      </c>
      <c r="EI6">
        <v>25.8</v>
      </c>
      <c r="EJ6">
        <v>5165</v>
      </c>
      <c r="EK6">
        <v>16.2</v>
      </c>
      <c r="EL6">
        <v>6</v>
      </c>
      <c r="EM6">
        <v>25.5</v>
      </c>
      <c r="EN6">
        <v>34.1</v>
      </c>
      <c r="EO6">
        <v>51.9</v>
      </c>
      <c r="EP6">
        <v>1675</v>
      </c>
      <c r="EQ6">
        <v>17300</v>
      </c>
      <c r="ER6">
        <v>24300</v>
      </c>
      <c r="ES6">
        <v>32000</v>
      </c>
      <c r="ET6">
        <v>7235</v>
      </c>
      <c r="EU6">
        <v>34.6</v>
      </c>
      <c r="EV6">
        <v>4735</v>
      </c>
      <c r="EW6">
        <v>23</v>
      </c>
      <c r="EX6">
        <v>4.9000000000000004</v>
      </c>
      <c r="EY6">
        <v>27</v>
      </c>
      <c r="EZ6">
        <v>32.4</v>
      </c>
      <c r="FA6">
        <v>37.5</v>
      </c>
      <c r="FB6">
        <v>1835</v>
      </c>
      <c r="FC6">
        <v>20200</v>
      </c>
      <c r="FD6">
        <v>28500</v>
      </c>
      <c r="FE6">
        <v>39300</v>
      </c>
      <c r="FF6">
        <v>6990</v>
      </c>
      <c r="FG6">
        <v>45</v>
      </c>
      <c r="FH6">
        <v>3845</v>
      </c>
      <c r="FI6">
        <v>23</v>
      </c>
      <c r="FJ6">
        <v>2.9</v>
      </c>
      <c r="FK6">
        <v>23.1</v>
      </c>
      <c r="FL6">
        <v>26.4</v>
      </c>
      <c r="FM6">
        <v>29</v>
      </c>
      <c r="FN6">
        <v>1505</v>
      </c>
      <c r="FO6">
        <v>22900</v>
      </c>
      <c r="FP6">
        <v>32500</v>
      </c>
      <c r="FQ6">
        <v>46900</v>
      </c>
      <c r="FR6">
        <v>5190</v>
      </c>
      <c r="FS6">
        <v>55.3</v>
      </c>
      <c r="FT6">
        <v>2320</v>
      </c>
      <c r="FU6">
        <v>22.3</v>
      </c>
      <c r="FV6">
        <v>1.8</v>
      </c>
      <c r="FW6">
        <v>18.7</v>
      </c>
      <c r="FX6">
        <v>19.899999999999999</v>
      </c>
      <c r="FY6">
        <v>20.6</v>
      </c>
      <c r="FZ6">
        <v>875</v>
      </c>
      <c r="GA6">
        <v>27000</v>
      </c>
      <c r="GB6">
        <v>40600</v>
      </c>
      <c r="GC6">
        <v>67300</v>
      </c>
      <c r="GD6">
        <v>17510</v>
      </c>
      <c r="GE6">
        <v>22.8</v>
      </c>
      <c r="GF6">
        <v>13520</v>
      </c>
      <c r="GG6">
        <v>15.6</v>
      </c>
      <c r="GH6">
        <v>7</v>
      </c>
      <c r="GI6">
        <v>28.1</v>
      </c>
      <c r="GJ6">
        <v>38</v>
      </c>
      <c r="GK6">
        <v>54.7</v>
      </c>
      <c r="GL6">
        <v>4565</v>
      </c>
      <c r="GM6">
        <v>14700</v>
      </c>
      <c r="GN6">
        <v>20900</v>
      </c>
      <c r="GO6">
        <v>27100</v>
      </c>
      <c r="GP6">
        <v>16140</v>
      </c>
      <c r="GQ6">
        <v>34.9</v>
      </c>
      <c r="GR6">
        <v>10505</v>
      </c>
      <c r="GS6">
        <v>21.6</v>
      </c>
      <c r="GT6">
        <v>4.4000000000000004</v>
      </c>
      <c r="GU6">
        <v>28.3</v>
      </c>
      <c r="GV6">
        <v>34</v>
      </c>
      <c r="GW6">
        <v>39.1</v>
      </c>
      <c r="GX6">
        <v>4275</v>
      </c>
      <c r="GY6">
        <v>18300</v>
      </c>
      <c r="GZ6">
        <v>25100</v>
      </c>
      <c r="HA6">
        <v>33600</v>
      </c>
      <c r="HB6">
        <v>14810</v>
      </c>
      <c r="HC6">
        <v>40.1</v>
      </c>
      <c r="HD6">
        <v>8865</v>
      </c>
      <c r="HE6">
        <v>24.5</v>
      </c>
      <c r="HF6">
        <v>3.5</v>
      </c>
      <c r="HG6">
        <v>25.7</v>
      </c>
      <c r="HH6">
        <v>29.6</v>
      </c>
      <c r="HI6">
        <v>31.9</v>
      </c>
      <c r="HJ6">
        <v>3530</v>
      </c>
      <c r="HK6">
        <v>20000</v>
      </c>
      <c r="HL6">
        <v>28800</v>
      </c>
      <c r="HM6">
        <v>40400</v>
      </c>
      <c r="HN6">
        <v>10725</v>
      </c>
      <c r="HO6">
        <v>54.1</v>
      </c>
      <c r="HP6">
        <v>4920</v>
      </c>
      <c r="HQ6">
        <v>23.5</v>
      </c>
      <c r="HR6">
        <v>1.9</v>
      </c>
      <c r="HS6">
        <v>18.100000000000001</v>
      </c>
      <c r="HT6">
        <v>19.600000000000001</v>
      </c>
      <c r="HU6">
        <v>20.5</v>
      </c>
      <c r="HV6">
        <v>1650</v>
      </c>
      <c r="HW6">
        <v>22000</v>
      </c>
      <c r="HX6">
        <v>35600</v>
      </c>
      <c r="HY6">
        <v>54600</v>
      </c>
      <c r="HZ6">
        <v>9895</v>
      </c>
      <c r="IA6">
        <v>20.2</v>
      </c>
      <c r="IB6">
        <v>7895</v>
      </c>
      <c r="IC6">
        <v>15.2</v>
      </c>
      <c r="ID6">
        <v>7.4</v>
      </c>
      <c r="IE6">
        <v>30.5</v>
      </c>
      <c r="IF6">
        <v>41.4</v>
      </c>
      <c r="IG6">
        <v>57.2</v>
      </c>
      <c r="IH6">
        <v>2820</v>
      </c>
      <c r="II6">
        <v>14000</v>
      </c>
      <c r="IJ6">
        <v>19800</v>
      </c>
      <c r="IK6">
        <v>25200</v>
      </c>
      <c r="IL6">
        <v>9000</v>
      </c>
      <c r="IM6">
        <v>31.6</v>
      </c>
      <c r="IN6">
        <v>6155</v>
      </c>
      <c r="IO6">
        <v>22.4</v>
      </c>
      <c r="IP6">
        <v>4.5999999999999996</v>
      </c>
      <c r="IQ6">
        <v>30.4</v>
      </c>
      <c r="IR6">
        <v>36.4</v>
      </c>
      <c r="IS6">
        <v>41.3</v>
      </c>
      <c r="IT6">
        <v>2565</v>
      </c>
      <c r="IU6">
        <v>17500</v>
      </c>
      <c r="IV6">
        <v>23700</v>
      </c>
      <c r="IW6">
        <v>30700</v>
      </c>
      <c r="IX6">
        <v>8200</v>
      </c>
      <c r="IY6">
        <v>36.1</v>
      </c>
      <c r="IZ6">
        <v>5235</v>
      </c>
      <c r="JA6">
        <v>24.9</v>
      </c>
      <c r="JB6">
        <v>4.0999999999999996</v>
      </c>
      <c r="JC6">
        <v>28.2</v>
      </c>
      <c r="JD6">
        <v>32.6</v>
      </c>
      <c r="JE6">
        <v>34.9</v>
      </c>
      <c r="JF6">
        <v>2155</v>
      </c>
      <c r="JG6">
        <v>19400</v>
      </c>
      <c r="JH6">
        <v>27400</v>
      </c>
      <c r="JI6">
        <v>36700</v>
      </c>
      <c r="JJ6">
        <v>5405</v>
      </c>
      <c r="JK6">
        <v>51</v>
      </c>
      <c r="JL6">
        <v>2645</v>
      </c>
      <c r="JM6">
        <v>25.2</v>
      </c>
      <c r="JN6">
        <v>2.2000000000000002</v>
      </c>
      <c r="JO6">
        <v>18.899999999999999</v>
      </c>
      <c r="JP6">
        <v>20.6</v>
      </c>
      <c r="JQ6">
        <v>21.6</v>
      </c>
      <c r="JR6">
        <v>850</v>
      </c>
      <c r="JS6">
        <v>18800</v>
      </c>
      <c r="JT6">
        <v>31700</v>
      </c>
      <c r="JU6">
        <v>46000</v>
      </c>
      <c r="JV6">
        <v>7615</v>
      </c>
      <c r="JW6">
        <v>26.1</v>
      </c>
      <c r="JX6">
        <v>5625</v>
      </c>
      <c r="JY6">
        <v>16</v>
      </c>
      <c r="JZ6">
        <v>6.4</v>
      </c>
      <c r="KA6">
        <v>25</v>
      </c>
      <c r="KB6">
        <v>33.5</v>
      </c>
      <c r="KC6">
        <v>51.4</v>
      </c>
      <c r="KD6">
        <v>1745</v>
      </c>
      <c r="KE6">
        <v>16000</v>
      </c>
      <c r="KF6">
        <v>23000</v>
      </c>
      <c r="KG6">
        <v>30000</v>
      </c>
      <c r="KH6">
        <v>7140</v>
      </c>
      <c r="KI6">
        <v>39</v>
      </c>
      <c r="KJ6">
        <v>4350</v>
      </c>
      <c r="KK6">
        <v>20.6</v>
      </c>
      <c r="KL6">
        <v>4.2</v>
      </c>
      <c r="KM6">
        <v>25.6</v>
      </c>
      <c r="KN6">
        <v>30.9</v>
      </c>
      <c r="KO6">
        <v>36.200000000000003</v>
      </c>
      <c r="KP6">
        <v>1710</v>
      </c>
      <c r="KQ6">
        <v>20100</v>
      </c>
      <c r="KR6">
        <v>27900</v>
      </c>
      <c r="KS6">
        <v>37800</v>
      </c>
      <c r="KT6">
        <v>6605</v>
      </c>
      <c r="KU6">
        <v>45.1</v>
      </c>
      <c r="KV6">
        <v>3630</v>
      </c>
      <c r="KW6">
        <v>23.9</v>
      </c>
      <c r="KX6">
        <v>2.9</v>
      </c>
      <c r="KY6">
        <v>22.6</v>
      </c>
      <c r="KZ6">
        <v>25.8</v>
      </c>
      <c r="LA6">
        <v>28.1</v>
      </c>
      <c r="LB6">
        <v>1375</v>
      </c>
      <c r="LC6">
        <v>21300</v>
      </c>
      <c r="LD6">
        <v>32000</v>
      </c>
      <c r="LE6">
        <v>45800</v>
      </c>
      <c r="LF6">
        <v>5320</v>
      </c>
      <c r="LG6">
        <v>57.3</v>
      </c>
      <c r="LH6">
        <v>2275</v>
      </c>
      <c r="LI6">
        <v>21.9</v>
      </c>
      <c r="LJ6">
        <v>1.5</v>
      </c>
      <c r="LK6">
        <v>17.2</v>
      </c>
      <c r="LL6">
        <v>18.600000000000001</v>
      </c>
      <c r="LM6">
        <v>19.399999999999999</v>
      </c>
      <c r="LN6">
        <v>795</v>
      </c>
      <c r="LO6">
        <v>26500</v>
      </c>
      <c r="LP6">
        <v>40800</v>
      </c>
      <c r="LQ6">
        <v>64100</v>
      </c>
      <c r="LR6">
        <v>16330</v>
      </c>
      <c r="LS6">
        <v>24.9</v>
      </c>
      <c r="LT6">
        <v>12255</v>
      </c>
      <c r="LU6">
        <v>16</v>
      </c>
      <c r="LV6">
        <v>6.3</v>
      </c>
      <c r="LW6">
        <v>25.7</v>
      </c>
      <c r="LX6">
        <v>35.4</v>
      </c>
      <c r="LY6">
        <v>52.8</v>
      </c>
      <c r="LZ6">
        <v>3830</v>
      </c>
      <c r="MA6">
        <v>13700</v>
      </c>
      <c r="MB6">
        <v>20200</v>
      </c>
      <c r="MC6">
        <v>26500</v>
      </c>
      <c r="MD6">
        <v>16330</v>
      </c>
      <c r="ME6">
        <v>24.9</v>
      </c>
      <c r="MF6">
        <v>12255</v>
      </c>
      <c r="MG6">
        <v>16</v>
      </c>
      <c r="MH6">
        <v>6.3</v>
      </c>
      <c r="MI6">
        <v>25.7</v>
      </c>
      <c r="MJ6">
        <v>35.4</v>
      </c>
      <c r="MK6">
        <v>52.8</v>
      </c>
      <c r="ML6">
        <v>3830</v>
      </c>
      <c r="MM6">
        <v>13700</v>
      </c>
      <c r="MN6">
        <v>20200</v>
      </c>
      <c r="MO6">
        <v>26500</v>
      </c>
      <c r="MP6">
        <v>15485</v>
      </c>
      <c r="MQ6">
        <v>38.9</v>
      </c>
      <c r="MR6">
        <v>9460</v>
      </c>
      <c r="MS6">
        <v>21.6</v>
      </c>
      <c r="MT6">
        <v>4.2</v>
      </c>
      <c r="MU6">
        <v>25.2</v>
      </c>
      <c r="MV6">
        <v>30.7</v>
      </c>
      <c r="MW6">
        <v>35.299999999999997</v>
      </c>
      <c r="MX6">
        <v>3625</v>
      </c>
      <c r="MY6">
        <v>17300</v>
      </c>
      <c r="MZ6">
        <v>24400</v>
      </c>
      <c r="NA6">
        <v>32800</v>
      </c>
      <c r="NB6">
        <v>13520</v>
      </c>
      <c r="NC6">
        <v>41.4</v>
      </c>
      <c r="ND6">
        <v>7920</v>
      </c>
      <c r="NE6">
        <v>24.5</v>
      </c>
      <c r="NF6">
        <v>3.3</v>
      </c>
      <c r="NG6">
        <v>24</v>
      </c>
      <c r="NH6">
        <v>28.4</v>
      </c>
      <c r="NI6">
        <v>30.8</v>
      </c>
      <c r="NJ6">
        <v>2940</v>
      </c>
      <c r="NK6">
        <v>19600</v>
      </c>
      <c r="NL6">
        <v>29000</v>
      </c>
      <c r="NM6">
        <v>40100</v>
      </c>
      <c r="NN6">
        <v>10305</v>
      </c>
      <c r="NO6">
        <v>54.6</v>
      </c>
      <c r="NP6">
        <v>4675</v>
      </c>
      <c r="NQ6">
        <v>23.7</v>
      </c>
      <c r="NR6">
        <v>1.6</v>
      </c>
      <c r="NS6">
        <v>18</v>
      </c>
      <c r="NT6">
        <v>19.3</v>
      </c>
      <c r="NU6">
        <v>20.100000000000001</v>
      </c>
      <c r="NV6">
        <v>1550</v>
      </c>
      <c r="NW6">
        <v>21500</v>
      </c>
      <c r="NX6">
        <v>34600</v>
      </c>
      <c r="NY6">
        <v>53100</v>
      </c>
      <c r="NZ6">
        <v>9090</v>
      </c>
      <c r="OA6">
        <v>22.2</v>
      </c>
      <c r="OB6">
        <v>7080</v>
      </c>
      <c r="OC6">
        <v>16</v>
      </c>
      <c r="OD6">
        <v>6.7</v>
      </c>
      <c r="OE6">
        <v>28.5</v>
      </c>
      <c r="OF6">
        <v>38.9</v>
      </c>
      <c r="OG6">
        <v>55.2</v>
      </c>
      <c r="OH6">
        <v>2360</v>
      </c>
      <c r="OI6">
        <v>13300</v>
      </c>
      <c r="OJ6">
        <v>19200</v>
      </c>
      <c r="OK6">
        <v>24900</v>
      </c>
      <c r="OL6">
        <v>8490</v>
      </c>
      <c r="OM6">
        <v>34.5</v>
      </c>
      <c r="ON6">
        <v>5560</v>
      </c>
      <c r="OO6">
        <v>22.5</v>
      </c>
      <c r="OP6">
        <v>4.5</v>
      </c>
      <c r="OQ6">
        <v>27.9</v>
      </c>
      <c r="OR6">
        <v>33.9</v>
      </c>
      <c r="OS6">
        <v>38.4</v>
      </c>
      <c r="OT6">
        <v>2210</v>
      </c>
      <c r="OU6">
        <v>16800</v>
      </c>
      <c r="OV6">
        <v>23200</v>
      </c>
      <c r="OW6">
        <v>30700</v>
      </c>
      <c r="OX6">
        <v>7385</v>
      </c>
      <c r="OY6">
        <v>37.5</v>
      </c>
      <c r="OZ6">
        <v>4610</v>
      </c>
      <c r="PA6">
        <v>25.4</v>
      </c>
      <c r="PB6">
        <v>3.4</v>
      </c>
      <c r="PC6">
        <v>26.4</v>
      </c>
      <c r="PD6">
        <v>31.4</v>
      </c>
      <c r="PE6">
        <v>33.700000000000003</v>
      </c>
      <c r="PF6">
        <v>1775</v>
      </c>
      <c r="PG6">
        <v>18600</v>
      </c>
      <c r="PH6">
        <v>27800</v>
      </c>
      <c r="PI6">
        <v>37300</v>
      </c>
      <c r="PJ6">
        <v>5225</v>
      </c>
      <c r="PK6">
        <v>51.5</v>
      </c>
      <c r="PL6">
        <v>2535</v>
      </c>
      <c r="PM6">
        <v>25.6</v>
      </c>
      <c r="PN6">
        <v>1.6</v>
      </c>
      <c r="PO6">
        <v>18.899999999999999</v>
      </c>
      <c r="PP6">
        <v>20.399999999999999</v>
      </c>
      <c r="PQ6">
        <v>21.3</v>
      </c>
      <c r="PR6">
        <v>815</v>
      </c>
      <c r="PS6">
        <v>19100</v>
      </c>
      <c r="PT6">
        <v>31700</v>
      </c>
      <c r="PU6">
        <v>46300</v>
      </c>
      <c r="PV6">
        <v>7235</v>
      </c>
      <c r="PW6">
        <v>28.4</v>
      </c>
      <c r="PX6">
        <v>5180</v>
      </c>
      <c r="PY6">
        <v>15.9</v>
      </c>
      <c r="PZ6">
        <v>5.8</v>
      </c>
      <c r="QA6">
        <v>22.3</v>
      </c>
      <c r="QB6">
        <v>31</v>
      </c>
      <c r="QC6">
        <v>49.8</v>
      </c>
      <c r="QD6">
        <v>1465</v>
      </c>
      <c r="QE6">
        <v>14800</v>
      </c>
      <c r="QF6">
        <v>22000</v>
      </c>
      <c r="QG6">
        <v>29500</v>
      </c>
      <c r="QH6">
        <v>6990</v>
      </c>
      <c r="QI6">
        <v>44.3</v>
      </c>
      <c r="QJ6">
        <v>3900</v>
      </c>
      <c r="QK6">
        <v>20.5</v>
      </c>
      <c r="QL6">
        <v>3.7</v>
      </c>
      <c r="QM6">
        <v>21.9</v>
      </c>
      <c r="QN6">
        <v>26.9</v>
      </c>
      <c r="QO6">
        <v>31.6</v>
      </c>
      <c r="QP6">
        <v>1415</v>
      </c>
      <c r="QQ6">
        <v>18700</v>
      </c>
      <c r="QR6">
        <v>26900</v>
      </c>
      <c r="QS6">
        <v>36500</v>
      </c>
      <c r="QT6">
        <v>6990</v>
      </c>
      <c r="QU6">
        <v>45</v>
      </c>
      <c r="QV6">
        <v>3845</v>
      </c>
      <c r="QW6">
        <v>23</v>
      </c>
      <c r="QX6">
        <v>2.9</v>
      </c>
      <c r="QY6">
        <v>23.1</v>
      </c>
      <c r="QZ6">
        <v>26.4</v>
      </c>
      <c r="RA6">
        <v>29</v>
      </c>
      <c r="RB6">
        <v>1505</v>
      </c>
      <c r="RC6">
        <v>22900</v>
      </c>
      <c r="RD6">
        <v>32500</v>
      </c>
      <c r="RE6">
        <v>46900</v>
      </c>
      <c r="RF6">
        <v>5080</v>
      </c>
      <c r="RG6">
        <v>57.8</v>
      </c>
      <c r="RH6">
        <v>2140</v>
      </c>
      <c r="RI6">
        <v>21.7</v>
      </c>
      <c r="RJ6">
        <v>1.5</v>
      </c>
      <c r="RK6">
        <v>17</v>
      </c>
      <c r="RL6">
        <v>18.2</v>
      </c>
      <c r="RM6">
        <v>18.899999999999999</v>
      </c>
      <c r="RN6">
        <v>735</v>
      </c>
      <c r="RO6">
        <v>24700</v>
      </c>
      <c r="RP6">
        <v>38100</v>
      </c>
      <c r="RQ6">
        <v>61300</v>
      </c>
    </row>
    <row r="7" spans="2:485" x14ac:dyDescent="0.45">
      <c r="E7" t="s">
        <v>259</v>
      </c>
      <c r="F7" t="s">
        <v>260</v>
      </c>
      <c r="G7" t="s">
        <v>261</v>
      </c>
      <c r="H7" t="s">
        <v>262</v>
      </c>
      <c r="I7" t="s">
        <v>263</v>
      </c>
      <c r="J7" t="s">
        <v>264</v>
      </c>
      <c r="K7" t="s">
        <v>265</v>
      </c>
      <c r="L7" t="s">
        <v>266</v>
      </c>
      <c r="M7" t="s">
        <v>267</v>
      </c>
      <c r="N7" t="s">
        <v>268</v>
      </c>
      <c r="O7" t="s">
        <v>269</v>
      </c>
      <c r="P7" t="s">
        <v>270</v>
      </c>
      <c r="Q7" t="s">
        <v>271</v>
      </c>
      <c r="R7" t="s">
        <v>272</v>
      </c>
      <c r="S7" t="s">
        <v>273</v>
      </c>
      <c r="T7" t="s">
        <v>274</v>
      </c>
      <c r="U7" t="s">
        <v>275</v>
      </c>
      <c r="V7" t="s">
        <v>276</v>
      </c>
      <c r="W7" t="s">
        <v>277</v>
      </c>
      <c r="X7" t="s">
        <v>278</v>
      </c>
      <c r="Y7" t="s">
        <v>279</v>
      </c>
      <c r="Z7" t="s">
        <v>280</v>
      </c>
      <c r="AA7" t="s">
        <v>281</v>
      </c>
      <c r="AB7" t="s">
        <v>282</v>
      </c>
      <c r="AC7" t="s">
        <v>283</v>
      </c>
      <c r="AD7" t="s">
        <v>284</v>
      </c>
      <c r="AE7" t="s">
        <v>285</v>
      </c>
      <c r="AF7" t="s">
        <v>286</v>
      </c>
      <c r="AG7" t="s">
        <v>287</v>
      </c>
      <c r="AH7" t="s">
        <v>288</v>
      </c>
      <c r="AI7" t="s">
        <v>289</v>
      </c>
      <c r="AJ7" t="s">
        <v>290</v>
      </c>
      <c r="AK7" t="s">
        <v>291</v>
      </c>
      <c r="AL7" t="s">
        <v>292</v>
      </c>
      <c r="AM7" t="s">
        <v>293</v>
      </c>
      <c r="AN7" t="s">
        <v>270</v>
      </c>
      <c r="AO7" t="s">
        <v>294</v>
      </c>
      <c r="AP7">
        <v>282850</v>
      </c>
      <c r="AQ7">
        <v>0.7</v>
      </c>
      <c r="AR7">
        <v>280985</v>
      </c>
      <c r="AS7">
        <v>4.9000000000000004</v>
      </c>
      <c r="AT7">
        <v>7.8</v>
      </c>
      <c r="AU7">
        <v>65.5</v>
      </c>
      <c r="AV7">
        <v>80.5</v>
      </c>
      <c r="AW7">
        <v>86.6</v>
      </c>
      <c r="AX7">
        <v>179580</v>
      </c>
      <c r="AY7">
        <v>14300</v>
      </c>
      <c r="AZ7">
        <v>19900</v>
      </c>
      <c r="BA7">
        <v>25700</v>
      </c>
      <c r="BB7">
        <v>289470</v>
      </c>
      <c r="BC7">
        <v>1</v>
      </c>
      <c r="BD7">
        <v>286480</v>
      </c>
      <c r="BE7">
        <v>7.1</v>
      </c>
      <c r="BF7">
        <v>6.5</v>
      </c>
      <c r="BG7">
        <v>71.599999999999994</v>
      </c>
      <c r="BH7">
        <v>82.3</v>
      </c>
      <c r="BI7">
        <v>85.3</v>
      </c>
      <c r="BJ7">
        <v>200510</v>
      </c>
      <c r="BK7">
        <v>17100</v>
      </c>
      <c r="BL7">
        <v>23300</v>
      </c>
      <c r="BM7">
        <v>30000</v>
      </c>
      <c r="BN7">
        <v>264540</v>
      </c>
      <c r="BO7">
        <v>2.2000000000000002</v>
      </c>
      <c r="BP7">
        <v>258810</v>
      </c>
      <c r="BQ7">
        <v>8.6999999999999993</v>
      </c>
      <c r="BR7">
        <v>5.8</v>
      </c>
      <c r="BS7">
        <v>73.099999999999994</v>
      </c>
      <c r="BT7">
        <v>81.400000000000006</v>
      </c>
      <c r="BU7">
        <v>83.3</v>
      </c>
      <c r="BV7">
        <v>185890</v>
      </c>
      <c r="BW7">
        <v>18500</v>
      </c>
      <c r="BX7">
        <v>26000</v>
      </c>
      <c r="BY7">
        <v>34500</v>
      </c>
      <c r="BZ7">
        <v>229950</v>
      </c>
      <c r="CA7">
        <v>4.0999999999999996</v>
      </c>
      <c r="CB7">
        <v>220625</v>
      </c>
      <c r="CC7">
        <v>12.2</v>
      </c>
      <c r="CD7">
        <v>4.5</v>
      </c>
      <c r="CE7">
        <v>73.8</v>
      </c>
      <c r="CF7">
        <v>78.400000000000006</v>
      </c>
      <c r="CG7">
        <v>79.2</v>
      </c>
      <c r="CH7">
        <v>159490</v>
      </c>
      <c r="CI7">
        <v>19000</v>
      </c>
      <c r="CJ7">
        <v>30500</v>
      </c>
      <c r="CK7">
        <v>42500</v>
      </c>
      <c r="CL7">
        <v>163270</v>
      </c>
      <c r="CM7">
        <v>0.6</v>
      </c>
      <c r="CN7">
        <v>162225</v>
      </c>
      <c r="CO7">
        <v>4.2</v>
      </c>
      <c r="CP7">
        <v>7.3</v>
      </c>
      <c r="CQ7">
        <v>66.2</v>
      </c>
      <c r="CR7">
        <v>82.5</v>
      </c>
      <c r="CS7">
        <v>88</v>
      </c>
      <c r="CT7">
        <v>105135</v>
      </c>
      <c r="CU7">
        <v>13900</v>
      </c>
      <c r="CV7">
        <v>19300</v>
      </c>
      <c r="CW7">
        <v>24500</v>
      </c>
      <c r="CX7">
        <v>165665</v>
      </c>
      <c r="CY7">
        <v>1.1000000000000001</v>
      </c>
      <c r="CZ7">
        <v>163880</v>
      </c>
      <c r="DA7">
        <v>6.3</v>
      </c>
      <c r="DB7">
        <v>6.3</v>
      </c>
      <c r="DC7">
        <v>71.400000000000006</v>
      </c>
      <c r="DD7">
        <v>83.3</v>
      </c>
      <c r="DE7">
        <v>86.2</v>
      </c>
      <c r="DF7">
        <v>114650</v>
      </c>
      <c r="DG7">
        <v>16500</v>
      </c>
      <c r="DH7">
        <v>22400</v>
      </c>
      <c r="DI7">
        <v>27900</v>
      </c>
      <c r="DJ7">
        <v>152350</v>
      </c>
      <c r="DK7">
        <v>2.6</v>
      </c>
      <c r="DL7">
        <v>148355</v>
      </c>
      <c r="DM7">
        <v>8</v>
      </c>
      <c r="DN7">
        <v>5.7</v>
      </c>
      <c r="DO7">
        <v>72.7</v>
      </c>
      <c r="DP7">
        <v>81.900000000000006</v>
      </c>
      <c r="DQ7">
        <v>83.7</v>
      </c>
      <c r="DR7">
        <v>106730</v>
      </c>
      <c r="DS7">
        <v>17400</v>
      </c>
      <c r="DT7">
        <v>24700</v>
      </c>
      <c r="DU7">
        <v>31600</v>
      </c>
      <c r="DV7">
        <v>131230</v>
      </c>
      <c r="DW7">
        <v>5.7</v>
      </c>
      <c r="DX7">
        <v>123800</v>
      </c>
      <c r="DY7">
        <v>11.5</v>
      </c>
      <c r="DZ7">
        <v>4.7</v>
      </c>
      <c r="EA7">
        <v>72.5</v>
      </c>
      <c r="EB7">
        <v>77.3</v>
      </c>
      <c r="EC7">
        <v>78.099999999999994</v>
      </c>
      <c r="ED7">
        <v>89115</v>
      </c>
      <c r="EE7">
        <v>16500</v>
      </c>
      <c r="EF7">
        <v>26900</v>
      </c>
      <c r="EG7">
        <v>37200</v>
      </c>
      <c r="EH7">
        <v>119580</v>
      </c>
      <c r="EI7">
        <v>0.7</v>
      </c>
      <c r="EJ7">
        <v>118760</v>
      </c>
      <c r="EK7">
        <v>6</v>
      </c>
      <c r="EL7">
        <v>8.5</v>
      </c>
      <c r="EM7">
        <v>64.5</v>
      </c>
      <c r="EN7">
        <v>77.8</v>
      </c>
      <c r="EO7">
        <v>84.8</v>
      </c>
      <c r="EP7">
        <v>74445</v>
      </c>
      <c r="EQ7">
        <v>14900</v>
      </c>
      <c r="ER7">
        <v>20900</v>
      </c>
      <c r="ES7">
        <v>27500</v>
      </c>
      <c r="ET7">
        <v>123805</v>
      </c>
      <c r="EU7">
        <v>1</v>
      </c>
      <c r="EV7">
        <v>122605</v>
      </c>
      <c r="EW7">
        <v>8.1999999999999993</v>
      </c>
      <c r="EX7">
        <v>6.8</v>
      </c>
      <c r="EY7">
        <v>71.8</v>
      </c>
      <c r="EZ7">
        <v>80.900000000000006</v>
      </c>
      <c r="FA7">
        <v>84.1</v>
      </c>
      <c r="FB7">
        <v>85860</v>
      </c>
      <c r="FC7">
        <v>18200</v>
      </c>
      <c r="FD7">
        <v>24900</v>
      </c>
      <c r="FE7">
        <v>32900</v>
      </c>
      <c r="FF7">
        <v>112190</v>
      </c>
      <c r="FG7">
        <v>1.5</v>
      </c>
      <c r="FH7">
        <v>110455</v>
      </c>
      <c r="FI7">
        <v>9.8000000000000007</v>
      </c>
      <c r="FJ7">
        <v>6</v>
      </c>
      <c r="FK7">
        <v>73.599999999999994</v>
      </c>
      <c r="FL7">
        <v>80.8</v>
      </c>
      <c r="FM7">
        <v>82.6</v>
      </c>
      <c r="FN7">
        <v>79160</v>
      </c>
      <c r="FO7">
        <v>20200</v>
      </c>
      <c r="FP7">
        <v>28300</v>
      </c>
      <c r="FQ7">
        <v>39200</v>
      </c>
      <c r="FR7">
        <v>98720</v>
      </c>
      <c r="FS7">
        <v>1.9</v>
      </c>
      <c r="FT7">
        <v>96825</v>
      </c>
      <c r="FU7">
        <v>13.1</v>
      </c>
      <c r="FV7">
        <v>4.3</v>
      </c>
      <c r="FW7">
        <v>75.7</v>
      </c>
      <c r="FX7">
        <v>79.900000000000006</v>
      </c>
      <c r="FY7">
        <v>80.7</v>
      </c>
      <c r="FZ7">
        <v>70375</v>
      </c>
      <c r="GA7">
        <v>23600</v>
      </c>
      <c r="GB7">
        <v>35300</v>
      </c>
      <c r="GC7">
        <v>50400</v>
      </c>
      <c r="GD7">
        <v>304150</v>
      </c>
      <c r="GE7">
        <v>0.8</v>
      </c>
      <c r="GF7">
        <v>301740</v>
      </c>
      <c r="GG7">
        <v>5.0999999999999996</v>
      </c>
      <c r="GH7">
        <v>8</v>
      </c>
      <c r="GI7">
        <v>67.099999999999994</v>
      </c>
      <c r="GJ7">
        <v>80.900000000000006</v>
      </c>
      <c r="GK7">
        <v>86.1</v>
      </c>
      <c r="GL7">
        <v>197430</v>
      </c>
      <c r="GM7">
        <v>13400</v>
      </c>
      <c r="GN7">
        <v>18900</v>
      </c>
      <c r="GO7">
        <v>24600</v>
      </c>
      <c r="GP7">
        <v>279310</v>
      </c>
      <c r="GQ7">
        <v>1.8</v>
      </c>
      <c r="GR7">
        <v>274170</v>
      </c>
      <c r="GS7">
        <v>6.8</v>
      </c>
      <c r="GT7">
        <v>6</v>
      </c>
      <c r="GU7">
        <v>72</v>
      </c>
      <c r="GV7">
        <v>82.6</v>
      </c>
      <c r="GW7">
        <v>85.4</v>
      </c>
      <c r="GX7">
        <v>194250</v>
      </c>
      <c r="GY7">
        <v>16400</v>
      </c>
      <c r="GZ7">
        <v>22700</v>
      </c>
      <c r="HA7">
        <v>29300</v>
      </c>
      <c r="HB7">
        <v>253525</v>
      </c>
      <c r="HC7">
        <v>2.1</v>
      </c>
      <c r="HD7">
        <v>248250</v>
      </c>
      <c r="HE7">
        <v>8.6</v>
      </c>
      <c r="HF7">
        <v>5.2</v>
      </c>
      <c r="HG7">
        <v>73.7</v>
      </c>
      <c r="HH7">
        <v>82.4</v>
      </c>
      <c r="HI7">
        <v>84.1</v>
      </c>
      <c r="HJ7">
        <v>179255</v>
      </c>
      <c r="HK7">
        <v>18000</v>
      </c>
      <c r="HL7">
        <v>25600</v>
      </c>
      <c r="HM7">
        <v>33800</v>
      </c>
      <c r="HN7">
        <v>222960</v>
      </c>
      <c r="HO7">
        <v>4.5</v>
      </c>
      <c r="HP7">
        <v>212940</v>
      </c>
      <c r="HQ7">
        <v>11.9</v>
      </c>
      <c r="HR7">
        <v>4.0999999999999996</v>
      </c>
      <c r="HS7">
        <v>74</v>
      </c>
      <c r="HT7">
        <v>78.8</v>
      </c>
      <c r="HU7">
        <v>79.5</v>
      </c>
      <c r="HV7">
        <v>155225</v>
      </c>
      <c r="HW7">
        <v>18900</v>
      </c>
      <c r="HX7">
        <v>30300</v>
      </c>
      <c r="HY7">
        <v>42100</v>
      </c>
      <c r="HZ7">
        <v>174355</v>
      </c>
      <c r="IA7">
        <v>0.8</v>
      </c>
      <c r="IB7">
        <v>172970</v>
      </c>
      <c r="IC7">
        <v>4.5</v>
      </c>
      <c r="ID7">
        <v>7.4</v>
      </c>
      <c r="IE7">
        <v>67.3</v>
      </c>
      <c r="IF7">
        <v>82.5</v>
      </c>
      <c r="IG7">
        <v>87.3</v>
      </c>
      <c r="IH7">
        <v>113975</v>
      </c>
      <c r="II7">
        <v>13000</v>
      </c>
      <c r="IJ7">
        <v>18200</v>
      </c>
      <c r="IK7">
        <v>23500</v>
      </c>
      <c r="IL7">
        <v>160870</v>
      </c>
      <c r="IM7">
        <v>2.2000000000000002</v>
      </c>
      <c r="IN7">
        <v>157400</v>
      </c>
      <c r="IO7">
        <v>6</v>
      </c>
      <c r="IP7">
        <v>5.7</v>
      </c>
      <c r="IQ7">
        <v>71.599999999999994</v>
      </c>
      <c r="IR7">
        <v>83.4</v>
      </c>
      <c r="IS7">
        <v>86.1</v>
      </c>
      <c r="IT7">
        <v>111585</v>
      </c>
      <c r="IU7">
        <v>15800</v>
      </c>
      <c r="IV7">
        <v>21800</v>
      </c>
      <c r="IW7">
        <v>27500</v>
      </c>
      <c r="IX7">
        <v>145595</v>
      </c>
      <c r="IY7">
        <v>2.5</v>
      </c>
      <c r="IZ7">
        <v>141890</v>
      </c>
      <c r="JA7">
        <v>7.8</v>
      </c>
      <c r="JB7">
        <v>5.0999999999999996</v>
      </c>
      <c r="JC7">
        <v>73.2</v>
      </c>
      <c r="JD7">
        <v>82.8</v>
      </c>
      <c r="JE7">
        <v>84.5</v>
      </c>
      <c r="JF7">
        <v>102445</v>
      </c>
      <c r="JG7">
        <v>17000</v>
      </c>
      <c r="JH7">
        <v>24400</v>
      </c>
      <c r="JI7">
        <v>31200</v>
      </c>
      <c r="JJ7">
        <v>126115</v>
      </c>
      <c r="JK7">
        <v>6.4</v>
      </c>
      <c r="JL7">
        <v>118000</v>
      </c>
      <c r="JM7">
        <v>11.2</v>
      </c>
      <c r="JN7">
        <v>4.2</v>
      </c>
      <c r="JO7">
        <v>72.400000000000006</v>
      </c>
      <c r="JP7">
        <v>77.400000000000006</v>
      </c>
      <c r="JQ7">
        <v>78.2</v>
      </c>
      <c r="JR7">
        <v>85715</v>
      </c>
      <c r="JS7">
        <v>16300</v>
      </c>
      <c r="JT7">
        <v>26900</v>
      </c>
      <c r="JU7">
        <v>36800</v>
      </c>
      <c r="JV7">
        <v>129795</v>
      </c>
      <c r="JW7">
        <v>0.8</v>
      </c>
      <c r="JX7">
        <v>128770</v>
      </c>
      <c r="JY7">
        <v>6</v>
      </c>
      <c r="JZ7">
        <v>8.8000000000000007</v>
      </c>
      <c r="KA7">
        <v>66.8</v>
      </c>
      <c r="KB7">
        <v>78.7</v>
      </c>
      <c r="KC7">
        <v>84.4</v>
      </c>
      <c r="KD7">
        <v>83460</v>
      </c>
      <c r="KE7">
        <v>14000</v>
      </c>
      <c r="KF7">
        <v>19800</v>
      </c>
      <c r="KG7">
        <v>26300</v>
      </c>
      <c r="KH7">
        <v>118440</v>
      </c>
      <c r="KI7">
        <v>1.4</v>
      </c>
      <c r="KJ7">
        <v>116770</v>
      </c>
      <c r="KK7">
        <v>7.9</v>
      </c>
      <c r="KL7">
        <v>6.3</v>
      </c>
      <c r="KM7">
        <v>72.5</v>
      </c>
      <c r="KN7">
        <v>81.400000000000006</v>
      </c>
      <c r="KO7">
        <v>84.4</v>
      </c>
      <c r="KP7">
        <v>82660</v>
      </c>
      <c r="KQ7">
        <v>17300</v>
      </c>
      <c r="KR7">
        <v>24000</v>
      </c>
      <c r="KS7">
        <v>32300</v>
      </c>
      <c r="KT7">
        <v>107930</v>
      </c>
      <c r="KU7">
        <v>1.5</v>
      </c>
      <c r="KV7">
        <v>106360</v>
      </c>
      <c r="KW7">
        <v>9.6</v>
      </c>
      <c r="KX7">
        <v>5.4</v>
      </c>
      <c r="KY7">
        <v>74.400000000000006</v>
      </c>
      <c r="KZ7">
        <v>81.8</v>
      </c>
      <c r="LA7">
        <v>83.6</v>
      </c>
      <c r="LB7">
        <v>76815</v>
      </c>
      <c r="LC7">
        <v>19600</v>
      </c>
      <c r="LD7">
        <v>27700</v>
      </c>
      <c r="LE7">
        <v>38100</v>
      </c>
      <c r="LF7">
        <v>96845</v>
      </c>
      <c r="LG7">
        <v>2</v>
      </c>
      <c r="LH7">
        <v>94940</v>
      </c>
      <c r="LI7">
        <v>12.8</v>
      </c>
      <c r="LJ7">
        <v>3.9</v>
      </c>
      <c r="LK7">
        <v>76.2</v>
      </c>
      <c r="LL7">
        <v>80.5</v>
      </c>
      <c r="LM7">
        <v>81.3</v>
      </c>
      <c r="LN7">
        <v>69510</v>
      </c>
      <c r="LO7">
        <v>23400</v>
      </c>
      <c r="LP7">
        <v>34900</v>
      </c>
      <c r="LQ7">
        <v>49500</v>
      </c>
      <c r="LR7">
        <v>289470</v>
      </c>
      <c r="LS7">
        <v>0.9</v>
      </c>
      <c r="LT7">
        <v>286795</v>
      </c>
      <c r="LU7">
        <v>5</v>
      </c>
      <c r="LV7">
        <v>8</v>
      </c>
      <c r="LW7">
        <v>67</v>
      </c>
      <c r="LX7">
        <v>81</v>
      </c>
      <c r="LY7">
        <v>86.1</v>
      </c>
      <c r="LZ7">
        <v>187125</v>
      </c>
      <c r="MA7">
        <v>12800</v>
      </c>
      <c r="MB7">
        <v>18300</v>
      </c>
      <c r="MC7">
        <v>24200</v>
      </c>
      <c r="MD7">
        <v>289470</v>
      </c>
      <c r="ME7">
        <v>0.9</v>
      </c>
      <c r="MF7">
        <v>286795</v>
      </c>
      <c r="MG7">
        <v>5</v>
      </c>
      <c r="MH7">
        <v>8</v>
      </c>
      <c r="MI7">
        <v>67</v>
      </c>
      <c r="MJ7">
        <v>81</v>
      </c>
      <c r="MK7">
        <v>86.1</v>
      </c>
      <c r="ML7">
        <v>187125</v>
      </c>
      <c r="MM7">
        <v>12800</v>
      </c>
      <c r="MN7">
        <v>18300</v>
      </c>
      <c r="MO7">
        <v>24200</v>
      </c>
      <c r="MP7">
        <v>264540</v>
      </c>
      <c r="MQ7">
        <v>2.1</v>
      </c>
      <c r="MR7">
        <v>258905</v>
      </c>
      <c r="MS7">
        <v>6.7</v>
      </c>
      <c r="MT7">
        <v>6.2</v>
      </c>
      <c r="MU7">
        <v>71.2</v>
      </c>
      <c r="MV7">
        <v>82.1</v>
      </c>
      <c r="MW7">
        <v>85</v>
      </c>
      <c r="MX7">
        <v>181415</v>
      </c>
      <c r="MY7">
        <v>15900</v>
      </c>
      <c r="MZ7">
        <v>22200</v>
      </c>
      <c r="NA7">
        <v>28900</v>
      </c>
      <c r="NB7">
        <v>241670</v>
      </c>
      <c r="NC7">
        <v>2.4</v>
      </c>
      <c r="ND7">
        <v>235805</v>
      </c>
      <c r="NE7">
        <v>8.1999999999999993</v>
      </c>
      <c r="NF7">
        <v>5.3</v>
      </c>
      <c r="NG7">
        <v>73.2</v>
      </c>
      <c r="NH7">
        <v>82.2</v>
      </c>
      <c r="NI7">
        <v>84</v>
      </c>
      <c r="NJ7">
        <v>169150</v>
      </c>
      <c r="NK7">
        <v>17700</v>
      </c>
      <c r="NL7">
        <v>25200</v>
      </c>
      <c r="NM7">
        <v>33000</v>
      </c>
      <c r="NN7">
        <v>214620</v>
      </c>
      <c r="NO7">
        <v>5</v>
      </c>
      <c r="NP7">
        <v>203865</v>
      </c>
      <c r="NQ7">
        <v>11.4</v>
      </c>
      <c r="NR7">
        <v>4.3</v>
      </c>
      <c r="NS7">
        <v>73.5</v>
      </c>
      <c r="NT7">
        <v>78.5</v>
      </c>
      <c r="NU7">
        <v>79.2</v>
      </c>
      <c r="NV7">
        <v>147930</v>
      </c>
      <c r="NW7">
        <v>19000</v>
      </c>
      <c r="NX7">
        <v>30200</v>
      </c>
      <c r="NY7">
        <v>41600</v>
      </c>
      <c r="NZ7">
        <v>165665</v>
      </c>
      <c r="OA7">
        <v>1</v>
      </c>
      <c r="OB7">
        <v>164050</v>
      </c>
      <c r="OC7">
        <v>4.3</v>
      </c>
      <c r="OD7">
        <v>7.3</v>
      </c>
      <c r="OE7">
        <v>67.2</v>
      </c>
      <c r="OF7">
        <v>82.6</v>
      </c>
      <c r="OG7">
        <v>87.4</v>
      </c>
      <c r="OH7">
        <v>107900</v>
      </c>
      <c r="OI7">
        <v>12500</v>
      </c>
      <c r="OJ7">
        <v>17800</v>
      </c>
      <c r="OK7">
        <v>23100</v>
      </c>
      <c r="OL7">
        <v>152350</v>
      </c>
      <c r="OM7">
        <v>2.6</v>
      </c>
      <c r="ON7">
        <v>148415</v>
      </c>
      <c r="OO7">
        <v>6.1</v>
      </c>
      <c r="OP7">
        <v>5.8</v>
      </c>
      <c r="OQ7">
        <v>70.7</v>
      </c>
      <c r="OR7">
        <v>82.8</v>
      </c>
      <c r="OS7">
        <v>85.5</v>
      </c>
      <c r="OT7">
        <v>104120</v>
      </c>
      <c r="OU7">
        <v>15400</v>
      </c>
      <c r="OV7">
        <v>21300</v>
      </c>
      <c r="OW7">
        <v>27000</v>
      </c>
      <c r="OX7">
        <v>138560</v>
      </c>
      <c r="OY7">
        <v>3</v>
      </c>
      <c r="OZ7">
        <v>134345</v>
      </c>
      <c r="PA7">
        <v>7.5</v>
      </c>
      <c r="PB7">
        <v>5.0999999999999996</v>
      </c>
      <c r="PC7">
        <v>72.7</v>
      </c>
      <c r="PD7">
        <v>82.6</v>
      </c>
      <c r="PE7">
        <v>84.3</v>
      </c>
      <c r="PF7">
        <v>96560</v>
      </c>
      <c r="PG7">
        <v>16800</v>
      </c>
      <c r="PH7">
        <v>24100</v>
      </c>
      <c r="PI7">
        <v>30600</v>
      </c>
      <c r="PJ7">
        <v>121130</v>
      </c>
      <c r="PK7">
        <v>7.3</v>
      </c>
      <c r="PL7">
        <v>112325</v>
      </c>
      <c r="PM7">
        <v>10.8</v>
      </c>
      <c r="PN7">
        <v>4.4000000000000004</v>
      </c>
      <c r="PO7">
        <v>71.5</v>
      </c>
      <c r="PP7">
        <v>76.8</v>
      </c>
      <c r="PQ7">
        <v>77.5</v>
      </c>
      <c r="PR7">
        <v>81140</v>
      </c>
      <c r="PS7">
        <v>16600</v>
      </c>
      <c r="PT7">
        <v>26900</v>
      </c>
      <c r="PU7">
        <v>36600</v>
      </c>
      <c r="PV7">
        <v>123805</v>
      </c>
      <c r="PW7">
        <v>0.9</v>
      </c>
      <c r="PX7">
        <v>122745</v>
      </c>
      <c r="PY7">
        <v>5.9</v>
      </c>
      <c r="PZ7">
        <v>8.8000000000000007</v>
      </c>
      <c r="QA7">
        <v>66.599999999999994</v>
      </c>
      <c r="QB7">
        <v>78.8</v>
      </c>
      <c r="QC7">
        <v>84.5</v>
      </c>
      <c r="QD7">
        <v>79220</v>
      </c>
      <c r="QE7">
        <v>13300</v>
      </c>
      <c r="QF7">
        <v>19100</v>
      </c>
      <c r="QG7">
        <v>25800</v>
      </c>
      <c r="QH7">
        <v>112190</v>
      </c>
      <c r="QI7">
        <v>1.5</v>
      </c>
      <c r="QJ7">
        <v>110490</v>
      </c>
      <c r="QK7">
        <v>7.6</v>
      </c>
      <c r="QL7">
        <v>6.6</v>
      </c>
      <c r="QM7">
        <v>71.8</v>
      </c>
      <c r="QN7">
        <v>81.3</v>
      </c>
      <c r="QO7">
        <v>84.3</v>
      </c>
      <c r="QP7">
        <v>77295</v>
      </c>
      <c r="QQ7">
        <v>16800</v>
      </c>
      <c r="QR7">
        <v>23700</v>
      </c>
      <c r="QS7">
        <v>31900</v>
      </c>
      <c r="QT7">
        <v>112190</v>
      </c>
      <c r="QU7">
        <v>1.5</v>
      </c>
      <c r="QV7">
        <v>110455</v>
      </c>
      <c r="QW7">
        <v>9.8000000000000007</v>
      </c>
      <c r="QX7">
        <v>6</v>
      </c>
      <c r="QY7">
        <v>73.599999999999994</v>
      </c>
      <c r="QZ7">
        <v>80.8</v>
      </c>
      <c r="RA7">
        <v>82.6</v>
      </c>
      <c r="RB7">
        <v>79160</v>
      </c>
      <c r="RC7">
        <v>20200</v>
      </c>
      <c r="RD7">
        <v>28300</v>
      </c>
      <c r="RE7">
        <v>39200</v>
      </c>
      <c r="RF7">
        <v>93490</v>
      </c>
      <c r="RG7">
        <v>2.1</v>
      </c>
      <c r="RH7">
        <v>91535</v>
      </c>
      <c r="RI7">
        <v>12.2</v>
      </c>
      <c r="RJ7">
        <v>4.3</v>
      </c>
      <c r="RK7">
        <v>76.099999999999994</v>
      </c>
      <c r="RL7">
        <v>80.7</v>
      </c>
      <c r="RM7">
        <v>81.400000000000006</v>
      </c>
      <c r="RN7">
        <v>66790</v>
      </c>
      <c r="RO7">
        <v>23400</v>
      </c>
      <c r="RP7">
        <v>34500</v>
      </c>
      <c r="RQ7">
        <v>48900</v>
      </c>
    </row>
    <row r="8" spans="2:485" x14ac:dyDescent="0.45">
      <c r="E8" t="s">
        <v>295</v>
      </c>
      <c r="F8" t="s">
        <v>296</v>
      </c>
      <c r="G8" t="s">
        <v>297</v>
      </c>
      <c r="H8" t="s">
        <v>298</v>
      </c>
      <c r="I8" t="s">
        <v>299</v>
      </c>
      <c r="J8" t="s">
        <v>300</v>
      </c>
      <c r="K8" t="s">
        <v>301</v>
      </c>
      <c r="L8" t="s">
        <v>302</v>
      </c>
      <c r="M8" t="s">
        <v>303</v>
      </c>
      <c r="N8" t="s">
        <v>304</v>
      </c>
      <c r="O8" t="s">
        <v>305</v>
      </c>
      <c r="P8" t="s">
        <v>306</v>
      </c>
      <c r="Q8" t="s">
        <v>307</v>
      </c>
      <c r="R8" t="s">
        <v>308</v>
      </c>
      <c r="S8" t="s">
        <v>309</v>
      </c>
      <c r="T8" t="s">
        <v>310</v>
      </c>
      <c r="U8" t="s">
        <v>311</v>
      </c>
      <c r="V8" t="s">
        <v>312</v>
      </c>
      <c r="W8" t="s">
        <v>313</v>
      </c>
      <c r="X8" t="s">
        <v>314</v>
      </c>
      <c r="Y8" t="s">
        <v>315</v>
      </c>
      <c r="Z8" t="s">
        <v>316</v>
      </c>
      <c r="AA8" t="s">
        <v>317</v>
      </c>
      <c r="AB8" t="s">
        <v>318</v>
      </c>
      <c r="AC8" t="s">
        <v>319</v>
      </c>
      <c r="AD8" t="s">
        <v>320</v>
      </c>
      <c r="AE8" t="s">
        <v>321</v>
      </c>
      <c r="AF8" t="s">
        <v>322</v>
      </c>
      <c r="AG8" t="s">
        <v>323</v>
      </c>
      <c r="AH8" t="s">
        <v>324</v>
      </c>
      <c r="AI8" t="s">
        <v>325</v>
      </c>
      <c r="AJ8" t="s">
        <v>326</v>
      </c>
      <c r="AK8" t="s">
        <v>327</v>
      </c>
      <c r="AL8" t="s">
        <v>328</v>
      </c>
      <c r="AM8" t="s">
        <v>329</v>
      </c>
      <c r="AN8" t="s">
        <v>306</v>
      </c>
      <c r="AO8" t="s">
        <v>330</v>
      </c>
      <c r="AP8">
        <v>42860</v>
      </c>
      <c r="AQ8">
        <v>40.9</v>
      </c>
      <c r="AR8">
        <v>25310</v>
      </c>
      <c r="AS8">
        <v>13.2</v>
      </c>
      <c r="AT8">
        <v>2.8</v>
      </c>
      <c r="AU8">
        <v>8</v>
      </c>
      <c r="AV8">
        <v>12.2</v>
      </c>
      <c r="AW8">
        <v>43</v>
      </c>
      <c r="AX8">
        <v>2980</v>
      </c>
      <c r="AY8">
        <v>16800</v>
      </c>
      <c r="AZ8">
        <v>24800</v>
      </c>
      <c r="BA8">
        <v>32800</v>
      </c>
      <c r="BB8">
        <v>38215</v>
      </c>
      <c r="BC8">
        <v>57.8</v>
      </c>
      <c r="BD8">
        <v>16145</v>
      </c>
      <c r="BE8">
        <v>23.5</v>
      </c>
      <c r="BF8">
        <v>2.1</v>
      </c>
      <c r="BG8">
        <v>10.3</v>
      </c>
      <c r="BH8">
        <v>12.7</v>
      </c>
      <c r="BI8">
        <v>16.600000000000001</v>
      </c>
      <c r="BJ8">
        <v>3490</v>
      </c>
      <c r="BK8">
        <v>18500</v>
      </c>
      <c r="BL8">
        <v>27600</v>
      </c>
      <c r="BM8">
        <v>39200</v>
      </c>
      <c r="BN8">
        <v>33690</v>
      </c>
      <c r="BO8">
        <v>55.2</v>
      </c>
      <c r="BP8">
        <v>15090</v>
      </c>
      <c r="BQ8">
        <v>26</v>
      </c>
      <c r="BR8">
        <v>1.8</v>
      </c>
      <c r="BS8">
        <v>12.5</v>
      </c>
      <c r="BT8">
        <v>14.7</v>
      </c>
      <c r="BU8">
        <v>17</v>
      </c>
      <c r="BV8">
        <v>3795</v>
      </c>
      <c r="BW8">
        <v>18200</v>
      </c>
      <c r="BX8">
        <v>28900</v>
      </c>
      <c r="BY8">
        <v>41700</v>
      </c>
      <c r="BZ8">
        <v>23255</v>
      </c>
      <c r="CA8">
        <v>52.8</v>
      </c>
      <c r="CB8">
        <v>10985</v>
      </c>
      <c r="CC8">
        <v>27.2</v>
      </c>
      <c r="CD8">
        <v>1.5</v>
      </c>
      <c r="CE8">
        <v>16.5</v>
      </c>
      <c r="CF8">
        <v>17.7</v>
      </c>
      <c r="CG8">
        <v>18.5</v>
      </c>
      <c r="CH8">
        <v>3165</v>
      </c>
      <c r="CI8">
        <v>19100</v>
      </c>
      <c r="CJ8">
        <v>34500</v>
      </c>
      <c r="CK8">
        <v>54600</v>
      </c>
      <c r="CL8">
        <v>21695</v>
      </c>
      <c r="CM8">
        <v>38.9</v>
      </c>
      <c r="CN8">
        <v>13260</v>
      </c>
      <c r="CO8">
        <v>12.8</v>
      </c>
      <c r="CP8">
        <v>3.1</v>
      </c>
      <c r="CQ8">
        <v>8.6</v>
      </c>
      <c r="CR8">
        <v>12.8</v>
      </c>
      <c r="CS8">
        <v>45.2</v>
      </c>
      <c r="CT8">
        <v>1635</v>
      </c>
      <c r="CU8">
        <v>16000</v>
      </c>
      <c r="CV8">
        <v>23500</v>
      </c>
      <c r="CW8">
        <v>31900</v>
      </c>
      <c r="CX8">
        <v>18630</v>
      </c>
      <c r="CY8">
        <v>57.5</v>
      </c>
      <c r="CZ8">
        <v>7915</v>
      </c>
      <c r="DA8">
        <v>23.6</v>
      </c>
      <c r="DB8">
        <v>2.2000000000000002</v>
      </c>
      <c r="DC8">
        <v>10.7</v>
      </c>
      <c r="DD8">
        <v>12.9</v>
      </c>
      <c r="DE8">
        <v>16.7</v>
      </c>
      <c r="DF8">
        <v>1770</v>
      </c>
      <c r="DG8">
        <v>17900</v>
      </c>
      <c r="DH8">
        <v>26300</v>
      </c>
      <c r="DI8">
        <v>37700</v>
      </c>
      <c r="DJ8">
        <v>16525</v>
      </c>
      <c r="DK8">
        <v>55.8</v>
      </c>
      <c r="DL8">
        <v>7300</v>
      </c>
      <c r="DM8">
        <v>26</v>
      </c>
      <c r="DN8">
        <v>1.8</v>
      </c>
      <c r="DO8">
        <v>12.3</v>
      </c>
      <c r="DP8">
        <v>14.5</v>
      </c>
      <c r="DQ8">
        <v>16.399999999999999</v>
      </c>
      <c r="DR8">
        <v>1855</v>
      </c>
      <c r="DS8">
        <v>17600</v>
      </c>
      <c r="DT8">
        <v>28300</v>
      </c>
      <c r="DU8">
        <v>40100</v>
      </c>
      <c r="DV8">
        <v>11630</v>
      </c>
      <c r="DW8">
        <v>52.8</v>
      </c>
      <c r="DX8">
        <v>5495</v>
      </c>
      <c r="DY8">
        <v>27.8</v>
      </c>
      <c r="DZ8">
        <v>1.7</v>
      </c>
      <c r="EA8">
        <v>15.9</v>
      </c>
      <c r="EB8">
        <v>17</v>
      </c>
      <c r="EC8">
        <v>17.8</v>
      </c>
      <c r="ED8">
        <v>1540</v>
      </c>
      <c r="EE8">
        <v>17600</v>
      </c>
      <c r="EF8">
        <v>31400</v>
      </c>
      <c r="EG8">
        <v>48600</v>
      </c>
      <c r="EH8">
        <v>21165</v>
      </c>
      <c r="EI8">
        <v>43.1</v>
      </c>
      <c r="EJ8">
        <v>12050</v>
      </c>
      <c r="EK8">
        <v>13.6</v>
      </c>
      <c r="EL8">
        <v>2.5</v>
      </c>
      <c r="EM8">
        <v>7.4</v>
      </c>
      <c r="EN8">
        <v>11.6</v>
      </c>
      <c r="EO8">
        <v>40.799999999999997</v>
      </c>
      <c r="EP8">
        <v>1345</v>
      </c>
      <c r="EQ8">
        <v>17800</v>
      </c>
      <c r="ER8">
        <v>26100</v>
      </c>
      <c r="ES8">
        <v>34000</v>
      </c>
      <c r="ET8">
        <v>19585</v>
      </c>
      <c r="EU8">
        <v>58</v>
      </c>
      <c r="EV8">
        <v>8230</v>
      </c>
      <c r="EW8">
        <v>23.5</v>
      </c>
      <c r="EX8">
        <v>2.1</v>
      </c>
      <c r="EY8">
        <v>9.9</v>
      </c>
      <c r="EZ8">
        <v>12.4</v>
      </c>
      <c r="FA8">
        <v>16.5</v>
      </c>
      <c r="FB8">
        <v>1720</v>
      </c>
      <c r="FC8">
        <v>19700</v>
      </c>
      <c r="FD8">
        <v>29100</v>
      </c>
      <c r="FE8">
        <v>40700</v>
      </c>
      <c r="FF8">
        <v>17165</v>
      </c>
      <c r="FG8">
        <v>54.6</v>
      </c>
      <c r="FH8">
        <v>7795</v>
      </c>
      <c r="FI8">
        <v>26.1</v>
      </c>
      <c r="FJ8">
        <v>1.8</v>
      </c>
      <c r="FK8">
        <v>12.6</v>
      </c>
      <c r="FL8">
        <v>14.9</v>
      </c>
      <c r="FM8">
        <v>17.5</v>
      </c>
      <c r="FN8">
        <v>1940</v>
      </c>
      <c r="FO8">
        <v>18600</v>
      </c>
      <c r="FP8">
        <v>29700</v>
      </c>
      <c r="FQ8">
        <v>43600</v>
      </c>
      <c r="FR8">
        <v>11625</v>
      </c>
      <c r="FS8">
        <v>52.8</v>
      </c>
      <c r="FT8">
        <v>5490</v>
      </c>
      <c r="FU8">
        <v>26.7</v>
      </c>
      <c r="FV8">
        <v>1.4</v>
      </c>
      <c r="FW8">
        <v>17.2</v>
      </c>
      <c r="FX8">
        <v>18.399999999999999</v>
      </c>
      <c r="FY8">
        <v>19.2</v>
      </c>
      <c r="FZ8">
        <v>1625</v>
      </c>
      <c r="GA8">
        <v>21800</v>
      </c>
      <c r="GB8">
        <v>38000</v>
      </c>
      <c r="GC8">
        <v>61100</v>
      </c>
      <c r="GD8">
        <v>41695</v>
      </c>
      <c r="GE8">
        <v>40.200000000000003</v>
      </c>
      <c r="GF8">
        <v>24935</v>
      </c>
      <c r="GG8">
        <v>12.9</v>
      </c>
      <c r="GH8">
        <v>3.2</v>
      </c>
      <c r="GI8">
        <v>8.6999999999999993</v>
      </c>
      <c r="GJ8">
        <v>13.3</v>
      </c>
      <c r="GK8">
        <v>43.7</v>
      </c>
      <c r="GL8">
        <v>3130</v>
      </c>
      <c r="GM8">
        <v>13700</v>
      </c>
      <c r="GN8">
        <v>22100</v>
      </c>
      <c r="GO8">
        <v>30600</v>
      </c>
      <c r="GP8">
        <v>36410</v>
      </c>
      <c r="GQ8">
        <v>57.8</v>
      </c>
      <c r="GR8">
        <v>15375</v>
      </c>
      <c r="GS8">
        <v>23.2</v>
      </c>
      <c r="GT8">
        <v>2.4</v>
      </c>
      <c r="GU8">
        <v>10.3</v>
      </c>
      <c r="GV8">
        <v>12.6</v>
      </c>
      <c r="GW8">
        <v>16.7</v>
      </c>
      <c r="GX8">
        <v>3330</v>
      </c>
      <c r="GY8">
        <v>16300</v>
      </c>
      <c r="GZ8">
        <v>25200</v>
      </c>
      <c r="HA8">
        <v>36700</v>
      </c>
      <c r="HB8">
        <v>29160</v>
      </c>
      <c r="HC8">
        <v>52.1</v>
      </c>
      <c r="HD8">
        <v>13980</v>
      </c>
      <c r="HE8">
        <v>27.3</v>
      </c>
      <c r="HF8">
        <v>2</v>
      </c>
      <c r="HG8">
        <v>14.1</v>
      </c>
      <c r="HH8">
        <v>16.399999999999999</v>
      </c>
      <c r="HI8">
        <v>18.600000000000001</v>
      </c>
      <c r="HJ8">
        <v>3690</v>
      </c>
      <c r="HK8">
        <v>17500</v>
      </c>
      <c r="HL8">
        <v>28700</v>
      </c>
      <c r="HM8">
        <v>41300</v>
      </c>
      <c r="HN8">
        <v>20485</v>
      </c>
      <c r="HO8">
        <v>55.1</v>
      </c>
      <c r="HP8">
        <v>9205</v>
      </c>
      <c r="HQ8">
        <v>25.3</v>
      </c>
      <c r="HR8">
        <v>1.5</v>
      </c>
      <c r="HS8">
        <v>16.2</v>
      </c>
      <c r="HT8">
        <v>17.5</v>
      </c>
      <c r="HU8">
        <v>18.2</v>
      </c>
      <c r="HV8">
        <v>2650</v>
      </c>
      <c r="HW8">
        <v>19100</v>
      </c>
      <c r="HX8">
        <v>34200</v>
      </c>
      <c r="HY8">
        <v>54600</v>
      </c>
      <c r="HZ8">
        <v>20535</v>
      </c>
      <c r="IA8">
        <v>38.799999999999997</v>
      </c>
      <c r="IB8">
        <v>12575</v>
      </c>
      <c r="IC8">
        <v>12.5</v>
      </c>
      <c r="ID8">
        <v>3.1</v>
      </c>
      <c r="IE8">
        <v>8.9</v>
      </c>
      <c r="IF8">
        <v>13.8</v>
      </c>
      <c r="IG8">
        <v>45.7</v>
      </c>
      <c r="IH8">
        <v>1605</v>
      </c>
      <c r="II8">
        <v>13700</v>
      </c>
      <c r="IJ8">
        <v>21600</v>
      </c>
      <c r="IK8">
        <v>29800</v>
      </c>
      <c r="IL8">
        <v>18030</v>
      </c>
      <c r="IM8">
        <v>57.5</v>
      </c>
      <c r="IN8">
        <v>7660</v>
      </c>
      <c r="IO8">
        <v>23.2</v>
      </c>
      <c r="IP8">
        <v>2.5</v>
      </c>
      <c r="IQ8">
        <v>10.8</v>
      </c>
      <c r="IR8">
        <v>13</v>
      </c>
      <c r="IS8">
        <v>16.8</v>
      </c>
      <c r="IT8">
        <v>1725</v>
      </c>
      <c r="IU8">
        <v>15400</v>
      </c>
      <c r="IV8">
        <v>23600</v>
      </c>
      <c r="IW8">
        <v>34700</v>
      </c>
      <c r="IX8">
        <v>14160</v>
      </c>
      <c r="IY8">
        <v>52.5</v>
      </c>
      <c r="IZ8">
        <v>6725</v>
      </c>
      <c r="JA8">
        <v>27.8</v>
      </c>
      <c r="JB8">
        <v>1.9</v>
      </c>
      <c r="JC8">
        <v>13.4</v>
      </c>
      <c r="JD8">
        <v>15.6</v>
      </c>
      <c r="JE8">
        <v>17.8</v>
      </c>
      <c r="JF8">
        <v>1725</v>
      </c>
      <c r="JG8">
        <v>17800</v>
      </c>
      <c r="JH8">
        <v>27800</v>
      </c>
      <c r="JI8">
        <v>39700</v>
      </c>
      <c r="JJ8">
        <v>10195</v>
      </c>
      <c r="JK8">
        <v>54.9</v>
      </c>
      <c r="JL8">
        <v>4600</v>
      </c>
      <c r="JM8">
        <v>26.4</v>
      </c>
      <c r="JN8">
        <v>1.5</v>
      </c>
      <c r="JO8">
        <v>15.5</v>
      </c>
      <c r="JP8">
        <v>16.5</v>
      </c>
      <c r="JQ8">
        <v>17.2</v>
      </c>
      <c r="JR8">
        <v>1235</v>
      </c>
      <c r="JS8">
        <v>16300</v>
      </c>
      <c r="JT8">
        <v>30400</v>
      </c>
      <c r="JU8">
        <v>48400</v>
      </c>
      <c r="JV8">
        <v>21165</v>
      </c>
      <c r="JW8">
        <v>41.6</v>
      </c>
      <c r="JX8">
        <v>12365</v>
      </c>
      <c r="JY8">
        <v>13.2</v>
      </c>
      <c r="JZ8">
        <v>3.4</v>
      </c>
      <c r="KA8">
        <v>8.4</v>
      </c>
      <c r="KB8">
        <v>12.8</v>
      </c>
      <c r="KC8">
        <v>41.8</v>
      </c>
      <c r="KD8">
        <v>1520</v>
      </c>
      <c r="KE8">
        <v>13800</v>
      </c>
      <c r="KF8">
        <v>23000</v>
      </c>
      <c r="KG8">
        <v>31500</v>
      </c>
      <c r="KH8">
        <v>18380</v>
      </c>
      <c r="KI8">
        <v>58</v>
      </c>
      <c r="KJ8">
        <v>7715</v>
      </c>
      <c r="KK8">
        <v>23.1</v>
      </c>
      <c r="KL8">
        <v>2.2999999999999998</v>
      </c>
      <c r="KM8">
        <v>9.8000000000000007</v>
      </c>
      <c r="KN8">
        <v>12.3</v>
      </c>
      <c r="KO8">
        <v>16.5</v>
      </c>
      <c r="KP8">
        <v>1600</v>
      </c>
      <c r="KQ8">
        <v>17900</v>
      </c>
      <c r="KR8">
        <v>26600</v>
      </c>
      <c r="KS8">
        <v>38400</v>
      </c>
      <c r="KT8">
        <v>15000</v>
      </c>
      <c r="KU8">
        <v>51.6</v>
      </c>
      <c r="KV8">
        <v>7255</v>
      </c>
      <c r="KW8">
        <v>26.9</v>
      </c>
      <c r="KX8">
        <v>2</v>
      </c>
      <c r="KY8">
        <v>14.7</v>
      </c>
      <c r="KZ8">
        <v>17.100000000000001</v>
      </c>
      <c r="LA8">
        <v>19.399999999999999</v>
      </c>
      <c r="LB8">
        <v>1965</v>
      </c>
      <c r="LC8">
        <v>17300</v>
      </c>
      <c r="LD8">
        <v>29500</v>
      </c>
      <c r="LE8">
        <v>42500</v>
      </c>
      <c r="LF8">
        <v>10290</v>
      </c>
      <c r="LG8">
        <v>55.3</v>
      </c>
      <c r="LH8">
        <v>4605</v>
      </c>
      <c r="LI8">
        <v>24.2</v>
      </c>
      <c r="LJ8">
        <v>1.4</v>
      </c>
      <c r="LK8">
        <v>17</v>
      </c>
      <c r="LL8">
        <v>18.399999999999999</v>
      </c>
      <c r="LM8">
        <v>19.100000000000001</v>
      </c>
      <c r="LN8">
        <v>1415</v>
      </c>
      <c r="LO8">
        <v>21300</v>
      </c>
      <c r="LP8">
        <v>37300</v>
      </c>
      <c r="LQ8">
        <v>59700</v>
      </c>
      <c r="LR8">
        <v>38215</v>
      </c>
      <c r="LS8">
        <v>38</v>
      </c>
      <c r="LT8">
        <v>23695</v>
      </c>
      <c r="LU8">
        <v>14.2</v>
      </c>
      <c r="LV8">
        <v>2.8</v>
      </c>
      <c r="LW8">
        <v>8.3000000000000007</v>
      </c>
      <c r="LX8">
        <v>13.2</v>
      </c>
      <c r="LY8">
        <v>45</v>
      </c>
      <c r="LZ8">
        <v>2620</v>
      </c>
      <c r="MA8">
        <v>13200</v>
      </c>
      <c r="MB8">
        <v>22300</v>
      </c>
      <c r="MC8">
        <v>31800</v>
      </c>
      <c r="MD8">
        <v>38215</v>
      </c>
      <c r="ME8">
        <v>38</v>
      </c>
      <c r="MF8">
        <v>23695</v>
      </c>
      <c r="MG8">
        <v>14.2</v>
      </c>
      <c r="MH8">
        <v>2.8</v>
      </c>
      <c r="MI8">
        <v>8.3000000000000007</v>
      </c>
      <c r="MJ8">
        <v>13.2</v>
      </c>
      <c r="MK8">
        <v>45</v>
      </c>
      <c r="ML8">
        <v>2620</v>
      </c>
      <c r="MM8">
        <v>13200</v>
      </c>
      <c r="MN8">
        <v>22300</v>
      </c>
      <c r="MO8">
        <v>31800</v>
      </c>
      <c r="MP8">
        <v>33690</v>
      </c>
      <c r="MQ8">
        <v>54.3</v>
      </c>
      <c r="MR8">
        <v>15390</v>
      </c>
      <c r="MS8">
        <v>23.2</v>
      </c>
      <c r="MT8">
        <v>2.6</v>
      </c>
      <c r="MU8">
        <v>12.1</v>
      </c>
      <c r="MV8">
        <v>15.4</v>
      </c>
      <c r="MW8">
        <v>19.899999999999999</v>
      </c>
      <c r="MX8">
        <v>3635</v>
      </c>
      <c r="MY8">
        <v>15200</v>
      </c>
      <c r="MZ8">
        <v>24300</v>
      </c>
      <c r="NA8">
        <v>35200</v>
      </c>
      <c r="NB8">
        <v>25805</v>
      </c>
      <c r="NC8">
        <v>50.7</v>
      </c>
      <c r="ND8">
        <v>12720</v>
      </c>
      <c r="NE8">
        <v>27.7</v>
      </c>
      <c r="NF8">
        <v>2.1</v>
      </c>
      <c r="NG8">
        <v>14.9</v>
      </c>
      <c r="NH8">
        <v>17.2</v>
      </c>
      <c r="NI8">
        <v>19.5</v>
      </c>
      <c r="NJ8">
        <v>3380</v>
      </c>
      <c r="NK8">
        <v>18200</v>
      </c>
      <c r="NL8">
        <v>28400</v>
      </c>
      <c r="NM8">
        <v>41700</v>
      </c>
      <c r="NN8">
        <v>18930</v>
      </c>
      <c r="NO8">
        <v>58.7</v>
      </c>
      <c r="NP8">
        <v>7825</v>
      </c>
      <c r="NQ8">
        <v>22.7</v>
      </c>
      <c r="NR8">
        <v>1.4</v>
      </c>
      <c r="NS8">
        <v>15.5</v>
      </c>
      <c r="NT8">
        <v>16.600000000000001</v>
      </c>
      <c r="NU8">
        <v>17.3</v>
      </c>
      <c r="NV8">
        <v>2370</v>
      </c>
      <c r="NW8">
        <v>18300</v>
      </c>
      <c r="NX8">
        <v>33900</v>
      </c>
      <c r="NY8">
        <v>52400</v>
      </c>
      <c r="NZ8">
        <v>18630</v>
      </c>
      <c r="OA8">
        <v>37.200000000000003</v>
      </c>
      <c r="OB8">
        <v>11700</v>
      </c>
      <c r="OC8">
        <v>13.8</v>
      </c>
      <c r="OD8">
        <v>2.9</v>
      </c>
      <c r="OE8">
        <v>8.1999999999999993</v>
      </c>
      <c r="OF8">
        <v>13.1</v>
      </c>
      <c r="OG8">
        <v>46.1</v>
      </c>
      <c r="OH8">
        <v>1295</v>
      </c>
      <c r="OI8">
        <v>13200</v>
      </c>
      <c r="OJ8">
        <v>21900</v>
      </c>
      <c r="OK8">
        <v>31200</v>
      </c>
      <c r="OL8">
        <v>16525</v>
      </c>
      <c r="OM8">
        <v>55.1</v>
      </c>
      <c r="ON8">
        <v>7410</v>
      </c>
      <c r="OO8">
        <v>23.6</v>
      </c>
      <c r="OP8">
        <v>2.6</v>
      </c>
      <c r="OQ8">
        <v>11.6</v>
      </c>
      <c r="OR8">
        <v>14.6</v>
      </c>
      <c r="OS8">
        <v>18.7</v>
      </c>
      <c r="OT8">
        <v>1725</v>
      </c>
      <c r="OU8">
        <v>15500</v>
      </c>
      <c r="OV8">
        <v>24000</v>
      </c>
      <c r="OW8">
        <v>34400</v>
      </c>
      <c r="OX8">
        <v>12590</v>
      </c>
      <c r="OY8">
        <v>50.5</v>
      </c>
      <c r="OZ8">
        <v>6235</v>
      </c>
      <c r="PA8">
        <v>29</v>
      </c>
      <c r="PB8">
        <v>2.2000000000000002</v>
      </c>
      <c r="PC8">
        <v>14</v>
      </c>
      <c r="PD8">
        <v>16.3</v>
      </c>
      <c r="PE8">
        <v>18.3</v>
      </c>
      <c r="PF8">
        <v>1550</v>
      </c>
      <c r="PG8">
        <v>17600</v>
      </c>
      <c r="PH8">
        <v>27500</v>
      </c>
      <c r="PI8">
        <v>40500</v>
      </c>
      <c r="PJ8">
        <v>9495</v>
      </c>
      <c r="PK8">
        <v>58.1</v>
      </c>
      <c r="PL8">
        <v>3985</v>
      </c>
      <c r="PM8">
        <v>23.3</v>
      </c>
      <c r="PN8">
        <v>1.5</v>
      </c>
      <c r="PO8">
        <v>15.5</v>
      </c>
      <c r="PP8">
        <v>16.5</v>
      </c>
      <c r="PQ8">
        <v>17.2</v>
      </c>
      <c r="PR8">
        <v>1195</v>
      </c>
      <c r="PS8">
        <v>16100</v>
      </c>
      <c r="PT8">
        <v>30300</v>
      </c>
      <c r="PU8">
        <v>46900</v>
      </c>
      <c r="PV8">
        <v>19585</v>
      </c>
      <c r="PW8">
        <v>38.700000000000003</v>
      </c>
      <c r="PX8">
        <v>11995</v>
      </c>
      <c r="PY8">
        <v>14.7</v>
      </c>
      <c r="PZ8">
        <v>2.7</v>
      </c>
      <c r="QA8">
        <v>8.3000000000000007</v>
      </c>
      <c r="QB8">
        <v>13.3</v>
      </c>
      <c r="QC8">
        <v>43.9</v>
      </c>
      <c r="QD8">
        <v>1325</v>
      </c>
      <c r="QE8">
        <v>13300</v>
      </c>
      <c r="QF8">
        <v>22900</v>
      </c>
      <c r="QG8">
        <v>32200</v>
      </c>
      <c r="QH8">
        <v>17165</v>
      </c>
      <c r="QI8">
        <v>53.5</v>
      </c>
      <c r="QJ8">
        <v>7975</v>
      </c>
      <c r="QK8">
        <v>22.8</v>
      </c>
      <c r="QL8">
        <v>2.6</v>
      </c>
      <c r="QM8">
        <v>12.6</v>
      </c>
      <c r="QN8">
        <v>16.100000000000001</v>
      </c>
      <c r="QO8">
        <v>21.1</v>
      </c>
      <c r="QP8">
        <v>1910</v>
      </c>
      <c r="QQ8">
        <v>15000</v>
      </c>
      <c r="QR8">
        <v>24800</v>
      </c>
      <c r="QS8">
        <v>35600</v>
      </c>
      <c r="QT8">
        <v>17165</v>
      </c>
      <c r="QU8">
        <v>54.6</v>
      </c>
      <c r="QV8">
        <v>7795</v>
      </c>
      <c r="QW8">
        <v>26.1</v>
      </c>
      <c r="QX8">
        <v>1.8</v>
      </c>
      <c r="QY8">
        <v>12.6</v>
      </c>
      <c r="QZ8">
        <v>14.9</v>
      </c>
      <c r="RA8">
        <v>17.5</v>
      </c>
      <c r="RB8">
        <v>1940</v>
      </c>
      <c r="RC8">
        <v>18600</v>
      </c>
      <c r="RD8">
        <v>29700</v>
      </c>
      <c r="RE8">
        <v>43600</v>
      </c>
      <c r="RF8">
        <v>9430</v>
      </c>
      <c r="RG8">
        <v>59.3</v>
      </c>
      <c r="RH8">
        <v>3840</v>
      </c>
      <c r="RI8">
        <v>22</v>
      </c>
      <c r="RJ8">
        <v>1.3</v>
      </c>
      <c r="RK8">
        <v>15.6</v>
      </c>
      <c r="RL8">
        <v>16.7</v>
      </c>
      <c r="RM8">
        <v>17.399999999999999</v>
      </c>
      <c r="RN8">
        <v>1175</v>
      </c>
      <c r="RO8">
        <v>21200</v>
      </c>
      <c r="RP8">
        <v>36600</v>
      </c>
      <c r="RQ8">
        <v>58000</v>
      </c>
    </row>
    <row r="9" spans="2:485" x14ac:dyDescent="0.45">
      <c r="B9"/>
      <c r="E9" t="s">
        <v>331</v>
      </c>
      <c r="F9" t="s">
        <v>332</v>
      </c>
      <c r="G9" t="s">
        <v>333</v>
      </c>
      <c r="H9" t="s">
        <v>334</v>
      </c>
      <c r="I9" t="s">
        <v>335</v>
      </c>
      <c r="J9" t="s">
        <v>336</v>
      </c>
      <c r="K9" t="s">
        <v>337</v>
      </c>
      <c r="L9" t="s">
        <v>338</v>
      </c>
      <c r="M9" t="s">
        <v>339</v>
      </c>
      <c r="N9" t="s">
        <v>340</v>
      </c>
      <c r="O9" t="s">
        <v>341</v>
      </c>
      <c r="P9" t="s">
        <v>342</v>
      </c>
      <c r="Q9" t="s">
        <v>343</v>
      </c>
      <c r="R9" t="s">
        <v>344</v>
      </c>
      <c r="S9" t="s">
        <v>345</v>
      </c>
      <c r="T9" t="s">
        <v>346</v>
      </c>
      <c r="U9" t="s">
        <v>347</v>
      </c>
      <c r="V9" t="s">
        <v>348</v>
      </c>
      <c r="W9" t="s">
        <v>349</v>
      </c>
      <c r="X9" t="s">
        <v>350</v>
      </c>
      <c r="Y9" t="s">
        <v>351</v>
      </c>
      <c r="Z9" t="s">
        <v>352</v>
      </c>
      <c r="AA9" t="s">
        <v>353</v>
      </c>
      <c r="AB9" t="s">
        <v>354</v>
      </c>
      <c r="AC9" t="s">
        <v>355</v>
      </c>
      <c r="AD9" t="s">
        <v>356</v>
      </c>
      <c r="AE9" t="s">
        <v>357</v>
      </c>
      <c r="AF9" t="s">
        <v>358</v>
      </c>
      <c r="AG9" t="s">
        <v>359</v>
      </c>
      <c r="AH9" t="s">
        <v>360</v>
      </c>
      <c r="AI9" t="s">
        <v>361</v>
      </c>
      <c r="AJ9" t="s">
        <v>362</v>
      </c>
      <c r="AK9" t="s">
        <v>363</v>
      </c>
      <c r="AL9" t="s">
        <v>364</v>
      </c>
      <c r="AM9" t="s">
        <v>365</v>
      </c>
      <c r="AN9" t="s">
        <v>342</v>
      </c>
      <c r="AO9" t="s">
        <v>366</v>
      </c>
      <c r="AP9">
        <v>170</v>
      </c>
      <c r="AQ9">
        <v>4.8</v>
      </c>
      <c r="AR9">
        <v>160</v>
      </c>
      <c r="AS9">
        <v>0.6</v>
      </c>
      <c r="AT9">
        <v>3.6</v>
      </c>
      <c r="AU9">
        <v>71.400000000000006</v>
      </c>
      <c r="AV9">
        <v>82.1</v>
      </c>
      <c r="AW9">
        <v>91.1</v>
      </c>
      <c r="AX9">
        <v>115</v>
      </c>
      <c r="AY9">
        <v>33600</v>
      </c>
      <c r="AZ9">
        <v>37300</v>
      </c>
      <c r="BA9">
        <v>40600</v>
      </c>
      <c r="BB9">
        <v>180</v>
      </c>
      <c r="BC9">
        <v>7.3</v>
      </c>
      <c r="BD9">
        <v>165</v>
      </c>
      <c r="BE9">
        <v>13.5</v>
      </c>
      <c r="BF9">
        <v>7.9</v>
      </c>
      <c r="BG9">
        <v>53.9</v>
      </c>
      <c r="BH9">
        <v>67.400000000000006</v>
      </c>
      <c r="BI9">
        <v>71.3</v>
      </c>
      <c r="BJ9">
        <v>95</v>
      </c>
      <c r="BK9">
        <v>37900</v>
      </c>
      <c r="BL9">
        <v>43200</v>
      </c>
      <c r="BM9">
        <v>46500</v>
      </c>
      <c r="BN9">
        <v>165</v>
      </c>
      <c r="BO9">
        <v>10.4</v>
      </c>
      <c r="BP9">
        <v>145</v>
      </c>
      <c r="BQ9">
        <v>14.7</v>
      </c>
      <c r="BR9">
        <v>5.5</v>
      </c>
      <c r="BS9">
        <v>53.9</v>
      </c>
      <c r="BT9">
        <v>65.2</v>
      </c>
      <c r="BU9">
        <v>69.400000000000006</v>
      </c>
      <c r="BV9">
        <v>80</v>
      </c>
      <c r="BW9">
        <v>43100</v>
      </c>
      <c r="BX9">
        <v>48800</v>
      </c>
      <c r="BY9">
        <v>52300</v>
      </c>
      <c r="BZ9">
        <v>130</v>
      </c>
      <c r="CA9">
        <v>13.3</v>
      </c>
      <c r="CB9">
        <v>110</v>
      </c>
      <c r="CC9">
        <v>21.1</v>
      </c>
      <c r="CD9">
        <v>3.1</v>
      </c>
      <c r="CE9">
        <v>39.799999999999997</v>
      </c>
      <c r="CF9">
        <v>58.6</v>
      </c>
      <c r="CG9">
        <v>62.5</v>
      </c>
      <c r="CH9">
        <v>45</v>
      </c>
      <c r="CI9">
        <v>42000</v>
      </c>
      <c r="CJ9">
        <v>58000</v>
      </c>
      <c r="CK9">
        <v>66300</v>
      </c>
      <c r="CL9">
        <v>95</v>
      </c>
      <c r="CM9">
        <v>3.1</v>
      </c>
      <c r="CN9">
        <v>95</v>
      </c>
      <c r="CO9">
        <v>1</v>
      </c>
      <c r="CP9">
        <v>4.2</v>
      </c>
      <c r="CQ9">
        <v>74</v>
      </c>
      <c r="CR9">
        <v>83.3</v>
      </c>
      <c r="CS9">
        <v>91.7</v>
      </c>
      <c r="CT9">
        <v>70</v>
      </c>
      <c r="CU9">
        <v>34300</v>
      </c>
      <c r="CV9">
        <v>37600</v>
      </c>
      <c r="CW9">
        <v>40100</v>
      </c>
      <c r="CX9">
        <v>110</v>
      </c>
      <c r="CY9">
        <v>10.199999999999999</v>
      </c>
      <c r="CZ9">
        <v>95</v>
      </c>
      <c r="DA9">
        <v>12</v>
      </c>
      <c r="DB9">
        <v>9.3000000000000007</v>
      </c>
      <c r="DC9">
        <v>50.9</v>
      </c>
      <c r="DD9">
        <v>63.9</v>
      </c>
      <c r="DE9">
        <v>68.5</v>
      </c>
      <c r="DF9">
        <v>55</v>
      </c>
      <c r="DG9">
        <v>37900</v>
      </c>
      <c r="DH9">
        <v>43600</v>
      </c>
      <c r="DI9">
        <v>46500</v>
      </c>
      <c r="DJ9">
        <v>100</v>
      </c>
      <c r="DK9">
        <v>8.8000000000000007</v>
      </c>
      <c r="DL9">
        <v>95</v>
      </c>
      <c r="DM9">
        <v>13.7</v>
      </c>
      <c r="DN9">
        <v>5.9</v>
      </c>
      <c r="DO9">
        <v>55.6</v>
      </c>
      <c r="DP9">
        <v>69.8</v>
      </c>
      <c r="DQ9">
        <v>71.7</v>
      </c>
      <c r="DR9">
        <v>50</v>
      </c>
      <c r="DS9">
        <v>43100</v>
      </c>
      <c r="DT9">
        <v>48800</v>
      </c>
      <c r="DU9">
        <v>52500</v>
      </c>
      <c r="DV9">
        <v>75</v>
      </c>
      <c r="DW9">
        <v>14.9</v>
      </c>
      <c r="DX9">
        <v>65</v>
      </c>
      <c r="DY9">
        <v>21.6</v>
      </c>
      <c r="DZ9">
        <v>4.0999999999999996</v>
      </c>
      <c r="EA9">
        <v>44.6</v>
      </c>
      <c r="EB9">
        <v>56.8</v>
      </c>
      <c r="EC9">
        <v>59.5</v>
      </c>
      <c r="ED9">
        <v>30</v>
      </c>
      <c r="EE9">
        <v>37300</v>
      </c>
      <c r="EF9">
        <v>49500</v>
      </c>
      <c r="EG9">
        <v>63400</v>
      </c>
      <c r="EH9">
        <v>70</v>
      </c>
      <c r="EI9">
        <v>6.9</v>
      </c>
      <c r="EJ9">
        <v>65</v>
      </c>
      <c r="EK9">
        <v>0</v>
      </c>
      <c r="EL9">
        <v>2.8</v>
      </c>
      <c r="EM9">
        <v>68.099999999999994</v>
      </c>
      <c r="EN9">
        <v>80.599999999999994</v>
      </c>
      <c r="EO9">
        <v>90.3</v>
      </c>
      <c r="EP9">
        <v>50</v>
      </c>
      <c r="EQ9">
        <v>33400</v>
      </c>
      <c r="ER9">
        <v>36900</v>
      </c>
      <c r="ES9">
        <v>40600</v>
      </c>
      <c r="ET9">
        <v>70</v>
      </c>
      <c r="EU9">
        <v>2.9</v>
      </c>
      <c r="EV9">
        <v>70</v>
      </c>
      <c r="EW9">
        <v>15.7</v>
      </c>
      <c r="EX9">
        <v>5.7</v>
      </c>
      <c r="EY9">
        <v>58.6</v>
      </c>
      <c r="EZ9">
        <v>72.900000000000006</v>
      </c>
      <c r="FA9">
        <v>75.7</v>
      </c>
      <c r="FB9">
        <v>40</v>
      </c>
      <c r="FC9">
        <v>38000</v>
      </c>
      <c r="FD9">
        <v>42800</v>
      </c>
      <c r="FE9">
        <v>46700</v>
      </c>
      <c r="FF9">
        <v>60</v>
      </c>
      <c r="FG9">
        <v>13.2</v>
      </c>
      <c r="FH9">
        <v>55</v>
      </c>
      <c r="FI9">
        <v>16.5</v>
      </c>
      <c r="FJ9">
        <v>4.9000000000000004</v>
      </c>
      <c r="FK9">
        <v>51</v>
      </c>
      <c r="FL9">
        <v>57.6</v>
      </c>
      <c r="FM9">
        <v>65.400000000000006</v>
      </c>
      <c r="FN9">
        <v>30</v>
      </c>
      <c r="FO9">
        <v>43500</v>
      </c>
      <c r="FP9">
        <v>48500</v>
      </c>
      <c r="FQ9">
        <v>51200</v>
      </c>
      <c r="FR9">
        <v>55</v>
      </c>
      <c r="FS9">
        <v>11.1</v>
      </c>
      <c r="FT9">
        <v>50</v>
      </c>
      <c r="FU9">
        <v>20.399999999999999</v>
      </c>
      <c r="FV9">
        <v>1.9</v>
      </c>
      <c r="FW9">
        <v>33.299999999999997</v>
      </c>
      <c r="FX9">
        <v>61.1</v>
      </c>
      <c r="FY9">
        <v>66.7</v>
      </c>
      <c r="FZ9">
        <v>15</v>
      </c>
      <c r="GA9">
        <v>55700</v>
      </c>
      <c r="GB9">
        <v>65200</v>
      </c>
      <c r="GC9">
        <v>69300</v>
      </c>
      <c r="GD9">
        <v>170</v>
      </c>
      <c r="GE9">
        <v>6.4</v>
      </c>
      <c r="GF9">
        <v>160</v>
      </c>
      <c r="GG9">
        <v>3.5</v>
      </c>
      <c r="GH9">
        <v>5.8</v>
      </c>
      <c r="GI9">
        <v>69</v>
      </c>
      <c r="GJ9">
        <v>76</v>
      </c>
      <c r="GK9">
        <v>84.2</v>
      </c>
      <c r="GL9">
        <v>115</v>
      </c>
      <c r="GM9">
        <v>34100</v>
      </c>
      <c r="GN9">
        <v>36800</v>
      </c>
      <c r="GO9">
        <v>38200</v>
      </c>
      <c r="GP9">
        <v>200</v>
      </c>
      <c r="GQ9">
        <v>9.6</v>
      </c>
      <c r="GR9">
        <v>180</v>
      </c>
      <c r="GS9">
        <v>12.6</v>
      </c>
      <c r="GT9">
        <v>3</v>
      </c>
      <c r="GU9">
        <v>54.5</v>
      </c>
      <c r="GV9">
        <v>70.7</v>
      </c>
      <c r="GW9">
        <v>74.7</v>
      </c>
      <c r="GX9">
        <v>105</v>
      </c>
      <c r="GY9">
        <v>35100</v>
      </c>
      <c r="GZ9">
        <v>43100</v>
      </c>
      <c r="HA9">
        <v>46500</v>
      </c>
      <c r="HB9">
        <v>170</v>
      </c>
      <c r="HC9">
        <v>8.1</v>
      </c>
      <c r="HD9">
        <v>160</v>
      </c>
      <c r="HE9">
        <v>22.7</v>
      </c>
      <c r="HF9">
        <v>4.7</v>
      </c>
      <c r="HG9">
        <v>50</v>
      </c>
      <c r="HH9">
        <v>61</v>
      </c>
      <c r="HI9">
        <v>64.5</v>
      </c>
      <c r="HJ9">
        <v>85</v>
      </c>
      <c r="HK9">
        <v>39300</v>
      </c>
      <c r="HL9">
        <v>45300</v>
      </c>
      <c r="HM9">
        <v>50000</v>
      </c>
      <c r="HN9">
        <v>120</v>
      </c>
      <c r="HO9">
        <v>15.7</v>
      </c>
      <c r="HP9">
        <v>100</v>
      </c>
      <c r="HQ9">
        <v>18.2</v>
      </c>
      <c r="HR9">
        <v>2.5</v>
      </c>
      <c r="HS9">
        <v>43</v>
      </c>
      <c r="HT9">
        <v>62</v>
      </c>
      <c r="HU9">
        <v>63.6</v>
      </c>
      <c r="HV9">
        <v>50</v>
      </c>
      <c r="HW9">
        <v>52900</v>
      </c>
      <c r="HX9">
        <v>63000</v>
      </c>
      <c r="HY9">
        <v>79100</v>
      </c>
      <c r="HZ9">
        <v>115</v>
      </c>
      <c r="IA9">
        <v>4.4000000000000004</v>
      </c>
      <c r="IB9">
        <v>110</v>
      </c>
      <c r="IC9">
        <v>5.3</v>
      </c>
      <c r="ID9">
        <v>6.1</v>
      </c>
      <c r="IE9">
        <v>68.400000000000006</v>
      </c>
      <c r="IF9">
        <v>74.599999999999994</v>
      </c>
      <c r="IG9">
        <v>84.2</v>
      </c>
      <c r="IH9">
        <v>80</v>
      </c>
      <c r="II9">
        <v>33700</v>
      </c>
      <c r="IJ9">
        <v>36100</v>
      </c>
      <c r="IK9">
        <v>37800</v>
      </c>
      <c r="IL9">
        <v>120</v>
      </c>
      <c r="IM9">
        <v>13.6</v>
      </c>
      <c r="IN9">
        <v>100</v>
      </c>
      <c r="IO9">
        <v>11</v>
      </c>
      <c r="IP9">
        <v>1.7</v>
      </c>
      <c r="IQ9">
        <v>59.3</v>
      </c>
      <c r="IR9">
        <v>72</v>
      </c>
      <c r="IS9">
        <v>73.7</v>
      </c>
      <c r="IT9">
        <v>70</v>
      </c>
      <c r="IU9">
        <v>34800</v>
      </c>
      <c r="IV9">
        <v>43100</v>
      </c>
      <c r="IW9">
        <v>46200</v>
      </c>
      <c r="IX9">
        <v>105</v>
      </c>
      <c r="IY9">
        <v>8.4</v>
      </c>
      <c r="IZ9">
        <v>100</v>
      </c>
      <c r="JA9">
        <v>23.4</v>
      </c>
      <c r="JB9">
        <v>4.7</v>
      </c>
      <c r="JC9">
        <v>49.5</v>
      </c>
      <c r="JD9">
        <v>59.8</v>
      </c>
      <c r="JE9">
        <v>63.6</v>
      </c>
      <c r="JF9">
        <v>50</v>
      </c>
      <c r="JG9">
        <v>39000</v>
      </c>
      <c r="JH9">
        <v>44600</v>
      </c>
      <c r="JI9">
        <v>49400</v>
      </c>
      <c r="JJ9">
        <v>60</v>
      </c>
      <c r="JK9">
        <v>21.7</v>
      </c>
      <c r="JL9">
        <v>45</v>
      </c>
      <c r="JM9">
        <v>21.7</v>
      </c>
      <c r="JN9">
        <v>1.7</v>
      </c>
      <c r="JO9">
        <v>41.7</v>
      </c>
      <c r="JP9">
        <v>55</v>
      </c>
      <c r="JQ9">
        <v>55</v>
      </c>
      <c r="JR9">
        <v>25</v>
      </c>
      <c r="JS9">
        <v>45800</v>
      </c>
      <c r="JT9">
        <v>57900</v>
      </c>
      <c r="JU9">
        <v>74900</v>
      </c>
      <c r="JV9">
        <v>55</v>
      </c>
      <c r="JW9">
        <v>10.5</v>
      </c>
      <c r="JX9">
        <v>50</v>
      </c>
      <c r="JY9">
        <v>0</v>
      </c>
      <c r="JZ9">
        <v>5.3</v>
      </c>
      <c r="KA9">
        <v>70.2</v>
      </c>
      <c r="KB9">
        <v>78.900000000000006</v>
      </c>
      <c r="KC9">
        <v>84.2</v>
      </c>
      <c r="KD9">
        <v>35</v>
      </c>
      <c r="KE9">
        <v>34700</v>
      </c>
      <c r="KF9">
        <v>37500</v>
      </c>
      <c r="KG9">
        <v>38800</v>
      </c>
      <c r="KH9">
        <v>80</v>
      </c>
      <c r="KI9">
        <v>3.8</v>
      </c>
      <c r="KJ9">
        <v>75</v>
      </c>
      <c r="KK9">
        <v>15</v>
      </c>
      <c r="KL9">
        <v>5</v>
      </c>
      <c r="KM9">
        <v>47.5</v>
      </c>
      <c r="KN9">
        <v>68.8</v>
      </c>
      <c r="KO9">
        <v>76.2</v>
      </c>
      <c r="KP9">
        <v>35</v>
      </c>
      <c r="KQ9">
        <v>37400</v>
      </c>
      <c r="KR9">
        <v>43500</v>
      </c>
      <c r="KS9">
        <v>48500</v>
      </c>
      <c r="KT9">
        <v>65</v>
      </c>
      <c r="KU9">
        <v>7.7</v>
      </c>
      <c r="KV9">
        <v>60</v>
      </c>
      <c r="KW9">
        <v>21.5</v>
      </c>
      <c r="KX9">
        <v>4.5999999999999996</v>
      </c>
      <c r="KY9">
        <v>50.8</v>
      </c>
      <c r="KZ9">
        <v>63.1</v>
      </c>
      <c r="LA9">
        <v>66.2</v>
      </c>
      <c r="LB9">
        <v>35</v>
      </c>
      <c r="LC9">
        <v>40200</v>
      </c>
      <c r="LD9">
        <v>47100</v>
      </c>
      <c r="LE9">
        <v>53500</v>
      </c>
      <c r="LF9">
        <v>60</v>
      </c>
      <c r="LG9">
        <v>9.8000000000000007</v>
      </c>
      <c r="LH9">
        <v>55</v>
      </c>
      <c r="LI9">
        <v>14.8</v>
      </c>
      <c r="LJ9">
        <v>3.3</v>
      </c>
      <c r="LK9">
        <v>44.3</v>
      </c>
      <c r="LL9">
        <v>68.900000000000006</v>
      </c>
      <c r="LM9">
        <v>72.099999999999994</v>
      </c>
      <c r="LN9">
        <v>25</v>
      </c>
      <c r="LO9">
        <v>55600</v>
      </c>
      <c r="LP9">
        <v>66300</v>
      </c>
      <c r="LQ9">
        <v>79500</v>
      </c>
      <c r="LR9">
        <v>180</v>
      </c>
      <c r="LS9">
        <v>7.3</v>
      </c>
      <c r="LT9">
        <v>165</v>
      </c>
      <c r="LU9">
        <v>2.8</v>
      </c>
      <c r="LV9">
        <v>7.9</v>
      </c>
      <c r="LW9">
        <v>68.5</v>
      </c>
      <c r="LX9">
        <v>76.400000000000006</v>
      </c>
      <c r="LY9">
        <v>82</v>
      </c>
      <c r="LZ9">
        <v>115</v>
      </c>
      <c r="MA9">
        <v>32100</v>
      </c>
      <c r="MB9">
        <v>35800</v>
      </c>
      <c r="MC9">
        <v>38200</v>
      </c>
      <c r="MD9">
        <v>180</v>
      </c>
      <c r="ME9">
        <v>7.3</v>
      </c>
      <c r="MF9">
        <v>165</v>
      </c>
      <c r="MG9">
        <v>2.8</v>
      </c>
      <c r="MH9">
        <v>7.9</v>
      </c>
      <c r="MI9">
        <v>68.5</v>
      </c>
      <c r="MJ9">
        <v>76.400000000000006</v>
      </c>
      <c r="MK9">
        <v>82</v>
      </c>
      <c r="ML9">
        <v>115</v>
      </c>
      <c r="MM9">
        <v>32100</v>
      </c>
      <c r="MN9">
        <v>35800</v>
      </c>
      <c r="MO9">
        <v>38200</v>
      </c>
      <c r="MP9">
        <v>165</v>
      </c>
      <c r="MQ9">
        <v>10.4</v>
      </c>
      <c r="MR9">
        <v>145</v>
      </c>
      <c r="MS9">
        <v>12.9</v>
      </c>
      <c r="MT9">
        <v>6.7</v>
      </c>
      <c r="MU9">
        <v>54.5</v>
      </c>
      <c r="MV9">
        <v>69.400000000000006</v>
      </c>
      <c r="MW9">
        <v>70</v>
      </c>
      <c r="MX9">
        <v>85</v>
      </c>
      <c r="MY9">
        <v>34600</v>
      </c>
      <c r="MZ9">
        <v>42900</v>
      </c>
      <c r="NA9">
        <v>45600</v>
      </c>
      <c r="NB9">
        <v>135</v>
      </c>
      <c r="NC9">
        <v>11</v>
      </c>
      <c r="ND9">
        <v>120</v>
      </c>
      <c r="NE9">
        <v>11</v>
      </c>
      <c r="NF9">
        <v>8.1</v>
      </c>
      <c r="NG9">
        <v>56.6</v>
      </c>
      <c r="NH9">
        <v>67.599999999999994</v>
      </c>
      <c r="NI9">
        <v>69.900000000000006</v>
      </c>
      <c r="NJ9">
        <v>75</v>
      </c>
      <c r="NK9">
        <v>39500</v>
      </c>
      <c r="NL9">
        <v>47900</v>
      </c>
      <c r="NM9">
        <v>52300</v>
      </c>
      <c r="NN9">
        <v>90</v>
      </c>
      <c r="NO9">
        <v>14.6</v>
      </c>
      <c r="NP9">
        <v>75</v>
      </c>
      <c r="NQ9">
        <v>20.5</v>
      </c>
      <c r="NR9">
        <v>4.5</v>
      </c>
      <c r="NS9">
        <v>40.299999999999997</v>
      </c>
      <c r="NT9">
        <v>58.2</v>
      </c>
      <c r="NU9">
        <v>60.4</v>
      </c>
      <c r="NV9">
        <v>30</v>
      </c>
      <c r="NW9">
        <v>43500</v>
      </c>
      <c r="NX9">
        <v>57700</v>
      </c>
      <c r="NY9">
        <v>63100</v>
      </c>
      <c r="NZ9">
        <v>110</v>
      </c>
      <c r="OA9">
        <v>10.199999999999999</v>
      </c>
      <c r="OB9">
        <v>95</v>
      </c>
      <c r="OC9">
        <v>2.8</v>
      </c>
      <c r="OD9">
        <v>8.3000000000000007</v>
      </c>
      <c r="OE9">
        <v>66.7</v>
      </c>
      <c r="OF9">
        <v>73.099999999999994</v>
      </c>
      <c r="OG9">
        <v>78.7</v>
      </c>
      <c r="OH9">
        <v>70</v>
      </c>
      <c r="OI9">
        <v>32100</v>
      </c>
      <c r="OJ9">
        <v>35800</v>
      </c>
      <c r="OK9">
        <v>38200</v>
      </c>
      <c r="OL9">
        <v>100</v>
      </c>
      <c r="OM9">
        <v>8.8000000000000007</v>
      </c>
      <c r="ON9">
        <v>95</v>
      </c>
      <c r="OO9">
        <v>13.7</v>
      </c>
      <c r="OP9">
        <v>7.8</v>
      </c>
      <c r="OQ9">
        <v>59.5</v>
      </c>
      <c r="OR9">
        <v>69.8</v>
      </c>
      <c r="OS9">
        <v>69.8</v>
      </c>
      <c r="OT9">
        <v>60</v>
      </c>
      <c r="OU9">
        <v>31500</v>
      </c>
      <c r="OV9">
        <v>42000</v>
      </c>
      <c r="OW9">
        <v>45600</v>
      </c>
      <c r="OX9">
        <v>90</v>
      </c>
      <c r="OY9">
        <v>7.9</v>
      </c>
      <c r="OZ9">
        <v>80</v>
      </c>
      <c r="PA9">
        <v>9</v>
      </c>
      <c r="PB9">
        <v>5.6</v>
      </c>
      <c r="PC9">
        <v>62.9</v>
      </c>
      <c r="PD9">
        <v>75.3</v>
      </c>
      <c r="PE9">
        <v>77.5</v>
      </c>
      <c r="PF9">
        <v>55</v>
      </c>
      <c r="PG9">
        <v>38000</v>
      </c>
      <c r="PH9">
        <v>47100</v>
      </c>
      <c r="PI9">
        <v>51800</v>
      </c>
      <c r="PJ9">
        <v>50</v>
      </c>
      <c r="PK9">
        <v>19.2</v>
      </c>
      <c r="PL9">
        <v>40</v>
      </c>
      <c r="PM9">
        <v>25</v>
      </c>
      <c r="PN9">
        <v>7.7</v>
      </c>
      <c r="PO9">
        <v>36.5</v>
      </c>
      <c r="PP9">
        <v>48.1</v>
      </c>
      <c r="PQ9">
        <v>48.1</v>
      </c>
      <c r="PR9">
        <v>15</v>
      </c>
      <c r="PS9">
        <v>33600</v>
      </c>
      <c r="PT9">
        <v>54900</v>
      </c>
      <c r="PU9">
        <v>61300</v>
      </c>
      <c r="PV9">
        <v>70</v>
      </c>
      <c r="PW9">
        <v>2.9</v>
      </c>
      <c r="PX9">
        <v>70</v>
      </c>
      <c r="PY9">
        <v>2.9</v>
      </c>
      <c r="PZ9">
        <v>7.1</v>
      </c>
      <c r="QA9">
        <v>71.400000000000006</v>
      </c>
      <c r="QB9">
        <v>81.400000000000006</v>
      </c>
      <c r="QC9">
        <v>87.1</v>
      </c>
      <c r="QD9">
        <v>50</v>
      </c>
      <c r="QE9">
        <v>32100</v>
      </c>
      <c r="QF9">
        <v>35800</v>
      </c>
      <c r="QG9">
        <v>38400</v>
      </c>
      <c r="QH9">
        <v>60</v>
      </c>
      <c r="QI9">
        <v>13.2</v>
      </c>
      <c r="QJ9">
        <v>55</v>
      </c>
      <c r="QK9">
        <v>11.5</v>
      </c>
      <c r="QL9">
        <v>4.9000000000000004</v>
      </c>
      <c r="QM9">
        <v>46.1</v>
      </c>
      <c r="QN9">
        <v>68.7</v>
      </c>
      <c r="QO9">
        <v>70.400000000000006</v>
      </c>
      <c r="QP9">
        <v>30</v>
      </c>
      <c r="QQ9">
        <v>40300</v>
      </c>
      <c r="QR9">
        <v>43200</v>
      </c>
      <c r="QS9">
        <v>45300</v>
      </c>
      <c r="QT9">
        <v>60</v>
      </c>
      <c r="QU9">
        <v>13.2</v>
      </c>
      <c r="QV9">
        <v>55</v>
      </c>
      <c r="QW9">
        <v>16.5</v>
      </c>
      <c r="QX9">
        <v>4.9000000000000004</v>
      </c>
      <c r="QY9">
        <v>51</v>
      </c>
      <c r="QZ9">
        <v>57.6</v>
      </c>
      <c r="RA9">
        <v>65.400000000000006</v>
      </c>
      <c r="RB9">
        <v>30</v>
      </c>
      <c r="RC9">
        <v>43500</v>
      </c>
      <c r="RD9">
        <v>48500</v>
      </c>
      <c r="RE9">
        <v>51200</v>
      </c>
      <c r="RF9">
        <v>35</v>
      </c>
      <c r="RG9">
        <v>8</v>
      </c>
      <c r="RH9">
        <v>35</v>
      </c>
      <c r="RI9">
        <v>14.3</v>
      </c>
      <c r="RJ9">
        <v>0</v>
      </c>
      <c r="RK9">
        <v>45.5</v>
      </c>
      <c r="RL9">
        <v>72.3</v>
      </c>
      <c r="RM9">
        <v>77.7</v>
      </c>
      <c r="RN9">
        <v>15</v>
      </c>
      <c r="RO9">
        <v>51000</v>
      </c>
      <c r="RP9">
        <v>58400</v>
      </c>
      <c r="RQ9">
        <v>63500</v>
      </c>
    </row>
    <row r="10" spans="2:485" x14ac:dyDescent="0.45">
      <c r="B10"/>
      <c r="E10" t="s">
        <v>367</v>
      </c>
      <c r="F10" t="s">
        <v>368</v>
      </c>
      <c r="G10" t="s">
        <v>369</v>
      </c>
      <c r="H10" t="s">
        <v>370</v>
      </c>
      <c r="I10" t="s">
        <v>371</v>
      </c>
      <c r="J10" t="s">
        <v>372</v>
      </c>
      <c r="K10" t="s">
        <v>373</v>
      </c>
      <c r="L10" t="s">
        <v>374</v>
      </c>
      <c r="M10" t="s">
        <v>375</v>
      </c>
      <c r="N10" t="s">
        <v>376</v>
      </c>
      <c r="O10" t="s">
        <v>377</v>
      </c>
      <c r="P10" t="s">
        <v>378</v>
      </c>
      <c r="Q10" t="s">
        <v>379</v>
      </c>
      <c r="R10" t="s">
        <v>380</v>
      </c>
      <c r="S10" t="s">
        <v>381</v>
      </c>
      <c r="T10" t="s">
        <v>382</v>
      </c>
      <c r="U10" t="s">
        <v>383</v>
      </c>
      <c r="V10" t="s">
        <v>384</v>
      </c>
      <c r="W10" t="s">
        <v>385</v>
      </c>
      <c r="X10" t="s">
        <v>386</v>
      </c>
      <c r="Y10" t="s">
        <v>387</v>
      </c>
      <c r="Z10" t="s">
        <v>388</v>
      </c>
      <c r="AA10" t="s">
        <v>389</v>
      </c>
      <c r="AB10" t="s">
        <v>390</v>
      </c>
      <c r="AC10" t="s">
        <v>391</v>
      </c>
      <c r="AD10" t="s">
        <v>392</v>
      </c>
      <c r="AE10" t="s">
        <v>393</v>
      </c>
      <c r="AF10" t="s">
        <v>394</v>
      </c>
      <c r="AG10" t="s">
        <v>395</v>
      </c>
      <c r="AH10" t="s">
        <v>396</v>
      </c>
      <c r="AI10" t="s">
        <v>397</v>
      </c>
      <c r="AJ10" t="s">
        <v>398</v>
      </c>
      <c r="AK10" t="s">
        <v>399</v>
      </c>
      <c r="AL10" t="s">
        <v>400</v>
      </c>
      <c r="AM10" t="s">
        <v>401</v>
      </c>
      <c r="AN10" t="s">
        <v>378</v>
      </c>
      <c r="AO10" t="s">
        <v>402</v>
      </c>
      <c r="AP10" t="s">
        <v>403</v>
      </c>
      <c r="AQ10" t="s">
        <v>403</v>
      </c>
      <c r="AR10" t="s">
        <v>403</v>
      </c>
      <c r="AS10" t="s">
        <v>403</v>
      </c>
      <c r="AT10" t="s">
        <v>403</v>
      </c>
      <c r="AU10" t="s">
        <v>403</v>
      </c>
      <c r="AV10" t="s">
        <v>403</v>
      </c>
      <c r="AW10" t="s">
        <v>403</v>
      </c>
      <c r="AX10">
        <v>5255</v>
      </c>
      <c r="AY10">
        <v>33400</v>
      </c>
      <c r="AZ10">
        <v>36600</v>
      </c>
      <c r="BA10">
        <v>39000</v>
      </c>
      <c r="BB10" t="s">
        <v>403</v>
      </c>
      <c r="BC10" t="s">
        <v>403</v>
      </c>
      <c r="BD10" t="s">
        <v>403</v>
      </c>
      <c r="BE10" t="s">
        <v>403</v>
      </c>
      <c r="BF10" t="s">
        <v>403</v>
      </c>
      <c r="BG10" t="s">
        <v>403</v>
      </c>
      <c r="BH10" t="s">
        <v>403</v>
      </c>
      <c r="BI10" t="s">
        <v>403</v>
      </c>
      <c r="BJ10">
        <v>5090</v>
      </c>
      <c r="BK10">
        <v>36300</v>
      </c>
      <c r="BL10">
        <v>43000</v>
      </c>
      <c r="BM10">
        <v>46100</v>
      </c>
      <c r="BN10" t="s">
        <v>403</v>
      </c>
      <c r="BO10" t="s">
        <v>403</v>
      </c>
      <c r="BP10" t="s">
        <v>403</v>
      </c>
      <c r="BQ10" t="s">
        <v>403</v>
      </c>
      <c r="BR10" t="s">
        <v>403</v>
      </c>
      <c r="BS10" t="s">
        <v>403</v>
      </c>
      <c r="BT10" t="s">
        <v>403</v>
      </c>
      <c r="BU10" t="s">
        <v>403</v>
      </c>
      <c r="BV10">
        <v>4965</v>
      </c>
      <c r="BW10">
        <v>38900</v>
      </c>
      <c r="BX10">
        <v>47100</v>
      </c>
      <c r="BY10">
        <v>52400</v>
      </c>
      <c r="BZ10" t="s">
        <v>403</v>
      </c>
      <c r="CA10" t="s">
        <v>403</v>
      </c>
      <c r="CB10" t="s">
        <v>403</v>
      </c>
      <c r="CC10" t="s">
        <v>403</v>
      </c>
      <c r="CD10" t="s">
        <v>403</v>
      </c>
      <c r="CE10" t="s">
        <v>403</v>
      </c>
      <c r="CF10" t="s">
        <v>403</v>
      </c>
      <c r="CG10" t="s">
        <v>403</v>
      </c>
      <c r="CH10">
        <v>3170</v>
      </c>
      <c r="CI10">
        <v>33600</v>
      </c>
      <c r="CJ10">
        <v>53300</v>
      </c>
      <c r="CK10">
        <v>67600</v>
      </c>
      <c r="CL10" t="s">
        <v>403</v>
      </c>
      <c r="CM10" t="s">
        <v>403</v>
      </c>
      <c r="CN10" t="s">
        <v>403</v>
      </c>
      <c r="CO10" t="s">
        <v>403</v>
      </c>
      <c r="CP10" t="s">
        <v>403</v>
      </c>
      <c r="CQ10" t="s">
        <v>403</v>
      </c>
      <c r="CR10" t="s">
        <v>403</v>
      </c>
      <c r="CS10" t="s">
        <v>403</v>
      </c>
      <c r="CT10">
        <v>2970</v>
      </c>
      <c r="CU10">
        <v>33100</v>
      </c>
      <c r="CV10">
        <v>36400</v>
      </c>
      <c r="CW10">
        <v>38500</v>
      </c>
      <c r="CX10" t="s">
        <v>403</v>
      </c>
      <c r="CY10" t="s">
        <v>403</v>
      </c>
      <c r="CZ10" t="s">
        <v>403</v>
      </c>
      <c r="DA10" t="s">
        <v>403</v>
      </c>
      <c r="DB10" t="s">
        <v>403</v>
      </c>
      <c r="DC10" t="s">
        <v>403</v>
      </c>
      <c r="DD10" t="s">
        <v>403</v>
      </c>
      <c r="DE10" t="s">
        <v>403</v>
      </c>
      <c r="DF10">
        <v>2905</v>
      </c>
      <c r="DG10">
        <v>35100</v>
      </c>
      <c r="DH10">
        <v>42500</v>
      </c>
      <c r="DI10">
        <v>45700</v>
      </c>
      <c r="DJ10" t="s">
        <v>403</v>
      </c>
      <c r="DK10" t="s">
        <v>403</v>
      </c>
      <c r="DL10" t="s">
        <v>403</v>
      </c>
      <c r="DM10" t="s">
        <v>403</v>
      </c>
      <c r="DN10" t="s">
        <v>403</v>
      </c>
      <c r="DO10" t="s">
        <v>403</v>
      </c>
      <c r="DP10" t="s">
        <v>403</v>
      </c>
      <c r="DQ10" t="s">
        <v>403</v>
      </c>
      <c r="DR10">
        <v>2950</v>
      </c>
      <c r="DS10">
        <v>35300</v>
      </c>
      <c r="DT10">
        <v>45800</v>
      </c>
      <c r="DU10">
        <v>51000</v>
      </c>
      <c r="DV10" t="s">
        <v>403</v>
      </c>
      <c r="DW10" t="s">
        <v>403</v>
      </c>
      <c r="DX10" t="s">
        <v>403</v>
      </c>
      <c r="DY10" t="s">
        <v>403</v>
      </c>
      <c r="DZ10" t="s">
        <v>403</v>
      </c>
      <c r="EA10" t="s">
        <v>403</v>
      </c>
      <c r="EB10" t="s">
        <v>403</v>
      </c>
      <c r="EC10" t="s">
        <v>403</v>
      </c>
      <c r="ED10">
        <v>1905</v>
      </c>
      <c r="EE10">
        <v>29300</v>
      </c>
      <c r="EF10">
        <v>43200</v>
      </c>
      <c r="EG10">
        <v>59700</v>
      </c>
      <c r="EH10" t="s">
        <v>403</v>
      </c>
      <c r="EI10" t="s">
        <v>403</v>
      </c>
      <c r="EJ10" t="s">
        <v>403</v>
      </c>
      <c r="EK10" t="s">
        <v>403</v>
      </c>
      <c r="EL10" t="s">
        <v>403</v>
      </c>
      <c r="EM10" t="s">
        <v>403</v>
      </c>
      <c r="EN10" t="s">
        <v>403</v>
      </c>
      <c r="EO10" t="s">
        <v>403</v>
      </c>
      <c r="EP10">
        <v>2285</v>
      </c>
      <c r="EQ10">
        <v>33900</v>
      </c>
      <c r="ER10">
        <v>37000</v>
      </c>
      <c r="ES10">
        <v>40100</v>
      </c>
      <c r="ET10" t="s">
        <v>403</v>
      </c>
      <c r="EU10" t="s">
        <v>403</v>
      </c>
      <c r="EV10" t="s">
        <v>403</v>
      </c>
      <c r="EW10" t="s">
        <v>403</v>
      </c>
      <c r="EX10" t="s">
        <v>403</v>
      </c>
      <c r="EY10" t="s">
        <v>403</v>
      </c>
      <c r="EZ10" t="s">
        <v>403</v>
      </c>
      <c r="FA10" t="s">
        <v>403</v>
      </c>
      <c r="FB10">
        <v>2185</v>
      </c>
      <c r="FC10">
        <v>37800</v>
      </c>
      <c r="FD10">
        <v>43600</v>
      </c>
      <c r="FE10">
        <v>47200</v>
      </c>
      <c r="FF10" t="s">
        <v>403</v>
      </c>
      <c r="FG10" t="s">
        <v>403</v>
      </c>
      <c r="FH10" t="s">
        <v>403</v>
      </c>
      <c r="FI10" t="s">
        <v>403</v>
      </c>
      <c r="FJ10" t="s">
        <v>403</v>
      </c>
      <c r="FK10" t="s">
        <v>403</v>
      </c>
      <c r="FL10" t="s">
        <v>403</v>
      </c>
      <c r="FM10" t="s">
        <v>403</v>
      </c>
      <c r="FN10">
        <v>2015</v>
      </c>
      <c r="FO10">
        <v>43000</v>
      </c>
      <c r="FP10">
        <v>48800</v>
      </c>
      <c r="FQ10">
        <v>54500</v>
      </c>
      <c r="FR10" t="s">
        <v>403</v>
      </c>
      <c r="FS10" t="s">
        <v>403</v>
      </c>
      <c r="FT10" t="s">
        <v>403</v>
      </c>
      <c r="FU10" t="s">
        <v>403</v>
      </c>
      <c r="FV10" t="s">
        <v>403</v>
      </c>
      <c r="FW10" t="s">
        <v>403</v>
      </c>
      <c r="FX10" t="s">
        <v>403</v>
      </c>
      <c r="FY10" t="s">
        <v>403</v>
      </c>
      <c r="FZ10">
        <v>1270</v>
      </c>
      <c r="GA10">
        <v>51900</v>
      </c>
      <c r="GB10">
        <v>63600</v>
      </c>
      <c r="GC10">
        <v>79600</v>
      </c>
      <c r="GD10" t="s">
        <v>403</v>
      </c>
      <c r="GE10" t="s">
        <v>403</v>
      </c>
      <c r="GF10" t="s">
        <v>403</v>
      </c>
      <c r="GG10" t="s">
        <v>403</v>
      </c>
      <c r="GH10" t="s">
        <v>403</v>
      </c>
      <c r="GI10" t="s">
        <v>403</v>
      </c>
      <c r="GJ10" t="s">
        <v>403</v>
      </c>
      <c r="GK10" t="s">
        <v>403</v>
      </c>
      <c r="GL10">
        <v>5345</v>
      </c>
      <c r="GM10">
        <v>32800</v>
      </c>
      <c r="GN10">
        <v>36000</v>
      </c>
      <c r="GO10">
        <v>37900</v>
      </c>
      <c r="GP10" t="s">
        <v>403</v>
      </c>
      <c r="GQ10" t="s">
        <v>403</v>
      </c>
      <c r="GR10" t="s">
        <v>403</v>
      </c>
      <c r="GS10" t="s">
        <v>403</v>
      </c>
      <c r="GT10" t="s">
        <v>403</v>
      </c>
      <c r="GU10" t="s">
        <v>403</v>
      </c>
      <c r="GV10" t="s">
        <v>403</v>
      </c>
      <c r="GW10" t="s">
        <v>403</v>
      </c>
      <c r="GX10">
        <v>5055</v>
      </c>
      <c r="GY10">
        <v>36200</v>
      </c>
      <c r="GZ10">
        <v>42700</v>
      </c>
      <c r="HA10">
        <v>45700</v>
      </c>
      <c r="HB10" t="s">
        <v>403</v>
      </c>
      <c r="HC10" t="s">
        <v>403</v>
      </c>
      <c r="HD10" t="s">
        <v>403</v>
      </c>
      <c r="HE10" t="s">
        <v>403</v>
      </c>
      <c r="HF10" t="s">
        <v>403</v>
      </c>
      <c r="HG10" t="s">
        <v>403</v>
      </c>
      <c r="HH10" t="s">
        <v>403</v>
      </c>
      <c r="HI10" t="s">
        <v>403</v>
      </c>
      <c r="HJ10">
        <v>4875</v>
      </c>
      <c r="HK10">
        <v>38800</v>
      </c>
      <c r="HL10">
        <v>46800</v>
      </c>
      <c r="HM10">
        <v>51800</v>
      </c>
      <c r="HN10" t="s">
        <v>403</v>
      </c>
      <c r="HO10" t="s">
        <v>403</v>
      </c>
      <c r="HP10" t="s">
        <v>403</v>
      </c>
      <c r="HQ10" t="s">
        <v>403</v>
      </c>
      <c r="HR10" t="s">
        <v>403</v>
      </c>
      <c r="HS10" t="s">
        <v>403</v>
      </c>
      <c r="HT10" t="s">
        <v>403</v>
      </c>
      <c r="HU10" t="s">
        <v>403</v>
      </c>
      <c r="HV10">
        <v>2955</v>
      </c>
      <c r="HW10">
        <v>35600</v>
      </c>
      <c r="HX10">
        <v>53600</v>
      </c>
      <c r="HY10">
        <v>67600</v>
      </c>
      <c r="HZ10" t="s">
        <v>403</v>
      </c>
      <c r="IA10" t="s">
        <v>403</v>
      </c>
      <c r="IB10" t="s">
        <v>403</v>
      </c>
      <c r="IC10" t="s">
        <v>403</v>
      </c>
      <c r="ID10" t="s">
        <v>403</v>
      </c>
      <c r="IE10" t="s">
        <v>403</v>
      </c>
      <c r="IF10" t="s">
        <v>403</v>
      </c>
      <c r="IG10" t="s">
        <v>403</v>
      </c>
      <c r="IH10">
        <v>2960</v>
      </c>
      <c r="II10">
        <v>32500</v>
      </c>
      <c r="IJ10">
        <v>35700</v>
      </c>
      <c r="IK10">
        <v>37700</v>
      </c>
      <c r="IL10" t="s">
        <v>403</v>
      </c>
      <c r="IM10" t="s">
        <v>403</v>
      </c>
      <c r="IN10" t="s">
        <v>403</v>
      </c>
      <c r="IO10" t="s">
        <v>403</v>
      </c>
      <c r="IP10" t="s">
        <v>403</v>
      </c>
      <c r="IQ10" t="s">
        <v>403</v>
      </c>
      <c r="IR10" t="s">
        <v>403</v>
      </c>
      <c r="IS10" t="s">
        <v>403</v>
      </c>
      <c r="IT10">
        <v>2915</v>
      </c>
      <c r="IU10">
        <v>34700</v>
      </c>
      <c r="IV10">
        <v>42300</v>
      </c>
      <c r="IW10">
        <v>45000</v>
      </c>
      <c r="IX10" t="s">
        <v>403</v>
      </c>
      <c r="IY10" t="s">
        <v>403</v>
      </c>
      <c r="IZ10" t="s">
        <v>403</v>
      </c>
      <c r="JA10" t="s">
        <v>403</v>
      </c>
      <c r="JB10" t="s">
        <v>403</v>
      </c>
      <c r="JC10" t="s">
        <v>403</v>
      </c>
      <c r="JD10" t="s">
        <v>403</v>
      </c>
      <c r="JE10" t="s">
        <v>403</v>
      </c>
      <c r="JF10">
        <v>2930</v>
      </c>
      <c r="JG10">
        <v>34300</v>
      </c>
      <c r="JH10">
        <v>45300</v>
      </c>
      <c r="JI10">
        <v>50200</v>
      </c>
      <c r="JJ10" t="s">
        <v>403</v>
      </c>
      <c r="JK10" t="s">
        <v>403</v>
      </c>
      <c r="JL10" t="s">
        <v>403</v>
      </c>
      <c r="JM10" t="s">
        <v>403</v>
      </c>
      <c r="JN10" t="s">
        <v>403</v>
      </c>
      <c r="JO10" t="s">
        <v>403</v>
      </c>
      <c r="JP10" t="s">
        <v>403</v>
      </c>
      <c r="JQ10" t="s">
        <v>403</v>
      </c>
      <c r="JR10">
        <v>1765</v>
      </c>
      <c r="JS10">
        <v>30700</v>
      </c>
      <c r="JT10">
        <v>44800</v>
      </c>
      <c r="JU10">
        <v>60000</v>
      </c>
      <c r="JV10" t="s">
        <v>403</v>
      </c>
      <c r="JW10" t="s">
        <v>403</v>
      </c>
      <c r="JX10" t="s">
        <v>403</v>
      </c>
      <c r="JY10" t="s">
        <v>403</v>
      </c>
      <c r="JZ10" t="s">
        <v>403</v>
      </c>
      <c r="KA10" t="s">
        <v>403</v>
      </c>
      <c r="KB10" t="s">
        <v>403</v>
      </c>
      <c r="KC10" t="s">
        <v>403</v>
      </c>
      <c r="KD10">
        <v>2385</v>
      </c>
      <c r="KE10">
        <v>33300</v>
      </c>
      <c r="KF10">
        <v>36200</v>
      </c>
      <c r="KG10">
        <v>38300</v>
      </c>
      <c r="KH10" t="s">
        <v>403</v>
      </c>
      <c r="KI10" t="s">
        <v>403</v>
      </c>
      <c r="KJ10" t="s">
        <v>403</v>
      </c>
      <c r="KK10" t="s">
        <v>403</v>
      </c>
      <c r="KL10" t="s">
        <v>403</v>
      </c>
      <c r="KM10" t="s">
        <v>403</v>
      </c>
      <c r="KN10" t="s">
        <v>403</v>
      </c>
      <c r="KO10" t="s">
        <v>403</v>
      </c>
      <c r="KP10">
        <v>2140</v>
      </c>
      <c r="KQ10">
        <v>37600</v>
      </c>
      <c r="KR10">
        <v>43300</v>
      </c>
      <c r="KS10">
        <v>46900</v>
      </c>
      <c r="KT10" t="s">
        <v>403</v>
      </c>
      <c r="KU10" t="s">
        <v>403</v>
      </c>
      <c r="KV10" t="s">
        <v>403</v>
      </c>
      <c r="KW10" t="s">
        <v>403</v>
      </c>
      <c r="KX10" t="s">
        <v>403</v>
      </c>
      <c r="KY10" t="s">
        <v>403</v>
      </c>
      <c r="KZ10" t="s">
        <v>403</v>
      </c>
      <c r="LA10" t="s">
        <v>403</v>
      </c>
      <c r="LB10">
        <v>1945</v>
      </c>
      <c r="LC10">
        <v>43200</v>
      </c>
      <c r="LD10">
        <v>48800</v>
      </c>
      <c r="LE10">
        <v>54600</v>
      </c>
      <c r="LF10" t="s">
        <v>403</v>
      </c>
      <c r="LG10" t="s">
        <v>403</v>
      </c>
      <c r="LH10" t="s">
        <v>403</v>
      </c>
      <c r="LI10" t="s">
        <v>403</v>
      </c>
      <c r="LJ10" t="s">
        <v>403</v>
      </c>
      <c r="LK10" t="s">
        <v>403</v>
      </c>
      <c r="LL10" t="s">
        <v>403</v>
      </c>
      <c r="LM10" t="s">
        <v>403</v>
      </c>
      <c r="LN10">
        <v>1190</v>
      </c>
      <c r="LO10">
        <v>51700</v>
      </c>
      <c r="LP10">
        <v>63600</v>
      </c>
      <c r="LQ10">
        <v>80000</v>
      </c>
      <c r="LR10" t="s">
        <v>403</v>
      </c>
      <c r="LS10" t="s">
        <v>403</v>
      </c>
      <c r="LT10" t="s">
        <v>403</v>
      </c>
      <c r="LU10" t="s">
        <v>403</v>
      </c>
      <c r="LV10" t="s">
        <v>403</v>
      </c>
      <c r="LW10" t="s">
        <v>403</v>
      </c>
      <c r="LX10" t="s">
        <v>403</v>
      </c>
      <c r="LY10" t="s">
        <v>403</v>
      </c>
      <c r="LZ10">
        <v>5465</v>
      </c>
      <c r="MA10">
        <v>32700</v>
      </c>
      <c r="MB10">
        <v>35800</v>
      </c>
      <c r="MC10">
        <v>37700</v>
      </c>
      <c r="MD10" t="s">
        <v>403</v>
      </c>
      <c r="ME10" t="s">
        <v>403</v>
      </c>
      <c r="MF10" t="s">
        <v>403</v>
      </c>
      <c r="MG10" t="s">
        <v>403</v>
      </c>
      <c r="MH10" t="s">
        <v>403</v>
      </c>
      <c r="MI10" t="s">
        <v>403</v>
      </c>
      <c r="MJ10" t="s">
        <v>403</v>
      </c>
      <c r="MK10" t="s">
        <v>403</v>
      </c>
      <c r="ML10">
        <v>5465</v>
      </c>
      <c r="MM10">
        <v>32700</v>
      </c>
      <c r="MN10">
        <v>35800</v>
      </c>
      <c r="MO10">
        <v>37700</v>
      </c>
      <c r="MP10" t="s">
        <v>403</v>
      </c>
      <c r="MQ10" t="s">
        <v>403</v>
      </c>
      <c r="MR10" t="s">
        <v>403</v>
      </c>
      <c r="MS10" t="s">
        <v>403</v>
      </c>
      <c r="MT10" t="s">
        <v>403</v>
      </c>
      <c r="MU10" t="s">
        <v>403</v>
      </c>
      <c r="MV10" t="s">
        <v>403</v>
      </c>
      <c r="MW10" t="s">
        <v>403</v>
      </c>
      <c r="MX10">
        <v>5060</v>
      </c>
      <c r="MY10">
        <v>36600</v>
      </c>
      <c r="MZ10">
        <v>42700</v>
      </c>
      <c r="NA10">
        <v>45700</v>
      </c>
      <c r="NB10" t="s">
        <v>403</v>
      </c>
      <c r="NC10" t="s">
        <v>403</v>
      </c>
      <c r="ND10" t="s">
        <v>403</v>
      </c>
      <c r="NE10" t="s">
        <v>403</v>
      </c>
      <c r="NF10" t="s">
        <v>403</v>
      </c>
      <c r="NG10" t="s">
        <v>403</v>
      </c>
      <c r="NH10" t="s">
        <v>403</v>
      </c>
      <c r="NI10" t="s">
        <v>403</v>
      </c>
      <c r="NJ10">
        <v>4595</v>
      </c>
      <c r="NK10">
        <v>39100</v>
      </c>
      <c r="NL10">
        <v>46900</v>
      </c>
      <c r="NM10">
        <v>51900</v>
      </c>
      <c r="NN10" t="s">
        <v>403</v>
      </c>
      <c r="NO10" t="s">
        <v>403</v>
      </c>
      <c r="NP10" t="s">
        <v>403</v>
      </c>
      <c r="NQ10" t="s">
        <v>403</v>
      </c>
      <c r="NR10" t="s">
        <v>403</v>
      </c>
      <c r="NS10" t="s">
        <v>403</v>
      </c>
      <c r="NT10" t="s">
        <v>403</v>
      </c>
      <c r="NU10" t="s">
        <v>403</v>
      </c>
      <c r="NV10">
        <v>2795</v>
      </c>
      <c r="NW10">
        <v>35100</v>
      </c>
      <c r="NX10">
        <v>54400</v>
      </c>
      <c r="NY10">
        <v>69900</v>
      </c>
      <c r="NZ10" t="s">
        <v>403</v>
      </c>
      <c r="OA10" t="s">
        <v>403</v>
      </c>
      <c r="OB10" t="s">
        <v>403</v>
      </c>
      <c r="OC10" t="s">
        <v>403</v>
      </c>
      <c r="OD10" t="s">
        <v>403</v>
      </c>
      <c r="OE10" t="s">
        <v>403</v>
      </c>
      <c r="OF10" t="s">
        <v>403</v>
      </c>
      <c r="OG10" t="s">
        <v>403</v>
      </c>
      <c r="OH10">
        <v>3095</v>
      </c>
      <c r="OI10">
        <v>32400</v>
      </c>
      <c r="OJ10">
        <v>35500</v>
      </c>
      <c r="OK10">
        <v>37400</v>
      </c>
      <c r="OL10" t="s">
        <v>403</v>
      </c>
      <c r="OM10" t="s">
        <v>403</v>
      </c>
      <c r="ON10" t="s">
        <v>403</v>
      </c>
      <c r="OO10" t="s">
        <v>403</v>
      </c>
      <c r="OP10" t="s">
        <v>403</v>
      </c>
      <c r="OQ10" t="s">
        <v>403</v>
      </c>
      <c r="OR10" t="s">
        <v>403</v>
      </c>
      <c r="OS10" t="s">
        <v>403</v>
      </c>
      <c r="OT10">
        <v>3050</v>
      </c>
      <c r="OU10">
        <v>35800</v>
      </c>
      <c r="OV10">
        <v>42400</v>
      </c>
      <c r="OW10">
        <v>45100</v>
      </c>
      <c r="OX10" t="s">
        <v>403</v>
      </c>
      <c r="OY10" t="s">
        <v>403</v>
      </c>
      <c r="OZ10" t="s">
        <v>403</v>
      </c>
      <c r="PA10" t="s">
        <v>403</v>
      </c>
      <c r="PB10" t="s">
        <v>403</v>
      </c>
      <c r="PC10" t="s">
        <v>403</v>
      </c>
      <c r="PD10" t="s">
        <v>403</v>
      </c>
      <c r="PE10" t="s">
        <v>403</v>
      </c>
      <c r="PF10">
        <v>2775</v>
      </c>
      <c r="PG10">
        <v>35500</v>
      </c>
      <c r="PH10">
        <v>45600</v>
      </c>
      <c r="PI10">
        <v>50700</v>
      </c>
      <c r="PJ10" t="s">
        <v>403</v>
      </c>
      <c r="PK10" t="s">
        <v>403</v>
      </c>
      <c r="PL10" t="s">
        <v>403</v>
      </c>
      <c r="PM10" t="s">
        <v>403</v>
      </c>
      <c r="PN10" t="s">
        <v>403</v>
      </c>
      <c r="PO10" t="s">
        <v>403</v>
      </c>
      <c r="PP10" t="s">
        <v>403</v>
      </c>
      <c r="PQ10" t="s">
        <v>403</v>
      </c>
      <c r="PR10">
        <v>1595</v>
      </c>
      <c r="PS10">
        <v>29200</v>
      </c>
      <c r="PT10">
        <v>44700</v>
      </c>
      <c r="PU10">
        <v>60700</v>
      </c>
      <c r="PV10" t="s">
        <v>403</v>
      </c>
      <c r="PW10" t="s">
        <v>403</v>
      </c>
      <c r="PX10" t="s">
        <v>403</v>
      </c>
      <c r="PY10" t="s">
        <v>403</v>
      </c>
      <c r="PZ10" t="s">
        <v>403</v>
      </c>
      <c r="QA10" t="s">
        <v>403</v>
      </c>
      <c r="QB10" t="s">
        <v>403</v>
      </c>
      <c r="QC10" t="s">
        <v>403</v>
      </c>
      <c r="QD10">
        <v>2370</v>
      </c>
      <c r="QE10">
        <v>33100</v>
      </c>
      <c r="QF10">
        <v>36100</v>
      </c>
      <c r="QG10">
        <v>38200</v>
      </c>
      <c r="QH10" t="s">
        <v>403</v>
      </c>
      <c r="QI10" t="s">
        <v>403</v>
      </c>
      <c r="QJ10" t="s">
        <v>403</v>
      </c>
      <c r="QK10" t="s">
        <v>403</v>
      </c>
      <c r="QL10" t="s">
        <v>403</v>
      </c>
      <c r="QM10" t="s">
        <v>403</v>
      </c>
      <c r="QN10" t="s">
        <v>403</v>
      </c>
      <c r="QO10" t="s">
        <v>403</v>
      </c>
      <c r="QP10">
        <v>2010</v>
      </c>
      <c r="QQ10">
        <v>38200</v>
      </c>
      <c r="QR10">
        <v>43100</v>
      </c>
      <c r="QS10">
        <v>46500</v>
      </c>
      <c r="QT10" t="s">
        <v>403</v>
      </c>
      <c r="QU10" t="s">
        <v>403</v>
      </c>
      <c r="QV10" t="s">
        <v>403</v>
      </c>
      <c r="QW10" t="s">
        <v>403</v>
      </c>
      <c r="QX10" t="s">
        <v>403</v>
      </c>
      <c r="QY10" t="s">
        <v>403</v>
      </c>
      <c r="QZ10" t="s">
        <v>403</v>
      </c>
      <c r="RA10" t="s">
        <v>403</v>
      </c>
      <c r="RB10">
        <v>2015</v>
      </c>
      <c r="RC10">
        <v>43000</v>
      </c>
      <c r="RD10">
        <v>48800</v>
      </c>
      <c r="RE10">
        <v>54500</v>
      </c>
      <c r="RF10" t="s">
        <v>403</v>
      </c>
      <c r="RG10" t="s">
        <v>403</v>
      </c>
      <c r="RH10" t="s">
        <v>403</v>
      </c>
      <c r="RI10" t="s">
        <v>403</v>
      </c>
      <c r="RJ10" t="s">
        <v>403</v>
      </c>
      <c r="RK10" t="s">
        <v>403</v>
      </c>
      <c r="RL10" t="s">
        <v>403</v>
      </c>
      <c r="RM10" t="s">
        <v>403</v>
      </c>
      <c r="RN10">
        <v>1200</v>
      </c>
      <c r="RO10">
        <v>52000</v>
      </c>
      <c r="RP10">
        <v>64400</v>
      </c>
      <c r="RQ10">
        <v>81400</v>
      </c>
    </row>
    <row r="11" spans="2:485" x14ac:dyDescent="0.45">
      <c r="B11"/>
      <c r="E11" t="s">
        <v>404</v>
      </c>
      <c r="F11" t="s">
        <v>405</v>
      </c>
      <c r="G11" t="s">
        <v>406</v>
      </c>
      <c r="H11" t="s">
        <v>407</v>
      </c>
      <c r="I11" t="s">
        <v>408</v>
      </c>
      <c r="J11" t="s">
        <v>409</v>
      </c>
      <c r="K11" t="s">
        <v>410</v>
      </c>
      <c r="L11" t="s">
        <v>411</v>
      </c>
      <c r="M11" t="s">
        <v>412</v>
      </c>
      <c r="N11" t="s">
        <v>413</v>
      </c>
      <c r="O11" t="s">
        <v>414</v>
      </c>
      <c r="P11" t="s">
        <v>415</v>
      </c>
      <c r="Q11" t="s">
        <v>416</v>
      </c>
      <c r="R11" t="s">
        <v>417</v>
      </c>
      <c r="S11" t="s">
        <v>418</v>
      </c>
      <c r="T11" t="s">
        <v>419</v>
      </c>
      <c r="U11" t="s">
        <v>420</v>
      </c>
      <c r="V11" t="s">
        <v>421</v>
      </c>
      <c r="W11" t="s">
        <v>422</v>
      </c>
      <c r="X11" t="s">
        <v>423</v>
      </c>
      <c r="Y11" t="s">
        <v>424</v>
      </c>
      <c r="Z11" t="s">
        <v>425</v>
      </c>
      <c r="AA11" t="s">
        <v>426</v>
      </c>
      <c r="AB11" t="s">
        <v>427</v>
      </c>
      <c r="AC11" t="s">
        <v>428</v>
      </c>
      <c r="AD11" t="s">
        <v>429</v>
      </c>
      <c r="AE11" t="s">
        <v>430</v>
      </c>
      <c r="AF11" t="s">
        <v>431</v>
      </c>
      <c r="AG11" t="s">
        <v>432</v>
      </c>
      <c r="AH11" t="s">
        <v>433</v>
      </c>
      <c r="AI11" t="s">
        <v>434</v>
      </c>
      <c r="AJ11" t="s">
        <v>435</v>
      </c>
      <c r="AK11" t="s">
        <v>436</v>
      </c>
      <c r="AL11" t="s">
        <v>437</v>
      </c>
      <c r="AM11" t="s">
        <v>438</v>
      </c>
      <c r="AN11" t="s">
        <v>415</v>
      </c>
      <c r="AO11" t="s">
        <v>439</v>
      </c>
      <c r="AP11">
        <v>610</v>
      </c>
      <c r="AQ11">
        <v>19.899999999999999</v>
      </c>
      <c r="AR11">
        <v>490</v>
      </c>
      <c r="AS11">
        <v>6</v>
      </c>
      <c r="AT11">
        <v>8</v>
      </c>
      <c r="AU11">
        <v>52.9</v>
      </c>
      <c r="AV11">
        <v>59.7</v>
      </c>
      <c r="AW11">
        <v>66</v>
      </c>
      <c r="AX11">
        <v>305</v>
      </c>
      <c r="AY11">
        <v>33200</v>
      </c>
      <c r="AZ11">
        <v>36800</v>
      </c>
      <c r="BA11">
        <v>39000</v>
      </c>
      <c r="BB11">
        <v>630</v>
      </c>
      <c r="BC11">
        <v>24.4</v>
      </c>
      <c r="BD11">
        <v>475</v>
      </c>
      <c r="BE11">
        <v>15.4</v>
      </c>
      <c r="BF11">
        <v>4.4000000000000004</v>
      </c>
      <c r="BG11">
        <v>40.4</v>
      </c>
      <c r="BH11">
        <v>51.3</v>
      </c>
      <c r="BI11">
        <v>55.8</v>
      </c>
      <c r="BJ11">
        <v>245</v>
      </c>
      <c r="BK11">
        <v>40400</v>
      </c>
      <c r="BL11">
        <v>43900</v>
      </c>
      <c r="BM11">
        <v>46300</v>
      </c>
      <c r="BN11">
        <v>555</v>
      </c>
      <c r="BO11">
        <v>24.1</v>
      </c>
      <c r="BP11">
        <v>420</v>
      </c>
      <c r="BQ11">
        <v>22.3</v>
      </c>
      <c r="BR11">
        <v>4.7</v>
      </c>
      <c r="BS11">
        <v>37.6</v>
      </c>
      <c r="BT11">
        <v>45.2</v>
      </c>
      <c r="BU11">
        <v>49</v>
      </c>
      <c r="BV11">
        <v>200</v>
      </c>
      <c r="BW11">
        <v>42900</v>
      </c>
      <c r="BX11">
        <v>50300</v>
      </c>
      <c r="BY11">
        <v>54100</v>
      </c>
      <c r="BZ11">
        <v>405</v>
      </c>
      <c r="CA11">
        <v>23.6</v>
      </c>
      <c r="CB11">
        <v>310</v>
      </c>
      <c r="CC11">
        <v>26.5</v>
      </c>
      <c r="CD11">
        <v>2.7</v>
      </c>
      <c r="CE11">
        <v>32.1</v>
      </c>
      <c r="CF11">
        <v>45</v>
      </c>
      <c r="CG11">
        <v>47.2</v>
      </c>
      <c r="CH11">
        <v>120</v>
      </c>
      <c r="CI11">
        <v>43900</v>
      </c>
      <c r="CJ11">
        <v>59100</v>
      </c>
      <c r="CK11">
        <v>72200</v>
      </c>
      <c r="CL11">
        <v>355</v>
      </c>
      <c r="CM11">
        <v>21</v>
      </c>
      <c r="CN11">
        <v>280</v>
      </c>
      <c r="CO11">
        <v>5.3</v>
      </c>
      <c r="CP11">
        <v>8.1</v>
      </c>
      <c r="CQ11">
        <v>52.7</v>
      </c>
      <c r="CR11">
        <v>60</v>
      </c>
      <c r="CS11">
        <v>65.5</v>
      </c>
      <c r="CT11">
        <v>180</v>
      </c>
      <c r="CU11">
        <v>33600</v>
      </c>
      <c r="CV11">
        <v>36800</v>
      </c>
      <c r="CW11">
        <v>38900</v>
      </c>
      <c r="CX11">
        <v>355</v>
      </c>
      <c r="CY11">
        <v>26.2</v>
      </c>
      <c r="CZ11">
        <v>260</v>
      </c>
      <c r="DA11">
        <v>16.100000000000001</v>
      </c>
      <c r="DB11">
        <v>3.7</v>
      </c>
      <c r="DC11">
        <v>42.3</v>
      </c>
      <c r="DD11">
        <v>51.3</v>
      </c>
      <c r="DE11">
        <v>54.1</v>
      </c>
      <c r="DF11">
        <v>145</v>
      </c>
      <c r="DG11">
        <v>40300</v>
      </c>
      <c r="DH11">
        <v>43900</v>
      </c>
      <c r="DI11">
        <v>45800</v>
      </c>
      <c r="DJ11">
        <v>335</v>
      </c>
      <c r="DK11">
        <v>24.5</v>
      </c>
      <c r="DL11">
        <v>255</v>
      </c>
      <c r="DM11">
        <v>23.9</v>
      </c>
      <c r="DN11">
        <v>3.5</v>
      </c>
      <c r="DO11">
        <v>38.200000000000003</v>
      </c>
      <c r="DP11">
        <v>45.1</v>
      </c>
      <c r="DQ11">
        <v>48.1</v>
      </c>
      <c r="DR11">
        <v>120</v>
      </c>
      <c r="DS11">
        <v>41500</v>
      </c>
      <c r="DT11">
        <v>49500</v>
      </c>
      <c r="DU11">
        <v>52800</v>
      </c>
      <c r="DV11">
        <v>240</v>
      </c>
      <c r="DW11">
        <v>25.7</v>
      </c>
      <c r="DX11">
        <v>180</v>
      </c>
      <c r="DY11">
        <v>29.9</v>
      </c>
      <c r="DZ11">
        <v>3.3</v>
      </c>
      <c r="EA11">
        <v>28.1</v>
      </c>
      <c r="EB11">
        <v>39</v>
      </c>
      <c r="EC11">
        <v>41.1</v>
      </c>
      <c r="ED11">
        <v>60</v>
      </c>
      <c r="EE11">
        <v>37300</v>
      </c>
      <c r="EF11">
        <v>55200</v>
      </c>
      <c r="EG11">
        <v>63500</v>
      </c>
      <c r="EH11">
        <v>255</v>
      </c>
      <c r="EI11">
        <v>18.399999999999999</v>
      </c>
      <c r="EJ11">
        <v>210</v>
      </c>
      <c r="EK11">
        <v>7</v>
      </c>
      <c r="EL11">
        <v>7.8</v>
      </c>
      <c r="EM11">
        <v>53.1</v>
      </c>
      <c r="EN11">
        <v>59.4</v>
      </c>
      <c r="EO11">
        <v>66.8</v>
      </c>
      <c r="EP11">
        <v>125</v>
      </c>
      <c r="EQ11">
        <v>33000</v>
      </c>
      <c r="ER11">
        <v>36500</v>
      </c>
      <c r="ES11">
        <v>39200</v>
      </c>
      <c r="ET11">
        <v>275</v>
      </c>
      <c r="EU11">
        <v>22.1</v>
      </c>
      <c r="EV11">
        <v>215</v>
      </c>
      <c r="EW11">
        <v>14.5</v>
      </c>
      <c r="EX11">
        <v>5.4</v>
      </c>
      <c r="EY11">
        <v>38</v>
      </c>
      <c r="EZ11">
        <v>51.4</v>
      </c>
      <c r="FA11">
        <v>58</v>
      </c>
      <c r="FB11">
        <v>100</v>
      </c>
      <c r="FC11">
        <v>41100</v>
      </c>
      <c r="FD11">
        <v>45000</v>
      </c>
      <c r="FE11">
        <v>49000</v>
      </c>
      <c r="FF11">
        <v>220</v>
      </c>
      <c r="FG11">
        <v>23.4</v>
      </c>
      <c r="FH11">
        <v>165</v>
      </c>
      <c r="FI11">
        <v>19.7</v>
      </c>
      <c r="FJ11">
        <v>6.4</v>
      </c>
      <c r="FK11">
        <v>36.700000000000003</v>
      </c>
      <c r="FL11">
        <v>45.4</v>
      </c>
      <c r="FM11">
        <v>50.5</v>
      </c>
      <c r="FN11">
        <v>80</v>
      </c>
      <c r="FO11">
        <v>46200</v>
      </c>
      <c r="FP11">
        <v>51300</v>
      </c>
      <c r="FQ11">
        <v>55400</v>
      </c>
      <c r="FR11">
        <v>165</v>
      </c>
      <c r="FS11">
        <v>20.399999999999999</v>
      </c>
      <c r="FT11">
        <v>130</v>
      </c>
      <c r="FU11">
        <v>21.6</v>
      </c>
      <c r="FV11">
        <v>1.8</v>
      </c>
      <c r="FW11">
        <v>37.9</v>
      </c>
      <c r="FX11">
        <v>53.7</v>
      </c>
      <c r="FY11">
        <v>56.1</v>
      </c>
      <c r="FZ11">
        <v>60</v>
      </c>
      <c r="GA11">
        <v>53700</v>
      </c>
      <c r="GB11">
        <v>64000</v>
      </c>
      <c r="GC11">
        <v>76200</v>
      </c>
      <c r="GD11">
        <v>590</v>
      </c>
      <c r="GE11">
        <v>22.6</v>
      </c>
      <c r="GF11">
        <v>455</v>
      </c>
      <c r="GG11">
        <v>5.8</v>
      </c>
      <c r="GH11">
        <v>5.9</v>
      </c>
      <c r="GI11">
        <v>57.2</v>
      </c>
      <c r="GJ11">
        <v>61.3</v>
      </c>
      <c r="GK11">
        <v>65.7</v>
      </c>
      <c r="GL11">
        <v>315</v>
      </c>
      <c r="GM11">
        <v>32700</v>
      </c>
      <c r="GN11">
        <v>36400</v>
      </c>
      <c r="GO11">
        <v>38700</v>
      </c>
      <c r="GP11">
        <v>565</v>
      </c>
      <c r="GQ11">
        <v>25.4</v>
      </c>
      <c r="GR11">
        <v>420</v>
      </c>
      <c r="GS11">
        <v>15.6</v>
      </c>
      <c r="GT11">
        <v>4.4000000000000004</v>
      </c>
      <c r="GU11">
        <v>41.4</v>
      </c>
      <c r="GV11">
        <v>49.9</v>
      </c>
      <c r="GW11">
        <v>54.5</v>
      </c>
      <c r="GX11">
        <v>225</v>
      </c>
      <c r="GY11">
        <v>40800</v>
      </c>
      <c r="GZ11">
        <v>43800</v>
      </c>
      <c r="HA11">
        <v>46500</v>
      </c>
      <c r="HB11">
        <v>520</v>
      </c>
      <c r="HC11">
        <v>27.3</v>
      </c>
      <c r="HD11">
        <v>380</v>
      </c>
      <c r="HE11">
        <v>19.8</v>
      </c>
      <c r="HF11">
        <v>3.7</v>
      </c>
      <c r="HG11">
        <v>38.299999999999997</v>
      </c>
      <c r="HH11">
        <v>46.7</v>
      </c>
      <c r="HI11">
        <v>49.2</v>
      </c>
      <c r="HJ11">
        <v>190</v>
      </c>
      <c r="HK11">
        <v>42000</v>
      </c>
      <c r="HL11">
        <v>47600</v>
      </c>
      <c r="HM11">
        <v>51500</v>
      </c>
      <c r="HN11">
        <v>400</v>
      </c>
      <c r="HO11">
        <v>24.2</v>
      </c>
      <c r="HP11">
        <v>305</v>
      </c>
      <c r="HQ11">
        <v>23.2</v>
      </c>
      <c r="HR11">
        <v>1</v>
      </c>
      <c r="HS11">
        <v>31</v>
      </c>
      <c r="HT11">
        <v>49.6</v>
      </c>
      <c r="HU11">
        <v>51.6</v>
      </c>
      <c r="HV11">
        <v>110</v>
      </c>
      <c r="HW11">
        <v>43400</v>
      </c>
      <c r="HX11">
        <v>57500</v>
      </c>
      <c r="HY11">
        <v>67000</v>
      </c>
      <c r="HZ11">
        <v>355</v>
      </c>
      <c r="IA11">
        <v>22.4</v>
      </c>
      <c r="IB11">
        <v>275</v>
      </c>
      <c r="IC11">
        <v>6.5</v>
      </c>
      <c r="ID11">
        <v>7.1</v>
      </c>
      <c r="IE11">
        <v>56.1</v>
      </c>
      <c r="IF11">
        <v>60.1</v>
      </c>
      <c r="IG11">
        <v>64</v>
      </c>
      <c r="IH11">
        <v>190</v>
      </c>
      <c r="II11">
        <v>32900</v>
      </c>
      <c r="IJ11">
        <v>36400</v>
      </c>
      <c r="IK11">
        <v>38300</v>
      </c>
      <c r="IL11">
        <v>335</v>
      </c>
      <c r="IM11">
        <v>27.5</v>
      </c>
      <c r="IN11">
        <v>245</v>
      </c>
      <c r="IO11">
        <v>15.2</v>
      </c>
      <c r="IP11">
        <v>5.4</v>
      </c>
      <c r="IQ11">
        <v>41.8</v>
      </c>
      <c r="IR11">
        <v>47.5</v>
      </c>
      <c r="IS11">
        <v>51.9</v>
      </c>
      <c r="IT11">
        <v>135</v>
      </c>
      <c r="IU11">
        <v>39600</v>
      </c>
      <c r="IV11">
        <v>43600</v>
      </c>
      <c r="IW11">
        <v>46100</v>
      </c>
      <c r="IX11">
        <v>310</v>
      </c>
      <c r="IY11">
        <v>30.8</v>
      </c>
      <c r="IZ11">
        <v>215</v>
      </c>
      <c r="JA11">
        <v>19.8</v>
      </c>
      <c r="JB11">
        <v>4.5</v>
      </c>
      <c r="JC11">
        <v>36.700000000000003</v>
      </c>
      <c r="JD11">
        <v>42.9</v>
      </c>
      <c r="JE11">
        <v>44.8</v>
      </c>
      <c r="JF11">
        <v>110</v>
      </c>
      <c r="JG11">
        <v>37200</v>
      </c>
      <c r="JH11">
        <v>46000</v>
      </c>
      <c r="JI11">
        <v>50200</v>
      </c>
      <c r="JJ11">
        <v>220</v>
      </c>
      <c r="JK11">
        <v>28.6</v>
      </c>
      <c r="JL11">
        <v>155</v>
      </c>
      <c r="JM11">
        <v>22.5</v>
      </c>
      <c r="JN11">
        <v>1.4</v>
      </c>
      <c r="JO11">
        <v>29.1</v>
      </c>
      <c r="JP11">
        <v>45.6</v>
      </c>
      <c r="JQ11">
        <v>47.5</v>
      </c>
      <c r="JR11">
        <v>55</v>
      </c>
      <c r="JS11">
        <v>34000</v>
      </c>
      <c r="JT11">
        <v>54300</v>
      </c>
      <c r="JU11">
        <v>63300</v>
      </c>
      <c r="JV11">
        <v>235</v>
      </c>
      <c r="JW11">
        <v>22.9</v>
      </c>
      <c r="JX11">
        <v>180</v>
      </c>
      <c r="JY11">
        <v>4.7</v>
      </c>
      <c r="JZ11">
        <v>4.2</v>
      </c>
      <c r="KA11">
        <v>59</v>
      </c>
      <c r="KB11">
        <v>63.2</v>
      </c>
      <c r="KC11">
        <v>68.2</v>
      </c>
      <c r="KD11">
        <v>125</v>
      </c>
      <c r="KE11">
        <v>32000</v>
      </c>
      <c r="KF11">
        <v>36300</v>
      </c>
      <c r="KG11">
        <v>39300</v>
      </c>
      <c r="KH11">
        <v>230</v>
      </c>
      <c r="KI11">
        <v>22.4</v>
      </c>
      <c r="KJ11">
        <v>175</v>
      </c>
      <c r="KK11">
        <v>16.2</v>
      </c>
      <c r="KL11">
        <v>3.1</v>
      </c>
      <c r="KM11">
        <v>40.799999999999997</v>
      </c>
      <c r="KN11">
        <v>53.5</v>
      </c>
      <c r="KO11">
        <v>58.3</v>
      </c>
      <c r="KP11">
        <v>90</v>
      </c>
      <c r="KQ11">
        <v>41800</v>
      </c>
      <c r="KR11">
        <v>43900</v>
      </c>
      <c r="KS11">
        <v>48000</v>
      </c>
      <c r="KT11">
        <v>210</v>
      </c>
      <c r="KU11">
        <v>22.2</v>
      </c>
      <c r="KV11">
        <v>165</v>
      </c>
      <c r="KW11">
        <v>19.8</v>
      </c>
      <c r="KX11">
        <v>2.4</v>
      </c>
      <c r="KY11">
        <v>40.6</v>
      </c>
      <c r="KZ11">
        <v>52.4</v>
      </c>
      <c r="LA11">
        <v>55.7</v>
      </c>
      <c r="LB11">
        <v>80</v>
      </c>
      <c r="LC11">
        <v>43700</v>
      </c>
      <c r="LD11">
        <v>49000</v>
      </c>
      <c r="LE11">
        <v>53800</v>
      </c>
      <c r="LF11">
        <v>185</v>
      </c>
      <c r="LG11">
        <v>19</v>
      </c>
      <c r="LH11">
        <v>150</v>
      </c>
      <c r="LI11">
        <v>23.9</v>
      </c>
      <c r="LJ11">
        <v>0.5</v>
      </c>
      <c r="LK11">
        <v>33.200000000000003</v>
      </c>
      <c r="LL11">
        <v>54.3</v>
      </c>
      <c r="LM11">
        <v>56.5</v>
      </c>
      <c r="LN11">
        <v>55</v>
      </c>
      <c r="LO11">
        <v>48300</v>
      </c>
      <c r="LP11">
        <v>60700</v>
      </c>
      <c r="LQ11">
        <v>73600</v>
      </c>
      <c r="LR11">
        <v>630</v>
      </c>
      <c r="LS11">
        <v>24.7</v>
      </c>
      <c r="LT11">
        <v>475</v>
      </c>
      <c r="LU11">
        <v>6.5</v>
      </c>
      <c r="LV11">
        <v>5.4</v>
      </c>
      <c r="LW11">
        <v>49.4</v>
      </c>
      <c r="LX11">
        <v>56.1</v>
      </c>
      <c r="LY11">
        <v>63.4</v>
      </c>
      <c r="LZ11">
        <v>290</v>
      </c>
      <c r="MA11">
        <v>33100</v>
      </c>
      <c r="MB11">
        <v>36200</v>
      </c>
      <c r="MC11">
        <v>38000</v>
      </c>
      <c r="MD11">
        <v>630</v>
      </c>
      <c r="ME11">
        <v>24.7</v>
      </c>
      <c r="MF11">
        <v>475</v>
      </c>
      <c r="MG11">
        <v>6.5</v>
      </c>
      <c r="MH11">
        <v>5.4</v>
      </c>
      <c r="MI11">
        <v>49.4</v>
      </c>
      <c r="MJ11">
        <v>56.1</v>
      </c>
      <c r="MK11">
        <v>63.4</v>
      </c>
      <c r="ML11">
        <v>290</v>
      </c>
      <c r="MM11">
        <v>33100</v>
      </c>
      <c r="MN11">
        <v>36200</v>
      </c>
      <c r="MO11">
        <v>38000</v>
      </c>
      <c r="MP11">
        <v>555</v>
      </c>
      <c r="MQ11">
        <v>23.7</v>
      </c>
      <c r="MR11">
        <v>420</v>
      </c>
      <c r="MS11">
        <v>17.5</v>
      </c>
      <c r="MT11">
        <v>5.4</v>
      </c>
      <c r="MU11">
        <v>41.1</v>
      </c>
      <c r="MV11">
        <v>49.7</v>
      </c>
      <c r="MW11">
        <v>53.3</v>
      </c>
      <c r="MX11">
        <v>220</v>
      </c>
      <c r="MY11">
        <v>38900</v>
      </c>
      <c r="MZ11">
        <v>43200</v>
      </c>
      <c r="NA11">
        <v>45700</v>
      </c>
      <c r="NB11">
        <v>500</v>
      </c>
      <c r="NC11">
        <v>26.3</v>
      </c>
      <c r="ND11">
        <v>365</v>
      </c>
      <c r="NE11">
        <v>24.1</v>
      </c>
      <c r="NF11">
        <v>4.4000000000000004</v>
      </c>
      <c r="NG11">
        <v>34.9</v>
      </c>
      <c r="NH11">
        <v>43.2</v>
      </c>
      <c r="NI11">
        <v>45.2</v>
      </c>
      <c r="NJ11">
        <v>165</v>
      </c>
      <c r="NK11">
        <v>44500</v>
      </c>
      <c r="NL11">
        <v>48800</v>
      </c>
      <c r="NM11">
        <v>52300</v>
      </c>
      <c r="NN11">
        <v>335</v>
      </c>
      <c r="NO11">
        <v>25</v>
      </c>
      <c r="NP11">
        <v>250</v>
      </c>
      <c r="NQ11">
        <v>23.1</v>
      </c>
      <c r="NR11">
        <v>3.3</v>
      </c>
      <c r="NS11">
        <v>34.5</v>
      </c>
      <c r="NT11">
        <v>46.6</v>
      </c>
      <c r="NU11">
        <v>48.7</v>
      </c>
      <c r="NV11">
        <v>105</v>
      </c>
      <c r="NW11">
        <v>39000</v>
      </c>
      <c r="NX11">
        <v>55900</v>
      </c>
      <c r="NY11">
        <v>70700</v>
      </c>
      <c r="NZ11">
        <v>355</v>
      </c>
      <c r="OA11">
        <v>25.9</v>
      </c>
      <c r="OB11">
        <v>265</v>
      </c>
      <c r="OC11">
        <v>7.6</v>
      </c>
      <c r="OD11">
        <v>5.6</v>
      </c>
      <c r="OE11">
        <v>49</v>
      </c>
      <c r="OF11">
        <v>53.8</v>
      </c>
      <c r="OG11">
        <v>60.8</v>
      </c>
      <c r="OH11">
        <v>165</v>
      </c>
      <c r="OI11">
        <v>32100</v>
      </c>
      <c r="OJ11">
        <v>36100</v>
      </c>
      <c r="OK11">
        <v>37700</v>
      </c>
      <c r="OL11">
        <v>335</v>
      </c>
      <c r="OM11">
        <v>24.8</v>
      </c>
      <c r="ON11">
        <v>250</v>
      </c>
      <c r="OO11">
        <v>18.5</v>
      </c>
      <c r="OP11">
        <v>4.5</v>
      </c>
      <c r="OQ11">
        <v>41.5</v>
      </c>
      <c r="OR11">
        <v>49.8</v>
      </c>
      <c r="OS11">
        <v>52.2</v>
      </c>
      <c r="OT11">
        <v>135</v>
      </c>
      <c r="OU11">
        <v>37300</v>
      </c>
      <c r="OV11">
        <v>43000</v>
      </c>
      <c r="OW11">
        <v>45400</v>
      </c>
      <c r="OX11">
        <v>300</v>
      </c>
      <c r="OY11">
        <v>27.2</v>
      </c>
      <c r="OZ11">
        <v>220</v>
      </c>
      <c r="PA11">
        <v>23.8</v>
      </c>
      <c r="PB11">
        <v>4.5999999999999996</v>
      </c>
      <c r="PC11">
        <v>34.799999999999997</v>
      </c>
      <c r="PD11">
        <v>42.7</v>
      </c>
      <c r="PE11">
        <v>44.4</v>
      </c>
      <c r="PF11">
        <v>100</v>
      </c>
      <c r="PG11">
        <v>42600</v>
      </c>
      <c r="PH11">
        <v>48400</v>
      </c>
      <c r="PI11">
        <v>51400</v>
      </c>
      <c r="PJ11">
        <v>200</v>
      </c>
      <c r="PK11">
        <v>29.1</v>
      </c>
      <c r="PL11">
        <v>140</v>
      </c>
      <c r="PM11">
        <v>24.4</v>
      </c>
      <c r="PN11">
        <v>3</v>
      </c>
      <c r="PO11">
        <v>32.9</v>
      </c>
      <c r="PP11">
        <v>41.5</v>
      </c>
      <c r="PQ11">
        <v>43.5</v>
      </c>
      <c r="PR11">
        <v>65</v>
      </c>
      <c r="PS11">
        <v>33600</v>
      </c>
      <c r="PT11">
        <v>48600</v>
      </c>
      <c r="PU11">
        <v>62300</v>
      </c>
      <c r="PV11">
        <v>275</v>
      </c>
      <c r="PW11">
        <v>23.2</v>
      </c>
      <c r="PX11">
        <v>210</v>
      </c>
      <c r="PY11">
        <v>5.0999999999999996</v>
      </c>
      <c r="PZ11">
        <v>5.0999999999999996</v>
      </c>
      <c r="QA11">
        <v>50</v>
      </c>
      <c r="QB11">
        <v>59.1</v>
      </c>
      <c r="QC11">
        <v>66.7</v>
      </c>
      <c r="QD11">
        <v>130</v>
      </c>
      <c r="QE11">
        <v>34100</v>
      </c>
      <c r="QF11">
        <v>36400</v>
      </c>
      <c r="QG11">
        <v>38700</v>
      </c>
      <c r="QH11">
        <v>220</v>
      </c>
      <c r="QI11">
        <v>22</v>
      </c>
      <c r="QJ11">
        <v>170</v>
      </c>
      <c r="QK11">
        <v>16.100000000000001</v>
      </c>
      <c r="QL11">
        <v>6.9</v>
      </c>
      <c r="QM11">
        <v>40.4</v>
      </c>
      <c r="QN11">
        <v>49.5</v>
      </c>
      <c r="QO11">
        <v>55</v>
      </c>
      <c r="QP11">
        <v>85</v>
      </c>
      <c r="QQ11">
        <v>40200</v>
      </c>
      <c r="QR11">
        <v>43500</v>
      </c>
      <c r="QS11">
        <v>46000</v>
      </c>
      <c r="QT11">
        <v>220</v>
      </c>
      <c r="QU11">
        <v>23.4</v>
      </c>
      <c r="QV11">
        <v>165</v>
      </c>
      <c r="QW11">
        <v>19.7</v>
      </c>
      <c r="QX11">
        <v>6.4</v>
      </c>
      <c r="QY11">
        <v>36.700000000000003</v>
      </c>
      <c r="QZ11">
        <v>45.4</v>
      </c>
      <c r="RA11">
        <v>50.5</v>
      </c>
      <c r="RB11">
        <v>80</v>
      </c>
      <c r="RC11">
        <v>46200</v>
      </c>
      <c r="RD11">
        <v>51300</v>
      </c>
      <c r="RE11">
        <v>55400</v>
      </c>
      <c r="RF11">
        <v>135</v>
      </c>
      <c r="RG11">
        <v>18.8</v>
      </c>
      <c r="RH11">
        <v>110</v>
      </c>
      <c r="RI11">
        <v>21.1</v>
      </c>
      <c r="RJ11">
        <v>3.8</v>
      </c>
      <c r="RK11">
        <v>36.799999999999997</v>
      </c>
      <c r="RL11">
        <v>54.1</v>
      </c>
      <c r="RM11">
        <v>56.4</v>
      </c>
      <c r="RN11">
        <v>45</v>
      </c>
      <c r="RO11">
        <v>52200</v>
      </c>
      <c r="RP11">
        <v>65300</v>
      </c>
      <c r="RQ11">
        <v>91000</v>
      </c>
    </row>
    <row r="12" spans="2:485" x14ac:dyDescent="0.45">
      <c r="B12"/>
      <c r="E12" t="s">
        <v>440</v>
      </c>
      <c r="F12" t="s">
        <v>441</v>
      </c>
      <c r="G12" t="s">
        <v>442</v>
      </c>
      <c r="H12" t="s">
        <v>443</v>
      </c>
      <c r="I12" t="s">
        <v>444</v>
      </c>
      <c r="J12" t="s">
        <v>445</v>
      </c>
      <c r="K12" t="s">
        <v>446</v>
      </c>
      <c r="L12" t="s">
        <v>447</v>
      </c>
      <c r="M12" t="s">
        <v>448</v>
      </c>
      <c r="N12" t="s">
        <v>449</v>
      </c>
      <c r="O12" t="s">
        <v>450</v>
      </c>
      <c r="P12" t="s">
        <v>451</v>
      </c>
      <c r="Q12" t="s">
        <v>452</v>
      </c>
      <c r="R12" t="s">
        <v>453</v>
      </c>
      <c r="S12" t="s">
        <v>454</v>
      </c>
      <c r="T12" t="s">
        <v>455</v>
      </c>
      <c r="U12" t="s">
        <v>456</v>
      </c>
      <c r="V12" t="s">
        <v>457</v>
      </c>
      <c r="W12" t="s">
        <v>458</v>
      </c>
      <c r="X12" t="s">
        <v>459</v>
      </c>
      <c r="Y12" t="s">
        <v>460</v>
      </c>
      <c r="Z12" t="s">
        <v>461</v>
      </c>
      <c r="AA12" t="s">
        <v>462</v>
      </c>
      <c r="AB12" t="s">
        <v>463</v>
      </c>
      <c r="AC12" t="s">
        <v>464</v>
      </c>
      <c r="AD12" t="s">
        <v>465</v>
      </c>
      <c r="AE12" t="s">
        <v>466</v>
      </c>
      <c r="AF12" t="s">
        <v>467</v>
      </c>
      <c r="AG12" t="s">
        <v>468</v>
      </c>
      <c r="AH12" t="s">
        <v>469</v>
      </c>
      <c r="AI12" t="s">
        <v>470</v>
      </c>
      <c r="AJ12" t="s">
        <v>471</v>
      </c>
      <c r="AK12" t="s">
        <v>472</v>
      </c>
      <c r="AL12" t="s">
        <v>473</v>
      </c>
      <c r="AM12" t="s">
        <v>474</v>
      </c>
      <c r="AN12" t="s">
        <v>451</v>
      </c>
      <c r="AO12" t="s">
        <v>475</v>
      </c>
      <c r="AP12">
        <v>255</v>
      </c>
      <c r="AQ12">
        <v>5.5</v>
      </c>
      <c r="AR12">
        <v>240</v>
      </c>
      <c r="AS12">
        <v>12.1</v>
      </c>
      <c r="AT12">
        <v>7</v>
      </c>
      <c r="AU12">
        <v>53.1</v>
      </c>
      <c r="AV12">
        <v>73</v>
      </c>
      <c r="AW12">
        <v>75.400000000000006</v>
      </c>
      <c r="AX12">
        <v>135</v>
      </c>
      <c r="AY12">
        <v>24500</v>
      </c>
      <c r="AZ12">
        <v>27500</v>
      </c>
      <c r="BA12">
        <v>30900</v>
      </c>
      <c r="BB12">
        <v>165</v>
      </c>
      <c r="BC12">
        <v>8</v>
      </c>
      <c r="BD12">
        <v>150</v>
      </c>
      <c r="BE12">
        <v>25.2</v>
      </c>
      <c r="BF12">
        <v>8</v>
      </c>
      <c r="BG12">
        <v>35.6</v>
      </c>
      <c r="BH12">
        <v>57.1</v>
      </c>
      <c r="BI12">
        <v>58.9</v>
      </c>
      <c r="BJ12">
        <v>55</v>
      </c>
      <c r="BK12">
        <v>24600</v>
      </c>
      <c r="BL12">
        <v>28500</v>
      </c>
      <c r="BM12">
        <v>32800</v>
      </c>
      <c r="BN12">
        <v>80</v>
      </c>
      <c r="BO12">
        <v>7.5</v>
      </c>
      <c r="BP12">
        <v>75</v>
      </c>
      <c r="BQ12">
        <v>26.4</v>
      </c>
      <c r="BR12">
        <v>2.5</v>
      </c>
      <c r="BS12">
        <v>48.4</v>
      </c>
      <c r="BT12">
        <v>59.7</v>
      </c>
      <c r="BU12">
        <v>63.5</v>
      </c>
      <c r="BV12">
        <v>35</v>
      </c>
      <c r="BW12">
        <v>23600</v>
      </c>
      <c r="BX12">
        <v>31000</v>
      </c>
      <c r="BY12">
        <v>38100</v>
      </c>
      <c r="BZ12">
        <v>55</v>
      </c>
      <c r="CA12">
        <v>22.9</v>
      </c>
      <c r="CB12">
        <v>40</v>
      </c>
      <c r="CC12">
        <v>38.5</v>
      </c>
      <c r="CD12">
        <v>1.8</v>
      </c>
      <c r="CE12">
        <v>27.5</v>
      </c>
      <c r="CF12">
        <v>36.700000000000003</v>
      </c>
      <c r="CG12">
        <v>36.700000000000003</v>
      </c>
      <c r="CH12">
        <v>15</v>
      </c>
      <c r="CI12">
        <v>32400</v>
      </c>
      <c r="CJ12">
        <v>35900</v>
      </c>
      <c r="CK12">
        <v>40000</v>
      </c>
      <c r="CL12">
        <v>230</v>
      </c>
      <c r="CM12">
        <v>5.2</v>
      </c>
      <c r="CN12">
        <v>220</v>
      </c>
      <c r="CO12">
        <v>11.3</v>
      </c>
      <c r="CP12">
        <v>7</v>
      </c>
      <c r="CQ12">
        <v>55.3</v>
      </c>
      <c r="CR12">
        <v>73.900000000000006</v>
      </c>
      <c r="CS12">
        <v>76.5</v>
      </c>
      <c r="CT12">
        <v>125</v>
      </c>
      <c r="CU12">
        <v>24500</v>
      </c>
      <c r="CV12">
        <v>27400</v>
      </c>
      <c r="CW12">
        <v>31500</v>
      </c>
      <c r="CX12">
        <v>155</v>
      </c>
      <c r="CY12">
        <v>8.5</v>
      </c>
      <c r="CZ12">
        <v>140</v>
      </c>
      <c r="DA12">
        <v>26.8</v>
      </c>
      <c r="DB12">
        <v>7.8</v>
      </c>
      <c r="DC12">
        <v>34.6</v>
      </c>
      <c r="DD12">
        <v>54.9</v>
      </c>
      <c r="DE12">
        <v>56.9</v>
      </c>
      <c r="DF12">
        <v>50</v>
      </c>
      <c r="DG12">
        <v>23700</v>
      </c>
      <c r="DH12">
        <v>28300</v>
      </c>
      <c r="DI12">
        <v>32100</v>
      </c>
      <c r="DJ12">
        <v>75</v>
      </c>
      <c r="DK12">
        <v>7.9</v>
      </c>
      <c r="DL12">
        <v>70</v>
      </c>
      <c r="DM12">
        <v>23.8</v>
      </c>
      <c r="DN12">
        <v>2.6</v>
      </c>
      <c r="DO12">
        <v>49.7</v>
      </c>
      <c r="DP12">
        <v>61.6</v>
      </c>
      <c r="DQ12">
        <v>65.599999999999994</v>
      </c>
      <c r="DR12">
        <v>35</v>
      </c>
      <c r="DS12">
        <v>21500</v>
      </c>
      <c r="DT12">
        <v>31000</v>
      </c>
      <c r="DU12">
        <v>38400</v>
      </c>
      <c r="DV12">
        <v>55</v>
      </c>
      <c r="DW12">
        <v>23.4</v>
      </c>
      <c r="DX12">
        <v>40</v>
      </c>
      <c r="DY12">
        <v>39.299999999999997</v>
      </c>
      <c r="DZ12">
        <v>1.9</v>
      </c>
      <c r="EA12">
        <v>26.2</v>
      </c>
      <c r="EB12">
        <v>35.5</v>
      </c>
      <c r="EC12">
        <v>35.5</v>
      </c>
      <c r="ED12">
        <v>15</v>
      </c>
      <c r="EE12">
        <v>32400</v>
      </c>
      <c r="EF12">
        <v>35300</v>
      </c>
      <c r="EG12">
        <v>37900</v>
      </c>
      <c r="EH12">
        <v>25</v>
      </c>
      <c r="EI12">
        <v>7.8</v>
      </c>
      <c r="EJ12">
        <v>25</v>
      </c>
      <c r="EK12">
        <v>19.5</v>
      </c>
      <c r="EL12">
        <v>7.8</v>
      </c>
      <c r="EM12">
        <v>33.799999999999997</v>
      </c>
      <c r="EN12">
        <v>64.900000000000006</v>
      </c>
      <c r="EO12">
        <v>64.900000000000006</v>
      </c>
      <c r="EP12" t="s">
        <v>403</v>
      </c>
      <c r="EQ12" t="s">
        <v>403</v>
      </c>
      <c r="ER12" t="s">
        <v>403</v>
      </c>
      <c r="ES12" t="s">
        <v>403</v>
      </c>
      <c r="ET12">
        <v>10</v>
      </c>
      <c r="EU12">
        <v>0</v>
      </c>
      <c r="EV12">
        <v>10</v>
      </c>
      <c r="EW12">
        <v>0</v>
      </c>
      <c r="EX12">
        <v>10</v>
      </c>
      <c r="EY12">
        <v>50</v>
      </c>
      <c r="EZ12">
        <v>90</v>
      </c>
      <c r="FA12">
        <v>90</v>
      </c>
      <c r="FB12" t="s">
        <v>403</v>
      </c>
      <c r="FC12" t="s">
        <v>403</v>
      </c>
      <c r="FD12" t="s">
        <v>403</v>
      </c>
      <c r="FE12" t="s">
        <v>403</v>
      </c>
      <c r="FF12">
        <v>5</v>
      </c>
      <c r="FG12">
        <v>0</v>
      </c>
      <c r="FH12">
        <v>5</v>
      </c>
      <c r="FI12">
        <v>75</v>
      </c>
      <c r="FJ12">
        <v>0</v>
      </c>
      <c r="FK12">
        <v>25</v>
      </c>
      <c r="FL12">
        <v>25</v>
      </c>
      <c r="FM12">
        <v>25</v>
      </c>
      <c r="FN12" t="s">
        <v>403</v>
      </c>
      <c r="FO12" t="s">
        <v>403</v>
      </c>
      <c r="FP12" t="s">
        <v>403</v>
      </c>
      <c r="FQ12" t="s">
        <v>403</v>
      </c>
      <c r="FR12" t="s">
        <v>403</v>
      </c>
      <c r="FS12" t="s">
        <v>403</v>
      </c>
      <c r="FT12" t="s">
        <v>403</v>
      </c>
      <c r="FU12" t="s">
        <v>403</v>
      </c>
      <c r="FV12" t="s">
        <v>403</v>
      </c>
      <c r="FW12" t="s">
        <v>403</v>
      </c>
      <c r="FX12" t="s">
        <v>403</v>
      </c>
      <c r="FY12" t="s">
        <v>403</v>
      </c>
      <c r="FZ12" t="s">
        <v>403</v>
      </c>
      <c r="GA12" t="s">
        <v>403</v>
      </c>
      <c r="GB12" t="s">
        <v>403</v>
      </c>
      <c r="GC12" t="s">
        <v>403</v>
      </c>
      <c r="GD12">
        <v>230</v>
      </c>
      <c r="GE12">
        <v>6.5</v>
      </c>
      <c r="GF12">
        <v>220</v>
      </c>
      <c r="GG12">
        <v>10.3</v>
      </c>
      <c r="GH12">
        <v>8.6</v>
      </c>
      <c r="GI12">
        <v>52.7</v>
      </c>
      <c r="GJ12">
        <v>72</v>
      </c>
      <c r="GK12">
        <v>74.599999999999994</v>
      </c>
      <c r="GL12">
        <v>115</v>
      </c>
      <c r="GM12">
        <v>25400</v>
      </c>
      <c r="GN12">
        <v>28500</v>
      </c>
      <c r="GO12">
        <v>31900</v>
      </c>
      <c r="GP12">
        <v>105</v>
      </c>
      <c r="GQ12">
        <v>11.3</v>
      </c>
      <c r="GR12">
        <v>95</v>
      </c>
      <c r="GS12">
        <v>19.8</v>
      </c>
      <c r="GT12">
        <v>6.6</v>
      </c>
      <c r="GU12">
        <v>45.3</v>
      </c>
      <c r="GV12">
        <v>61.3</v>
      </c>
      <c r="GW12">
        <v>62.3</v>
      </c>
      <c r="GX12">
        <v>45</v>
      </c>
      <c r="GY12">
        <v>21100</v>
      </c>
      <c r="GZ12">
        <v>27200</v>
      </c>
      <c r="HA12">
        <v>31000</v>
      </c>
      <c r="HB12">
        <v>100</v>
      </c>
      <c r="HC12">
        <v>12.2</v>
      </c>
      <c r="HD12">
        <v>85</v>
      </c>
      <c r="HE12">
        <v>33.700000000000003</v>
      </c>
      <c r="HF12">
        <v>5.0999999999999996</v>
      </c>
      <c r="HG12">
        <v>33.700000000000003</v>
      </c>
      <c r="HH12">
        <v>48</v>
      </c>
      <c r="HI12">
        <v>49</v>
      </c>
      <c r="HJ12">
        <v>30</v>
      </c>
      <c r="HK12">
        <v>22600</v>
      </c>
      <c r="HL12">
        <v>28800</v>
      </c>
      <c r="HM12">
        <v>34700</v>
      </c>
      <c r="HN12">
        <v>80</v>
      </c>
      <c r="HO12">
        <v>30.8</v>
      </c>
      <c r="HP12">
        <v>55</v>
      </c>
      <c r="HQ12">
        <v>35.9</v>
      </c>
      <c r="HR12">
        <v>0</v>
      </c>
      <c r="HS12">
        <v>20.9</v>
      </c>
      <c r="HT12">
        <v>32</v>
      </c>
      <c r="HU12">
        <v>33.299999999999997</v>
      </c>
      <c r="HV12">
        <v>15</v>
      </c>
      <c r="HW12">
        <v>33100</v>
      </c>
      <c r="HX12">
        <v>40200</v>
      </c>
      <c r="HY12">
        <v>43600</v>
      </c>
      <c r="HZ12">
        <v>220</v>
      </c>
      <c r="IA12">
        <v>6.3</v>
      </c>
      <c r="IB12">
        <v>210</v>
      </c>
      <c r="IC12">
        <v>9.4</v>
      </c>
      <c r="ID12">
        <v>9</v>
      </c>
      <c r="IE12">
        <v>53.7</v>
      </c>
      <c r="IF12">
        <v>72.599999999999994</v>
      </c>
      <c r="IG12">
        <v>75.3</v>
      </c>
      <c r="IH12">
        <v>115</v>
      </c>
      <c r="II12">
        <v>25500</v>
      </c>
      <c r="IJ12">
        <v>28500</v>
      </c>
      <c r="IK12">
        <v>31900</v>
      </c>
      <c r="IL12">
        <v>90</v>
      </c>
      <c r="IM12">
        <v>13</v>
      </c>
      <c r="IN12">
        <v>80</v>
      </c>
      <c r="IO12">
        <v>19.600000000000001</v>
      </c>
      <c r="IP12">
        <v>6.5</v>
      </c>
      <c r="IQ12">
        <v>43.5</v>
      </c>
      <c r="IR12">
        <v>60.9</v>
      </c>
      <c r="IS12">
        <v>60.9</v>
      </c>
      <c r="IT12">
        <v>35</v>
      </c>
      <c r="IU12">
        <v>21300</v>
      </c>
      <c r="IV12">
        <v>26900</v>
      </c>
      <c r="IW12">
        <v>30500</v>
      </c>
      <c r="IX12">
        <v>85</v>
      </c>
      <c r="IY12">
        <v>12.8</v>
      </c>
      <c r="IZ12">
        <v>75</v>
      </c>
      <c r="JA12">
        <v>34.9</v>
      </c>
      <c r="JB12">
        <v>5.8</v>
      </c>
      <c r="JC12">
        <v>33.700000000000003</v>
      </c>
      <c r="JD12">
        <v>46.5</v>
      </c>
      <c r="JE12">
        <v>46.5</v>
      </c>
      <c r="JF12">
        <v>25</v>
      </c>
      <c r="JG12">
        <v>18800</v>
      </c>
      <c r="JH12">
        <v>28000</v>
      </c>
      <c r="JI12">
        <v>34200</v>
      </c>
      <c r="JJ12">
        <v>70</v>
      </c>
      <c r="JK12">
        <v>34.5</v>
      </c>
      <c r="JL12">
        <v>45</v>
      </c>
      <c r="JM12">
        <v>36.700000000000003</v>
      </c>
      <c r="JN12">
        <v>0</v>
      </c>
      <c r="JO12">
        <v>17.3</v>
      </c>
      <c r="JP12">
        <v>27.3</v>
      </c>
      <c r="JQ12">
        <v>28.8</v>
      </c>
      <c r="JR12">
        <v>10</v>
      </c>
      <c r="JS12">
        <v>29700</v>
      </c>
      <c r="JT12">
        <v>39100</v>
      </c>
      <c r="JU12">
        <v>43600</v>
      </c>
      <c r="JV12">
        <v>10</v>
      </c>
      <c r="JW12">
        <v>10</v>
      </c>
      <c r="JX12">
        <v>10</v>
      </c>
      <c r="JY12">
        <v>30</v>
      </c>
      <c r="JZ12">
        <v>0</v>
      </c>
      <c r="KA12">
        <v>30</v>
      </c>
      <c r="KB12">
        <v>60</v>
      </c>
      <c r="KC12">
        <v>60</v>
      </c>
      <c r="KD12" t="s">
        <v>403</v>
      </c>
      <c r="KE12" t="s">
        <v>403</v>
      </c>
      <c r="KF12" t="s">
        <v>403</v>
      </c>
      <c r="KG12" t="s">
        <v>403</v>
      </c>
      <c r="KH12">
        <v>15</v>
      </c>
      <c r="KI12">
        <v>0</v>
      </c>
      <c r="KJ12">
        <v>15</v>
      </c>
      <c r="KK12">
        <v>21.4</v>
      </c>
      <c r="KL12">
        <v>7.1</v>
      </c>
      <c r="KM12">
        <v>57.1</v>
      </c>
      <c r="KN12">
        <v>64.3</v>
      </c>
      <c r="KO12">
        <v>71.400000000000006</v>
      </c>
      <c r="KP12" t="s">
        <v>403</v>
      </c>
      <c r="KQ12" t="s">
        <v>403</v>
      </c>
      <c r="KR12" t="s">
        <v>403</v>
      </c>
      <c r="KS12" t="s">
        <v>403</v>
      </c>
      <c r="KT12">
        <v>10</v>
      </c>
      <c r="KU12">
        <v>8.3000000000000007</v>
      </c>
      <c r="KV12">
        <v>10</v>
      </c>
      <c r="KW12">
        <v>25</v>
      </c>
      <c r="KX12">
        <v>0</v>
      </c>
      <c r="KY12">
        <v>33.299999999999997</v>
      </c>
      <c r="KZ12">
        <v>58.3</v>
      </c>
      <c r="LA12">
        <v>66.7</v>
      </c>
      <c r="LB12" t="s">
        <v>403</v>
      </c>
      <c r="LC12" t="s">
        <v>403</v>
      </c>
      <c r="LD12" t="s">
        <v>403</v>
      </c>
      <c r="LE12" t="s">
        <v>403</v>
      </c>
      <c r="LF12">
        <v>10</v>
      </c>
      <c r="LG12">
        <v>8.6</v>
      </c>
      <c r="LH12">
        <v>10</v>
      </c>
      <c r="LI12">
        <v>31.4</v>
      </c>
      <c r="LJ12">
        <v>0</v>
      </c>
      <c r="LK12">
        <v>42.9</v>
      </c>
      <c r="LL12">
        <v>60</v>
      </c>
      <c r="LM12">
        <v>60</v>
      </c>
      <c r="LN12" t="s">
        <v>403</v>
      </c>
      <c r="LO12" t="s">
        <v>403</v>
      </c>
      <c r="LP12" t="s">
        <v>403</v>
      </c>
      <c r="LQ12" t="s">
        <v>403</v>
      </c>
      <c r="LR12">
        <v>165</v>
      </c>
      <c r="LS12">
        <v>7.4</v>
      </c>
      <c r="LT12">
        <v>150</v>
      </c>
      <c r="LU12">
        <v>7.4</v>
      </c>
      <c r="LV12">
        <v>8.6</v>
      </c>
      <c r="LW12">
        <v>45.4</v>
      </c>
      <c r="LX12">
        <v>72.400000000000006</v>
      </c>
      <c r="LY12">
        <v>76.7</v>
      </c>
      <c r="LZ12">
        <v>75</v>
      </c>
      <c r="MA12">
        <v>23200</v>
      </c>
      <c r="MB12">
        <v>26100</v>
      </c>
      <c r="MC12">
        <v>28800</v>
      </c>
      <c r="MD12">
        <v>165</v>
      </c>
      <c r="ME12">
        <v>7.4</v>
      </c>
      <c r="MF12">
        <v>150</v>
      </c>
      <c r="MG12">
        <v>7.4</v>
      </c>
      <c r="MH12">
        <v>8.6</v>
      </c>
      <c r="MI12">
        <v>45.4</v>
      </c>
      <c r="MJ12">
        <v>72.400000000000006</v>
      </c>
      <c r="MK12">
        <v>76.7</v>
      </c>
      <c r="ML12">
        <v>75</v>
      </c>
      <c r="MM12">
        <v>23200</v>
      </c>
      <c r="MN12">
        <v>26100</v>
      </c>
      <c r="MO12">
        <v>28800</v>
      </c>
      <c r="MP12">
        <v>80</v>
      </c>
      <c r="MQ12">
        <v>7.5</v>
      </c>
      <c r="MR12">
        <v>75</v>
      </c>
      <c r="MS12">
        <v>15.1</v>
      </c>
      <c r="MT12">
        <v>7.5</v>
      </c>
      <c r="MU12">
        <v>42.1</v>
      </c>
      <c r="MV12">
        <v>66</v>
      </c>
      <c r="MW12">
        <v>69.8</v>
      </c>
      <c r="MX12">
        <v>30</v>
      </c>
      <c r="MY12">
        <v>18700</v>
      </c>
      <c r="MZ12">
        <v>26300</v>
      </c>
      <c r="NA12">
        <v>32300</v>
      </c>
      <c r="NB12">
        <v>85</v>
      </c>
      <c r="NC12">
        <v>19.600000000000001</v>
      </c>
      <c r="ND12">
        <v>70</v>
      </c>
      <c r="NE12">
        <v>20.8</v>
      </c>
      <c r="NF12">
        <v>3.5</v>
      </c>
      <c r="NG12">
        <v>34.6</v>
      </c>
      <c r="NH12">
        <v>51.9</v>
      </c>
      <c r="NI12">
        <v>56.2</v>
      </c>
      <c r="NJ12">
        <v>25</v>
      </c>
      <c r="NK12">
        <v>26400</v>
      </c>
      <c r="NL12">
        <v>33000</v>
      </c>
      <c r="NM12">
        <v>37200</v>
      </c>
      <c r="NN12">
        <v>60</v>
      </c>
      <c r="NO12">
        <v>24.5</v>
      </c>
      <c r="NP12">
        <v>45</v>
      </c>
      <c r="NQ12">
        <v>34.200000000000003</v>
      </c>
      <c r="NR12">
        <v>1.6</v>
      </c>
      <c r="NS12">
        <v>33.200000000000003</v>
      </c>
      <c r="NT12">
        <v>38</v>
      </c>
      <c r="NU12">
        <v>39.700000000000003</v>
      </c>
      <c r="NV12">
        <v>15</v>
      </c>
      <c r="NW12">
        <v>26000</v>
      </c>
      <c r="NX12">
        <v>34200</v>
      </c>
      <c r="NY12">
        <v>39000</v>
      </c>
      <c r="NZ12">
        <v>155</v>
      </c>
      <c r="OA12">
        <v>7.8</v>
      </c>
      <c r="OB12">
        <v>140</v>
      </c>
      <c r="OC12">
        <v>7.8</v>
      </c>
      <c r="OD12">
        <v>9.1999999999999993</v>
      </c>
      <c r="OE12">
        <v>45.8</v>
      </c>
      <c r="OF12">
        <v>71.2</v>
      </c>
      <c r="OG12">
        <v>75.2</v>
      </c>
      <c r="OH12">
        <v>70</v>
      </c>
      <c r="OI12">
        <v>22600</v>
      </c>
      <c r="OJ12">
        <v>26100</v>
      </c>
      <c r="OK12">
        <v>28400</v>
      </c>
      <c r="OL12">
        <v>75</v>
      </c>
      <c r="OM12">
        <v>7.9</v>
      </c>
      <c r="ON12">
        <v>70</v>
      </c>
      <c r="OO12">
        <v>13.2</v>
      </c>
      <c r="OP12">
        <v>6.6</v>
      </c>
      <c r="OQ12">
        <v>43</v>
      </c>
      <c r="OR12">
        <v>68.2</v>
      </c>
      <c r="OS12">
        <v>72.2</v>
      </c>
      <c r="OT12">
        <v>30</v>
      </c>
      <c r="OU12">
        <v>18700</v>
      </c>
      <c r="OV12">
        <v>26300</v>
      </c>
      <c r="OW12">
        <v>32300</v>
      </c>
      <c r="OX12">
        <v>80</v>
      </c>
      <c r="OY12">
        <v>18.600000000000001</v>
      </c>
      <c r="OZ12">
        <v>65</v>
      </c>
      <c r="PA12">
        <v>22.3</v>
      </c>
      <c r="PB12">
        <v>3.7</v>
      </c>
      <c r="PC12">
        <v>34.700000000000003</v>
      </c>
      <c r="PD12">
        <v>50.8</v>
      </c>
      <c r="PE12">
        <v>55.4</v>
      </c>
      <c r="PF12">
        <v>25</v>
      </c>
      <c r="PG12">
        <v>26000</v>
      </c>
      <c r="PH12">
        <v>32600</v>
      </c>
      <c r="PI12">
        <v>34500</v>
      </c>
      <c r="PJ12">
        <v>60</v>
      </c>
      <c r="PK12">
        <v>25.3</v>
      </c>
      <c r="PL12">
        <v>45</v>
      </c>
      <c r="PM12">
        <v>35.4</v>
      </c>
      <c r="PN12">
        <v>1.7</v>
      </c>
      <c r="PO12">
        <v>30.9</v>
      </c>
      <c r="PP12">
        <v>36</v>
      </c>
      <c r="PQ12">
        <v>37.6</v>
      </c>
      <c r="PR12">
        <v>15</v>
      </c>
      <c r="PS12">
        <v>26000</v>
      </c>
      <c r="PT12">
        <v>32200</v>
      </c>
      <c r="PU12">
        <v>39000</v>
      </c>
      <c r="PV12">
        <v>10</v>
      </c>
      <c r="PW12">
        <v>0</v>
      </c>
      <c r="PX12">
        <v>10</v>
      </c>
      <c r="PY12">
        <v>0</v>
      </c>
      <c r="PZ12">
        <v>0</v>
      </c>
      <c r="QA12">
        <v>40</v>
      </c>
      <c r="QB12">
        <v>90</v>
      </c>
      <c r="QC12">
        <v>100</v>
      </c>
      <c r="QD12" t="s">
        <v>403</v>
      </c>
      <c r="QE12" t="s">
        <v>403</v>
      </c>
      <c r="QF12" t="s">
        <v>403</v>
      </c>
      <c r="QG12" t="s">
        <v>403</v>
      </c>
      <c r="QH12">
        <v>5</v>
      </c>
      <c r="QI12">
        <v>0</v>
      </c>
      <c r="QJ12">
        <v>5</v>
      </c>
      <c r="QK12">
        <v>50</v>
      </c>
      <c r="QL12">
        <v>25</v>
      </c>
      <c r="QM12">
        <v>25</v>
      </c>
      <c r="QN12">
        <v>25</v>
      </c>
      <c r="QO12">
        <v>25</v>
      </c>
      <c r="QP12" t="s">
        <v>403</v>
      </c>
      <c r="QQ12" t="s">
        <v>403</v>
      </c>
      <c r="QR12" t="s">
        <v>403</v>
      </c>
      <c r="QS12" t="s">
        <v>403</v>
      </c>
      <c r="QT12">
        <v>5</v>
      </c>
      <c r="QU12">
        <v>0</v>
      </c>
      <c r="QV12">
        <v>5</v>
      </c>
      <c r="QW12">
        <v>75</v>
      </c>
      <c r="QX12">
        <v>0</v>
      </c>
      <c r="QY12">
        <v>25</v>
      </c>
      <c r="QZ12">
        <v>25</v>
      </c>
      <c r="RA12">
        <v>25</v>
      </c>
      <c r="RB12" t="s">
        <v>403</v>
      </c>
      <c r="RC12" t="s">
        <v>403</v>
      </c>
      <c r="RD12" t="s">
        <v>403</v>
      </c>
      <c r="RE12" t="s">
        <v>403</v>
      </c>
      <c r="RF12" t="s">
        <v>403</v>
      </c>
      <c r="RG12" t="s">
        <v>403</v>
      </c>
      <c r="RH12" t="s">
        <v>403</v>
      </c>
      <c r="RI12" t="s">
        <v>403</v>
      </c>
      <c r="RJ12" t="s">
        <v>403</v>
      </c>
      <c r="RK12" t="s">
        <v>403</v>
      </c>
      <c r="RL12" t="s">
        <v>403</v>
      </c>
      <c r="RM12" t="s">
        <v>403</v>
      </c>
      <c r="RN12" t="s">
        <v>403</v>
      </c>
      <c r="RO12" t="s">
        <v>403</v>
      </c>
      <c r="RP12" t="s">
        <v>403</v>
      </c>
      <c r="RQ12" t="s">
        <v>403</v>
      </c>
    </row>
    <row r="13" spans="2:485" x14ac:dyDescent="0.45">
      <c r="B13"/>
      <c r="E13" t="s">
        <v>476</v>
      </c>
      <c r="F13" t="s">
        <v>477</v>
      </c>
      <c r="G13" t="s">
        <v>478</v>
      </c>
      <c r="H13" t="s">
        <v>479</v>
      </c>
      <c r="I13" t="s">
        <v>480</v>
      </c>
      <c r="J13" t="s">
        <v>481</v>
      </c>
      <c r="K13" t="s">
        <v>482</v>
      </c>
      <c r="L13" t="s">
        <v>483</v>
      </c>
      <c r="M13" t="s">
        <v>484</v>
      </c>
      <c r="N13" t="s">
        <v>485</v>
      </c>
      <c r="O13" t="s">
        <v>486</v>
      </c>
      <c r="P13" t="s">
        <v>487</v>
      </c>
      <c r="Q13" t="s">
        <v>488</v>
      </c>
      <c r="R13" t="s">
        <v>489</v>
      </c>
      <c r="S13" t="s">
        <v>490</v>
      </c>
      <c r="T13" t="s">
        <v>491</v>
      </c>
      <c r="U13" t="s">
        <v>492</v>
      </c>
      <c r="V13" t="s">
        <v>493</v>
      </c>
      <c r="W13" t="s">
        <v>494</v>
      </c>
      <c r="X13" t="s">
        <v>495</v>
      </c>
      <c r="Y13" t="s">
        <v>496</v>
      </c>
      <c r="Z13" t="s">
        <v>497</v>
      </c>
      <c r="AA13" t="s">
        <v>498</v>
      </c>
      <c r="AB13" t="s">
        <v>499</v>
      </c>
      <c r="AC13" t="s">
        <v>500</v>
      </c>
      <c r="AD13" t="s">
        <v>501</v>
      </c>
      <c r="AE13" t="s">
        <v>502</v>
      </c>
      <c r="AF13" t="s">
        <v>503</v>
      </c>
      <c r="AG13" t="s">
        <v>504</v>
      </c>
      <c r="AH13" t="s">
        <v>505</v>
      </c>
      <c r="AI13" t="s">
        <v>506</v>
      </c>
      <c r="AJ13" t="s">
        <v>507</v>
      </c>
      <c r="AK13" t="s">
        <v>508</v>
      </c>
      <c r="AL13" t="s">
        <v>509</v>
      </c>
      <c r="AM13" t="s">
        <v>510</v>
      </c>
      <c r="AN13" t="s">
        <v>487</v>
      </c>
      <c r="AO13" t="s">
        <v>511</v>
      </c>
      <c r="AP13" t="s">
        <v>403</v>
      </c>
      <c r="AQ13" t="s">
        <v>403</v>
      </c>
      <c r="AR13" t="s">
        <v>403</v>
      </c>
      <c r="AS13" t="s">
        <v>403</v>
      </c>
      <c r="AT13" t="s">
        <v>403</v>
      </c>
      <c r="AU13" t="s">
        <v>403</v>
      </c>
      <c r="AV13" t="s">
        <v>403</v>
      </c>
      <c r="AW13" t="s">
        <v>403</v>
      </c>
      <c r="AX13">
        <v>12520</v>
      </c>
      <c r="AY13">
        <v>22300</v>
      </c>
      <c r="AZ13">
        <v>25800</v>
      </c>
      <c r="BA13">
        <v>30100</v>
      </c>
      <c r="BB13" t="s">
        <v>403</v>
      </c>
      <c r="BC13" t="s">
        <v>403</v>
      </c>
      <c r="BD13" t="s">
        <v>403</v>
      </c>
      <c r="BE13" t="s">
        <v>403</v>
      </c>
      <c r="BF13" t="s">
        <v>403</v>
      </c>
      <c r="BG13" t="s">
        <v>403</v>
      </c>
      <c r="BH13" t="s">
        <v>403</v>
      </c>
      <c r="BI13" t="s">
        <v>403</v>
      </c>
      <c r="BJ13">
        <v>8530</v>
      </c>
      <c r="BK13">
        <v>21000</v>
      </c>
      <c r="BL13">
        <v>26900</v>
      </c>
      <c r="BM13">
        <v>32200</v>
      </c>
      <c r="BN13" t="s">
        <v>403</v>
      </c>
      <c r="BO13" t="s">
        <v>403</v>
      </c>
      <c r="BP13" t="s">
        <v>403</v>
      </c>
      <c r="BQ13" t="s">
        <v>403</v>
      </c>
      <c r="BR13" t="s">
        <v>403</v>
      </c>
      <c r="BS13" t="s">
        <v>403</v>
      </c>
      <c r="BT13" t="s">
        <v>403</v>
      </c>
      <c r="BU13" t="s">
        <v>403</v>
      </c>
      <c r="BV13">
        <v>6385</v>
      </c>
      <c r="BW13">
        <v>21000</v>
      </c>
      <c r="BX13">
        <v>28300</v>
      </c>
      <c r="BY13">
        <v>34000</v>
      </c>
      <c r="BZ13" t="s">
        <v>403</v>
      </c>
      <c r="CA13" t="s">
        <v>403</v>
      </c>
      <c r="CB13" t="s">
        <v>403</v>
      </c>
      <c r="CC13" t="s">
        <v>403</v>
      </c>
      <c r="CD13" t="s">
        <v>403</v>
      </c>
      <c r="CE13" t="s">
        <v>403</v>
      </c>
      <c r="CF13" t="s">
        <v>403</v>
      </c>
      <c r="CG13" t="s">
        <v>403</v>
      </c>
      <c r="CH13">
        <v>5830</v>
      </c>
      <c r="CI13">
        <v>20700</v>
      </c>
      <c r="CJ13">
        <v>30100</v>
      </c>
      <c r="CK13">
        <v>37500</v>
      </c>
      <c r="CL13" t="s">
        <v>403</v>
      </c>
      <c r="CM13" t="s">
        <v>403</v>
      </c>
      <c r="CN13" t="s">
        <v>403</v>
      </c>
      <c r="CO13" t="s">
        <v>403</v>
      </c>
      <c r="CP13" t="s">
        <v>403</v>
      </c>
      <c r="CQ13" t="s">
        <v>403</v>
      </c>
      <c r="CR13" t="s">
        <v>403</v>
      </c>
      <c r="CS13" t="s">
        <v>403</v>
      </c>
      <c r="CT13">
        <v>11520</v>
      </c>
      <c r="CU13">
        <v>22200</v>
      </c>
      <c r="CV13">
        <v>25600</v>
      </c>
      <c r="CW13">
        <v>29800</v>
      </c>
      <c r="CX13" t="s">
        <v>403</v>
      </c>
      <c r="CY13" t="s">
        <v>403</v>
      </c>
      <c r="CZ13" t="s">
        <v>403</v>
      </c>
      <c r="DA13" t="s">
        <v>403</v>
      </c>
      <c r="DB13" t="s">
        <v>403</v>
      </c>
      <c r="DC13" t="s">
        <v>403</v>
      </c>
      <c r="DD13" t="s">
        <v>403</v>
      </c>
      <c r="DE13" t="s">
        <v>403</v>
      </c>
      <c r="DF13">
        <v>7910</v>
      </c>
      <c r="DG13">
        <v>20900</v>
      </c>
      <c r="DH13">
        <v>26800</v>
      </c>
      <c r="DI13">
        <v>31900</v>
      </c>
      <c r="DJ13" t="s">
        <v>403</v>
      </c>
      <c r="DK13" t="s">
        <v>403</v>
      </c>
      <c r="DL13" t="s">
        <v>403</v>
      </c>
      <c r="DM13" t="s">
        <v>403</v>
      </c>
      <c r="DN13" t="s">
        <v>403</v>
      </c>
      <c r="DO13" t="s">
        <v>403</v>
      </c>
      <c r="DP13" t="s">
        <v>403</v>
      </c>
      <c r="DQ13" t="s">
        <v>403</v>
      </c>
      <c r="DR13">
        <v>5910</v>
      </c>
      <c r="DS13">
        <v>20700</v>
      </c>
      <c r="DT13">
        <v>28000</v>
      </c>
      <c r="DU13">
        <v>33600</v>
      </c>
      <c r="DV13" t="s">
        <v>403</v>
      </c>
      <c r="DW13" t="s">
        <v>403</v>
      </c>
      <c r="DX13" t="s">
        <v>403</v>
      </c>
      <c r="DY13" t="s">
        <v>403</v>
      </c>
      <c r="DZ13" t="s">
        <v>403</v>
      </c>
      <c r="EA13" t="s">
        <v>403</v>
      </c>
      <c r="EB13" t="s">
        <v>403</v>
      </c>
      <c r="EC13" t="s">
        <v>403</v>
      </c>
      <c r="ED13">
        <v>5320</v>
      </c>
      <c r="EE13">
        <v>20400</v>
      </c>
      <c r="EF13">
        <v>29700</v>
      </c>
      <c r="EG13">
        <v>37400</v>
      </c>
      <c r="EH13" t="s">
        <v>403</v>
      </c>
      <c r="EI13" t="s">
        <v>403</v>
      </c>
      <c r="EJ13" t="s">
        <v>403</v>
      </c>
      <c r="EK13" t="s">
        <v>403</v>
      </c>
      <c r="EL13" t="s">
        <v>403</v>
      </c>
      <c r="EM13" t="s">
        <v>403</v>
      </c>
      <c r="EN13" t="s">
        <v>403</v>
      </c>
      <c r="EO13" t="s">
        <v>403</v>
      </c>
      <c r="EP13">
        <v>1000</v>
      </c>
      <c r="EQ13">
        <v>24400</v>
      </c>
      <c r="ER13">
        <v>28300</v>
      </c>
      <c r="ES13">
        <v>33500</v>
      </c>
      <c r="ET13" t="s">
        <v>403</v>
      </c>
      <c r="EU13" t="s">
        <v>403</v>
      </c>
      <c r="EV13" t="s">
        <v>403</v>
      </c>
      <c r="EW13" t="s">
        <v>403</v>
      </c>
      <c r="EX13" t="s">
        <v>403</v>
      </c>
      <c r="EY13" t="s">
        <v>403</v>
      </c>
      <c r="EZ13" t="s">
        <v>403</v>
      </c>
      <c r="FA13" t="s">
        <v>403</v>
      </c>
      <c r="FB13">
        <v>620</v>
      </c>
      <c r="FC13">
        <v>24300</v>
      </c>
      <c r="FD13">
        <v>29600</v>
      </c>
      <c r="FE13">
        <v>36700</v>
      </c>
      <c r="FF13" t="s">
        <v>403</v>
      </c>
      <c r="FG13" t="s">
        <v>403</v>
      </c>
      <c r="FH13" t="s">
        <v>403</v>
      </c>
      <c r="FI13" t="s">
        <v>403</v>
      </c>
      <c r="FJ13" t="s">
        <v>403</v>
      </c>
      <c r="FK13" t="s">
        <v>403</v>
      </c>
      <c r="FL13" t="s">
        <v>403</v>
      </c>
      <c r="FM13" t="s">
        <v>403</v>
      </c>
      <c r="FN13">
        <v>475</v>
      </c>
      <c r="FO13">
        <v>26100</v>
      </c>
      <c r="FP13">
        <v>32300</v>
      </c>
      <c r="FQ13">
        <v>38600</v>
      </c>
      <c r="FR13" t="s">
        <v>403</v>
      </c>
      <c r="FS13" t="s">
        <v>403</v>
      </c>
      <c r="FT13" t="s">
        <v>403</v>
      </c>
      <c r="FU13" t="s">
        <v>403</v>
      </c>
      <c r="FV13" t="s">
        <v>403</v>
      </c>
      <c r="FW13" t="s">
        <v>403</v>
      </c>
      <c r="FX13" t="s">
        <v>403</v>
      </c>
      <c r="FY13" t="s">
        <v>403</v>
      </c>
      <c r="FZ13">
        <v>510</v>
      </c>
      <c r="GA13">
        <v>27100</v>
      </c>
      <c r="GB13">
        <v>34800</v>
      </c>
      <c r="GC13">
        <v>42700</v>
      </c>
      <c r="GD13" t="s">
        <v>403</v>
      </c>
      <c r="GE13" t="s">
        <v>403</v>
      </c>
      <c r="GF13" t="s">
        <v>403</v>
      </c>
      <c r="GG13" t="s">
        <v>403</v>
      </c>
      <c r="GH13" t="s">
        <v>403</v>
      </c>
      <c r="GI13" t="s">
        <v>403</v>
      </c>
      <c r="GJ13" t="s">
        <v>403</v>
      </c>
      <c r="GK13" t="s">
        <v>403</v>
      </c>
      <c r="GL13">
        <v>10290</v>
      </c>
      <c r="GM13">
        <v>22000</v>
      </c>
      <c r="GN13">
        <v>25400</v>
      </c>
      <c r="GO13">
        <v>29800</v>
      </c>
      <c r="GP13" t="s">
        <v>403</v>
      </c>
      <c r="GQ13" t="s">
        <v>403</v>
      </c>
      <c r="GR13" t="s">
        <v>403</v>
      </c>
      <c r="GS13" t="s">
        <v>403</v>
      </c>
      <c r="GT13" t="s">
        <v>403</v>
      </c>
      <c r="GU13" t="s">
        <v>403</v>
      </c>
      <c r="GV13" t="s">
        <v>403</v>
      </c>
      <c r="GW13" t="s">
        <v>403</v>
      </c>
      <c r="GX13">
        <v>7290</v>
      </c>
      <c r="GY13">
        <v>21300</v>
      </c>
      <c r="GZ13">
        <v>27100</v>
      </c>
      <c r="HA13">
        <v>32400</v>
      </c>
      <c r="HB13" t="s">
        <v>403</v>
      </c>
      <c r="HC13" t="s">
        <v>403</v>
      </c>
      <c r="HD13" t="s">
        <v>403</v>
      </c>
      <c r="HE13" t="s">
        <v>403</v>
      </c>
      <c r="HF13" t="s">
        <v>403</v>
      </c>
      <c r="HG13" t="s">
        <v>403</v>
      </c>
      <c r="HH13" t="s">
        <v>403</v>
      </c>
      <c r="HI13" t="s">
        <v>403</v>
      </c>
      <c r="HJ13">
        <v>6040</v>
      </c>
      <c r="HK13">
        <v>21500</v>
      </c>
      <c r="HL13">
        <v>28300</v>
      </c>
      <c r="HM13">
        <v>33700</v>
      </c>
      <c r="HN13" t="s">
        <v>403</v>
      </c>
      <c r="HO13" t="s">
        <v>403</v>
      </c>
      <c r="HP13" t="s">
        <v>403</v>
      </c>
      <c r="HQ13" t="s">
        <v>403</v>
      </c>
      <c r="HR13" t="s">
        <v>403</v>
      </c>
      <c r="HS13" t="s">
        <v>403</v>
      </c>
      <c r="HT13" t="s">
        <v>403</v>
      </c>
      <c r="HU13" t="s">
        <v>403</v>
      </c>
      <c r="HV13">
        <v>5235</v>
      </c>
      <c r="HW13">
        <v>20600</v>
      </c>
      <c r="HX13">
        <v>30000</v>
      </c>
      <c r="HY13">
        <v>37200</v>
      </c>
      <c r="HZ13" t="s">
        <v>403</v>
      </c>
      <c r="IA13" t="s">
        <v>403</v>
      </c>
      <c r="IB13" t="s">
        <v>403</v>
      </c>
      <c r="IC13" t="s">
        <v>403</v>
      </c>
      <c r="ID13" t="s">
        <v>403</v>
      </c>
      <c r="IE13" t="s">
        <v>403</v>
      </c>
      <c r="IF13" t="s">
        <v>403</v>
      </c>
      <c r="IG13" t="s">
        <v>403</v>
      </c>
      <c r="IH13">
        <v>9470</v>
      </c>
      <c r="II13">
        <v>21800</v>
      </c>
      <c r="IJ13">
        <v>25300</v>
      </c>
      <c r="IK13">
        <v>29600</v>
      </c>
      <c r="IL13" t="s">
        <v>403</v>
      </c>
      <c r="IM13" t="s">
        <v>403</v>
      </c>
      <c r="IN13" t="s">
        <v>403</v>
      </c>
      <c r="IO13" t="s">
        <v>403</v>
      </c>
      <c r="IP13" t="s">
        <v>403</v>
      </c>
      <c r="IQ13" t="s">
        <v>403</v>
      </c>
      <c r="IR13" t="s">
        <v>403</v>
      </c>
      <c r="IS13" t="s">
        <v>403</v>
      </c>
      <c r="IT13">
        <v>6720</v>
      </c>
      <c r="IU13">
        <v>21000</v>
      </c>
      <c r="IV13">
        <v>26800</v>
      </c>
      <c r="IW13">
        <v>31900</v>
      </c>
      <c r="IX13" t="s">
        <v>403</v>
      </c>
      <c r="IY13" t="s">
        <v>403</v>
      </c>
      <c r="IZ13" t="s">
        <v>403</v>
      </c>
      <c r="JA13" t="s">
        <v>403</v>
      </c>
      <c r="JB13" t="s">
        <v>403</v>
      </c>
      <c r="JC13" t="s">
        <v>403</v>
      </c>
      <c r="JD13" t="s">
        <v>403</v>
      </c>
      <c r="JE13" t="s">
        <v>403</v>
      </c>
      <c r="JF13">
        <v>5530</v>
      </c>
      <c r="JG13">
        <v>21000</v>
      </c>
      <c r="JH13">
        <v>27800</v>
      </c>
      <c r="JI13">
        <v>33200</v>
      </c>
      <c r="JJ13" t="s">
        <v>403</v>
      </c>
      <c r="JK13" t="s">
        <v>403</v>
      </c>
      <c r="JL13" t="s">
        <v>403</v>
      </c>
      <c r="JM13" t="s">
        <v>403</v>
      </c>
      <c r="JN13" t="s">
        <v>403</v>
      </c>
      <c r="JO13" t="s">
        <v>403</v>
      </c>
      <c r="JP13" t="s">
        <v>403</v>
      </c>
      <c r="JQ13" t="s">
        <v>403</v>
      </c>
      <c r="JR13">
        <v>4780</v>
      </c>
      <c r="JS13">
        <v>20000</v>
      </c>
      <c r="JT13">
        <v>29400</v>
      </c>
      <c r="JU13">
        <v>36800</v>
      </c>
      <c r="JV13" t="s">
        <v>403</v>
      </c>
      <c r="JW13" t="s">
        <v>403</v>
      </c>
      <c r="JX13" t="s">
        <v>403</v>
      </c>
      <c r="JY13" t="s">
        <v>403</v>
      </c>
      <c r="JZ13" t="s">
        <v>403</v>
      </c>
      <c r="KA13" t="s">
        <v>403</v>
      </c>
      <c r="KB13" t="s">
        <v>403</v>
      </c>
      <c r="KC13" t="s">
        <v>403</v>
      </c>
      <c r="KD13">
        <v>820</v>
      </c>
      <c r="KE13">
        <v>24200</v>
      </c>
      <c r="KF13">
        <v>27500</v>
      </c>
      <c r="KG13">
        <v>34000</v>
      </c>
      <c r="KH13" t="s">
        <v>403</v>
      </c>
      <c r="KI13" t="s">
        <v>403</v>
      </c>
      <c r="KJ13" t="s">
        <v>403</v>
      </c>
      <c r="KK13" t="s">
        <v>403</v>
      </c>
      <c r="KL13" t="s">
        <v>403</v>
      </c>
      <c r="KM13" t="s">
        <v>403</v>
      </c>
      <c r="KN13" t="s">
        <v>403</v>
      </c>
      <c r="KO13" t="s">
        <v>403</v>
      </c>
      <c r="KP13">
        <v>575</v>
      </c>
      <c r="KQ13">
        <v>24500</v>
      </c>
      <c r="KR13">
        <v>30500</v>
      </c>
      <c r="KS13">
        <v>37900</v>
      </c>
      <c r="KT13" t="s">
        <v>403</v>
      </c>
      <c r="KU13" t="s">
        <v>403</v>
      </c>
      <c r="KV13" t="s">
        <v>403</v>
      </c>
      <c r="KW13" t="s">
        <v>403</v>
      </c>
      <c r="KX13" t="s">
        <v>403</v>
      </c>
      <c r="KY13" t="s">
        <v>403</v>
      </c>
      <c r="KZ13" t="s">
        <v>403</v>
      </c>
      <c r="LA13" t="s">
        <v>403</v>
      </c>
      <c r="LB13">
        <v>510</v>
      </c>
      <c r="LC13">
        <v>27500</v>
      </c>
      <c r="LD13">
        <v>32200</v>
      </c>
      <c r="LE13">
        <v>39000</v>
      </c>
      <c r="LF13" t="s">
        <v>403</v>
      </c>
      <c r="LG13" t="s">
        <v>403</v>
      </c>
      <c r="LH13" t="s">
        <v>403</v>
      </c>
      <c r="LI13" t="s">
        <v>403</v>
      </c>
      <c r="LJ13" t="s">
        <v>403</v>
      </c>
      <c r="LK13" t="s">
        <v>403</v>
      </c>
      <c r="LL13" t="s">
        <v>403</v>
      </c>
      <c r="LM13" t="s">
        <v>403</v>
      </c>
      <c r="LN13">
        <v>455</v>
      </c>
      <c r="LO13">
        <v>29000</v>
      </c>
      <c r="LP13">
        <v>35300</v>
      </c>
      <c r="LQ13">
        <v>42900</v>
      </c>
      <c r="LR13" t="s">
        <v>403</v>
      </c>
      <c r="LS13" t="s">
        <v>403</v>
      </c>
      <c r="LT13" t="s">
        <v>403</v>
      </c>
      <c r="LU13" t="s">
        <v>403</v>
      </c>
      <c r="LV13" t="s">
        <v>403</v>
      </c>
      <c r="LW13" t="s">
        <v>403</v>
      </c>
      <c r="LX13" t="s">
        <v>403</v>
      </c>
      <c r="LY13" t="s">
        <v>403</v>
      </c>
      <c r="LZ13">
        <v>8900</v>
      </c>
      <c r="MA13">
        <v>22000</v>
      </c>
      <c r="MB13">
        <v>25600</v>
      </c>
      <c r="MC13">
        <v>30100</v>
      </c>
      <c r="MD13" t="s">
        <v>403</v>
      </c>
      <c r="ME13" t="s">
        <v>403</v>
      </c>
      <c r="MF13" t="s">
        <v>403</v>
      </c>
      <c r="MG13" t="s">
        <v>403</v>
      </c>
      <c r="MH13" t="s">
        <v>403</v>
      </c>
      <c r="MI13" t="s">
        <v>403</v>
      </c>
      <c r="MJ13" t="s">
        <v>403</v>
      </c>
      <c r="MK13" t="s">
        <v>403</v>
      </c>
      <c r="ML13">
        <v>8900</v>
      </c>
      <c r="MM13">
        <v>22000</v>
      </c>
      <c r="MN13">
        <v>25600</v>
      </c>
      <c r="MO13">
        <v>30100</v>
      </c>
      <c r="MP13" t="s">
        <v>403</v>
      </c>
      <c r="MQ13" t="s">
        <v>403</v>
      </c>
      <c r="MR13" t="s">
        <v>403</v>
      </c>
      <c r="MS13" t="s">
        <v>403</v>
      </c>
      <c r="MT13" t="s">
        <v>403</v>
      </c>
      <c r="MU13" t="s">
        <v>403</v>
      </c>
      <c r="MV13" t="s">
        <v>403</v>
      </c>
      <c r="MW13" t="s">
        <v>403</v>
      </c>
      <c r="MX13">
        <v>5840</v>
      </c>
      <c r="MY13">
        <v>21500</v>
      </c>
      <c r="MZ13">
        <v>27200</v>
      </c>
      <c r="NA13">
        <v>32300</v>
      </c>
      <c r="NB13" t="s">
        <v>403</v>
      </c>
      <c r="NC13" t="s">
        <v>403</v>
      </c>
      <c r="ND13" t="s">
        <v>403</v>
      </c>
      <c r="NE13" t="s">
        <v>403</v>
      </c>
      <c r="NF13" t="s">
        <v>403</v>
      </c>
      <c r="NG13" t="s">
        <v>403</v>
      </c>
      <c r="NH13" t="s">
        <v>403</v>
      </c>
      <c r="NI13" t="s">
        <v>403</v>
      </c>
      <c r="NJ13">
        <v>5125</v>
      </c>
      <c r="NK13">
        <v>22100</v>
      </c>
      <c r="NL13">
        <v>28400</v>
      </c>
      <c r="NM13">
        <v>33900</v>
      </c>
      <c r="NN13" t="s">
        <v>403</v>
      </c>
      <c r="NO13" t="s">
        <v>403</v>
      </c>
      <c r="NP13" t="s">
        <v>403</v>
      </c>
      <c r="NQ13" t="s">
        <v>403</v>
      </c>
      <c r="NR13" t="s">
        <v>403</v>
      </c>
      <c r="NS13" t="s">
        <v>403</v>
      </c>
      <c r="NT13" t="s">
        <v>403</v>
      </c>
      <c r="NU13" t="s">
        <v>403</v>
      </c>
      <c r="NV13">
        <v>4790</v>
      </c>
      <c r="NW13">
        <v>21000</v>
      </c>
      <c r="NX13">
        <v>30500</v>
      </c>
      <c r="NY13">
        <v>37400</v>
      </c>
      <c r="NZ13" t="s">
        <v>403</v>
      </c>
      <c r="OA13" t="s">
        <v>403</v>
      </c>
      <c r="OB13" t="s">
        <v>403</v>
      </c>
      <c r="OC13" t="s">
        <v>403</v>
      </c>
      <c r="OD13" t="s">
        <v>403</v>
      </c>
      <c r="OE13" t="s">
        <v>403</v>
      </c>
      <c r="OF13" t="s">
        <v>403</v>
      </c>
      <c r="OG13" t="s">
        <v>403</v>
      </c>
      <c r="OH13">
        <v>8245</v>
      </c>
      <c r="OI13">
        <v>21800</v>
      </c>
      <c r="OJ13">
        <v>25400</v>
      </c>
      <c r="OK13">
        <v>29800</v>
      </c>
      <c r="OL13" t="s">
        <v>403</v>
      </c>
      <c r="OM13" t="s">
        <v>403</v>
      </c>
      <c r="ON13" t="s">
        <v>403</v>
      </c>
      <c r="OO13" t="s">
        <v>403</v>
      </c>
      <c r="OP13" t="s">
        <v>403</v>
      </c>
      <c r="OQ13" t="s">
        <v>403</v>
      </c>
      <c r="OR13" t="s">
        <v>403</v>
      </c>
      <c r="OS13" t="s">
        <v>403</v>
      </c>
      <c r="OT13">
        <v>5375</v>
      </c>
      <c r="OU13">
        <v>21100</v>
      </c>
      <c r="OV13">
        <v>26900</v>
      </c>
      <c r="OW13">
        <v>31900</v>
      </c>
      <c r="OX13" t="s">
        <v>403</v>
      </c>
      <c r="OY13" t="s">
        <v>403</v>
      </c>
      <c r="OZ13" t="s">
        <v>403</v>
      </c>
      <c r="PA13" t="s">
        <v>403</v>
      </c>
      <c r="PB13" t="s">
        <v>403</v>
      </c>
      <c r="PC13" t="s">
        <v>403</v>
      </c>
      <c r="PD13" t="s">
        <v>403</v>
      </c>
      <c r="PE13" t="s">
        <v>403</v>
      </c>
      <c r="PF13">
        <v>4705</v>
      </c>
      <c r="PG13">
        <v>21700</v>
      </c>
      <c r="PH13">
        <v>28100</v>
      </c>
      <c r="PI13">
        <v>33500</v>
      </c>
      <c r="PJ13" t="s">
        <v>403</v>
      </c>
      <c r="PK13" t="s">
        <v>403</v>
      </c>
      <c r="PL13" t="s">
        <v>403</v>
      </c>
      <c r="PM13" t="s">
        <v>403</v>
      </c>
      <c r="PN13" t="s">
        <v>403</v>
      </c>
      <c r="PO13" t="s">
        <v>403</v>
      </c>
      <c r="PP13" t="s">
        <v>403</v>
      </c>
      <c r="PQ13" t="s">
        <v>403</v>
      </c>
      <c r="PR13">
        <v>4375</v>
      </c>
      <c r="PS13">
        <v>20600</v>
      </c>
      <c r="PT13">
        <v>29800</v>
      </c>
      <c r="PU13">
        <v>37200</v>
      </c>
      <c r="PV13" t="s">
        <v>403</v>
      </c>
      <c r="PW13" t="s">
        <v>403</v>
      </c>
      <c r="PX13" t="s">
        <v>403</v>
      </c>
      <c r="PY13" t="s">
        <v>403</v>
      </c>
      <c r="PZ13" t="s">
        <v>403</v>
      </c>
      <c r="QA13" t="s">
        <v>403</v>
      </c>
      <c r="QB13" t="s">
        <v>403</v>
      </c>
      <c r="QC13" t="s">
        <v>403</v>
      </c>
      <c r="QD13">
        <v>655</v>
      </c>
      <c r="QE13">
        <v>24100</v>
      </c>
      <c r="QF13">
        <v>27700</v>
      </c>
      <c r="QG13">
        <v>35000</v>
      </c>
      <c r="QH13" t="s">
        <v>403</v>
      </c>
      <c r="QI13" t="s">
        <v>403</v>
      </c>
      <c r="QJ13" t="s">
        <v>403</v>
      </c>
      <c r="QK13" t="s">
        <v>403</v>
      </c>
      <c r="QL13" t="s">
        <v>403</v>
      </c>
      <c r="QM13" t="s">
        <v>403</v>
      </c>
      <c r="QN13" t="s">
        <v>403</v>
      </c>
      <c r="QO13" t="s">
        <v>403</v>
      </c>
      <c r="QP13">
        <v>465</v>
      </c>
      <c r="QQ13">
        <v>25500</v>
      </c>
      <c r="QR13">
        <v>31300</v>
      </c>
      <c r="QS13">
        <v>37400</v>
      </c>
      <c r="QT13" t="s">
        <v>403</v>
      </c>
      <c r="QU13" t="s">
        <v>403</v>
      </c>
      <c r="QV13" t="s">
        <v>403</v>
      </c>
      <c r="QW13" t="s">
        <v>403</v>
      </c>
      <c r="QX13" t="s">
        <v>403</v>
      </c>
      <c r="QY13" t="s">
        <v>403</v>
      </c>
      <c r="QZ13" t="s">
        <v>403</v>
      </c>
      <c r="RA13" t="s">
        <v>403</v>
      </c>
      <c r="RB13">
        <v>475</v>
      </c>
      <c r="RC13">
        <v>26100</v>
      </c>
      <c r="RD13">
        <v>32300</v>
      </c>
      <c r="RE13">
        <v>38600</v>
      </c>
      <c r="RF13" t="s">
        <v>403</v>
      </c>
      <c r="RG13" t="s">
        <v>403</v>
      </c>
      <c r="RH13" t="s">
        <v>403</v>
      </c>
      <c r="RI13" t="s">
        <v>403</v>
      </c>
      <c r="RJ13" t="s">
        <v>403</v>
      </c>
      <c r="RK13" t="s">
        <v>403</v>
      </c>
      <c r="RL13" t="s">
        <v>403</v>
      </c>
      <c r="RM13" t="s">
        <v>403</v>
      </c>
      <c r="RN13">
        <v>415</v>
      </c>
      <c r="RO13">
        <v>27600</v>
      </c>
      <c r="RP13">
        <v>35600</v>
      </c>
      <c r="RQ13">
        <v>42500</v>
      </c>
    </row>
    <row r="14" spans="2:485" x14ac:dyDescent="0.45">
      <c r="B14"/>
      <c r="E14" t="s">
        <v>512</v>
      </c>
      <c r="F14" t="s">
        <v>513</v>
      </c>
      <c r="G14" t="s">
        <v>514</v>
      </c>
      <c r="H14" t="s">
        <v>515</v>
      </c>
      <c r="I14" t="s">
        <v>516</v>
      </c>
      <c r="J14" t="s">
        <v>517</v>
      </c>
      <c r="K14" t="s">
        <v>518</v>
      </c>
      <c r="L14" t="s">
        <v>519</v>
      </c>
      <c r="M14" t="s">
        <v>520</v>
      </c>
      <c r="N14" t="s">
        <v>521</v>
      </c>
      <c r="O14" t="s">
        <v>522</v>
      </c>
      <c r="P14" t="s">
        <v>523</v>
      </c>
      <c r="Q14" t="s">
        <v>524</v>
      </c>
      <c r="R14" t="s">
        <v>525</v>
      </c>
      <c r="S14" t="s">
        <v>526</v>
      </c>
      <c r="T14" t="s">
        <v>527</v>
      </c>
      <c r="U14" t="s">
        <v>528</v>
      </c>
      <c r="V14" t="s">
        <v>529</v>
      </c>
      <c r="W14" t="s">
        <v>530</v>
      </c>
      <c r="X14" t="s">
        <v>531</v>
      </c>
      <c r="Y14" t="s">
        <v>532</v>
      </c>
      <c r="Z14" t="s">
        <v>533</v>
      </c>
      <c r="AA14" t="s">
        <v>534</v>
      </c>
      <c r="AB14" t="s">
        <v>535</v>
      </c>
      <c r="AC14" t="s">
        <v>536</v>
      </c>
      <c r="AD14" t="s">
        <v>537</v>
      </c>
      <c r="AE14" t="s">
        <v>538</v>
      </c>
      <c r="AF14" t="s">
        <v>539</v>
      </c>
      <c r="AG14" t="s">
        <v>540</v>
      </c>
      <c r="AH14" t="s">
        <v>541</v>
      </c>
      <c r="AI14" t="s">
        <v>542</v>
      </c>
      <c r="AJ14" t="s">
        <v>543</v>
      </c>
      <c r="AK14" t="s">
        <v>544</v>
      </c>
      <c r="AL14" t="s">
        <v>545</v>
      </c>
      <c r="AM14" t="s">
        <v>546</v>
      </c>
      <c r="AN14" t="s">
        <v>523</v>
      </c>
      <c r="AO14" t="s">
        <v>547</v>
      </c>
      <c r="AP14">
        <v>460</v>
      </c>
      <c r="AQ14">
        <v>12.2</v>
      </c>
      <c r="AR14">
        <v>405</v>
      </c>
      <c r="AS14">
        <v>26.6</v>
      </c>
      <c r="AT14">
        <v>7.6</v>
      </c>
      <c r="AU14">
        <v>37</v>
      </c>
      <c r="AV14">
        <v>49.1</v>
      </c>
      <c r="AW14">
        <v>53.6</v>
      </c>
      <c r="AX14">
        <v>155</v>
      </c>
      <c r="AY14">
        <v>16500</v>
      </c>
      <c r="AZ14">
        <v>23300</v>
      </c>
      <c r="BA14">
        <v>29300</v>
      </c>
      <c r="BB14">
        <v>570</v>
      </c>
      <c r="BC14">
        <v>16</v>
      </c>
      <c r="BD14">
        <v>480</v>
      </c>
      <c r="BE14">
        <v>32.700000000000003</v>
      </c>
      <c r="BF14">
        <v>5.0999999999999996</v>
      </c>
      <c r="BG14">
        <v>34.1</v>
      </c>
      <c r="BH14">
        <v>43.6</v>
      </c>
      <c r="BI14">
        <v>46.3</v>
      </c>
      <c r="BJ14">
        <v>170</v>
      </c>
      <c r="BK14">
        <v>17800</v>
      </c>
      <c r="BL14">
        <v>23800</v>
      </c>
      <c r="BM14">
        <v>34500</v>
      </c>
      <c r="BN14">
        <v>685</v>
      </c>
      <c r="BO14">
        <v>18.100000000000001</v>
      </c>
      <c r="BP14">
        <v>560</v>
      </c>
      <c r="BQ14">
        <v>35.5</v>
      </c>
      <c r="BR14">
        <v>4.2</v>
      </c>
      <c r="BS14">
        <v>33.299999999999997</v>
      </c>
      <c r="BT14">
        <v>41.2</v>
      </c>
      <c r="BU14">
        <v>42.1</v>
      </c>
      <c r="BV14">
        <v>210</v>
      </c>
      <c r="BW14">
        <v>13800</v>
      </c>
      <c r="BX14">
        <v>24200</v>
      </c>
      <c r="BY14">
        <v>34100</v>
      </c>
      <c r="BZ14">
        <v>255</v>
      </c>
      <c r="CA14">
        <v>48.2</v>
      </c>
      <c r="CB14">
        <v>135</v>
      </c>
      <c r="CC14">
        <v>16.3</v>
      </c>
      <c r="CD14">
        <v>1.9</v>
      </c>
      <c r="CE14">
        <v>26</v>
      </c>
      <c r="CF14">
        <v>31.5</v>
      </c>
      <c r="CG14">
        <v>33.5</v>
      </c>
      <c r="CH14">
        <v>60</v>
      </c>
      <c r="CI14">
        <v>10400</v>
      </c>
      <c r="CJ14">
        <v>24100</v>
      </c>
      <c r="CK14">
        <v>37100</v>
      </c>
      <c r="CL14">
        <v>380</v>
      </c>
      <c r="CM14">
        <v>11.7</v>
      </c>
      <c r="CN14">
        <v>335</v>
      </c>
      <c r="CO14">
        <v>26.2</v>
      </c>
      <c r="CP14">
        <v>7.1</v>
      </c>
      <c r="CQ14">
        <v>38</v>
      </c>
      <c r="CR14">
        <v>50.3</v>
      </c>
      <c r="CS14">
        <v>55</v>
      </c>
      <c r="CT14">
        <v>135</v>
      </c>
      <c r="CU14">
        <v>16300</v>
      </c>
      <c r="CV14">
        <v>23000</v>
      </c>
      <c r="CW14">
        <v>29900</v>
      </c>
      <c r="CX14">
        <v>475</v>
      </c>
      <c r="CY14">
        <v>17</v>
      </c>
      <c r="CZ14">
        <v>395</v>
      </c>
      <c r="DA14">
        <v>33.200000000000003</v>
      </c>
      <c r="DB14">
        <v>4.8</v>
      </c>
      <c r="DC14">
        <v>34.200000000000003</v>
      </c>
      <c r="DD14">
        <v>42.4</v>
      </c>
      <c r="DE14">
        <v>45</v>
      </c>
      <c r="DF14">
        <v>140</v>
      </c>
      <c r="DG14">
        <v>17200</v>
      </c>
      <c r="DH14">
        <v>23400</v>
      </c>
      <c r="DI14">
        <v>34600</v>
      </c>
      <c r="DJ14">
        <v>515</v>
      </c>
      <c r="DK14">
        <v>21.5</v>
      </c>
      <c r="DL14">
        <v>405</v>
      </c>
      <c r="DM14">
        <v>32.4</v>
      </c>
      <c r="DN14">
        <v>4.0999999999999996</v>
      </c>
      <c r="DO14">
        <v>34.9</v>
      </c>
      <c r="DP14">
        <v>41.3</v>
      </c>
      <c r="DQ14">
        <v>42.1</v>
      </c>
      <c r="DR14">
        <v>170</v>
      </c>
      <c r="DS14">
        <v>13600</v>
      </c>
      <c r="DT14">
        <v>23900</v>
      </c>
      <c r="DU14">
        <v>33400</v>
      </c>
      <c r="DV14">
        <v>225</v>
      </c>
      <c r="DW14">
        <v>48.8</v>
      </c>
      <c r="DX14">
        <v>115</v>
      </c>
      <c r="DY14">
        <v>16</v>
      </c>
      <c r="DZ14">
        <v>1.3</v>
      </c>
      <c r="EA14">
        <v>25.7</v>
      </c>
      <c r="EB14">
        <v>32</v>
      </c>
      <c r="EC14">
        <v>33.9</v>
      </c>
      <c r="ED14">
        <v>50</v>
      </c>
      <c r="EE14">
        <v>10000</v>
      </c>
      <c r="EF14">
        <v>21300</v>
      </c>
      <c r="EG14">
        <v>32000</v>
      </c>
      <c r="EH14">
        <v>80</v>
      </c>
      <c r="EI14">
        <v>14.8</v>
      </c>
      <c r="EJ14">
        <v>70</v>
      </c>
      <c r="EK14">
        <v>28.4</v>
      </c>
      <c r="EL14">
        <v>9.9</v>
      </c>
      <c r="EM14">
        <v>32.1</v>
      </c>
      <c r="EN14">
        <v>43.2</v>
      </c>
      <c r="EO14">
        <v>46.9</v>
      </c>
      <c r="EP14">
        <v>20</v>
      </c>
      <c r="EQ14">
        <v>21000</v>
      </c>
      <c r="ER14">
        <v>24900</v>
      </c>
      <c r="ES14">
        <v>28900</v>
      </c>
      <c r="ET14">
        <v>95</v>
      </c>
      <c r="EU14">
        <v>10.7</v>
      </c>
      <c r="EV14">
        <v>85</v>
      </c>
      <c r="EW14">
        <v>29.9</v>
      </c>
      <c r="EX14">
        <v>6.4</v>
      </c>
      <c r="EY14">
        <v>33.200000000000003</v>
      </c>
      <c r="EZ14">
        <v>49.7</v>
      </c>
      <c r="FA14">
        <v>52.9</v>
      </c>
      <c r="FB14">
        <v>30</v>
      </c>
      <c r="FC14">
        <v>21200</v>
      </c>
      <c r="FD14">
        <v>25000</v>
      </c>
      <c r="FE14">
        <v>33800</v>
      </c>
      <c r="FF14">
        <v>170</v>
      </c>
      <c r="FG14">
        <v>7.7</v>
      </c>
      <c r="FH14">
        <v>155</v>
      </c>
      <c r="FI14">
        <v>45.2</v>
      </c>
      <c r="FJ14">
        <v>4.8</v>
      </c>
      <c r="FK14">
        <v>28.6</v>
      </c>
      <c r="FL14">
        <v>41.1</v>
      </c>
      <c r="FM14">
        <v>42.3</v>
      </c>
      <c r="FN14">
        <v>45</v>
      </c>
      <c r="FO14">
        <v>15500</v>
      </c>
      <c r="FP14">
        <v>25100</v>
      </c>
      <c r="FQ14">
        <v>36200</v>
      </c>
      <c r="FR14">
        <v>30</v>
      </c>
      <c r="FS14">
        <v>43.8</v>
      </c>
      <c r="FT14">
        <v>20</v>
      </c>
      <c r="FU14">
        <v>18.8</v>
      </c>
      <c r="FV14">
        <v>6.2</v>
      </c>
      <c r="FW14">
        <v>28.1</v>
      </c>
      <c r="FX14">
        <v>28.1</v>
      </c>
      <c r="FY14">
        <v>31.2</v>
      </c>
      <c r="FZ14" t="s">
        <v>403</v>
      </c>
      <c r="GA14" t="s">
        <v>403</v>
      </c>
      <c r="GB14" t="s">
        <v>403</v>
      </c>
      <c r="GC14" t="s">
        <v>403</v>
      </c>
      <c r="GD14">
        <v>400</v>
      </c>
      <c r="GE14">
        <v>17.7</v>
      </c>
      <c r="GF14">
        <v>330</v>
      </c>
      <c r="GG14">
        <v>15.5</v>
      </c>
      <c r="GH14">
        <v>6.2</v>
      </c>
      <c r="GI14">
        <v>34.4</v>
      </c>
      <c r="GJ14">
        <v>51.1</v>
      </c>
      <c r="GK14">
        <v>60.6</v>
      </c>
      <c r="GL14">
        <v>130</v>
      </c>
      <c r="GM14">
        <v>17700</v>
      </c>
      <c r="GN14">
        <v>22100</v>
      </c>
      <c r="GO14">
        <v>30000</v>
      </c>
      <c r="GP14">
        <v>855</v>
      </c>
      <c r="GQ14">
        <v>15.3</v>
      </c>
      <c r="GR14">
        <v>720</v>
      </c>
      <c r="GS14">
        <v>27.7</v>
      </c>
      <c r="GT14">
        <v>7.7</v>
      </c>
      <c r="GU14">
        <v>39</v>
      </c>
      <c r="GV14">
        <v>48.1</v>
      </c>
      <c r="GW14">
        <v>49.3</v>
      </c>
      <c r="GX14">
        <v>300</v>
      </c>
      <c r="GY14">
        <v>14800</v>
      </c>
      <c r="GZ14">
        <v>19700</v>
      </c>
      <c r="HA14">
        <v>27300</v>
      </c>
      <c r="HB14">
        <v>210</v>
      </c>
      <c r="HC14">
        <v>18.5</v>
      </c>
      <c r="HD14">
        <v>170</v>
      </c>
      <c r="HE14">
        <v>25.1</v>
      </c>
      <c r="HF14">
        <v>5.2</v>
      </c>
      <c r="HG14">
        <v>37</v>
      </c>
      <c r="HH14">
        <v>49.3</v>
      </c>
      <c r="HI14">
        <v>51.2</v>
      </c>
      <c r="HJ14">
        <v>75</v>
      </c>
      <c r="HK14">
        <v>15600</v>
      </c>
      <c r="HL14">
        <v>25400</v>
      </c>
      <c r="HM14">
        <v>34400</v>
      </c>
      <c r="HN14">
        <v>195</v>
      </c>
      <c r="HO14">
        <v>41.9</v>
      </c>
      <c r="HP14">
        <v>115</v>
      </c>
      <c r="HQ14">
        <v>11.3</v>
      </c>
      <c r="HR14">
        <v>1.5</v>
      </c>
      <c r="HS14">
        <v>32.9</v>
      </c>
      <c r="HT14">
        <v>42.2</v>
      </c>
      <c r="HU14">
        <v>45.3</v>
      </c>
      <c r="HV14">
        <v>55</v>
      </c>
      <c r="HW14">
        <v>21500</v>
      </c>
      <c r="HX14">
        <v>31500</v>
      </c>
      <c r="HY14">
        <v>38600</v>
      </c>
      <c r="HZ14">
        <v>345</v>
      </c>
      <c r="IA14">
        <v>17.100000000000001</v>
      </c>
      <c r="IB14">
        <v>285</v>
      </c>
      <c r="IC14">
        <v>14.2</v>
      </c>
      <c r="ID14">
        <v>6.1</v>
      </c>
      <c r="IE14">
        <v>35.5</v>
      </c>
      <c r="IF14">
        <v>52.6</v>
      </c>
      <c r="IG14">
        <v>62.7</v>
      </c>
      <c r="IH14">
        <v>115</v>
      </c>
      <c r="II14">
        <v>17700</v>
      </c>
      <c r="IJ14">
        <v>22100</v>
      </c>
      <c r="IK14">
        <v>29800</v>
      </c>
      <c r="IL14">
        <v>670</v>
      </c>
      <c r="IM14">
        <v>16.100000000000001</v>
      </c>
      <c r="IN14">
        <v>565</v>
      </c>
      <c r="IO14">
        <v>28</v>
      </c>
      <c r="IP14">
        <v>7.7</v>
      </c>
      <c r="IQ14">
        <v>38.6</v>
      </c>
      <c r="IR14">
        <v>47</v>
      </c>
      <c r="IS14">
        <v>48.2</v>
      </c>
      <c r="IT14">
        <v>235</v>
      </c>
      <c r="IU14">
        <v>14300</v>
      </c>
      <c r="IV14">
        <v>19300</v>
      </c>
      <c r="IW14">
        <v>26800</v>
      </c>
      <c r="IX14">
        <v>180</v>
      </c>
      <c r="IY14">
        <v>21.3</v>
      </c>
      <c r="IZ14">
        <v>140</v>
      </c>
      <c r="JA14">
        <v>26.4</v>
      </c>
      <c r="JB14">
        <v>4.5</v>
      </c>
      <c r="JC14">
        <v>36</v>
      </c>
      <c r="JD14">
        <v>46.1</v>
      </c>
      <c r="JE14">
        <v>47.8</v>
      </c>
      <c r="JF14">
        <v>60</v>
      </c>
      <c r="JG14">
        <v>15100</v>
      </c>
      <c r="JH14">
        <v>24300</v>
      </c>
      <c r="JI14">
        <v>33600</v>
      </c>
      <c r="JJ14">
        <v>150</v>
      </c>
      <c r="JK14">
        <v>40.299999999999997</v>
      </c>
      <c r="JL14">
        <v>90</v>
      </c>
      <c r="JM14">
        <v>12.5</v>
      </c>
      <c r="JN14">
        <v>2</v>
      </c>
      <c r="JO14">
        <v>30.9</v>
      </c>
      <c r="JP14">
        <v>41.4</v>
      </c>
      <c r="JQ14">
        <v>45.3</v>
      </c>
      <c r="JR14">
        <v>40</v>
      </c>
      <c r="JS14">
        <v>21200</v>
      </c>
      <c r="JT14">
        <v>30100</v>
      </c>
      <c r="JU14">
        <v>38600</v>
      </c>
      <c r="JV14">
        <v>55</v>
      </c>
      <c r="JW14">
        <v>21.8</v>
      </c>
      <c r="JX14">
        <v>45</v>
      </c>
      <c r="JY14">
        <v>23.6</v>
      </c>
      <c r="JZ14">
        <v>7.3</v>
      </c>
      <c r="KA14">
        <v>27.3</v>
      </c>
      <c r="KB14">
        <v>41.8</v>
      </c>
      <c r="KC14">
        <v>47.3</v>
      </c>
      <c r="KD14">
        <v>15</v>
      </c>
      <c r="KE14">
        <v>17300</v>
      </c>
      <c r="KF14">
        <v>24200</v>
      </c>
      <c r="KG14">
        <v>30400</v>
      </c>
      <c r="KH14">
        <v>180</v>
      </c>
      <c r="KI14">
        <v>12.4</v>
      </c>
      <c r="KJ14">
        <v>160</v>
      </c>
      <c r="KK14">
        <v>26.4</v>
      </c>
      <c r="KL14">
        <v>7.7</v>
      </c>
      <c r="KM14">
        <v>40.200000000000003</v>
      </c>
      <c r="KN14">
        <v>52.3</v>
      </c>
      <c r="KO14">
        <v>53.4</v>
      </c>
      <c r="KP14">
        <v>65</v>
      </c>
      <c r="KQ14">
        <v>16100</v>
      </c>
      <c r="KR14">
        <v>20500</v>
      </c>
      <c r="KS14">
        <v>30800</v>
      </c>
      <c r="KT14">
        <v>35</v>
      </c>
      <c r="KU14">
        <v>3</v>
      </c>
      <c r="KV14">
        <v>30</v>
      </c>
      <c r="KW14">
        <v>18.2</v>
      </c>
      <c r="KX14">
        <v>9.1</v>
      </c>
      <c r="KY14">
        <v>42.4</v>
      </c>
      <c r="KZ14">
        <v>66.7</v>
      </c>
      <c r="LA14">
        <v>69.7</v>
      </c>
      <c r="LB14">
        <v>15</v>
      </c>
      <c r="LC14">
        <v>28100</v>
      </c>
      <c r="LD14">
        <v>33600</v>
      </c>
      <c r="LE14">
        <v>36300</v>
      </c>
      <c r="LF14">
        <v>40</v>
      </c>
      <c r="LG14">
        <v>47.6</v>
      </c>
      <c r="LH14">
        <v>20</v>
      </c>
      <c r="LI14">
        <v>7.1</v>
      </c>
      <c r="LJ14">
        <v>0</v>
      </c>
      <c r="LK14">
        <v>40.5</v>
      </c>
      <c r="LL14">
        <v>45.2</v>
      </c>
      <c r="LM14">
        <v>45.2</v>
      </c>
      <c r="LN14">
        <v>15</v>
      </c>
      <c r="LO14">
        <v>22600</v>
      </c>
      <c r="LP14">
        <v>34100</v>
      </c>
      <c r="LQ14">
        <v>37500</v>
      </c>
      <c r="LR14">
        <v>570</v>
      </c>
      <c r="LS14">
        <v>13</v>
      </c>
      <c r="LT14">
        <v>495</v>
      </c>
      <c r="LU14">
        <v>18.8</v>
      </c>
      <c r="LV14">
        <v>6.3</v>
      </c>
      <c r="LW14">
        <v>34.799999999999997</v>
      </c>
      <c r="LX14">
        <v>53.3</v>
      </c>
      <c r="LY14">
        <v>61.9</v>
      </c>
      <c r="LZ14">
        <v>180</v>
      </c>
      <c r="MA14">
        <v>14600</v>
      </c>
      <c r="MB14">
        <v>22400</v>
      </c>
      <c r="MC14">
        <v>30400</v>
      </c>
      <c r="MD14">
        <v>570</v>
      </c>
      <c r="ME14">
        <v>13</v>
      </c>
      <c r="MF14">
        <v>495</v>
      </c>
      <c r="MG14">
        <v>18.8</v>
      </c>
      <c r="MH14">
        <v>6.3</v>
      </c>
      <c r="MI14">
        <v>34.799999999999997</v>
      </c>
      <c r="MJ14">
        <v>53.3</v>
      </c>
      <c r="MK14">
        <v>61.9</v>
      </c>
      <c r="ML14">
        <v>180</v>
      </c>
      <c r="MM14">
        <v>14600</v>
      </c>
      <c r="MN14">
        <v>22400</v>
      </c>
      <c r="MO14">
        <v>30400</v>
      </c>
      <c r="MP14">
        <v>685</v>
      </c>
      <c r="MQ14">
        <v>17.5</v>
      </c>
      <c r="MR14">
        <v>565</v>
      </c>
      <c r="MS14">
        <v>28.5</v>
      </c>
      <c r="MT14">
        <v>7.2</v>
      </c>
      <c r="MU14">
        <v>33.299999999999997</v>
      </c>
      <c r="MV14">
        <v>44.7</v>
      </c>
      <c r="MW14">
        <v>46.8</v>
      </c>
      <c r="MX14">
        <v>210</v>
      </c>
      <c r="MY14">
        <v>14500</v>
      </c>
      <c r="MZ14">
        <v>20100</v>
      </c>
      <c r="NA14">
        <v>30400</v>
      </c>
      <c r="NB14">
        <v>215</v>
      </c>
      <c r="NC14">
        <v>16.600000000000001</v>
      </c>
      <c r="ND14">
        <v>180</v>
      </c>
      <c r="NE14">
        <v>20.8</v>
      </c>
      <c r="NF14">
        <v>3.2</v>
      </c>
      <c r="NG14">
        <v>36.700000000000003</v>
      </c>
      <c r="NH14">
        <v>53.8</v>
      </c>
      <c r="NI14">
        <v>59.4</v>
      </c>
      <c r="NJ14">
        <v>70</v>
      </c>
      <c r="NK14">
        <v>19000</v>
      </c>
      <c r="NL14">
        <v>28000</v>
      </c>
      <c r="NM14">
        <v>37700</v>
      </c>
      <c r="NN14">
        <v>110</v>
      </c>
      <c r="NO14">
        <v>25.5</v>
      </c>
      <c r="NP14">
        <v>80</v>
      </c>
      <c r="NQ14">
        <v>14.8</v>
      </c>
      <c r="NR14">
        <v>0.9</v>
      </c>
      <c r="NS14">
        <v>43.9</v>
      </c>
      <c r="NT14">
        <v>55</v>
      </c>
      <c r="NU14">
        <v>58.7</v>
      </c>
      <c r="NV14">
        <v>40</v>
      </c>
      <c r="NW14">
        <v>20000</v>
      </c>
      <c r="NX14">
        <v>31700</v>
      </c>
      <c r="NY14">
        <v>42600</v>
      </c>
      <c r="NZ14">
        <v>475</v>
      </c>
      <c r="OA14">
        <v>13.9</v>
      </c>
      <c r="OB14">
        <v>410</v>
      </c>
      <c r="OC14">
        <v>18.7</v>
      </c>
      <c r="OD14">
        <v>6.3</v>
      </c>
      <c r="OE14">
        <v>33.6</v>
      </c>
      <c r="OF14">
        <v>52.1</v>
      </c>
      <c r="OG14">
        <v>61.1</v>
      </c>
      <c r="OH14">
        <v>145</v>
      </c>
      <c r="OI14">
        <v>14000</v>
      </c>
      <c r="OJ14">
        <v>22000</v>
      </c>
      <c r="OK14">
        <v>29600</v>
      </c>
      <c r="OL14">
        <v>515</v>
      </c>
      <c r="OM14">
        <v>20.9</v>
      </c>
      <c r="ON14">
        <v>410</v>
      </c>
      <c r="OO14">
        <v>27.3</v>
      </c>
      <c r="OP14">
        <v>6.2</v>
      </c>
      <c r="OQ14">
        <v>32.4</v>
      </c>
      <c r="OR14">
        <v>43.2</v>
      </c>
      <c r="OS14">
        <v>45.5</v>
      </c>
      <c r="OT14">
        <v>155</v>
      </c>
      <c r="OU14">
        <v>14500</v>
      </c>
      <c r="OV14">
        <v>20100</v>
      </c>
      <c r="OW14">
        <v>30200</v>
      </c>
      <c r="OX14">
        <v>180</v>
      </c>
      <c r="OY14">
        <v>17.899999999999999</v>
      </c>
      <c r="OZ14">
        <v>145</v>
      </c>
      <c r="PA14">
        <v>21.3</v>
      </c>
      <c r="PB14">
        <v>2.2000000000000002</v>
      </c>
      <c r="PC14">
        <v>37.799999999999997</v>
      </c>
      <c r="PD14">
        <v>52.9</v>
      </c>
      <c r="PE14">
        <v>58.5</v>
      </c>
      <c r="PF14">
        <v>60</v>
      </c>
      <c r="PG14">
        <v>18600</v>
      </c>
      <c r="PH14">
        <v>26600</v>
      </c>
      <c r="PI14">
        <v>33500</v>
      </c>
      <c r="PJ14">
        <v>90</v>
      </c>
      <c r="PK14">
        <v>29</v>
      </c>
      <c r="PL14">
        <v>60</v>
      </c>
      <c r="PM14">
        <v>17.100000000000001</v>
      </c>
      <c r="PN14">
        <v>1.1000000000000001</v>
      </c>
      <c r="PO14">
        <v>41.4</v>
      </c>
      <c r="PP14">
        <v>49.3</v>
      </c>
      <c r="PQ14">
        <v>52.8</v>
      </c>
      <c r="PR14">
        <v>30</v>
      </c>
      <c r="PS14">
        <v>18100</v>
      </c>
      <c r="PT14">
        <v>31500</v>
      </c>
      <c r="PU14">
        <v>42600</v>
      </c>
      <c r="PV14">
        <v>95</v>
      </c>
      <c r="PW14">
        <v>8.6</v>
      </c>
      <c r="PX14">
        <v>85</v>
      </c>
      <c r="PY14">
        <v>19.3</v>
      </c>
      <c r="PZ14">
        <v>6.4</v>
      </c>
      <c r="QA14">
        <v>40.6</v>
      </c>
      <c r="QB14">
        <v>59.4</v>
      </c>
      <c r="QC14">
        <v>65.8</v>
      </c>
      <c r="QD14">
        <v>35</v>
      </c>
      <c r="QE14">
        <v>17100</v>
      </c>
      <c r="QF14">
        <v>25600</v>
      </c>
      <c r="QG14">
        <v>33900</v>
      </c>
      <c r="QH14">
        <v>170</v>
      </c>
      <c r="QI14">
        <v>7.1</v>
      </c>
      <c r="QJ14">
        <v>155</v>
      </c>
      <c r="QK14">
        <v>32.1</v>
      </c>
      <c r="QL14">
        <v>10.1</v>
      </c>
      <c r="QM14">
        <v>36.299999999999997</v>
      </c>
      <c r="QN14">
        <v>49.4</v>
      </c>
      <c r="QO14">
        <v>50.6</v>
      </c>
      <c r="QP14">
        <v>55</v>
      </c>
      <c r="QQ14">
        <v>15600</v>
      </c>
      <c r="QR14">
        <v>20100</v>
      </c>
      <c r="QS14">
        <v>30700</v>
      </c>
      <c r="QT14">
        <v>170</v>
      </c>
      <c r="QU14">
        <v>7.7</v>
      </c>
      <c r="QV14">
        <v>155</v>
      </c>
      <c r="QW14">
        <v>45.2</v>
      </c>
      <c r="QX14">
        <v>4.8</v>
      </c>
      <c r="QY14">
        <v>28.6</v>
      </c>
      <c r="QZ14">
        <v>41.1</v>
      </c>
      <c r="RA14">
        <v>42.3</v>
      </c>
      <c r="RB14">
        <v>45</v>
      </c>
      <c r="RC14">
        <v>15500</v>
      </c>
      <c r="RD14">
        <v>25100</v>
      </c>
      <c r="RE14">
        <v>36200</v>
      </c>
      <c r="RF14">
        <v>20</v>
      </c>
      <c r="RG14">
        <v>10</v>
      </c>
      <c r="RH14">
        <v>20</v>
      </c>
      <c r="RI14">
        <v>5</v>
      </c>
      <c r="RJ14">
        <v>0</v>
      </c>
      <c r="RK14">
        <v>55</v>
      </c>
      <c r="RL14">
        <v>80</v>
      </c>
      <c r="RM14">
        <v>85</v>
      </c>
      <c r="RN14" t="s">
        <v>403</v>
      </c>
      <c r="RO14" t="s">
        <v>403</v>
      </c>
      <c r="RP14" t="s">
        <v>403</v>
      </c>
      <c r="RQ14" t="s">
        <v>403</v>
      </c>
    </row>
    <row r="15" spans="2:485" x14ac:dyDescent="0.45">
      <c r="B15"/>
      <c r="E15" t="s">
        <v>548</v>
      </c>
      <c r="F15" t="s">
        <v>549</v>
      </c>
      <c r="G15" t="s">
        <v>550</v>
      </c>
      <c r="H15" t="s">
        <v>551</v>
      </c>
      <c r="I15" t="s">
        <v>552</v>
      </c>
      <c r="J15" t="s">
        <v>553</v>
      </c>
      <c r="K15" t="s">
        <v>554</v>
      </c>
      <c r="L15" t="s">
        <v>555</v>
      </c>
      <c r="M15" t="s">
        <v>556</v>
      </c>
      <c r="N15" t="s">
        <v>557</v>
      </c>
      <c r="O15" t="s">
        <v>558</v>
      </c>
      <c r="P15" t="s">
        <v>559</v>
      </c>
      <c r="Q15" t="s">
        <v>560</v>
      </c>
      <c r="R15" t="s">
        <v>561</v>
      </c>
      <c r="S15" t="s">
        <v>562</v>
      </c>
      <c r="T15" t="s">
        <v>563</v>
      </c>
      <c r="U15" t="s">
        <v>564</v>
      </c>
      <c r="V15" t="s">
        <v>565</v>
      </c>
      <c r="W15" t="s">
        <v>566</v>
      </c>
      <c r="X15" t="s">
        <v>567</v>
      </c>
      <c r="Y15" t="s">
        <v>568</v>
      </c>
      <c r="Z15" t="s">
        <v>569</v>
      </c>
      <c r="AA15" t="s">
        <v>570</v>
      </c>
      <c r="AB15" t="s">
        <v>571</v>
      </c>
      <c r="AC15" t="s">
        <v>572</v>
      </c>
      <c r="AD15" t="s">
        <v>573</v>
      </c>
      <c r="AE15" t="s">
        <v>574</v>
      </c>
      <c r="AF15" t="s">
        <v>575</v>
      </c>
      <c r="AG15" t="s">
        <v>576</v>
      </c>
      <c r="AH15" t="s">
        <v>577</v>
      </c>
      <c r="AI15" t="s">
        <v>578</v>
      </c>
      <c r="AJ15" t="s">
        <v>579</v>
      </c>
      <c r="AK15" t="s">
        <v>580</v>
      </c>
      <c r="AL15" t="s">
        <v>581</v>
      </c>
      <c r="AM15" t="s">
        <v>582</v>
      </c>
      <c r="AN15" t="s">
        <v>559</v>
      </c>
      <c r="AO15" t="s">
        <v>583</v>
      </c>
      <c r="AP15">
        <v>135</v>
      </c>
      <c r="AQ15">
        <v>14.9</v>
      </c>
      <c r="AR15">
        <v>115</v>
      </c>
      <c r="AS15">
        <v>6.8</v>
      </c>
      <c r="AT15">
        <v>13.2</v>
      </c>
      <c r="AU15">
        <v>32.200000000000003</v>
      </c>
      <c r="AV15">
        <v>52</v>
      </c>
      <c r="AW15">
        <v>65.099999999999994</v>
      </c>
      <c r="AX15">
        <v>35</v>
      </c>
      <c r="AY15">
        <v>16000</v>
      </c>
      <c r="AZ15">
        <v>22200</v>
      </c>
      <c r="BA15">
        <v>26400</v>
      </c>
      <c r="BB15">
        <v>145</v>
      </c>
      <c r="BC15">
        <v>18.899999999999999</v>
      </c>
      <c r="BD15">
        <v>115</v>
      </c>
      <c r="BE15">
        <v>22.4</v>
      </c>
      <c r="BF15">
        <v>4</v>
      </c>
      <c r="BG15">
        <v>27.5</v>
      </c>
      <c r="BH15">
        <v>47.5</v>
      </c>
      <c r="BI15">
        <v>54.7</v>
      </c>
      <c r="BJ15">
        <v>35</v>
      </c>
      <c r="BK15">
        <v>17700</v>
      </c>
      <c r="BL15">
        <v>30900</v>
      </c>
      <c r="BM15">
        <v>39800</v>
      </c>
      <c r="BN15">
        <v>180</v>
      </c>
      <c r="BO15">
        <v>28.6</v>
      </c>
      <c r="BP15">
        <v>125</v>
      </c>
      <c r="BQ15">
        <v>36.700000000000003</v>
      </c>
      <c r="BR15">
        <v>2.8</v>
      </c>
      <c r="BS15">
        <v>21.9</v>
      </c>
      <c r="BT15">
        <v>28.9</v>
      </c>
      <c r="BU15">
        <v>31.9</v>
      </c>
      <c r="BV15">
        <v>35</v>
      </c>
      <c r="BW15">
        <v>31000</v>
      </c>
      <c r="BX15">
        <v>37600</v>
      </c>
      <c r="BY15">
        <v>44900</v>
      </c>
      <c r="BZ15">
        <v>95</v>
      </c>
      <c r="CA15">
        <v>26</v>
      </c>
      <c r="CB15">
        <v>70</v>
      </c>
      <c r="CC15">
        <v>52.3</v>
      </c>
      <c r="CD15">
        <v>1</v>
      </c>
      <c r="CE15">
        <v>13.4</v>
      </c>
      <c r="CF15">
        <v>19.7</v>
      </c>
      <c r="CG15">
        <v>20.7</v>
      </c>
      <c r="CH15" t="s">
        <v>403</v>
      </c>
      <c r="CI15" t="s">
        <v>403</v>
      </c>
      <c r="CJ15" t="s">
        <v>403</v>
      </c>
      <c r="CK15" t="s">
        <v>403</v>
      </c>
      <c r="CL15">
        <v>105</v>
      </c>
      <c r="CM15">
        <v>15.6</v>
      </c>
      <c r="CN15">
        <v>85</v>
      </c>
      <c r="CO15">
        <v>2.9</v>
      </c>
      <c r="CP15">
        <v>13.3</v>
      </c>
      <c r="CQ15">
        <v>34.700000000000003</v>
      </c>
      <c r="CR15">
        <v>56.4</v>
      </c>
      <c r="CS15">
        <v>68.2</v>
      </c>
      <c r="CT15">
        <v>25</v>
      </c>
      <c r="CU15">
        <v>11700</v>
      </c>
      <c r="CV15">
        <v>22100</v>
      </c>
      <c r="CW15">
        <v>26200</v>
      </c>
      <c r="CX15">
        <v>90</v>
      </c>
      <c r="CY15">
        <v>16.5</v>
      </c>
      <c r="CZ15">
        <v>75</v>
      </c>
      <c r="DA15">
        <v>18.7</v>
      </c>
      <c r="DB15">
        <v>2.9</v>
      </c>
      <c r="DC15">
        <v>30.8</v>
      </c>
      <c r="DD15">
        <v>56.3</v>
      </c>
      <c r="DE15">
        <v>61.8</v>
      </c>
      <c r="DF15">
        <v>25</v>
      </c>
      <c r="DG15">
        <v>19000</v>
      </c>
      <c r="DH15">
        <v>36700</v>
      </c>
      <c r="DI15">
        <v>40600</v>
      </c>
      <c r="DJ15">
        <v>110</v>
      </c>
      <c r="DK15">
        <v>29.9</v>
      </c>
      <c r="DL15">
        <v>80</v>
      </c>
      <c r="DM15">
        <v>38.1</v>
      </c>
      <c r="DN15">
        <v>2.7</v>
      </c>
      <c r="DO15">
        <v>21.9</v>
      </c>
      <c r="DP15">
        <v>27.5</v>
      </c>
      <c r="DQ15">
        <v>29.3</v>
      </c>
      <c r="DR15">
        <v>25</v>
      </c>
      <c r="DS15">
        <v>30400</v>
      </c>
      <c r="DT15">
        <v>37600</v>
      </c>
      <c r="DU15">
        <v>43000</v>
      </c>
      <c r="DV15">
        <v>65</v>
      </c>
      <c r="DW15">
        <v>20.6</v>
      </c>
      <c r="DX15">
        <v>50</v>
      </c>
      <c r="DY15">
        <v>55.7</v>
      </c>
      <c r="DZ15">
        <v>1.5</v>
      </c>
      <c r="EA15">
        <v>16</v>
      </c>
      <c r="EB15">
        <v>22.2</v>
      </c>
      <c r="EC15">
        <v>22.2</v>
      </c>
      <c r="ED15" t="s">
        <v>403</v>
      </c>
      <c r="EE15" t="s">
        <v>403</v>
      </c>
      <c r="EF15" t="s">
        <v>403</v>
      </c>
      <c r="EG15" t="s">
        <v>403</v>
      </c>
      <c r="EH15">
        <v>35</v>
      </c>
      <c r="EI15">
        <v>13</v>
      </c>
      <c r="EJ15">
        <v>30</v>
      </c>
      <c r="EK15">
        <v>18.3</v>
      </c>
      <c r="EL15">
        <v>13</v>
      </c>
      <c r="EM15">
        <v>24.8</v>
      </c>
      <c r="EN15">
        <v>38.799999999999997</v>
      </c>
      <c r="EO15">
        <v>55.7</v>
      </c>
      <c r="EP15" t="s">
        <v>403</v>
      </c>
      <c r="EQ15" t="s">
        <v>403</v>
      </c>
      <c r="ER15" t="s">
        <v>403</v>
      </c>
      <c r="ES15" t="s">
        <v>403</v>
      </c>
      <c r="ET15">
        <v>50</v>
      </c>
      <c r="EU15">
        <v>23.1</v>
      </c>
      <c r="EV15">
        <v>40</v>
      </c>
      <c r="EW15">
        <v>28.9</v>
      </c>
      <c r="EX15">
        <v>5.8</v>
      </c>
      <c r="EY15">
        <v>21.8</v>
      </c>
      <c r="EZ15">
        <v>32.1</v>
      </c>
      <c r="FA15">
        <v>42.3</v>
      </c>
      <c r="FB15">
        <v>10</v>
      </c>
      <c r="FC15">
        <v>17600</v>
      </c>
      <c r="FD15">
        <v>22900</v>
      </c>
      <c r="FE15">
        <v>34800</v>
      </c>
      <c r="FF15">
        <v>65</v>
      </c>
      <c r="FG15">
        <v>26.3</v>
      </c>
      <c r="FH15">
        <v>50</v>
      </c>
      <c r="FI15">
        <v>34.4</v>
      </c>
      <c r="FJ15">
        <v>3</v>
      </c>
      <c r="FK15">
        <v>22</v>
      </c>
      <c r="FL15">
        <v>31.1</v>
      </c>
      <c r="FM15">
        <v>36.200000000000003</v>
      </c>
      <c r="FN15">
        <v>10</v>
      </c>
      <c r="FO15">
        <v>34800</v>
      </c>
      <c r="FP15">
        <v>38600</v>
      </c>
      <c r="FQ15">
        <v>49100</v>
      </c>
      <c r="FR15">
        <v>30</v>
      </c>
      <c r="FS15">
        <v>37.1</v>
      </c>
      <c r="FT15">
        <v>20</v>
      </c>
      <c r="FU15">
        <v>45.2</v>
      </c>
      <c r="FV15">
        <v>0</v>
      </c>
      <c r="FW15">
        <v>8.1</v>
      </c>
      <c r="FX15">
        <v>14.5</v>
      </c>
      <c r="FY15">
        <v>17.7</v>
      </c>
      <c r="FZ15" t="s">
        <v>403</v>
      </c>
      <c r="GA15" t="s">
        <v>403</v>
      </c>
      <c r="GB15" t="s">
        <v>403</v>
      </c>
      <c r="GC15" t="s">
        <v>403</v>
      </c>
      <c r="GD15">
        <v>150</v>
      </c>
      <c r="GE15">
        <v>20.5</v>
      </c>
      <c r="GF15">
        <v>120</v>
      </c>
      <c r="GG15">
        <v>5.6</v>
      </c>
      <c r="GH15">
        <v>28.5</v>
      </c>
      <c r="GI15">
        <v>22</v>
      </c>
      <c r="GJ15">
        <v>33.6</v>
      </c>
      <c r="GK15">
        <v>45.3</v>
      </c>
      <c r="GL15">
        <v>25</v>
      </c>
      <c r="GM15">
        <v>15000</v>
      </c>
      <c r="GN15">
        <v>24400</v>
      </c>
      <c r="GO15">
        <v>27700</v>
      </c>
      <c r="GP15">
        <v>165</v>
      </c>
      <c r="GQ15">
        <v>23.3</v>
      </c>
      <c r="GR15">
        <v>125</v>
      </c>
      <c r="GS15">
        <v>25.7</v>
      </c>
      <c r="GT15">
        <v>0.6</v>
      </c>
      <c r="GU15">
        <v>27.6</v>
      </c>
      <c r="GV15">
        <v>43.2</v>
      </c>
      <c r="GW15">
        <v>50.4</v>
      </c>
      <c r="GX15">
        <v>45</v>
      </c>
      <c r="GY15">
        <v>26800</v>
      </c>
      <c r="GZ15">
        <v>36100</v>
      </c>
      <c r="HA15">
        <v>42400</v>
      </c>
      <c r="HB15">
        <v>170</v>
      </c>
      <c r="HC15">
        <v>19.8</v>
      </c>
      <c r="HD15">
        <v>135</v>
      </c>
      <c r="HE15">
        <v>35.299999999999997</v>
      </c>
      <c r="HF15">
        <v>3.9</v>
      </c>
      <c r="HG15">
        <v>27.8</v>
      </c>
      <c r="HH15">
        <v>39</v>
      </c>
      <c r="HI15">
        <v>41</v>
      </c>
      <c r="HJ15">
        <v>45</v>
      </c>
      <c r="HK15">
        <v>29100</v>
      </c>
      <c r="HL15">
        <v>36400</v>
      </c>
      <c r="HM15">
        <v>46800</v>
      </c>
      <c r="HN15">
        <v>105</v>
      </c>
      <c r="HO15">
        <v>24.9</v>
      </c>
      <c r="HP15">
        <v>80</v>
      </c>
      <c r="HQ15">
        <v>52.6</v>
      </c>
      <c r="HR15">
        <v>2.8</v>
      </c>
      <c r="HS15">
        <v>16.899999999999999</v>
      </c>
      <c r="HT15">
        <v>17.8</v>
      </c>
      <c r="HU15">
        <v>19.7</v>
      </c>
      <c r="HV15">
        <v>15</v>
      </c>
      <c r="HW15">
        <v>34500</v>
      </c>
      <c r="HX15">
        <v>40800</v>
      </c>
      <c r="HY15">
        <v>47600</v>
      </c>
      <c r="HZ15">
        <v>110</v>
      </c>
      <c r="IA15">
        <v>20.9</v>
      </c>
      <c r="IB15">
        <v>85</v>
      </c>
      <c r="IC15">
        <v>4.3</v>
      </c>
      <c r="ID15">
        <v>30.1</v>
      </c>
      <c r="IE15">
        <v>20.8</v>
      </c>
      <c r="IF15">
        <v>33.700000000000003</v>
      </c>
      <c r="IG15">
        <v>44.7</v>
      </c>
      <c r="IH15">
        <v>20</v>
      </c>
      <c r="II15">
        <v>15000</v>
      </c>
      <c r="IJ15">
        <v>24000</v>
      </c>
      <c r="IK15">
        <v>29300</v>
      </c>
      <c r="IL15">
        <v>115</v>
      </c>
      <c r="IM15">
        <v>23.2</v>
      </c>
      <c r="IN15">
        <v>85</v>
      </c>
      <c r="IO15">
        <v>22.5</v>
      </c>
      <c r="IP15">
        <v>0.9</v>
      </c>
      <c r="IQ15">
        <v>29.3</v>
      </c>
      <c r="IR15">
        <v>45.4</v>
      </c>
      <c r="IS15">
        <v>53.4</v>
      </c>
      <c r="IT15">
        <v>30</v>
      </c>
      <c r="IU15">
        <v>27800</v>
      </c>
      <c r="IV15">
        <v>37000</v>
      </c>
      <c r="IW15">
        <v>41700</v>
      </c>
      <c r="IX15">
        <v>120</v>
      </c>
      <c r="IY15">
        <v>19.8</v>
      </c>
      <c r="IZ15">
        <v>95</v>
      </c>
      <c r="JA15">
        <v>35.200000000000003</v>
      </c>
      <c r="JB15">
        <v>3</v>
      </c>
      <c r="JC15">
        <v>28.4</v>
      </c>
      <c r="JD15">
        <v>39</v>
      </c>
      <c r="JE15">
        <v>42</v>
      </c>
      <c r="JF15">
        <v>30</v>
      </c>
      <c r="JG15">
        <v>29100</v>
      </c>
      <c r="JH15">
        <v>36400</v>
      </c>
      <c r="JI15">
        <v>45000</v>
      </c>
      <c r="JJ15">
        <v>60</v>
      </c>
      <c r="JK15">
        <v>18.3</v>
      </c>
      <c r="JL15">
        <v>45</v>
      </c>
      <c r="JM15">
        <v>59.1</v>
      </c>
      <c r="JN15">
        <v>3.5</v>
      </c>
      <c r="JO15">
        <v>17.399999999999999</v>
      </c>
      <c r="JP15">
        <v>19.100000000000001</v>
      </c>
      <c r="JQ15">
        <v>19.100000000000001</v>
      </c>
      <c r="JR15" t="s">
        <v>403</v>
      </c>
      <c r="JS15" t="s">
        <v>403</v>
      </c>
      <c r="JT15" t="s">
        <v>403</v>
      </c>
      <c r="JU15" t="s">
        <v>403</v>
      </c>
      <c r="JV15">
        <v>40</v>
      </c>
      <c r="JW15">
        <v>19.399999999999999</v>
      </c>
      <c r="JX15">
        <v>35</v>
      </c>
      <c r="JY15">
        <v>9.3000000000000007</v>
      </c>
      <c r="JZ15">
        <v>24.3</v>
      </c>
      <c r="KA15">
        <v>25.1</v>
      </c>
      <c r="KB15">
        <v>33.200000000000003</v>
      </c>
      <c r="KC15">
        <v>47</v>
      </c>
      <c r="KD15" t="s">
        <v>403</v>
      </c>
      <c r="KE15" t="s">
        <v>403</v>
      </c>
      <c r="KF15" t="s">
        <v>403</v>
      </c>
      <c r="KG15" t="s">
        <v>403</v>
      </c>
      <c r="KH15">
        <v>50</v>
      </c>
      <c r="KI15">
        <v>23.6</v>
      </c>
      <c r="KJ15">
        <v>40</v>
      </c>
      <c r="KK15">
        <v>32.799999999999997</v>
      </c>
      <c r="KL15">
        <v>0</v>
      </c>
      <c r="KM15">
        <v>23.9</v>
      </c>
      <c r="KN15">
        <v>38.4</v>
      </c>
      <c r="KO15">
        <v>43.6</v>
      </c>
      <c r="KP15">
        <v>10</v>
      </c>
      <c r="KQ15">
        <v>24000</v>
      </c>
      <c r="KR15">
        <v>34200</v>
      </c>
      <c r="KS15">
        <v>46100</v>
      </c>
      <c r="KT15">
        <v>50</v>
      </c>
      <c r="KU15">
        <v>19.7</v>
      </c>
      <c r="KV15">
        <v>40</v>
      </c>
      <c r="KW15">
        <v>35.5</v>
      </c>
      <c r="KX15">
        <v>5.9</v>
      </c>
      <c r="KY15">
        <v>26.3</v>
      </c>
      <c r="KZ15">
        <v>38.799999999999997</v>
      </c>
      <c r="LA15">
        <v>38.799999999999997</v>
      </c>
      <c r="LB15">
        <v>10</v>
      </c>
      <c r="LC15">
        <v>30300</v>
      </c>
      <c r="LD15">
        <v>36400</v>
      </c>
      <c r="LE15">
        <v>49500</v>
      </c>
      <c r="LF15">
        <v>50</v>
      </c>
      <c r="LG15">
        <v>32.700000000000003</v>
      </c>
      <c r="LH15">
        <v>35</v>
      </c>
      <c r="LI15">
        <v>44.9</v>
      </c>
      <c r="LJ15">
        <v>2</v>
      </c>
      <c r="LK15">
        <v>16.3</v>
      </c>
      <c r="LL15">
        <v>16.3</v>
      </c>
      <c r="LM15">
        <v>20.399999999999999</v>
      </c>
      <c r="LN15" t="s">
        <v>403</v>
      </c>
      <c r="LO15" t="s">
        <v>403</v>
      </c>
      <c r="LP15" t="s">
        <v>403</v>
      </c>
      <c r="LQ15" t="s">
        <v>403</v>
      </c>
      <c r="LR15">
        <v>145</v>
      </c>
      <c r="LS15">
        <v>20.3</v>
      </c>
      <c r="LT15">
        <v>115</v>
      </c>
      <c r="LU15">
        <v>8.9</v>
      </c>
      <c r="LV15">
        <v>17.3</v>
      </c>
      <c r="LW15">
        <v>25.3</v>
      </c>
      <c r="LX15">
        <v>44.1</v>
      </c>
      <c r="LY15">
        <v>53.5</v>
      </c>
      <c r="LZ15">
        <v>30</v>
      </c>
      <c r="MA15">
        <v>19500</v>
      </c>
      <c r="MB15">
        <v>24300</v>
      </c>
      <c r="MC15">
        <v>29200</v>
      </c>
      <c r="MD15">
        <v>145</v>
      </c>
      <c r="ME15">
        <v>20.3</v>
      </c>
      <c r="MF15">
        <v>115</v>
      </c>
      <c r="MG15">
        <v>8.9</v>
      </c>
      <c r="MH15">
        <v>17.3</v>
      </c>
      <c r="MI15">
        <v>25.3</v>
      </c>
      <c r="MJ15">
        <v>44.1</v>
      </c>
      <c r="MK15">
        <v>53.5</v>
      </c>
      <c r="ML15">
        <v>30</v>
      </c>
      <c r="MM15">
        <v>19500</v>
      </c>
      <c r="MN15">
        <v>24300</v>
      </c>
      <c r="MO15">
        <v>29200</v>
      </c>
      <c r="MP15">
        <v>180</v>
      </c>
      <c r="MQ15">
        <v>29.7</v>
      </c>
      <c r="MR15">
        <v>125</v>
      </c>
      <c r="MS15">
        <v>29</v>
      </c>
      <c r="MT15">
        <v>2.4</v>
      </c>
      <c r="MU15">
        <v>23.3</v>
      </c>
      <c r="MV15">
        <v>36.5</v>
      </c>
      <c r="MW15">
        <v>38.9</v>
      </c>
      <c r="MX15">
        <v>35</v>
      </c>
      <c r="MY15">
        <v>22700</v>
      </c>
      <c r="MZ15">
        <v>36400</v>
      </c>
      <c r="NA15">
        <v>42500</v>
      </c>
      <c r="NB15">
        <v>160</v>
      </c>
      <c r="NC15">
        <v>27.8</v>
      </c>
      <c r="ND15">
        <v>115</v>
      </c>
      <c r="NE15">
        <v>37.1</v>
      </c>
      <c r="NF15">
        <v>2.5</v>
      </c>
      <c r="NG15">
        <v>19.2</v>
      </c>
      <c r="NH15">
        <v>30</v>
      </c>
      <c r="NI15">
        <v>32.6</v>
      </c>
      <c r="NJ15">
        <v>30</v>
      </c>
      <c r="NK15">
        <v>31600</v>
      </c>
      <c r="NL15">
        <v>34400</v>
      </c>
      <c r="NM15">
        <v>43400</v>
      </c>
      <c r="NN15">
        <v>115</v>
      </c>
      <c r="NO15">
        <v>34.4</v>
      </c>
      <c r="NP15">
        <v>75</v>
      </c>
      <c r="NQ15">
        <v>43</v>
      </c>
      <c r="NR15">
        <v>0.9</v>
      </c>
      <c r="NS15">
        <v>20.100000000000001</v>
      </c>
      <c r="NT15">
        <v>21.8</v>
      </c>
      <c r="NU15">
        <v>21.8</v>
      </c>
      <c r="NV15">
        <v>20</v>
      </c>
      <c r="NW15">
        <v>20800</v>
      </c>
      <c r="NX15">
        <v>31500</v>
      </c>
      <c r="NY15">
        <v>48300</v>
      </c>
      <c r="NZ15">
        <v>90</v>
      </c>
      <c r="OA15">
        <v>17.600000000000001</v>
      </c>
      <c r="OB15">
        <v>75</v>
      </c>
      <c r="OC15">
        <v>8.4</v>
      </c>
      <c r="OD15">
        <v>20.6</v>
      </c>
      <c r="OE15">
        <v>26.5</v>
      </c>
      <c r="OF15">
        <v>46.2</v>
      </c>
      <c r="OG15">
        <v>53.3</v>
      </c>
      <c r="OH15">
        <v>20</v>
      </c>
      <c r="OI15">
        <v>19500</v>
      </c>
      <c r="OJ15">
        <v>24900</v>
      </c>
      <c r="OK15">
        <v>29400</v>
      </c>
      <c r="OL15">
        <v>110</v>
      </c>
      <c r="OM15">
        <v>29.9</v>
      </c>
      <c r="ON15">
        <v>80</v>
      </c>
      <c r="OO15">
        <v>31.8</v>
      </c>
      <c r="OP15">
        <v>3.6</v>
      </c>
      <c r="OQ15">
        <v>19.2</v>
      </c>
      <c r="OR15">
        <v>32</v>
      </c>
      <c r="OS15">
        <v>34.700000000000003</v>
      </c>
      <c r="OT15">
        <v>20</v>
      </c>
      <c r="OU15">
        <v>21800</v>
      </c>
      <c r="OV15">
        <v>33600</v>
      </c>
      <c r="OW15">
        <v>38900</v>
      </c>
      <c r="OX15">
        <v>95</v>
      </c>
      <c r="OY15">
        <v>21.5</v>
      </c>
      <c r="OZ15">
        <v>75</v>
      </c>
      <c r="PA15">
        <v>42.6</v>
      </c>
      <c r="PB15">
        <v>2.2000000000000002</v>
      </c>
      <c r="PC15">
        <v>20.8</v>
      </c>
      <c r="PD15">
        <v>33.700000000000003</v>
      </c>
      <c r="PE15">
        <v>33.700000000000003</v>
      </c>
      <c r="PF15">
        <v>20</v>
      </c>
      <c r="PG15">
        <v>31700</v>
      </c>
      <c r="PH15">
        <v>34900</v>
      </c>
      <c r="PI15">
        <v>41700</v>
      </c>
      <c r="PJ15">
        <v>80</v>
      </c>
      <c r="PK15">
        <v>33.700000000000003</v>
      </c>
      <c r="PL15">
        <v>50</v>
      </c>
      <c r="PM15">
        <v>48</v>
      </c>
      <c r="PN15">
        <v>1.3</v>
      </c>
      <c r="PO15">
        <v>15.8</v>
      </c>
      <c r="PP15">
        <v>17.100000000000001</v>
      </c>
      <c r="PQ15">
        <v>17.100000000000001</v>
      </c>
      <c r="PR15">
        <v>10</v>
      </c>
      <c r="PS15">
        <v>20700</v>
      </c>
      <c r="PT15">
        <v>34000</v>
      </c>
      <c r="PU15">
        <v>48900</v>
      </c>
      <c r="PV15">
        <v>50</v>
      </c>
      <c r="PW15">
        <v>25</v>
      </c>
      <c r="PX15">
        <v>40</v>
      </c>
      <c r="PY15">
        <v>9.6</v>
      </c>
      <c r="PZ15">
        <v>11.5</v>
      </c>
      <c r="QA15">
        <v>23.1</v>
      </c>
      <c r="QB15">
        <v>40.4</v>
      </c>
      <c r="QC15">
        <v>53.8</v>
      </c>
      <c r="QD15" t="s">
        <v>403</v>
      </c>
      <c r="QE15" t="s">
        <v>403</v>
      </c>
      <c r="QF15" t="s">
        <v>403</v>
      </c>
      <c r="QG15" t="s">
        <v>403</v>
      </c>
      <c r="QH15">
        <v>65</v>
      </c>
      <c r="QI15">
        <v>29.4</v>
      </c>
      <c r="QJ15">
        <v>45</v>
      </c>
      <c r="QK15">
        <v>24.1</v>
      </c>
      <c r="QL15">
        <v>0.5</v>
      </c>
      <c r="QM15">
        <v>30.4</v>
      </c>
      <c r="QN15">
        <v>44.1</v>
      </c>
      <c r="QO15">
        <v>46.1</v>
      </c>
      <c r="QP15">
        <v>15</v>
      </c>
      <c r="QQ15">
        <v>31700</v>
      </c>
      <c r="QR15">
        <v>39000</v>
      </c>
      <c r="QS15">
        <v>44500</v>
      </c>
      <c r="QT15">
        <v>65</v>
      </c>
      <c r="QU15">
        <v>26.3</v>
      </c>
      <c r="QV15">
        <v>50</v>
      </c>
      <c r="QW15">
        <v>34.4</v>
      </c>
      <c r="QX15">
        <v>3</v>
      </c>
      <c r="QY15">
        <v>22</v>
      </c>
      <c r="QZ15">
        <v>31.1</v>
      </c>
      <c r="RA15">
        <v>36.200000000000003</v>
      </c>
      <c r="RB15">
        <v>10</v>
      </c>
      <c r="RC15">
        <v>34800</v>
      </c>
      <c r="RD15">
        <v>38600</v>
      </c>
      <c r="RE15">
        <v>49100</v>
      </c>
      <c r="RF15">
        <v>35</v>
      </c>
      <c r="RG15">
        <v>35.9</v>
      </c>
      <c r="RH15">
        <v>25</v>
      </c>
      <c r="RI15">
        <v>32.299999999999997</v>
      </c>
      <c r="RJ15">
        <v>0</v>
      </c>
      <c r="RK15">
        <v>29.1</v>
      </c>
      <c r="RL15">
        <v>31.8</v>
      </c>
      <c r="RM15">
        <v>31.8</v>
      </c>
      <c r="RN15" t="s">
        <v>403</v>
      </c>
      <c r="RO15" t="s">
        <v>403</v>
      </c>
      <c r="RP15" t="s">
        <v>403</v>
      </c>
      <c r="RQ15" t="s">
        <v>403</v>
      </c>
    </row>
    <row r="16" spans="2:485" x14ac:dyDescent="0.45">
      <c r="B16"/>
      <c r="E16" t="s">
        <v>584</v>
      </c>
      <c r="F16" t="s">
        <v>585</v>
      </c>
      <c r="G16" t="s">
        <v>586</v>
      </c>
      <c r="H16" t="s">
        <v>587</v>
      </c>
      <c r="I16" t="s">
        <v>588</v>
      </c>
      <c r="J16" t="s">
        <v>589</v>
      </c>
      <c r="K16" t="s">
        <v>590</v>
      </c>
      <c r="L16" t="s">
        <v>591</v>
      </c>
      <c r="M16" t="s">
        <v>592</v>
      </c>
      <c r="N16" t="s">
        <v>593</v>
      </c>
      <c r="O16" t="s">
        <v>594</v>
      </c>
      <c r="P16" t="s">
        <v>595</v>
      </c>
      <c r="Q16" t="s">
        <v>596</v>
      </c>
      <c r="R16" t="s">
        <v>597</v>
      </c>
      <c r="S16" t="s">
        <v>598</v>
      </c>
      <c r="T16" t="s">
        <v>599</v>
      </c>
      <c r="U16" t="s">
        <v>600</v>
      </c>
      <c r="V16" t="s">
        <v>601</v>
      </c>
      <c r="W16" t="s">
        <v>602</v>
      </c>
      <c r="X16" t="s">
        <v>603</v>
      </c>
      <c r="Y16" t="s">
        <v>604</v>
      </c>
      <c r="Z16" t="s">
        <v>605</v>
      </c>
      <c r="AA16" t="s">
        <v>606</v>
      </c>
      <c r="AB16" t="s">
        <v>607</v>
      </c>
      <c r="AC16" t="s">
        <v>608</v>
      </c>
      <c r="AD16" t="s">
        <v>609</v>
      </c>
      <c r="AE16" t="s">
        <v>610</v>
      </c>
      <c r="AF16" t="s">
        <v>611</v>
      </c>
      <c r="AG16" t="s">
        <v>612</v>
      </c>
      <c r="AH16" t="s">
        <v>613</v>
      </c>
      <c r="AI16" t="s">
        <v>614</v>
      </c>
      <c r="AJ16" t="s">
        <v>615</v>
      </c>
      <c r="AK16" t="s">
        <v>616</v>
      </c>
      <c r="AL16" t="s">
        <v>617</v>
      </c>
      <c r="AM16" t="s">
        <v>618</v>
      </c>
      <c r="AN16" t="s">
        <v>595</v>
      </c>
      <c r="AO16" t="s">
        <v>619</v>
      </c>
      <c r="AP16" t="s">
        <v>403</v>
      </c>
      <c r="AQ16" t="s">
        <v>403</v>
      </c>
      <c r="AR16" t="s">
        <v>403</v>
      </c>
      <c r="AS16" t="s">
        <v>403</v>
      </c>
      <c r="AT16" t="s">
        <v>403</v>
      </c>
      <c r="AU16" t="s">
        <v>403</v>
      </c>
      <c r="AV16" t="s">
        <v>403</v>
      </c>
      <c r="AW16" t="s">
        <v>403</v>
      </c>
      <c r="AX16">
        <v>1110</v>
      </c>
      <c r="AY16">
        <v>16400</v>
      </c>
      <c r="AZ16">
        <v>24200</v>
      </c>
      <c r="BA16">
        <v>28900</v>
      </c>
      <c r="BB16" t="s">
        <v>403</v>
      </c>
      <c r="BC16" t="s">
        <v>403</v>
      </c>
      <c r="BD16" t="s">
        <v>403</v>
      </c>
      <c r="BE16" t="s">
        <v>403</v>
      </c>
      <c r="BF16" t="s">
        <v>403</v>
      </c>
      <c r="BG16" t="s">
        <v>403</v>
      </c>
      <c r="BH16" t="s">
        <v>403</v>
      </c>
      <c r="BI16" t="s">
        <v>403</v>
      </c>
      <c r="BJ16">
        <v>1340</v>
      </c>
      <c r="BK16">
        <v>18000</v>
      </c>
      <c r="BL16">
        <v>29700</v>
      </c>
      <c r="BM16">
        <v>38600</v>
      </c>
      <c r="BN16" t="s">
        <v>403</v>
      </c>
      <c r="BO16" t="s">
        <v>403</v>
      </c>
      <c r="BP16" t="s">
        <v>403</v>
      </c>
      <c r="BQ16" t="s">
        <v>403</v>
      </c>
      <c r="BR16" t="s">
        <v>403</v>
      </c>
      <c r="BS16" t="s">
        <v>403</v>
      </c>
      <c r="BT16" t="s">
        <v>403</v>
      </c>
      <c r="BU16" t="s">
        <v>403</v>
      </c>
      <c r="BV16">
        <v>1540</v>
      </c>
      <c r="BW16">
        <v>21200</v>
      </c>
      <c r="BX16">
        <v>33700</v>
      </c>
      <c r="BY16">
        <v>42100</v>
      </c>
      <c r="BZ16" t="s">
        <v>403</v>
      </c>
      <c r="CA16" t="s">
        <v>403</v>
      </c>
      <c r="CB16" t="s">
        <v>403</v>
      </c>
      <c r="CC16" t="s">
        <v>403</v>
      </c>
      <c r="CD16" t="s">
        <v>403</v>
      </c>
      <c r="CE16" t="s">
        <v>403</v>
      </c>
      <c r="CF16" t="s">
        <v>403</v>
      </c>
      <c r="CG16" t="s">
        <v>403</v>
      </c>
      <c r="CH16">
        <v>1185</v>
      </c>
      <c r="CI16">
        <v>17300</v>
      </c>
      <c r="CJ16">
        <v>31600</v>
      </c>
      <c r="CK16">
        <v>43900</v>
      </c>
      <c r="CL16" t="s">
        <v>403</v>
      </c>
      <c r="CM16" t="s">
        <v>403</v>
      </c>
      <c r="CN16" t="s">
        <v>403</v>
      </c>
      <c r="CO16" t="s">
        <v>403</v>
      </c>
      <c r="CP16" t="s">
        <v>403</v>
      </c>
      <c r="CQ16" t="s">
        <v>403</v>
      </c>
      <c r="CR16" t="s">
        <v>403</v>
      </c>
      <c r="CS16" t="s">
        <v>403</v>
      </c>
      <c r="CT16">
        <v>705</v>
      </c>
      <c r="CU16">
        <v>17000</v>
      </c>
      <c r="CV16">
        <v>24300</v>
      </c>
      <c r="CW16">
        <v>28700</v>
      </c>
      <c r="CX16" t="s">
        <v>403</v>
      </c>
      <c r="CY16" t="s">
        <v>403</v>
      </c>
      <c r="CZ16" t="s">
        <v>403</v>
      </c>
      <c r="DA16" t="s">
        <v>403</v>
      </c>
      <c r="DB16" t="s">
        <v>403</v>
      </c>
      <c r="DC16" t="s">
        <v>403</v>
      </c>
      <c r="DD16" t="s">
        <v>403</v>
      </c>
      <c r="DE16" t="s">
        <v>403</v>
      </c>
      <c r="DF16">
        <v>770</v>
      </c>
      <c r="DG16">
        <v>18900</v>
      </c>
      <c r="DH16">
        <v>30000</v>
      </c>
      <c r="DI16">
        <v>37900</v>
      </c>
      <c r="DJ16" t="s">
        <v>403</v>
      </c>
      <c r="DK16" t="s">
        <v>403</v>
      </c>
      <c r="DL16" t="s">
        <v>403</v>
      </c>
      <c r="DM16" t="s">
        <v>403</v>
      </c>
      <c r="DN16" t="s">
        <v>403</v>
      </c>
      <c r="DO16" t="s">
        <v>403</v>
      </c>
      <c r="DP16" t="s">
        <v>403</v>
      </c>
      <c r="DQ16" t="s">
        <v>403</v>
      </c>
      <c r="DR16">
        <v>890</v>
      </c>
      <c r="DS16">
        <v>20400</v>
      </c>
      <c r="DT16">
        <v>31900</v>
      </c>
      <c r="DU16">
        <v>40200</v>
      </c>
      <c r="DV16" t="s">
        <v>403</v>
      </c>
      <c r="DW16" t="s">
        <v>403</v>
      </c>
      <c r="DX16" t="s">
        <v>403</v>
      </c>
      <c r="DY16" t="s">
        <v>403</v>
      </c>
      <c r="DZ16" t="s">
        <v>403</v>
      </c>
      <c r="EA16" t="s">
        <v>403</v>
      </c>
      <c r="EB16" t="s">
        <v>403</v>
      </c>
      <c r="EC16" t="s">
        <v>403</v>
      </c>
      <c r="ED16">
        <v>760</v>
      </c>
      <c r="EE16">
        <v>17600</v>
      </c>
      <c r="EF16">
        <v>29800</v>
      </c>
      <c r="EG16">
        <v>42600</v>
      </c>
      <c r="EH16" t="s">
        <v>403</v>
      </c>
      <c r="EI16" t="s">
        <v>403</v>
      </c>
      <c r="EJ16" t="s">
        <v>403</v>
      </c>
      <c r="EK16" t="s">
        <v>403</v>
      </c>
      <c r="EL16" t="s">
        <v>403</v>
      </c>
      <c r="EM16" t="s">
        <v>403</v>
      </c>
      <c r="EN16" t="s">
        <v>403</v>
      </c>
      <c r="EO16" t="s">
        <v>403</v>
      </c>
      <c r="EP16">
        <v>405</v>
      </c>
      <c r="EQ16">
        <v>16100</v>
      </c>
      <c r="ER16">
        <v>23800</v>
      </c>
      <c r="ES16">
        <v>29300</v>
      </c>
      <c r="ET16" t="s">
        <v>403</v>
      </c>
      <c r="EU16" t="s">
        <v>403</v>
      </c>
      <c r="EV16" t="s">
        <v>403</v>
      </c>
      <c r="EW16" t="s">
        <v>403</v>
      </c>
      <c r="EX16" t="s">
        <v>403</v>
      </c>
      <c r="EY16" t="s">
        <v>403</v>
      </c>
      <c r="EZ16" t="s">
        <v>403</v>
      </c>
      <c r="FA16" t="s">
        <v>403</v>
      </c>
      <c r="FB16">
        <v>570</v>
      </c>
      <c r="FC16">
        <v>16800</v>
      </c>
      <c r="FD16">
        <v>29400</v>
      </c>
      <c r="FE16">
        <v>39500</v>
      </c>
      <c r="FF16" t="s">
        <v>403</v>
      </c>
      <c r="FG16" t="s">
        <v>403</v>
      </c>
      <c r="FH16" t="s">
        <v>403</v>
      </c>
      <c r="FI16" t="s">
        <v>403</v>
      </c>
      <c r="FJ16" t="s">
        <v>403</v>
      </c>
      <c r="FK16" t="s">
        <v>403</v>
      </c>
      <c r="FL16" t="s">
        <v>403</v>
      </c>
      <c r="FM16" t="s">
        <v>403</v>
      </c>
      <c r="FN16">
        <v>650</v>
      </c>
      <c r="FO16">
        <v>21800</v>
      </c>
      <c r="FP16">
        <v>36400</v>
      </c>
      <c r="FQ16">
        <v>44400</v>
      </c>
      <c r="FR16" t="s">
        <v>403</v>
      </c>
      <c r="FS16" t="s">
        <v>403</v>
      </c>
      <c r="FT16" t="s">
        <v>403</v>
      </c>
      <c r="FU16" t="s">
        <v>403</v>
      </c>
      <c r="FV16" t="s">
        <v>403</v>
      </c>
      <c r="FW16" t="s">
        <v>403</v>
      </c>
      <c r="FX16" t="s">
        <v>403</v>
      </c>
      <c r="FY16" t="s">
        <v>403</v>
      </c>
      <c r="FZ16">
        <v>420</v>
      </c>
      <c r="GA16">
        <v>16300</v>
      </c>
      <c r="GB16">
        <v>36100</v>
      </c>
      <c r="GC16">
        <v>47500</v>
      </c>
      <c r="GD16" t="s">
        <v>403</v>
      </c>
      <c r="GE16" t="s">
        <v>403</v>
      </c>
      <c r="GF16" t="s">
        <v>403</v>
      </c>
      <c r="GG16" t="s">
        <v>403</v>
      </c>
      <c r="GH16" t="s">
        <v>403</v>
      </c>
      <c r="GI16" t="s">
        <v>403</v>
      </c>
      <c r="GJ16" t="s">
        <v>403</v>
      </c>
      <c r="GK16" t="s">
        <v>403</v>
      </c>
      <c r="GL16">
        <v>1255</v>
      </c>
      <c r="GM16">
        <v>14700</v>
      </c>
      <c r="GN16">
        <v>22700</v>
      </c>
      <c r="GO16">
        <v>27600</v>
      </c>
      <c r="GP16" t="s">
        <v>403</v>
      </c>
      <c r="GQ16" t="s">
        <v>403</v>
      </c>
      <c r="GR16" t="s">
        <v>403</v>
      </c>
      <c r="GS16" t="s">
        <v>403</v>
      </c>
      <c r="GT16" t="s">
        <v>403</v>
      </c>
      <c r="GU16" t="s">
        <v>403</v>
      </c>
      <c r="GV16" t="s">
        <v>403</v>
      </c>
      <c r="GW16" t="s">
        <v>403</v>
      </c>
      <c r="GX16">
        <v>1400</v>
      </c>
      <c r="GY16">
        <v>18500</v>
      </c>
      <c r="GZ16">
        <v>30100</v>
      </c>
      <c r="HA16">
        <v>39400</v>
      </c>
      <c r="HB16" t="s">
        <v>403</v>
      </c>
      <c r="HC16" t="s">
        <v>403</v>
      </c>
      <c r="HD16" t="s">
        <v>403</v>
      </c>
      <c r="HE16" t="s">
        <v>403</v>
      </c>
      <c r="HF16" t="s">
        <v>403</v>
      </c>
      <c r="HG16" t="s">
        <v>403</v>
      </c>
      <c r="HH16" t="s">
        <v>403</v>
      </c>
      <c r="HI16" t="s">
        <v>403</v>
      </c>
      <c r="HJ16">
        <v>1455</v>
      </c>
      <c r="HK16">
        <v>20100</v>
      </c>
      <c r="HL16">
        <v>33200</v>
      </c>
      <c r="HM16">
        <v>42500</v>
      </c>
      <c r="HN16" t="s">
        <v>403</v>
      </c>
      <c r="HO16" t="s">
        <v>403</v>
      </c>
      <c r="HP16" t="s">
        <v>403</v>
      </c>
      <c r="HQ16" t="s">
        <v>403</v>
      </c>
      <c r="HR16" t="s">
        <v>403</v>
      </c>
      <c r="HS16" t="s">
        <v>403</v>
      </c>
      <c r="HT16" t="s">
        <v>403</v>
      </c>
      <c r="HU16" t="s">
        <v>403</v>
      </c>
      <c r="HV16">
        <v>1160</v>
      </c>
      <c r="HW16">
        <v>19600</v>
      </c>
      <c r="HX16">
        <v>33500</v>
      </c>
      <c r="HY16">
        <v>45300</v>
      </c>
      <c r="HZ16" t="s">
        <v>403</v>
      </c>
      <c r="IA16" t="s">
        <v>403</v>
      </c>
      <c r="IB16" t="s">
        <v>403</v>
      </c>
      <c r="IC16" t="s">
        <v>403</v>
      </c>
      <c r="ID16" t="s">
        <v>403</v>
      </c>
      <c r="IE16" t="s">
        <v>403</v>
      </c>
      <c r="IF16" t="s">
        <v>403</v>
      </c>
      <c r="IG16" t="s">
        <v>403</v>
      </c>
      <c r="IH16">
        <v>755</v>
      </c>
      <c r="II16">
        <v>15500</v>
      </c>
      <c r="IJ16">
        <v>22900</v>
      </c>
      <c r="IK16">
        <v>27200</v>
      </c>
      <c r="IL16" t="s">
        <v>403</v>
      </c>
      <c r="IM16" t="s">
        <v>403</v>
      </c>
      <c r="IN16" t="s">
        <v>403</v>
      </c>
      <c r="IO16" t="s">
        <v>403</v>
      </c>
      <c r="IP16" t="s">
        <v>403</v>
      </c>
      <c r="IQ16" t="s">
        <v>403</v>
      </c>
      <c r="IR16" t="s">
        <v>403</v>
      </c>
      <c r="IS16" t="s">
        <v>403</v>
      </c>
      <c r="IT16">
        <v>790</v>
      </c>
      <c r="IU16">
        <v>18500</v>
      </c>
      <c r="IV16">
        <v>30300</v>
      </c>
      <c r="IW16">
        <v>39100</v>
      </c>
      <c r="IX16" t="s">
        <v>403</v>
      </c>
      <c r="IY16" t="s">
        <v>403</v>
      </c>
      <c r="IZ16" t="s">
        <v>403</v>
      </c>
      <c r="JA16" t="s">
        <v>403</v>
      </c>
      <c r="JB16" t="s">
        <v>403</v>
      </c>
      <c r="JC16" t="s">
        <v>403</v>
      </c>
      <c r="JD16" t="s">
        <v>403</v>
      </c>
      <c r="JE16" t="s">
        <v>403</v>
      </c>
      <c r="JF16">
        <v>830</v>
      </c>
      <c r="JG16">
        <v>20000</v>
      </c>
      <c r="JH16">
        <v>32100</v>
      </c>
      <c r="JI16">
        <v>40700</v>
      </c>
      <c r="JJ16" t="s">
        <v>403</v>
      </c>
      <c r="JK16" t="s">
        <v>403</v>
      </c>
      <c r="JL16" t="s">
        <v>403</v>
      </c>
      <c r="JM16" t="s">
        <v>403</v>
      </c>
      <c r="JN16" t="s">
        <v>403</v>
      </c>
      <c r="JO16" t="s">
        <v>403</v>
      </c>
      <c r="JP16" t="s">
        <v>403</v>
      </c>
      <c r="JQ16" t="s">
        <v>403</v>
      </c>
      <c r="JR16">
        <v>735</v>
      </c>
      <c r="JS16">
        <v>20600</v>
      </c>
      <c r="JT16">
        <v>31600</v>
      </c>
      <c r="JU16">
        <v>43000</v>
      </c>
      <c r="JV16" t="s">
        <v>403</v>
      </c>
      <c r="JW16" t="s">
        <v>403</v>
      </c>
      <c r="JX16" t="s">
        <v>403</v>
      </c>
      <c r="JY16" t="s">
        <v>403</v>
      </c>
      <c r="JZ16" t="s">
        <v>403</v>
      </c>
      <c r="KA16" t="s">
        <v>403</v>
      </c>
      <c r="KB16" t="s">
        <v>403</v>
      </c>
      <c r="KC16" t="s">
        <v>403</v>
      </c>
      <c r="KD16">
        <v>500</v>
      </c>
      <c r="KE16">
        <v>14000</v>
      </c>
      <c r="KF16">
        <v>22300</v>
      </c>
      <c r="KG16">
        <v>28100</v>
      </c>
      <c r="KH16" t="s">
        <v>403</v>
      </c>
      <c r="KI16" t="s">
        <v>403</v>
      </c>
      <c r="KJ16" t="s">
        <v>403</v>
      </c>
      <c r="KK16" t="s">
        <v>403</v>
      </c>
      <c r="KL16" t="s">
        <v>403</v>
      </c>
      <c r="KM16" t="s">
        <v>403</v>
      </c>
      <c r="KN16" t="s">
        <v>403</v>
      </c>
      <c r="KO16" t="s">
        <v>403</v>
      </c>
      <c r="KP16">
        <v>610</v>
      </c>
      <c r="KQ16">
        <v>18400</v>
      </c>
      <c r="KR16">
        <v>29600</v>
      </c>
      <c r="KS16">
        <v>39900</v>
      </c>
      <c r="KT16" t="s">
        <v>403</v>
      </c>
      <c r="KU16" t="s">
        <v>403</v>
      </c>
      <c r="KV16" t="s">
        <v>403</v>
      </c>
      <c r="KW16" t="s">
        <v>403</v>
      </c>
      <c r="KX16" t="s">
        <v>403</v>
      </c>
      <c r="KY16" t="s">
        <v>403</v>
      </c>
      <c r="KZ16" t="s">
        <v>403</v>
      </c>
      <c r="LA16" t="s">
        <v>403</v>
      </c>
      <c r="LB16">
        <v>625</v>
      </c>
      <c r="LC16">
        <v>20300</v>
      </c>
      <c r="LD16">
        <v>35500</v>
      </c>
      <c r="LE16">
        <v>44300</v>
      </c>
      <c r="LF16" t="s">
        <v>403</v>
      </c>
      <c r="LG16" t="s">
        <v>403</v>
      </c>
      <c r="LH16" t="s">
        <v>403</v>
      </c>
      <c r="LI16" t="s">
        <v>403</v>
      </c>
      <c r="LJ16" t="s">
        <v>403</v>
      </c>
      <c r="LK16" t="s">
        <v>403</v>
      </c>
      <c r="LL16" t="s">
        <v>403</v>
      </c>
      <c r="LM16" t="s">
        <v>403</v>
      </c>
      <c r="LN16">
        <v>430</v>
      </c>
      <c r="LO16">
        <v>17400</v>
      </c>
      <c r="LP16">
        <v>38300</v>
      </c>
      <c r="LQ16">
        <v>48700</v>
      </c>
      <c r="LR16" t="s">
        <v>403</v>
      </c>
      <c r="LS16" t="s">
        <v>403</v>
      </c>
      <c r="LT16" t="s">
        <v>403</v>
      </c>
      <c r="LU16" t="s">
        <v>403</v>
      </c>
      <c r="LV16" t="s">
        <v>403</v>
      </c>
      <c r="LW16" t="s">
        <v>403</v>
      </c>
      <c r="LX16" t="s">
        <v>403</v>
      </c>
      <c r="LY16" t="s">
        <v>403</v>
      </c>
      <c r="LZ16">
        <v>1070</v>
      </c>
      <c r="MA16">
        <v>14600</v>
      </c>
      <c r="MB16">
        <v>22700</v>
      </c>
      <c r="MC16">
        <v>28100</v>
      </c>
      <c r="MD16" t="s">
        <v>403</v>
      </c>
      <c r="ME16" t="s">
        <v>403</v>
      </c>
      <c r="MF16" t="s">
        <v>403</v>
      </c>
      <c r="MG16" t="s">
        <v>403</v>
      </c>
      <c r="MH16" t="s">
        <v>403</v>
      </c>
      <c r="MI16" t="s">
        <v>403</v>
      </c>
      <c r="MJ16" t="s">
        <v>403</v>
      </c>
      <c r="MK16" t="s">
        <v>403</v>
      </c>
      <c r="ML16">
        <v>1070</v>
      </c>
      <c r="MM16">
        <v>14600</v>
      </c>
      <c r="MN16">
        <v>22700</v>
      </c>
      <c r="MO16">
        <v>28100</v>
      </c>
      <c r="MP16" t="s">
        <v>403</v>
      </c>
      <c r="MQ16" t="s">
        <v>403</v>
      </c>
      <c r="MR16" t="s">
        <v>403</v>
      </c>
      <c r="MS16" t="s">
        <v>403</v>
      </c>
      <c r="MT16" t="s">
        <v>403</v>
      </c>
      <c r="MU16" t="s">
        <v>403</v>
      </c>
      <c r="MV16" t="s">
        <v>403</v>
      </c>
      <c r="MW16" t="s">
        <v>403</v>
      </c>
      <c r="MX16">
        <v>1390</v>
      </c>
      <c r="MY16">
        <v>18400</v>
      </c>
      <c r="MZ16">
        <v>31300</v>
      </c>
      <c r="NA16">
        <v>39400</v>
      </c>
      <c r="NB16" t="s">
        <v>403</v>
      </c>
      <c r="NC16" t="s">
        <v>403</v>
      </c>
      <c r="ND16" t="s">
        <v>403</v>
      </c>
      <c r="NE16" t="s">
        <v>403</v>
      </c>
      <c r="NF16" t="s">
        <v>403</v>
      </c>
      <c r="NG16" t="s">
        <v>403</v>
      </c>
      <c r="NH16" t="s">
        <v>403</v>
      </c>
      <c r="NI16" t="s">
        <v>403</v>
      </c>
      <c r="NJ16">
        <v>1370</v>
      </c>
      <c r="NK16">
        <v>21400</v>
      </c>
      <c r="NL16">
        <v>33500</v>
      </c>
      <c r="NM16">
        <v>41600</v>
      </c>
      <c r="NN16" t="s">
        <v>403</v>
      </c>
      <c r="NO16" t="s">
        <v>403</v>
      </c>
      <c r="NP16" t="s">
        <v>403</v>
      </c>
      <c r="NQ16" t="s">
        <v>403</v>
      </c>
      <c r="NR16" t="s">
        <v>403</v>
      </c>
      <c r="NS16" t="s">
        <v>403</v>
      </c>
      <c r="NT16" t="s">
        <v>403</v>
      </c>
      <c r="NU16" t="s">
        <v>403</v>
      </c>
      <c r="NV16">
        <v>1125</v>
      </c>
      <c r="NW16">
        <v>19900</v>
      </c>
      <c r="NX16">
        <v>34300</v>
      </c>
      <c r="NY16">
        <v>45600</v>
      </c>
      <c r="NZ16" t="s">
        <v>403</v>
      </c>
      <c r="OA16" t="s">
        <v>403</v>
      </c>
      <c r="OB16" t="s">
        <v>403</v>
      </c>
      <c r="OC16" t="s">
        <v>403</v>
      </c>
      <c r="OD16" t="s">
        <v>403</v>
      </c>
      <c r="OE16" t="s">
        <v>403</v>
      </c>
      <c r="OF16" t="s">
        <v>403</v>
      </c>
      <c r="OG16" t="s">
        <v>403</v>
      </c>
      <c r="OH16">
        <v>660</v>
      </c>
      <c r="OI16">
        <v>15600</v>
      </c>
      <c r="OJ16">
        <v>22900</v>
      </c>
      <c r="OK16">
        <v>28200</v>
      </c>
      <c r="OL16" t="s">
        <v>403</v>
      </c>
      <c r="OM16" t="s">
        <v>403</v>
      </c>
      <c r="ON16" t="s">
        <v>403</v>
      </c>
      <c r="OO16" t="s">
        <v>403</v>
      </c>
      <c r="OP16" t="s">
        <v>403</v>
      </c>
      <c r="OQ16" t="s">
        <v>403</v>
      </c>
      <c r="OR16" t="s">
        <v>403</v>
      </c>
      <c r="OS16" t="s">
        <v>403</v>
      </c>
      <c r="OT16">
        <v>760</v>
      </c>
      <c r="OU16">
        <v>18600</v>
      </c>
      <c r="OV16">
        <v>30700</v>
      </c>
      <c r="OW16">
        <v>38100</v>
      </c>
      <c r="OX16" t="s">
        <v>403</v>
      </c>
      <c r="OY16" t="s">
        <v>403</v>
      </c>
      <c r="OZ16" t="s">
        <v>403</v>
      </c>
      <c r="PA16" t="s">
        <v>403</v>
      </c>
      <c r="PB16" t="s">
        <v>403</v>
      </c>
      <c r="PC16" t="s">
        <v>403</v>
      </c>
      <c r="PD16" t="s">
        <v>403</v>
      </c>
      <c r="PE16" t="s">
        <v>403</v>
      </c>
      <c r="PF16">
        <v>795</v>
      </c>
      <c r="PG16">
        <v>21400</v>
      </c>
      <c r="PH16">
        <v>31800</v>
      </c>
      <c r="PI16">
        <v>39900</v>
      </c>
      <c r="PJ16" t="s">
        <v>403</v>
      </c>
      <c r="PK16" t="s">
        <v>403</v>
      </c>
      <c r="PL16" t="s">
        <v>403</v>
      </c>
      <c r="PM16" t="s">
        <v>403</v>
      </c>
      <c r="PN16" t="s">
        <v>403</v>
      </c>
      <c r="PO16" t="s">
        <v>403</v>
      </c>
      <c r="PP16" t="s">
        <v>403</v>
      </c>
      <c r="PQ16" t="s">
        <v>403</v>
      </c>
      <c r="PR16">
        <v>690</v>
      </c>
      <c r="PS16">
        <v>19500</v>
      </c>
      <c r="PT16">
        <v>31800</v>
      </c>
      <c r="PU16">
        <v>42600</v>
      </c>
      <c r="PV16" t="s">
        <v>403</v>
      </c>
      <c r="PW16" t="s">
        <v>403</v>
      </c>
      <c r="PX16" t="s">
        <v>403</v>
      </c>
      <c r="PY16" t="s">
        <v>403</v>
      </c>
      <c r="PZ16" t="s">
        <v>403</v>
      </c>
      <c r="QA16" t="s">
        <v>403</v>
      </c>
      <c r="QB16" t="s">
        <v>403</v>
      </c>
      <c r="QC16" t="s">
        <v>403</v>
      </c>
      <c r="QD16">
        <v>410</v>
      </c>
      <c r="QE16">
        <v>13900</v>
      </c>
      <c r="QF16">
        <v>21700</v>
      </c>
      <c r="QG16">
        <v>28100</v>
      </c>
      <c r="QH16" t="s">
        <v>403</v>
      </c>
      <c r="QI16" t="s">
        <v>403</v>
      </c>
      <c r="QJ16" t="s">
        <v>403</v>
      </c>
      <c r="QK16" t="s">
        <v>403</v>
      </c>
      <c r="QL16" t="s">
        <v>403</v>
      </c>
      <c r="QM16" t="s">
        <v>403</v>
      </c>
      <c r="QN16" t="s">
        <v>403</v>
      </c>
      <c r="QO16" t="s">
        <v>403</v>
      </c>
      <c r="QP16">
        <v>630</v>
      </c>
      <c r="QQ16">
        <v>17900</v>
      </c>
      <c r="QR16">
        <v>32700</v>
      </c>
      <c r="QS16">
        <v>40400</v>
      </c>
      <c r="QT16" t="s">
        <v>403</v>
      </c>
      <c r="QU16" t="s">
        <v>403</v>
      </c>
      <c r="QV16" t="s">
        <v>403</v>
      </c>
      <c r="QW16" t="s">
        <v>403</v>
      </c>
      <c r="QX16" t="s">
        <v>403</v>
      </c>
      <c r="QY16" t="s">
        <v>403</v>
      </c>
      <c r="QZ16" t="s">
        <v>403</v>
      </c>
      <c r="RA16" t="s">
        <v>403</v>
      </c>
      <c r="RB16">
        <v>650</v>
      </c>
      <c r="RC16">
        <v>21800</v>
      </c>
      <c r="RD16">
        <v>36400</v>
      </c>
      <c r="RE16">
        <v>44400</v>
      </c>
      <c r="RF16" t="s">
        <v>403</v>
      </c>
      <c r="RG16" t="s">
        <v>403</v>
      </c>
      <c r="RH16" t="s">
        <v>403</v>
      </c>
      <c r="RI16" t="s">
        <v>403</v>
      </c>
      <c r="RJ16" t="s">
        <v>403</v>
      </c>
      <c r="RK16" t="s">
        <v>403</v>
      </c>
      <c r="RL16" t="s">
        <v>403</v>
      </c>
      <c r="RM16" t="s">
        <v>403</v>
      </c>
      <c r="RN16">
        <v>435</v>
      </c>
      <c r="RO16">
        <v>21900</v>
      </c>
      <c r="RP16">
        <v>38700</v>
      </c>
      <c r="RQ16">
        <v>49500</v>
      </c>
    </row>
    <row r="17" spans="2:485" x14ac:dyDescent="0.45">
      <c r="B17"/>
      <c r="E17" t="s">
        <v>620</v>
      </c>
      <c r="F17" t="s">
        <v>621</v>
      </c>
      <c r="G17" t="s">
        <v>622</v>
      </c>
      <c r="H17" t="s">
        <v>623</v>
      </c>
      <c r="I17" t="s">
        <v>624</v>
      </c>
      <c r="J17" t="s">
        <v>625</v>
      </c>
      <c r="K17" t="s">
        <v>626</v>
      </c>
      <c r="L17" t="s">
        <v>627</v>
      </c>
      <c r="M17" t="s">
        <v>628</v>
      </c>
      <c r="N17" t="s">
        <v>629</v>
      </c>
      <c r="O17" t="s">
        <v>630</v>
      </c>
      <c r="P17" t="s">
        <v>631</v>
      </c>
      <c r="Q17" t="s">
        <v>632</v>
      </c>
      <c r="R17" t="s">
        <v>633</v>
      </c>
      <c r="S17" t="s">
        <v>634</v>
      </c>
      <c r="T17" t="s">
        <v>635</v>
      </c>
      <c r="U17" t="s">
        <v>636</v>
      </c>
      <c r="V17" t="s">
        <v>637</v>
      </c>
      <c r="W17" t="s">
        <v>638</v>
      </c>
      <c r="X17" t="s">
        <v>639</v>
      </c>
      <c r="Y17" t="s">
        <v>640</v>
      </c>
      <c r="Z17" t="s">
        <v>641</v>
      </c>
      <c r="AA17" t="s">
        <v>642</v>
      </c>
      <c r="AB17" t="s">
        <v>643</v>
      </c>
      <c r="AC17" t="s">
        <v>644</v>
      </c>
      <c r="AD17" t="s">
        <v>645</v>
      </c>
      <c r="AE17" t="s">
        <v>646</v>
      </c>
      <c r="AF17" t="s">
        <v>647</v>
      </c>
      <c r="AG17" t="s">
        <v>648</v>
      </c>
      <c r="AH17" t="s">
        <v>649</v>
      </c>
      <c r="AI17" t="s">
        <v>650</v>
      </c>
      <c r="AJ17" t="s">
        <v>651</v>
      </c>
      <c r="AK17" t="s">
        <v>652</v>
      </c>
      <c r="AL17" t="s">
        <v>653</v>
      </c>
      <c r="AM17" t="s">
        <v>654</v>
      </c>
      <c r="AN17" t="s">
        <v>631</v>
      </c>
      <c r="AO17" t="s">
        <v>655</v>
      </c>
      <c r="AP17">
        <v>530</v>
      </c>
      <c r="AQ17">
        <v>29.9</v>
      </c>
      <c r="AR17">
        <v>370</v>
      </c>
      <c r="AS17">
        <v>11.7</v>
      </c>
      <c r="AT17">
        <v>22.2</v>
      </c>
      <c r="AU17">
        <v>22.6</v>
      </c>
      <c r="AV17">
        <v>27.5</v>
      </c>
      <c r="AW17">
        <v>36.1</v>
      </c>
      <c r="AX17">
        <v>105</v>
      </c>
      <c r="AY17">
        <v>19700</v>
      </c>
      <c r="AZ17">
        <v>24100</v>
      </c>
      <c r="BA17">
        <v>27800</v>
      </c>
      <c r="BB17">
        <v>500</v>
      </c>
      <c r="BC17">
        <v>31.6</v>
      </c>
      <c r="BD17">
        <v>340</v>
      </c>
      <c r="BE17">
        <v>39.5</v>
      </c>
      <c r="BF17">
        <v>2.4</v>
      </c>
      <c r="BG17">
        <v>14.8</v>
      </c>
      <c r="BH17">
        <v>21.7</v>
      </c>
      <c r="BI17">
        <v>26.4</v>
      </c>
      <c r="BJ17">
        <v>65</v>
      </c>
      <c r="BK17">
        <v>23900</v>
      </c>
      <c r="BL17">
        <v>35900</v>
      </c>
      <c r="BM17">
        <v>40300</v>
      </c>
      <c r="BN17">
        <v>440</v>
      </c>
      <c r="BO17">
        <v>24.9</v>
      </c>
      <c r="BP17">
        <v>330</v>
      </c>
      <c r="BQ17">
        <v>41.5</v>
      </c>
      <c r="BR17">
        <v>2.7</v>
      </c>
      <c r="BS17">
        <v>20.8</v>
      </c>
      <c r="BT17">
        <v>27.2</v>
      </c>
      <c r="BU17">
        <v>30.9</v>
      </c>
      <c r="BV17">
        <v>80</v>
      </c>
      <c r="BW17">
        <v>19300</v>
      </c>
      <c r="BX17">
        <v>33800</v>
      </c>
      <c r="BY17">
        <v>39000</v>
      </c>
      <c r="BZ17">
        <v>245</v>
      </c>
      <c r="CA17">
        <v>44.3</v>
      </c>
      <c r="CB17">
        <v>135</v>
      </c>
      <c r="CC17">
        <v>22</v>
      </c>
      <c r="CD17">
        <v>2</v>
      </c>
      <c r="CE17">
        <v>28.4</v>
      </c>
      <c r="CF17">
        <v>31.2</v>
      </c>
      <c r="CG17">
        <v>31.6</v>
      </c>
      <c r="CH17">
        <v>60</v>
      </c>
      <c r="CI17">
        <v>20400</v>
      </c>
      <c r="CJ17">
        <v>36600</v>
      </c>
      <c r="CK17">
        <v>44300</v>
      </c>
      <c r="CL17">
        <v>335</v>
      </c>
      <c r="CM17">
        <v>27.8</v>
      </c>
      <c r="CN17">
        <v>245</v>
      </c>
      <c r="CO17">
        <v>12.9</v>
      </c>
      <c r="CP17">
        <v>22.2</v>
      </c>
      <c r="CQ17">
        <v>23.6</v>
      </c>
      <c r="CR17">
        <v>27.6</v>
      </c>
      <c r="CS17">
        <v>37.1</v>
      </c>
      <c r="CT17">
        <v>70</v>
      </c>
      <c r="CU17">
        <v>19300</v>
      </c>
      <c r="CV17">
        <v>23800</v>
      </c>
      <c r="CW17">
        <v>27400</v>
      </c>
      <c r="CX17">
        <v>310</v>
      </c>
      <c r="CY17">
        <v>30.2</v>
      </c>
      <c r="CZ17">
        <v>215</v>
      </c>
      <c r="DA17">
        <v>41.3</v>
      </c>
      <c r="DB17">
        <v>2.2999999999999998</v>
      </c>
      <c r="DC17">
        <v>14.5</v>
      </c>
      <c r="DD17">
        <v>22.4</v>
      </c>
      <c r="DE17">
        <v>26.3</v>
      </c>
      <c r="DF17">
        <v>40</v>
      </c>
      <c r="DG17">
        <v>23900</v>
      </c>
      <c r="DH17">
        <v>35600</v>
      </c>
      <c r="DI17">
        <v>40200</v>
      </c>
      <c r="DJ17">
        <v>270</v>
      </c>
      <c r="DK17">
        <v>22.5</v>
      </c>
      <c r="DL17">
        <v>210</v>
      </c>
      <c r="DM17">
        <v>44.7</v>
      </c>
      <c r="DN17">
        <v>2.6</v>
      </c>
      <c r="DO17">
        <v>20</v>
      </c>
      <c r="DP17">
        <v>25.9</v>
      </c>
      <c r="DQ17">
        <v>30.1</v>
      </c>
      <c r="DR17">
        <v>45</v>
      </c>
      <c r="DS17">
        <v>20300</v>
      </c>
      <c r="DT17">
        <v>34000</v>
      </c>
      <c r="DU17">
        <v>39900</v>
      </c>
      <c r="DV17">
        <v>160</v>
      </c>
      <c r="DW17">
        <v>45.2</v>
      </c>
      <c r="DX17">
        <v>85</v>
      </c>
      <c r="DY17">
        <v>20.5</v>
      </c>
      <c r="DZ17">
        <v>1.3</v>
      </c>
      <c r="EA17">
        <v>28</v>
      </c>
      <c r="EB17">
        <v>32.4</v>
      </c>
      <c r="EC17">
        <v>33</v>
      </c>
      <c r="ED17">
        <v>40</v>
      </c>
      <c r="EE17">
        <v>20400</v>
      </c>
      <c r="EF17">
        <v>36700</v>
      </c>
      <c r="EG17">
        <v>44900</v>
      </c>
      <c r="EH17">
        <v>195</v>
      </c>
      <c r="EI17">
        <v>33.799999999999997</v>
      </c>
      <c r="EJ17">
        <v>130</v>
      </c>
      <c r="EK17">
        <v>9.5</v>
      </c>
      <c r="EL17">
        <v>22.3</v>
      </c>
      <c r="EM17">
        <v>20.9</v>
      </c>
      <c r="EN17">
        <v>27.3</v>
      </c>
      <c r="EO17">
        <v>34.5</v>
      </c>
      <c r="EP17">
        <v>35</v>
      </c>
      <c r="EQ17">
        <v>20600</v>
      </c>
      <c r="ER17">
        <v>27300</v>
      </c>
      <c r="ES17">
        <v>29600</v>
      </c>
      <c r="ET17">
        <v>190</v>
      </c>
      <c r="EU17">
        <v>34.1</v>
      </c>
      <c r="EV17">
        <v>125</v>
      </c>
      <c r="EW17">
        <v>36.6</v>
      </c>
      <c r="EX17">
        <v>2.7</v>
      </c>
      <c r="EY17">
        <v>15.3</v>
      </c>
      <c r="EZ17">
        <v>20.6</v>
      </c>
      <c r="FA17">
        <v>26.6</v>
      </c>
      <c r="FB17">
        <v>25</v>
      </c>
      <c r="FC17">
        <v>23900</v>
      </c>
      <c r="FD17">
        <v>37400</v>
      </c>
      <c r="FE17">
        <v>42500</v>
      </c>
      <c r="FF17">
        <v>165</v>
      </c>
      <c r="FG17">
        <v>28.8</v>
      </c>
      <c r="FH17">
        <v>120</v>
      </c>
      <c r="FI17">
        <v>36.200000000000003</v>
      </c>
      <c r="FJ17">
        <v>3</v>
      </c>
      <c r="FK17">
        <v>22.2</v>
      </c>
      <c r="FL17">
        <v>29.5</v>
      </c>
      <c r="FM17">
        <v>32.1</v>
      </c>
      <c r="FN17">
        <v>35</v>
      </c>
      <c r="FO17">
        <v>12400</v>
      </c>
      <c r="FP17">
        <v>27400</v>
      </c>
      <c r="FQ17">
        <v>38100</v>
      </c>
      <c r="FR17">
        <v>85</v>
      </c>
      <c r="FS17">
        <v>42.6</v>
      </c>
      <c r="FT17">
        <v>50</v>
      </c>
      <c r="FU17">
        <v>25</v>
      </c>
      <c r="FV17">
        <v>3.5</v>
      </c>
      <c r="FW17">
        <v>29</v>
      </c>
      <c r="FX17">
        <v>29</v>
      </c>
      <c r="FY17">
        <v>29</v>
      </c>
      <c r="FZ17">
        <v>20</v>
      </c>
      <c r="GA17">
        <v>22700</v>
      </c>
      <c r="GB17">
        <v>33200</v>
      </c>
      <c r="GC17">
        <v>43300</v>
      </c>
      <c r="GD17">
        <v>565</v>
      </c>
      <c r="GE17">
        <v>29.6</v>
      </c>
      <c r="GF17">
        <v>395</v>
      </c>
      <c r="GG17">
        <v>15.5</v>
      </c>
      <c r="GH17">
        <v>22.7</v>
      </c>
      <c r="GI17">
        <v>18.2</v>
      </c>
      <c r="GJ17">
        <v>23.6</v>
      </c>
      <c r="GK17">
        <v>32.299999999999997</v>
      </c>
      <c r="GL17">
        <v>90</v>
      </c>
      <c r="GM17">
        <v>14900</v>
      </c>
      <c r="GN17">
        <v>23100</v>
      </c>
      <c r="GO17">
        <v>27700</v>
      </c>
      <c r="GP17">
        <v>400</v>
      </c>
      <c r="GQ17">
        <v>26.9</v>
      </c>
      <c r="GR17">
        <v>290</v>
      </c>
      <c r="GS17">
        <v>39.700000000000003</v>
      </c>
      <c r="GT17">
        <v>2.6</v>
      </c>
      <c r="GU17">
        <v>20.5</v>
      </c>
      <c r="GV17">
        <v>26.5</v>
      </c>
      <c r="GW17">
        <v>30.8</v>
      </c>
      <c r="GX17">
        <v>70</v>
      </c>
      <c r="GY17">
        <v>26900</v>
      </c>
      <c r="GZ17">
        <v>36600</v>
      </c>
      <c r="HA17">
        <v>41500</v>
      </c>
      <c r="HB17">
        <v>420</v>
      </c>
      <c r="HC17">
        <v>26.5</v>
      </c>
      <c r="HD17">
        <v>310</v>
      </c>
      <c r="HE17">
        <v>35.5</v>
      </c>
      <c r="HF17">
        <v>1.2</v>
      </c>
      <c r="HG17">
        <v>24.9</v>
      </c>
      <c r="HH17">
        <v>33</v>
      </c>
      <c r="HI17">
        <v>36.799999999999997</v>
      </c>
      <c r="HJ17">
        <v>100</v>
      </c>
      <c r="HK17">
        <v>21400</v>
      </c>
      <c r="HL17">
        <v>34000</v>
      </c>
      <c r="HM17">
        <v>43200</v>
      </c>
      <c r="HN17">
        <v>155</v>
      </c>
      <c r="HO17">
        <v>32.200000000000003</v>
      </c>
      <c r="HP17">
        <v>105</v>
      </c>
      <c r="HQ17">
        <v>29.1</v>
      </c>
      <c r="HR17">
        <v>1.9</v>
      </c>
      <c r="HS17">
        <v>26.3</v>
      </c>
      <c r="HT17">
        <v>34.200000000000003</v>
      </c>
      <c r="HU17">
        <v>36.799999999999997</v>
      </c>
      <c r="HV17">
        <v>40</v>
      </c>
      <c r="HW17">
        <v>27100</v>
      </c>
      <c r="HX17">
        <v>37700</v>
      </c>
      <c r="HY17">
        <v>47600</v>
      </c>
      <c r="HZ17">
        <v>335</v>
      </c>
      <c r="IA17">
        <v>26.3</v>
      </c>
      <c r="IB17">
        <v>245</v>
      </c>
      <c r="IC17">
        <v>16.5</v>
      </c>
      <c r="ID17">
        <v>22.2</v>
      </c>
      <c r="IE17">
        <v>21.7</v>
      </c>
      <c r="IF17">
        <v>25.9</v>
      </c>
      <c r="IG17">
        <v>35</v>
      </c>
      <c r="IH17">
        <v>65</v>
      </c>
      <c r="II17">
        <v>15300</v>
      </c>
      <c r="IJ17">
        <v>23100</v>
      </c>
      <c r="IK17">
        <v>28300</v>
      </c>
      <c r="IL17">
        <v>270</v>
      </c>
      <c r="IM17">
        <v>28</v>
      </c>
      <c r="IN17">
        <v>195</v>
      </c>
      <c r="IO17">
        <v>37.200000000000003</v>
      </c>
      <c r="IP17">
        <v>2.6</v>
      </c>
      <c r="IQ17">
        <v>21.4</v>
      </c>
      <c r="IR17">
        <v>27.7</v>
      </c>
      <c r="IS17">
        <v>32.299999999999997</v>
      </c>
      <c r="IT17">
        <v>50</v>
      </c>
      <c r="IU17">
        <v>27500</v>
      </c>
      <c r="IV17">
        <v>34300</v>
      </c>
      <c r="IW17">
        <v>41300</v>
      </c>
      <c r="IX17">
        <v>265</v>
      </c>
      <c r="IY17">
        <v>23.6</v>
      </c>
      <c r="IZ17">
        <v>200</v>
      </c>
      <c r="JA17">
        <v>37.700000000000003</v>
      </c>
      <c r="JB17">
        <v>1.9</v>
      </c>
      <c r="JC17">
        <v>25.4</v>
      </c>
      <c r="JD17">
        <v>32.4</v>
      </c>
      <c r="JE17">
        <v>36.799999999999997</v>
      </c>
      <c r="JF17">
        <v>60</v>
      </c>
      <c r="JG17">
        <v>16600</v>
      </c>
      <c r="JH17">
        <v>32500</v>
      </c>
      <c r="JI17">
        <v>40200</v>
      </c>
      <c r="JJ17">
        <v>110</v>
      </c>
      <c r="JK17">
        <v>32.299999999999997</v>
      </c>
      <c r="JL17">
        <v>75</v>
      </c>
      <c r="JM17">
        <v>33.700000000000003</v>
      </c>
      <c r="JN17">
        <v>1.8</v>
      </c>
      <c r="JO17">
        <v>23.7</v>
      </c>
      <c r="JP17">
        <v>31.3</v>
      </c>
      <c r="JQ17">
        <v>32.200000000000003</v>
      </c>
      <c r="JR17">
        <v>25</v>
      </c>
      <c r="JS17">
        <v>26500</v>
      </c>
      <c r="JT17">
        <v>35300</v>
      </c>
      <c r="JU17">
        <v>46300</v>
      </c>
      <c r="JV17">
        <v>230</v>
      </c>
      <c r="JW17">
        <v>34.4</v>
      </c>
      <c r="JX17">
        <v>150</v>
      </c>
      <c r="JY17">
        <v>14</v>
      </c>
      <c r="JZ17">
        <v>23.3</v>
      </c>
      <c r="KA17">
        <v>13.1</v>
      </c>
      <c r="KB17">
        <v>20.3</v>
      </c>
      <c r="KC17">
        <v>28.2</v>
      </c>
      <c r="KD17">
        <v>25</v>
      </c>
      <c r="KE17">
        <v>14100</v>
      </c>
      <c r="KF17">
        <v>21000</v>
      </c>
      <c r="KG17">
        <v>27200</v>
      </c>
      <c r="KH17">
        <v>125</v>
      </c>
      <c r="KI17">
        <v>24.7</v>
      </c>
      <c r="KJ17">
        <v>95</v>
      </c>
      <c r="KK17">
        <v>45</v>
      </c>
      <c r="KL17">
        <v>2.6</v>
      </c>
      <c r="KM17">
        <v>18.600000000000001</v>
      </c>
      <c r="KN17">
        <v>24</v>
      </c>
      <c r="KO17">
        <v>27.6</v>
      </c>
      <c r="KP17">
        <v>20</v>
      </c>
      <c r="KQ17">
        <v>26600</v>
      </c>
      <c r="KR17">
        <v>39000</v>
      </c>
      <c r="KS17">
        <v>44000</v>
      </c>
      <c r="KT17">
        <v>155</v>
      </c>
      <c r="KU17">
        <v>31.4</v>
      </c>
      <c r="KV17">
        <v>105</v>
      </c>
      <c r="KW17">
        <v>31.8</v>
      </c>
      <c r="KX17">
        <v>0</v>
      </c>
      <c r="KY17">
        <v>23.9</v>
      </c>
      <c r="KZ17">
        <v>34</v>
      </c>
      <c r="LA17">
        <v>36.799999999999997</v>
      </c>
      <c r="LB17">
        <v>35</v>
      </c>
      <c r="LC17">
        <v>25500</v>
      </c>
      <c r="LD17">
        <v>42800</v>
      </c>
      <c r="LE17">
        <v>51200</v>
      </c>
      <c r="LF17">
        <v>45</v>
      </c>
      <c r="LG17">
        <v>31.9</v>
      </c>
      <c r="LH17">
        <v>30</v>
      </c>
      <c r="LI17">
        <v>18.100000000000001</v>
      </c>
      <c r="LJ17">
        <v>2.2000000000000002</v>
      </c>
      <c r="LK17">
        <v>32.6</v>
      </c>
      <c r="LL17">
        <v>41.3</v>
      </c>
      <c r="LM17">
        <v>47.8</v>
      </c>
      <c r="LN17">
        <v>15</v>
      </c>
      <c r="LO17">
        <v>27100</v>
      </c>
      <c r="LP17">
        <v>41900</v>
      </c>
      <c r="LQ17">
        <v>51900</v>
      </c>
      <c r="LR17">
        <v>500</v>
      </c>
      <c r="LS17">
        <v>29.2</v>
      </c>
      <c r="LT17">
        <v>355</v>
      </c>
      <c r="LU17">
        <v>20.100000000000001</v>
      </c>
      <c r="LV17">
        <v>19.2</v>
      </c>
      <c r="LW17">
        <v>12.4</v>
      </c>
      <c r="LX17">
        <v>20.9</v>
      </c>
      <c r="LY17">
        <v>31.5</v>
      </c>
      <c r="LZ17">
        <v>60</v>
      </c>
      <c r="MA17">
        <v>15100</v>
      </c>
      <c r="MB17">
        <v>21300</v>
      </c>
      <c r="MC17">
        <v>27300</v>
      </c>
      <c r="MD17">
        <v>500</v>
      </c>
      <c r="ME17">
        <v>29.2</v>
      </c>
      <c r="MF17">
        <v>355</v>
      </c>
      <c r="MG17">
        <v>20.100000000000001</v>
      </c>
      <c r="MH17">
        <v>19.2</v>
      </c>
      <c r="MI17">
        <v>12.4</v>
      </c>
      <c r="MJ17">
        <v>20.9</v>
      </c>
      <c r="MK17">
        <v>31.5</v>
      </c>
      <c r="ML17">
        <v>60</v>
      </c>
      <c r="MM17">
        <v>15100</v>
      </c>
      <c r="MN17">
        <v>21300</v>
      </c>
      <c r="MO17">
        <v>27300</v>
      </c>
      <c r="MP17">
        <v>440</v>
      </c>
      <c r="MQ17">
        <v>24.2</v>
      </c>
      <c r="MR17">
        <v>330</v>
      </c>
      <c r="MS17">
        <v>36.5</v>
      </c>
      <c r="MT17">
        <v>4.2</v>
      </c>
      <c r="MU17">
        <v>18.899999999999999</v>
      </c>
      <c r="MV17">
        <v>28.7</v>
      </c>
      <c r="MW17">
        <v>35.1</v>
      </c>
      <c r="MX17">
        <v>75</v>
      </c>
      <c r="MY17">
        <v>21900</v>
      </c>
      <c r="MZ17">
        <v>35700</v>
      </c>
      <c r="NA17">
        <v>39300</v>
      </c>
      <c r="NB17">
        <v>360</v>
      </c>
      <c r="NC17">
        <v>21</v>
      </c>
      <c r="ND17">
        <v>285</v>
      </c>
      <c r="NE17">
        <v>34.200000000000003</v>
      </c>
      <c r="NF17">
        <v>1.7</v>
      </c>
      <c r="NG17">
        <v>30.4</v>
      </c>
      <c r="NH17">
        <v>40</v>
      </c>
      <c r="NI17">
        <v>43.2</v>
      </c>
      <c r="NJ17">
        <v>100</v>
      </c>
      <c r="NK17">
        <v>22700</v>
      </c>
      <c r="NL17">
        <v>37300</v>
      </c>
      <c r="NM17">
        <v>43400</v>
      </c>
      <c r="NN17">
        <v>150</v>
      </c>
      <c r="NO17">
        <v>33</v>
      </c>
      <c r="NP17">
        <v>100</v>
      </c>
      <c r="NQ17">
        <v>27.1</v>
      </c>
      <c r="NR17">
        <v>3.4</v>
      </c>
      <c r="NS17">
        <v>33.9</v>
      </c>
      <c r="NT17">
        <v>35.200000000000003</v>
      </c>
      <c r="NU17">
        <v>36.6</v>
      </c>
      <c r="NV17">
        <v>45</v>
      </c>
      <c r="NW17">
        <v>19600</v>
      </c>
      <c r="NX17">
        <v>38300</v>
      </c>
      <c r="NY17">
        <v>45200</v>
      </c>
      <c r="NZ17">
        <v>310</v>
      </c>
      <c r="OA17">
        <v>26.9</v>
      </c>
      <c r="OB17">
        <v>225</v>
      </c>
      <c r="OC17">
        <v>20.3</v>
      </c>
      <c r="OD17">
        <v>21.3</v>
      </c>
      <c r="OE17">
        <v>12.5</v>
      </c>
      <c r="OF17">
        <v>20.7</v>
      </c>
      <c r="OG17">
        <v>31.5</v>
      </c>
      <c r="OH17">
        <v>35</v>
      </c>
      <c r="OI17">
        <v>15100</v>
      </c>
      <c r="OJ17">
        <v>20600</v>
      </c>
      <c r="OK17">
        <v>25600</v>
      </c>
      <c r="OL17">
        <v>270</v>
      </c>
      <c r="OM17">
        <v>22.2</v>
      </c>
      <c r="ON17">
        <v>210</v>
      </c>
      <c r="OO17">
        <v>40.9</v>
      </c>
      <c r="OP17">
        <v>2.9</v>
      </c>
      <c r="OQ17">
        <v>18.8</v>
      </c>
      <c r="OR17">
        <v>27.1</v>
      </c>
      <c r="OS17">
        <v>33.9</v>
      </c>
      <c r="OT17">
        <v>45</v>
      </c>
      <c r="OU17">
        <v>22200</v>
      </c>
      <c r="OV17">
        <v>36300</v>
      </c>
      <c r="OW17">
        <v>38900</v>
      </c>
      <c r="OX17">
        <v>235</v>
      </c>
      <c r="OY17">
        <v>17.600000000000001</v>
      </c>
      <c r="OZ17">
        <v>195</v>
      </c>
      <c r="PA17">
        <v>37.6</v>
      </c>
      <c r="PB17">
        <v>1.7</v>
      </c>
      <c r="PC17">
        <v>31</v>
      </c>
      <c r="PD17">
        <v>41</v>
      </c>
      <c r="PE17">
        <v>43.1</v>
      </c>
      <c r="PF17">
        <v>65</v>
      </c>
      <c r="PG17">
        <v>27500</v>
      </c>
      <c r="PH17">
        <v>37800</v>
      </c>
      <c r="PI17">
        <v>42600</v>
      </c>
      <c r="PJ17">
        <v>90</v>
      </c>
      <c r="PK17">
        <v>28.6</v>
      </c>
      <c r="PL17">
        <v>65</v>
      </c>
      <c r="PM17">
        <v>29.4</v>
      </c>
      <c r="PN17">
        <v>5.5</v>
      </c>
      <c r="PO17">
        <v>33.200000000000003</v>
      </c>
      <c r="PP17">
        <v>34.299999999999997</v>
      </c>
      <c r="PQ17">
        <v>36.5</v>
      </c>
      <c r="PR17">
        <v>25</v>
      </c>
      <c r="PS17">
        <v>15600</v>
      </c>
      <c r="PT17">
        <v>33900</v>
      </c>
      <c r="PU17">
        <v>43900</v>
      </c>
      <c r="PV17">
        <v>190</v>
      </c>
      <c r="PW17">
        <v>32.9</v>
      </c>
      <c r="PX17">
        <v>125</v>
      </c>
      <c r="PY17">
        <v>19.899999999999999</v>
      </c>
      <c r="PZ17">
        <v>15.7</v>
      </c>
      <c r="QA17">
        <v>12.2</v>
      </c>
      <c r="QB17">
        <v>21.1</v>
      </c>
      <c r="QC17">
        <v>31.6</v>
      </c>
      <c r="QD17">
        <v>20</v>
      </c>
      <c r="QE17">
        <v>15100</v>
      </c>
      <c r="QF17">
        <v>23500</v>
      </c>
      <c r="QG17">
        <v>28600</v>
      </c>
      <c r="QH17">
        <v>165</v>
      </c>
      <c r="QI17">
        <v>27.6</v>
      </c>
      <c r="QJ17">
        <v>120</v>
      </c>
      <c r="QK17">
        <v>29.4</v>
      </c>
      <c r="QL17">
        <v>6.2</v>
      </c>
      <c r="QM17">
        <v>19.2</v>
      </c>
      <c r="QN17">
        <v>31.3</v>
      </c>
      <c r="QO17">
        <v>36.9</v>
      </c>
      <c r="QP17">
        <v>30</v>
      </c>
      <c r="QQ17">
        <v>21200</v>
      </c>
      <c r="QR17">
        <v>35300</v>
      </c>
      <c r="QS17">
        <v>39600</v>
      </c>
      <c r="QT17">
        <v>165</v>
      </c>
      <c r="QU17">
        <v>28.8</v>
      </c>
      <c r="QV17">
        <v>120</v>
      </c>
      <c r="QW17">
        <v>36.200000000000003</v>
      </c>
      <c r="QX17">
        <v>3</v>
      </c>
      <c r="QY17">
        <v>22.2</v>
      </c>
      <c r="QZ17">
        <v>29.5</v>
      </c>
      <c r="RA17">
        <v>32.1</v>
      </c>
      <c r="RB17">
        <v>35</v>
      </c>
      <c r="RC17">
        <v>12400</v>
      </c>
      <c r="RD17">
        <v>27400</v>
      </c>
      <c r="RE17">
        <v>38100</v>
      </c>
      <c r="RF17">
        <v>55</v>
      </c>
      <c r="RG17">
        <v>39.9</v>
      </c>
      <c r="RH17">
        <v>35</v>
      </c>
      <c r="RI17">
        <v>23.5</v>
      </c>
      <c r="RJ17">
        <v>0</v>
      </c>
      <c r="RK17">
        <v>34.9</v>
      </c>
      <c r="RL17">
        <v>36.700000000000003</v>
      </c>
      <c r="RM17">
        <v>36.700000000000003</v>
      </c>
      <c r="RN17">
        <v>20</v>
      </c>
      <c r="RO17">
        <v>37100</v>
      </c>
      <c r="RP17">
        <v>38900</v>
      </c>
      <c r="RQ17">
        <v>50500</v>
      </c>
    </row>
    <row r="18" spans="2:485" x14ac:dyDescent="0.45">
      <c r="B18"/>
      <c r="E18" t="s">
        <v>656</v>
      </c>
      <c r="F18" t="s">
        <v>657</v>
      </c>
      <c r="G18" t="s">
        <v>658</v>
      </c>
      <c r="H18" t="s">
        <v>659</v>
      </c>
      <c r="I18" t="s">
        <v>660</v>
      </c>
      <c r="J18" t="s">
        <v>661</v>
      </c>
      <c r="K18" t="s">
        <v>662</v>
      </c>
      <c r="L18" t="s">
        <v>663</v>
      </c>
      <c r="M18" t="s">
        <v>664</v>
      </c>
      <c r="N18" t="s">
        <v>665</v>
      </c>
      <c r="O18" t="s">
        <v>666</v>
      </c>
      <c r="P18" t="s">
        <v>667</v>
      </c>
      <c r="Q18" t="s">
        <v>668</v>
      </c>
      <c r="R18" t="s">
        <v>669</v>
      </c>
      <c r="S18" t="s">
        <v>670</v>
      </c>
      <c r="T18" t="s">
        <v>671</v>
      </c>
      <c r="U18" t="s">
        <v>672</v>
      </c>
      <c r="V18" t="s">
        <v>673</v>
      </c>
      <c r="W18" t="s">
        <v>674</v>
      </c>
      <c r="X18" t="s">
        <v>675</v>
      </c>
      <c r="Y18" t="s">
        <v>676</v>
      </c>
      <c r="Z18" t="s">
        <v>677</v>
      </c>
      <c r="AA18" t="s">
        <v>678</v>
      </c>
      <c r="AB18" t="s">
        <v>679</v>
      </c>
      <c r="AC18" t="s">
        <v>680</v>
      </c>
      <c r="AD18" t="s">
        <v>681</v>
      </c>
      <c r="AE18" t="s">
        <v>682</v>
      </c>
      <c r="AF18" t="s">
        <v>683</v>
      </c>
      <c r="AG18" t="s">
        <v>684</v>
      </c>
      <c r="AH18" t="s">
        <v>685</v>
      </c>
      <c r="AI18" t="s">
        <v>686</v>
      </c>
      <c r="AJ18" t="s">
        <v>687</v>
      </c>
      <c r="AK18" t="s">
        <v>688</v>
      </c>
      <c r="AL18" t="s">
        <v>689</v>
      </c>
      <c r="AM18" t="s">
        <v>690</v>
      </c>
      <c r="AN18" t="s">
        <v>667</v>
      </c>
      <c r="AO18" t="s">
        <v>691</v>
      </c>
      <c r="AP18">
        <v>580</v>
      </c>
      <c r="AQ18">
        <v>16.5</v>
      </c>
      <c r="AR18">
        <v>485</v>
      </c>
      <c r="AS18">
        <v>11.8</v>
      </c>
      <c r="AT18">
        <v>5.3</v>
      </c>
      <c r="AU18">
        <v>32.700000000000003</v>
      </c>
      <c r="AV18">
        <v>48.8</v>
      </c>
      <c r="AW18">
        <v>66.400000000000006</v>
      </c>
      <c r="AX18">
        <v>180</v>
      </c>
      <c r="AY18">
        <v>18300</v>
      </c>
      <c r="AZ18">
        <v>22100</v>
      </c>
      <c r="BA18">
        <v>26000</v>
      </c>
      <c r="BB18">
        <v>605</v>
      </c>
      <c r="BC18">
        <v>24.8</v>
      </c>
      <c r="BD18">
        <v>455</v>
      </c>
      <c r="BE18">
        <v>22.3</v>
      </c>
      <c r="BF18">
        <v>4.0999999999999996</v>
      </c>
      <c r="BG18">
        <v>30.1</v>
      </c>
      <c r="BH18">
        <v>40.9</v>
      </c>
      <c r="BI18">
        <v>48.8</v>
      </c>
      <c r="BJ18">
        <v>170</v>
      </c>
      <c r="BK18">
        <v>18800</v>
      </c>
      <c r="BL18">
        <v>24700</v>
      </c>
      <c r="BM18">
        <v>30600</v>
      </c>
      <c r="BN18">
        <v>480</v>
      </c>
      <c r="BO18">
        <v>27.9</v>
      </c>
      <c r="BP18">
        <v>345</v>
      </c>
      <c r="BQ18">
        <v>24.6</v>
      </c>
      <c r="BR18">
        <v>5.9</v>
      </c>
      <c r="BS18">
        <v>28.4</v>
      </c>
      <c r="BT18">
        <v>36.799999999999997</v>
      </c>
      <c r="BU18">
        <v>41.6</v>
      </c>
      <c r="BV18">
        <v>130</v>
      </c>
      <c r="BW18">
        <v>20500</v>
      </c>
      <c r="BX18">
        <v>28700</v>
      </c>
      <c r="BY18">
        <v>36700</v>
      </c>
      <c r="BZ18">
        <v>305</v>
      </c>
      <c r="CA18">
        <v>39.5</v>
      </c>
      <c r="CB18">
        <v>185</v>
      </c>
      <c r="CC18">
        <v>27.6</v>
      </c>
      <c r="CD18">
        <v>2.1</v>
      </c>
      <c r="CE18">
        <v>24.6</v>
      </c>
      <c r="CF18">
        <v>29.1</v>
      </c>
      <c r="CG18">
        <v>30.8</v>
      </c>
      <c r="CH18">
        <v>65</v>
      </c>
      <c r="CI18">
        <v>23200</v>
      </c>
      <c r="CJ18">
        <v>31000</v>
      </c>
      <c r="CK18">
        <v>42300</v>
      </c>
      <c r="CL18">
        <v>390</v>
      </c>
      <c r="CM18">
        <v>12.4</v>
      </c>
      <c r="CN18">
        <v>340</v>
      </c>
      <c r="CO18">
        <v>13.3</v>
      </c>
      <c r="CP18">
        <v>6.5</v>
      </c>
      <c r="CQ18">
        <v>33.700000000000003</v>
      </c>
      <c r="CR18">
        <v>50.2</v>
      </c>
      <c r="CS18">
        <v>67.8</v>
      </c>
      <c r="CT18">
        <v>125</v>
      </c>
      <c r="CU18">
        <v>18700</v>
      </c>
      <c r="CV18">
        <v>21600</v>
      </c>
      <c r="CW18">
        <v>25400</v>
      </c>
      <c r="CX18">
        <v>415</v>
      </c>
      <c r="CY18">
        <v>23.4</v>
      </c>
      <c r="CZ18">
        <v>320</v>
      </c>
      <c r="DA18">
        <v>22.7</v>
      </c>
      <c r="DB18">
        <v>4.0999999999999996</v>
      </c>
      <c r="DC18">
        <v>31.6</v>
      </c>
      <c r="DD18">
        <v>43</v>
      </c>
      <c r="DE18">
        <v>49.8</v>
      </c>
      <c r="DF18">
        <v>120</v>
      </c>
      <c r="DG18">
        <v>16600</v>
      </c>
      <c r="DH18">
        <v>24700</v>
      </c>
      <c r="DI18">
        <v>31800</v>
      </c>
      <c r="DJ18">
        <v>330</v>
      </c>
      <c r="DK18">
        <v>25.3</v>
      </c>
      <c r="DL18">
        <v>245</v>
      </c>
      <c r="DM18">
        <v>24.7</v>
      </c>
      <c r="DN18">
        <v>6.9</v>
      </c>
      <c r="DO18">
        <v>29.2</v>
      </c>
      <c r="DP18">
        <v>38.9</v>
      </c>
      <c r="DQ18">
        <v>43.1</v>
      </c>
      <c r="DR18">
        <v>95</v>
      </c>
      <c r="DS18">
        <v>21200</v>
      </c>
      <c r="DT18">
        <v>27400</v>
      </c>
      <c r="DU18">
        <v>34100</v>
      </c>
      <c r="DV18">
        <v>225</v>
      </c>
      <c r="DW18">
        <v>38.4</v>
      </c>
      <c r="DX18">
        <v>135</v>
      </c>
      <c r="DY18">
        <v>29.6</v>
      </c>
      <c r="DZ18">
        <v>1.9</v>
      </c>
      <c r="EA18">
        <v>23.2</v>
      </c>
      <c r="EB18">
        <v>28.5</v>
      </c>
      <c r="EC18">
        <v>30</v>
      </c>
      <c r="ED18">
        <v>50</v>
      </c>
      <c r="EE18">
        <v>17600</v>
      </c>
      <c r="EF18">
        <v>27700</v>
      </c>
      <c r="EG18">
        <v>36300</v>
      </c>
      <c r="EH18">
        <v>190</v>
      </c>
      <c r="EI18">
        <v>24.8</v>
      </c>
      <c r="EJ18">
        <v>145</v>
      </c>
      <c r="EK18">
        <v>8.9</v>
      </c>
      <c r="EL18">
        <v>2.7</v>
      </c>
      <c r="EM18">
        <v>30.6</v>
      </c>
      <c r="EN18">
        <v>45.7</v>
      </c>
      <c r="EO18">
        <v>63.6</v>
      </c>
      <c r="EP18">
        <v>55</v>
      </c>
      <c r="EQ18">
        <v>18000</v>
      </c>
      <c r="ER18">
        <v>23800</v>
      </c>
      <c r="ES18">
        <v>26700</v>
      </c>
      <c r="ET18">
        <v>190</v>
      </c>
      <c r="EU18">
        <v>27.9</v>
      </c>
      <c r="EV18">
        <v>135</v>
      </c>
      <c r="EW18">
        <v>21.5</v>
      </c>
      <c r="EX18">
        <v>4</v>
      </c>
      <c r="EY18">
        <v>26.8</v>
      </c>
      <c r="EZ18">
        <v>36.1</v>
      </c>
      <c r="FA18">
        <v>46.7</v>
      </c>
      <c r="FB18">
        <v>45</v>
      </c>
      <c r="FC18">
        <v>21300</v>
      </c>
      <c r="FD18">
        <v>26000</v>
      </c>
      <c r="FE18">
        <v>29900</v>
      </c>
      <c r="FF18">
        <v>150</v>
      </c>
      <c r="FG18">
        <v>33.6</v>
      </c>
      <c r="FH18">
        <v>100</v>
      </c>
      <c r="FI18">
        <v>24.5</v>
      </c>
      <c r="FJ18">
        <v>3.5</v>
      </c>
      <c r="FK18">
        <v>26.7</v>
      </c>
      <c r="FL18">
        <v>32.1</v>
      </c>
      <c r="FM18">
        <v>38.4</v>
      </c>
      <c r="FN18">
        <v>35</v>
      </c>
      <c r="FO18">
        <v>17700</v>
      </c>
      <c r="FP18">
        <v>34800</v>
      </c>
      <c r="FQ18">
        <v>40000</v>
      </c>
      <c r="FR18">
        <v>80</v>
      </c>
      <c r="FS18">
        <v>42.7</v>
      </c>
      <c r="FT18">
        <v>45</v>
      </c>
      <c r="FU18">
        <v>21.8</v>
      </c>
      <c r="FV18">
        <v>2.5</v>
      </c>
      <c r="FW18">
        <v>28.7</v>
      </c>
      <c r="FX18">
        <v>30.5</v>
      </c>
      <c r="FY18">
        <v>33.1</v>
      </c>
      <c r="FZ18">
        <v>20</v>
      </c>
      <c r="GA18">
        <v>31000</v>
      </c>
      <c r="GB18">
        <v>36700</v>
      </c>
      <c r="GC18">
        <v>53000</v>
      </c>
      <c r="GD18">
        <v>570</v>
      </c>
      <c r="GE18">
        <v>19.100000000000001</v>
      </c>
      <c r="GF18">
        <v>460</v>
      </c>
      <c r="GG18">
        <v>10.7</v>
      </c>
      <c r="GH18">
        <v>6.7</v>
      </c>
      <c r="GI18">
        <v>31.9</v>
      </c>
      <c r="GJ18">
        <v>44.9</v>
      </c>
      <c r="GK18">
        <v>63.4</v>
      </c>
      <c r="GL18">
        <v>170</v>
      </c>
      <c r="GM18">
        <v>15500</v>
      </c>
      <c r="GN18">
        <v>21500</v>
      </c>
      <c r="GO18">
        <v>24800</v>
      </c>
      <c r="GP18">
        <v>490</v>
      </c>
      <c r="GQ18">
        <v>25.1</v>
      </c>
      <c r="GR18">
        <v>365</v>
      </c>
      <c r="GS18">
        <v>19.5</v>
      </c>
      <c r="GT18">
        <v>4.8</v>
      </c>
      <c r="GU18">
        <v>25.7</v>
      </c>
      <c r="GV18">
        <v>40.1</v>
      </c>
      <c r="GW18">
        <v>50.6</v>
      </c>
      <c r="GX18">
        <v>120</v>
      </c>
      <c r="GY18">
        <v>20000</v>
      </c>
      <c r="GZ18">
        <v>24200</v>
      </c>
      <c r="HA18">
        <v>30000</v>
      </c>
      <c r="HB18">
        <v>480</v>
      </c>
      <c r="HC18">
        <v>29.1</v>
      </c>
      <c r="HD18">
        <v>340</v>
      </c>
      <c r="HE18">
        <v>23</v>
      </c>
      <c r="HF18">
        <v>4</v>
      </c>
      <c r="HG18">
        <v>32</v>
      </c>
      <c r="HH18">
        <v>39.9</v>
      </c>
      <c r="HI18">
        <v>43.9</v>
      </c>
      <c r="HJ18">
        <v>140</v>
      </c>
      <c r="HK18">
        <v>15600</v>
      </c>
      <c r="HL18">
        <v>27200</v>
      </c>
      <c r="HM18">
        <v>34000</v>
      </c>
      <c r="HN18">
        <v>255</v>
      </c>
      <c r="HO18">
        <v>45.3</v>
      </c>
      <c r="HP18">
        <v>140</v>
      </c>
      <c r="HQ18">
        <v>24</v>
      </c>
      <c r="HR18">
        <v>1.8</v>
      </c>
      <c r="HS18">
        <v>21.3</v>
      </c>
      <c r="HT18">
        <v>27.6</v>
      </c>
      <c r="HU18">
        <v>28.9</v>
      </c>
      <c r="HV18">
        <v>50</v>
      </c>
      <c r="HW18">
        <v>18600</v>
      </c>
      <c r="HX18">
        <v>33200</v>
      </c>
      <c r="HY18">
        <v>49700</v>
      </c>
      <c r="HZ18">
        <v>400</v>
      </c>
      <c r="IA18">
        <v>16</v>
      </c>
      <c r="IB18">
        <v>335</v>
      </c>
      <c r="IC18">
        <v>11.2</v>
      </c>
      <c r="ID18">
        <v>7.8</v>
      </c>
      <c r="IE18">
        <v>34.4</v>
      </c>
      <c r="IF18">
        <v>47.4</v>
      </c>
      <c r="IG18">
        <v>65</v>
      </c>
      <c r="IH18">
        <v>125</v>
      </c>
      <c r="II18">
        <v>16000</v>
      </c>
      <c r="IJ18">
        <v>21300</v>
      </c>
      <c r="IK18">
        <v>24900</v>
      </c>
      <c r="IL18">
        <v>340</v>
      </c>
      <c r="IM18">
        <v>25.9</v>
      </c>
      <c r="IN18">
        <v>255</v>
      </c>
      <c r="IO18">
        <v>19.7</v>
      </c>
      <c r="IP18">
        <v>4.2</v>
      </c>
      <c r="IQ18">
        <v>27.8</v>
      </c>
      <c r="IR18">
        <v>40.299999999999997</v>
      </c>
      <c r="IS18">
        <v>50.2</v>
      </c>
      <c r="IT18">
        <v>90</v>
      </c>
      <c r="IU18">
        <v>19100</v>
      </c>
      <c r="IV18">
        <v>23400</v>
      </c>
      <c r="IW18">
        <v>28700</v>
      </c>
      <c r="IX18">
        <v>340</v>
      </c>
      <c r="IY18">
        <v>28.5</v>
      </c>
      <c r="IZ18">
        <v>240</v>
      </c>
      <c r="JA18">
        <v>23</v>
      </c>
      <c r="JB18">
        <v>4.2</v>
      </c>
      <c r="JC18">
        <v>33.6</v>
      </c>
      <c r="JD18">
        <v>39.799999999999997</v>
      </c>
      <c r="JE18">
        <v>44.2</v>
      </c>
      <c r="JF18">
        <v>105</v>
      </c>
      <c r="JG18">
        <v>15300</v>
      </c>
      <c r="JH18">
        <v>25500</v>
      </c>
      <c r="JI18">
        <v>32700</v>
      </c>
      <c r="JJ18">
        <v>190</v>
      </c>
      <c r="JK18">
        <v>48.3</v>
      </c>
      <c r="JL18">
        <v>100</v>
      </c>
      <c r="JM18">
        <v>23.5</v>
      </c>
      <c r="JN18">
        <v>2.2999999999999998</v>
      </c>
      <c r="JO18">
        <v>18.899999999999999</v>
      </c>
      <c r="JP18">
        <v>24.1</v>
      </c>
      <c r="JQ18">
        <v>25.8</v>
      </c>
      <c r="JR18">
        <v>35</v>
      </c>
      <c r="JS18">
        <v>15000</v>
      </c>
      <c r="JT18">
        <v>30900</v>
      </c>
      <c r="JU18">
        <v>46400</v>
      </c>
      <c r="JV18">
        <v>170</v>
      </c>
      <c r="JW18">
        <v>26.5</v>
      </c>
      <c r="JX18">
        <v>125</v>
      </c>
      <c r="JY18">
        <v>9.8000000000000007</v>
      </c>
      <c r="JZ18">
        <v>4.0999999999999996</v>
      </c>
      <c r="KA18">
        <v>26.3</v>
      </c>
      <c r="KB18">
        <v>39.299999999999997</v>
      </c>
      <c r="KC18">
        <v>59.6</v>
      </c>
      <c r="KD18">
        <v>40</v>
      </c>
      <c r="KE18">
        <v>14600</v>
      </c>
      <c r="KF18">
        <v>22100</v>
      </c>
      <c r="KG18">
        <v>24500</v>
      </c>
      <c r="KH18">
        <v>150</v>
      </c>
      <c r="KI18">
        <v>23.5</v>
      </c>
      <c r="KJ18">
        <v>115</v>
      </c>
      <c r="KK18">
        <v>19.100000000000001</v>
      </c>
      <c r="KL18">
        <v>6.1</v>
      </c>
      <c r="KM18">
        <v>21</v>
      </c>
      <c r="KN18">
        <v>39.700000000000003</v>
      </c>
      <c r="KO18">
        <v>51.3</v>
      </c>
      <c r="KP18">
        <v>30</v>
      </c>
      <c r="KQ18">
        <v>22500</v>
      </c>
      <c r="KR18">
        <v>26400</v>
      </c>
      <c r="KS18">
        <v>33300</v>
      </c>
      <c r="KT18">
        <v>140</v>
      </c>
      <c r="KU18">
        <v>30.5</v>
      </c>
      <c r="KV18">
        <v>100</v>
      </c>
      <c r="KW18">
        <v>22.8</v>
      </c>
      <c r="KX18">
        <v>3.3</v>
      </c>
      <c r="KY18">
        <v>28.4</v>
      </c>
      <c r="KZ18">
        <v>40.200000000000003</v>
      </c>
      <c r="LA18">
        <v>43.3</v>
      </c>
      <c r="LB18">
        <v>35</v>
      </c>
      <c r="LC18">
        <v>16500</v>
      </c>
      <c r="LD18">
        <v>31000</v>
      </c>
      <c r="LE18">
        <v>40300</v>
      </c>
      <c r="LF18">
        <v>60</v>
      </c>
      <c r="LG18">
        <v>35.9</v>
      </c>
      <c r="LH18">
        <v>40</v>
      </c>
      <c r="LI18">
        <v>25.4</v>
      </c>
      <c r="LJ18">
        <v>0</v>
      </c>
      <c r="LK18">
        <v>28.9</v>
      </c>
      <c r="LL18">
        <v>38.6</v>
      </c>
      <c r="LM18">
        <v>38.6</v>
      </c>
      <c r="LN18">
        <v>15</v>
      </c>
      <c r="LO18">
        <v>29600</v>
      </c>
      <c r="LP18">
        <v>45700</v>
      </c>
      <c r="LQ18">
        <v>53500</v>
      </c>
      <c r="LR18">
        <v>605</v>
      </c>
      <c r="LS18">
        <v>23.4</v>
      </c>
      <c r="LT18">
        <v>465</v>
      </c>
      <c r="LU18">
        <v>11.9</v>
      </c>
      <c r="LV18">
        <v>4.7</v>
      </c>
      <c r="LW18">
        <v>37.200000000000003</v>
      </c>
      <c r="LX18">
        <v>46.5</v>
      </c>
      <c r="LY18">
        <v>60</v>
      </c>
      <c r="LZ18">
        <v>210</v>
      </c>
      <c r="MA18">
        <v>19000</v>
      </c>
      <c r="MB18">
        <v>22300</v>
      </c>
      <c r="MC18">
        <v>26100</v>
      </c>
      <c r="MD18">
        <v>605</v>
      </c>
      <c r="ME18">
        <v>23.4</v>
      </c>
      <c r="MF18">
        <v>465</v>
      </c>
      <c r="MG18">
        <v>11.9</v>
      </c>
      <c r="MH18">
        <v>4.7</v>
      </c>
      <c r="MI18">
        <v>37.200000000000003</v>
      </c>
      <c r="MJ18">
        <v>46.5</v>
      </c>
      <c r="MK18">
        <v>60</v>
      </c>
      <c r="ML18">
        <v>210</v>
      </c>
      <c r="MM18">
        <v>19000</v>
      </c>
      <c r="MN18">
        <v>22300</v>
      </c>
      <c r="MO18">
        <v>26100</v>
      </c>
      <c r="MP18">
        <v>480</v>
      </c>
      <c r="MQ18">
        <v>28.2</v>
      </c>
      <c r="MR18">
        <v>345</v>
      </c>
      <c r="MS18">
        <v>19</v>
      </c>
      <c r="MT18">
        <v>5.0999999999999996</v>
      </c>
      <c r="MU18">
        <v>28.8</v>
      </c>
      <c r="MV18">
        <v>40.200000000000003</v>
      </c>
      <c r="MW18">
        <v>47.7</v>
      </c>
      <c r="MX18">
        <v>130</v>
      </c>
      <c r="MY18">
        <v>19700</v>
      </c>
      <c r="MZ18">
        <v>24400</v>
      </c>
      <c r="NA18">
        <v>28100</v>
      </c>
      <c r="NB18">
        <v>405</v>
      </c>
      <c r="NC18">
        <v>30.5</v>
      </c>
      <c r="ND18">
        <v>280</v>
      </c>
      <c r="NE18">
        <v>21.6</v>
      </c>
      <c r="NF18">
        <v>4.4000000000000004</v>
      </c>
      <c r="NG18">
        <v>27.1</v>
      </c>
      <c r="NH18">
        <v>38.700000000000003</v>
      </c>
      <c r="NI18">
        <v>43.6</v>
      </c>
      <c r="NJ18">
        <v>100</v>
      </c>
      <c r="NK18">
        <v>20000</v>
      </c>
      <c r="NL18">
        <v>29100</v>
      </c>
      <c r="NM18">
        <v>35500</v>
      </c>
      <c r="NN18">
        <v>210</v>
      </c>
      <c r="NO18">
        <v>47.9</v>
      </c>
      <c r="NP18">
        <v>110</v>
      </c>
      <c r="NQ18">
        <v>24.3</v>
      </c>
      <c r="NR18">
        <v>2.1</v>
      </c>
      <c r="NS18">
        <v>20.3</v>
      </c>
      <c r="NT18">
        <v>24.5</v>
      </c>
      <c r="NU18">
        <v>25.7</v>
      </c>
      <c r="NV18">
        <v>35</v>
      </c>
      <c r="NW18">
        <v>22800</v>
      </c>
      <c r="NX18">
        <v>29900</v>
      </c>
      <c r="NY18">
        <v>41500</v>
      </c>
      <c r="NZ18">
        <v>415</v>
      </c>
      <c r="OA18">
        <v>22.3</v>
      </c>
      <c r="OB18">
        <v>325</v>
      </c>
      <c r="OC18">
        <v>12.2</v>
      </c>
      <c r="OD18">
        <v>5.2</v>
      </c>
      <c r="OE18">
        <v>39.4</v>
      </c>
      <c r="OF18">
        <v>48.1</v>
      </c>
      <c r="OG18">
        <v>60.3</v>
      </c>
      <c r="OH18">
        <v>155</v>
      </c>
      <c r="OI18">
        <v>20000</v>
      </c>
      <c r="OJ18">
        <v>22500</v>
      </c>
      <c r="OK18">
        <v>25700</v>
      </c>
      <c r="OL18">
        <v>330</v>
      </c>
      <c r="OM18">
        <v>25.4</v>
      </c>
      <c r="ON18">
        <v>245</v>
      </c>
      <c r="OO18">
        <v>18.8</v>
      </c>
      <c r="OP18">
        <v>6</v>
      </c>
      <c r="OQ18">
        <v>31.1</v>
      </c>
      <c r="OR18">
        <v>43.4</v>
      </c>
      <c r="OS18">
        <v>49.8</v>
      </c>
      <c r="OT18">
        <v>95</v>
      </c>
      <c r="OU18">
        <v>20600</v>
      </c>
      <c r="OV18">
        <v>24400</v>
      </c>
      <c r="OW18">
        <v>27100</v>
      </c>
      <c r="OX18">
        <v>290</v>
      </c>
      <c r="OY18">
        <v>32.200000000000003</v>
      </c>
      <c r="OZ18">
        <v>195</v>
      </c>
      <c r="PA18">
        <v>24.2</v>
      </c>
      <c r="PB18">
        <v>3.6</v>
      </c>
      <c r="PC18">
        <v>27</v>
      </c>
      <c r="PD18">
        <v>35.9</v>
      </c>
      <c r="PE18">
        <v>40</v>
      </c>
      <c r="PF18">
        <v>70</v>
      </c>
      <c r="PG18">
        <v>20400</v>
      </c>
      <c r="PH18">
        <v>31200</v>
      </c>
      <c r="PI18">
        <v>36300</v>
      </c>
      <c r="PJ18">
        <v>160</v>
      </c>
      <c r="PK18">
        <v>48.8</v>
      </c>
      <c r="PL18">
        <v>80</v>
      </c>
      <c r="PM18">
        <v>24</v>
      </c>
      <c r="PN18">
        <v>2.2000000000000002</v>
      </c>
      <c r="PO18">
        <v>20.9</v>
      </c>
      <c r="PP18">
        <v>24.4</v>
      </c>
      <c r="PQ18">
        <v>25.1</v>
      </c>
      <c r="PR18">
        <v>25</v>
      </c>
      <c r="PS18">
        <v>17300</v>
      </c>
      <c r="PT18">
        <v>29400</v>
      </c>
      <c r="PU18">
        <v>41500</v>
      </c>
      <c r="PV18">
        <v>190</v>
      </c>
      <c r="PW18">
        <v>25.8</v>
      </c>
      <c r="PX18">
        <v>140</v>
      </c>
      <c r="PY18">
        <v>11.3</v>
      </c>
      <c r="PZ18">
        <v>3.7</v>
      </c>
      <c r="QA18">
        <v>32.299999999999997</v>
      </c>
      <c r="QB18">
        <v>43</v>
      </c>
      <c r="QC18">
        <v>59.3</v>
      </c>
      <c r="QD18">
        <v>55</v>
      </c>
      <c r="QE18">
        <v>15400</v>
      </c>
      <c r="QF18">
        <v>21800</v>
      </c>
      <c r="QG18">
        <v>26500</v>
      </c>
      <c r="QH18">
        <v>150</v>
      </c>
      <c r="QI18">
        <v>34.5</v>
      </c>
      <c r="QJ18">
        <v>100</v>
      </c>
      <c r="QK18">
        <v>19.399999999999999</v>
      </c>
      <c r="QL18">
        <v>2.9</v>
      </c>
      <c r="QM18">
        <v>23.5</v>
      </c>
      <c r="QN18">
        <v>33</v>
      </c>
      <c r="QO18">
        <v>43.1</v>
      </c>
      <c r="QP18">
        <v>35</v>
      </c>
      <c r="QQ18">
        <v>16400</v>
      </c>
      <c r="QR18">
        <v>26400</v>
      </c>
      <c r="QS18">
        <v>36100</v>
      </c>
      <c r="QT18">
        <v>150</v>
      </c>
      <c r="QU18">
        <v>33.6</v>
      </c>
      <c r="QV18">
        <v>100</v>
      </c>
      <c r="QW18">
        <v>24.5</v>
      </c>
      <c r="QX18">
        <v>3.5</v>
      </c>
      <c r="QY18">
        <v>26.7</v>
      </c>
      <c r="QZ18">
        <v>32.1</v>
      </c>
      <c r="RA18">
        <v>38.4</v>
      </c>
      <c r="RB18">
        <v>35</v>
      </c>
      <c r="RC18">
        <v>17700</v>
      </c>
      <c r="RD18">
        <v>34800</v>
      </c>
      <c r="RE18">
        <v>40000</v>
      </c>
      <c r="RF18">
        <v>50</v>
      </c>
      <c r="RG18">
        <v>45.2</v>
      </c>
      <c r="RH18">
        <v>25</v>
      </c>
      <c r="RI18">
        <v>25.2</v>
      </c>
      <c r="RJ18">
        <v>2</v>
      </c>
      <c r="RK18">
        <v>18.3</v>
      </c>
      <c r="RL18">
        <v>24.9</v>
      </c>
      <c r="RM18">
        <v>27.6</v>
      </c>
      <c r="RN18" t="s">
        <v>403</v>
      </c>
      <c r="RO18" t="s">
        <v>403</v>
      </c>
      <c r="RP18" t="s">
        <v>403</v>
      </c>
      <c r="RQ18" t="s">
        <v>403</v>
      </c>
    </row>
    <row r="19" spans="2:485" x14ac:dyDescent="0.45">
      <c r="B19"/>
      <c r="E19" t="s">
        <v>692</v>
      </c>
      <c r="F19" t="s">
        <v>693</v>
      </c>
      <c r="G19" t="s">
        <v>694</v>
      </c>
      <c r="H19" t="s">
        <v>695</v>
      </c>
      <c r="I19" t="s">
        <v>696</v>
      </c>
      <c r="J19" t="s">
        <v>697</v>
      </c>
      <c r="K19" t="s">
        <v>698</v>
      </c>
      <c r="L19" t="s">
        <v>699</v>
      </c>
      <c r="M19" t="s">
        <v>700</v>
      </c>
      <c r="N19" t="s">
        <v>701</v>
      </c>
      <c r="O19" t="s">
        <v>702</v>
      </c>
      <c r="P19" t="s">
        <v>703</v>
      </c>
      <c r="Q19" t="s">
        <v>704</v>
      </c>
      <c r="R19" t="s">
        <v>705</v>
      </c>
      <c r="S19" t="s">
        <v>706</v>
      </c>
      <c r="T19" t="s">
        <v>707</v>
      </c>
      <c r="U19" t="s">
        <v>708</v>
      </c>
      <c r="V19" t="s">
        <v>709</v>
      </c>
      <c r="W19" t="s">
        <v>710</v>
      </c>
      <c r="X19" t="s">
        <v>711</v>
      </c>
      <c r="Y19" t="s">
        <v>712</v>
      </c>
      <c r="Z19" t="s">
        <v>713</v>
      </c>
      <c r="AA19" t="s">
        <v>714</v>
      </c>
      <c r="AB19" t="s">
        <v>715</v>
      </c>
      <c r="AC19" t="s">
        <v>716</v>
      </c>
      <c r="AD19" t="s">
        <v>717</v>
      </c>
      <c r="AE19" t="s">
        <v>718</v>
      </c>
      <c r="AF19" t="s">
        <v>719</v>
      </c>
      <c r="AG19" t="s">
        <v>720</v>
      </c>
      <c r="AH19" t="s">
        <v>721</v>
      </c>
      <c r="AI19" t="s">
        <v>722</v>
      </c>
      <c r="AJ19" t="s">
        <v>723</v>
      </c>
      <c r="AK19" t="s">
        <v>724</v>
      </c>
      <c r="AL19" t="s">
        <v>725</v>
      </c>
      <c r="AM19" t="s">
        <v>726</v>
      </c>
      <c r="AN19" t="s">
        <v>703</v>
      </c>
      <c r="AO19" t="s">
        <v>727</v>
      </c>
      <c r="AP19" t="s">
        <v>403</v>
      </c>
      <c r="AQ19" t="s">
        <v>403</v>
      </c>
      <c r="AR19" t="s">
        <v>403</v>
      </c>
      <c r="AS19" t="s">
        <v>403</v>
      </c>
      <c r="AT19" t="s">
        <v>403</v>
      </c>
      <c r="AU19" t="s">
        <v>403</v>
      </c>
      <c r="AV19" t="s">
        <v>403</v>
      </c>
      <c r="AW19" t="s">
        <v>403</v>
      </c>
      <c r="AX19">
        <v>7420</v>
      </c>
      <c r="AY19">
        <v>16700</v>
      </c>
      <c r="AZ19">
        <v>21300</v>
      </c>
      <c r="BA19">
        <v>24800</v>
      </c>
      <c r="BB19" t="s">
        <v>403</v>
      </c>
      <c r="BC19" t="s">
        <v>403</v>
      </c>
      <c r="BD19" t="s">
        <v>403</v>
      </c>
      <c r="BE19" t="s">
        <v>403</v>
      </c>
      <c r="BF19" t="s">
        <v>403</v>
      </c>
      <c r="BG19" t="s">
        <v>403</v>
      </c>
      <c r="BH19" t="s">
        <v>403</v>
      </c>
      <c r="BI19" t="s">
        <v>403</v>
      </c>
      <c r="BJ19">
        <v>7870</v>
      </c>
      <c r="BK19">
        <v>18000</v>
      </c>
      <c r="BL19">
        <v>24100</v>
      </c>
      <c r="BM19">
        <v>29700</v>
      </c>
      <c r="BN19" t="s">
        <v>403</v>
      </c>
      <c r="BO19" t="s">
        <v>403</v>
      </c>
      <c r="BP19" t="s">
        <v>403</v>
      </c>
      <c r="BQ19" t="s">
        <v>403</v>
      </c>
      <c r="BR19" t="s">
        <v>403</v>
      </c>
      <c r="BS19" t="s">
        <v>403</v>
      </c>
      <c r="BT19" t="s">
        <v>403</v>
      </c>
      <c r="BU19" t="s">
        <v>403</v>
      </c>
      <c r="BV19">
        <v>7375</v>
      </c>
      <c r="BW19">
        <v>18600</v>
      </c>
      <c r="BX19">
        <v>26000</v>
      </c>
      <c r="BY19">
        <v>32700</v>
      </c>
      <c r="BZ19" t="s">
        <v>403</v>
      </c>
      <c r="CA19" t="s">
        <v>403</v>
      </c>
      <c r="CB19" t="s">
        <v>403</v>
      </c>
      <c r="CC19" t="s">
        <v>403</v>
      </c>
      <c r="CD19" t="s">
        <v>403</v>
      </c>
      <c r="CE19" t="s">
        <v>403</v>
      </c>
      <c r="CF19" t="s">
        <v>403</v>
      </c>
      <c r="CG19" t="s">
        <v>403</v>
      </c>
      <c r="CH19">
        <v>6565</v>
      </c>
      <c r="CI19">
        <v>17700</v>
      </c>
      <c r="CJ19">
        <v>28500</v>
      </c>
      <c r="CK19">
        <v>37800</v>
      </c>
      <c r="CL19" t="s">
        <v>403</v>
      </c>
      <c r="CM19" t="s">
        <v>403</v>
      </c>
      <c r="CN19" t="s">
        <v>403</v>
      </c>
      <c r="CO19" t="s">
        <v>403</v>
      </c>
      <c r="CP19" t="s">
        <v>403</v>
      </c>
      <c r="CQ19" t="s">
        <v>403</v>
      </c>
      <c r="CR19" t="s">
        <v>403</v>
      </c>
      <c r="CS19" t="s">
        <v>403</v>
      </c>
      <c r="CT19">
        <v>5440</v>
      </c>
      <c r="CU19">
        <v>16600</v>
      </c>
      <c r="CV19">
        <v>21100</v>
      </c>
      <c r="CW19">
        <v>24200</v>
      </c>
      <c r="CX19" t="s">
        <v>403</v>
      </c>
      <c r="CY19" t="s">
        <v>403</v>
      </c>
      <c r="CZ19" t="s">
        <v>403</v>
      </c>
      <c r="DA19" t="s">
        <v>403</v>
      </c>
      <c r="DB19" t="s">
        <v>403</v>
      </c>
      <c r="DC19" t="s">
        <v>403</v>
      </c>
      <c r="DD19" t="s">
        <v>403</v>
      </c>
      <c r="DE19" t="s">
        <v>403</v>
      </c>
      <c r="DF19">
        <v>5785</v>
      </c>
      <c r="DG19">
        <v>17400</v>
      </c>
      <c r="DH19">
        <v>23500</v>
      </c>
      <c r="DI19">
        <v>28700</v>
      </c>
      <c r="DJ19" t="s">
        <v>403</v>
      </c>
      <c r="DK19" t="s">
        <v>403</v>
      </c>
      <c r="DL19" t="s">
        <v>403</v>
      </c>
      <c r="DM19" t="s">
        <v>403</v>
      </c>
      <c r="DN19" t="s">
        <v>403</v>
      </c>
      <c r="DO19" t="s">
        <v>403</v>
      </c>
      <c r="DP19" t="s">
        <v>403</v>
      </c>
      <c r="DQ19" t="s">
        <v>403</v>
      </c>
      <c r="DR19">
        <v>5590</v>
      </c>
      <c r="DS19">
        <v>17600</v>
      </c>
      <c r="DT19">
        <v>25200</v>
      </c>
      <c r="DU19">
        <v>30800</v>
      </c>
      <c r="DV19" t="s">
        <v>403</v>
      </c>
      <c r="DW19" t="s">
        <v>403</v>
      </c>
      <c r="DX19" t="s">
        <v>403</v>
      </c>
      <c r="DY19" t="s">
        <v>403</v>
      </c>
      <c r="DZ19" t="s">
        <v>403</v>
      </c>
      <c r="EA19" t="s">
        <v>403</v>
      </c>
      <c r="EB19" t="s">
        <v>403</v>
      </c>
      <c r="EC19" t="s">
        <v>403</v>
      </c>
      <c r="ED19">
        <v>4955</v>
      </c>
      <c r="EE19">
        <v>16400</v>
      </c>
      <c r="EF19">
        <v>26400</v>
      </c>
      <c r="EG19">
        <v>34700</v>
      </c>
      <c r="EH19" t="s">
        <v>403</v>
      </c>
      <c r="EI19" t="s">
        <v>403</v>
      </c>
      <c r="EJ19" t="s">
        <v>403</v>
      </c>
      <c r="EK19" t="s">
        <v>403</v>
      </c>
      <c r="EL19" t="s">
        <v>403</v>
      </c>
      <c r="EM19" t="s">
        <v>403</v>
      </c>
      <c r="EN19" t="s">
        <v>403</v>
      </c>
      <c r="EO19" t="s">
        <v>403</v>
      </c>
      <c r="EP19">
        <v>1975</v>
      </c>
      <c r="EQ19">
        <v>17100</v>
      </c>
      <c r="ER19">
        <v>22200</v>
      </c>
      <c r="ES19">
        <v>27000</v>
      </c>
      <c r="ET19" t="s">
        <v>403</v>
      </c>
      <c r="EU19" t="s">
        <v>403</v>
      </c>
      <c r="EV19" t="s">
        <v>403</v>
      </c>
      <c r="EW19" t="s">
        <v>403</v>
      </c>
      <c r="EX19" t="s">
        <v>403</v>
      </c>
      <c r="EY19" t="s">
        <v>403</v>
      </c>
      <c r="EZ19" t="s">
        <v>403</v>
      </c>
      <c r="FA19" t="s">
        <v>403</v>
      </c>
      <c r="FB19">
        <v>2085</v>
      </c>
      <c r="FC19">
        <v>20200</v>
      </c>
      <c r="FD19">
        <v>25800</v>
      </c>
      <c r="FE19">
        <v>32700</v>
      </c>
      <c r="FF19" t="s">
        <v>403</v>
      </c>
      <c r="FG19" t="s">
        <v>403</v>
      </c>
      <c r="FH19" t="s">
        <v>403</v>
      </c>
      <c r="FI19" t="s">
        <v>403</v>
      </c>
      <c r="FJ19" t="s">
        <v>403</v>
      </c>
      <c r="FK19" t="s">
        <v>403</v>
      </c>
      <c r="FL19" t="s">
        <v>403</v>
      </c>
      <c r="FM19" t="s">
        <v>403</v>
      </c>
      <c r="FN19">
        <v>1785</v>
      </c>
      <c r="FO19">
        <v>22900</v>
      </c>
      <c r="FP19">
        <v>29700</v>
      </c>
      <c r="FQ19">
        <v>39400</v>
      </c>
      <c r="FR19" t="s">
        <v>403</v>
      </c>
      <c r="FS19" t="s">
        <v>403</v>
      </c>
      <c r="FT19" t="s">
        <v>403</v>
      </c>
      <c r="FU19" t="s">
        <v>403</v>
      </c>
      <c r="FV19" t="s">
        <v>403</v>
      </c>
      <c r="FW19" t="s">
        <v>403</v>
      </c>
      <c r="FX19" t="s">
        <v>403</v>
      </c>
      <c r="FY19" t="s">
        <v>403</v>
      </c>
      <c r="FZ19">
        <v>1610</v>
      </c>
      <c r="GA19">
        <v>25700</v>
      </c>
      <c r="GB19">
        <v>34400</v>
      </c>
      <c r="GC19">
        <v>47500</v>
      </c>
      <c r="GD19" t="s">
        <v>403</v>
      </c>
      <c r="GE19" t="s">
        <v>403</v>
      </c>
      <c r="GF19" t="s">
        <v>403</v>
      </c>
      <c r="GG19" t="s">
        <v>403</v>
      </c>
      <c r="GH19" t="s">
        <v>403</v>
      </c>
      <c r="GI19" t="s">
        <v>403</v>
      </c>
      <c r="GJ19" t="s">
        <v>403</v>
      </c>
      <c r="GK19" t="s">
        <v>403</v>
      </c>
      <c r="GL19">
        <v>8260</v>
      </c>
      <c r="GM19">
        <v>15500</v>
      </c>
      <c r="GN19">
        <v>20900</v>
      </c>
      <c r="GO19">
        <v>24500</v>
      </c>
      <c r="GP19" t="s">
        <v>403</v>
      </c>
      <c r="GQ19" t="s">
        <v>403</v>
      </c>
      <c r="GR19" t="s">
        <v>403</v>
      </c>
      <c r="GS19" t="s">
        <v>403</v>
      </c>
      <c r="GT19" t="s">
        <v>403</v>
      </c>
      <c r="GU19" t="s">
        <v>403</v>
      </c>
      <c r="GV19" t="s">
        <v>403</v>
      </c>
      <c r="GW19" t="s">
        <v>403</v>
      </c>
      <c r="GX19">
        <v>7460</v>
      </c>
      <c r="GY19">
        <v>17400</v>
      </c>
      <c r="GZ19">
        <v>23800</v>
      </c>
      <c r="HA19">
        <v>28900</v>
      </c>
      <c r="HB19" t="s">
        <v>403</v>
      </c>
      <c r="HC19" t="s">
        <v>403</v>
      </c>
      <c r="HD19" t="s">
        <v>403</v>
      </c>
      <c r="HE19" t="s">
        <v>403</v>
      </c>
      <c r="HF19" t="s">
        <v>403</v>
      </c>
      <c r="HG19" t="s">
        <v>403</v>
      </c>
      <c r="HH19" t="s">
        <v>403</v>
      </c>
      <c r="HI19" t="s">
        <v>403</v>
      </c>
      <c r="HJ19">
        <v>7335</v>
      </c>
      <c r="HK19">
        <v>18000</v>
      </c>
      <c r="HL19">
        <v>25800</v>
      </c>
      <c r="HM19">
        <v>32500</v>
      </c>
      <c r="HN19" t="s">
        <v>403</v>
      </c>
      <c r="HO19" t="s">
        <v>403</v>
      </c>
      <c r="HP19" t="s">
        <v>403</v>
      </c>
      <c r="HQ19" t="s">
        <v>403</v>
      </c>
      <c r="HR19" t="s">
        <v>403</v>
      </c>
      <c r="HS19" t="s">
        <v>403</v>
      </c>
      <c r="HT19" t="s">
        <v>403</v>
      </c>
      <c r="HU19" t="s">
        <v>403</v>
      </c>
      <c r="HV19">
        <v>6145</v>
      </c>
      <c r="HW19">
        <v>17400</v>
      </c>
      <c r="HX19">
        <v>28800</v>
      </c>
      <c r="HY19">
        <v>37500</v>
      </c>
      <c r="HZ19" t="s">
        <v>403</v>
      </c>
      <c r="IA19" t="s">
        <v>403</v>
      </c>
      <c r="IB19" t="s">
        <v>403</v>
      </c>
      <c r="IC19" t="s">
        <v>403</v>
      </c>
      <c r="ID19" t="s">
        <v>403</v>
      </c>
      <c r="IE19" t="s">
        <v>403</v>
      </c>
      <c r="IF19" t="s">
        <v>403</v>
      </c>
      <c r="IG19" t="s">
        <v>403</v>
      </c>
      <c r="IH19">
        <v>6065</v>
      </c>
      <c r="II19">
        <v>15300</v>
      </c>
      <c r="IJ19">
        <v>20700</v>
      </c>
      <c r="IK19">
        <v>24000</v>
      </c>
      <c r="IL19" t="s">
        <v>403</v>
      </c>
      <c r="IM19" t="s">
        <v>403</v>
      </c>
      <c r="IN19" t="s">
        <v>403</v>
      </c>
      <c r="IO19" t="s">
        <v>403</v>
      </c>
      <c r="IP19" t="s">
        <v>403</v>
      </c>
      <c r="IQ19" t="s">
        <v>403</v>
      </c>
      <c r="IR19" t="s">
        <v>403</v>
      </c>
      <c r="IS19" t="s">
        <v>403</v>
      </c>
      <c r="IT19">
        <v>5610</v>
      </c>
      <c r="IU19">
        <v>16800</v>
      </c>
      <c r="IV19">
        <v>23300</v>
      </c>
      <c r="IW19">
        <v>28000</v>
      </c>
      <c r="IX19" t="s">
        <v>403</v>
      </c>
      <c r="IY19" t="s">
        <v>403</v>
      </c>
      <c r="IZ19" t="s">
        <v>403</v>
      </c>
      <c r="JA19" t="s">
        <v>403</v>
      </c>
      <c r="JB19" t="s">
        <v>403</v>
      </c>
      <c r="JC19" t="s">
        <v>403</v>
      </c>
      <c r="JD19" t="s">
        <v>403</v>
      </c>
      <c r="JE19" t="s">
        <v>403</v>
      </c>
      <c r="JF19">
        <v>5510</v>
      </c>
      <c r="JG19">
        <v>17100</v>
      </c>
      <c r="JH19">
        <v>25100</v>
      </c>
      <c r="JI19">
        <v>30900</v>
      </c>
      <c r="JJ19" t="s">
        <v>403</v>
      </c>
      <c r="JK19" t="s">
        <v>403</v>
      </c>
      <c r="JL19" t="s">
        <v>403</v>
      </c>
      <c r="JM19" t="s">
        <v>403</v>
      </c>
      <c r="JN19" t="s">
        <v>403</v>
      </c>
      <c r="JO19" t="s">
        <v>403</v>
      </c>
      <c r="JP19" t="s">
        <v>403</v>
      </c>
      <c r="JQ19" t="s">
        <v>403</v>
      </c>
      <c r="JR19">
        <v>4610</v>
      </c>
      <c r="JS19">
        <v>16000</v>
      </c>
      <c r="JT19">
        <v>26300</v>
      </c>
      <c r="JU19">
        <v>34500</v>
      </c>
      <c r="JV19" t="s">
        <v>403</v>
      </c>
      <c r="JW19" t="s">
        <v>403</v>
      </c>
      <c r="JX19" t="s">
        <v>403</v>
      </c>
      <c r="JY19" t="s">
        <v>403</v>
      </c>
      <c r="JZ19" t="s">
        <v>403</v>
      </c>
      <c r="KA19" t="s">
        <v>403</v>
      </c>
      <c r="KB19" t="s">
        <v>403</v>
      </c>
      <c r="KC19" t="s">
        <v>403</v>
      </c>
      <c r="KD19">
        <v>2190</v>
      </c>
      <c r="KE19">
        <v>16100</v>
      </c>
      <c r="KF19">
        <v>21700</v>
      </c>
      <c r="KG19">
        <v>26100</v>
      </c>
      <c r="KH19" t="s">
        <v>403</v>
      </c>
      <c r="KI19" t="s">
        <v>403</v>
      </c>
      <c r="KJ19" t="s">
        <v>403</v>
      </c>
      <c r="KK19" t="s">
        <v>403</v>
      </c>
      <c r="KL19" t="s">
        <v>403</v>
      </c>
      <c r="KM19" t="s">
        <v>403</v>
      </c>
      <c r="KN19" t="s">
        <v>403</v>
      </c>
      <c r="KO19" t="s">
        <v>403</v>
      </c>
      <c r="KP19">
        <v>1850</v>
      </c>
      <c r="KQ19">
        <v>19500</v>
      </c>
      <c r="KR19">
        <v>25500</v>
      </c>
      <c r="KS19">
        <v>32800</v>
      </c>
      <c r="KT19" t="s">
        <v>403</v>
      </c>
      <c r="KU19" t="s">
        <v>403</v>
      </c>
      <c r="KV19" t="s">
        <v>403</v>
      </c>
      <c r="KW19" t="s">
        <v>403</v>
      </c>
      <c r="KX19" t="s">
        <v>403</v>
      </c>
      <c r="KY19" t="s">
        <v>403</v>
      </c>
      <c r="KZ19" t="s">
        <v>403</v>
      </c>
      <c r="LA19" t="s">
        <v>403</v>
      </c>
      <c r="LB19">
        <v>1825</v>
      </c>
      <c r="LC19">
        <v>21600</v>
      </c>
      <c r="LD19">
        <v>29000</v>
      </c>
      <c r="LE19">
        <v>38200</v>
      </c>
      <c r="LF19" t="s">
        <v>403</v>
      </c>
      <c r="LG19" t="s">
        <v>403</v>
      </c>
      <c r="LH19" t="s">
        <v>403</v>
      </c>
      <c r="LI19" t="s">
        <v>403</v>
      </c>
      <c r="LJ19" t="s">
        <v>403</v>
      </c>
      <c r="LK19" t="s">
        <v>403</v>
      </c>
      <c r="LL19" t="s">
        <v>403</v>
      </c>
      <c r="LM19" t="s">
        <v>403</v>
      </c>
      <c r="LN19">
        <v>1535</v>
      </c>
      <c r="LO19">
        <v>25300</v>
      </c>
      <c r="LP19">
        <v>34800</v>
      </c>
      <c r="LQ19">
        <v>46700</v>
      </c>
      <c r="LR19" t="s">
        <v>403</v>
      </c>
      <c r="LS19" t="s">
        <v>403</v>
      </c>
      <c r="LT19" t="s">
        <v>403</v>
      </c>
      <c r="LU19" t="s">
        <v>403</v>
      </c>
      <c r="LV19" t="s">
        <v>403</v>
      </c>
      <c r="LW19" t="s">
        <v>403</v>
      </c>
      <c r="LX19" t="s">
        <v>403</v>
      </c>
      <c r="LY19" t="s">
        <v>403</v>
      </c>
      <c r="LZ19">
        <v>7910</v>
      </c>
      <c r="MA19">
        <v>14900</v>
      </c>
      <c r="MB19">
        <v>20700</v>
      </c>
      <c r="MC19">
        <v>24200</v>
      </c>
      <c r="MD19" t="s">
        <v>403</v>
      </c>
      <c r="ME19" t="s">
        <v>403</v>
      </c>
      <c r="MF19" t="s">
        <v>403</v>
      </c>
      <c r="MG19" t="s">
        <v>403</v>
      </c>
      <c r="MH19" t="s">
        <v>403</v>
      </c>
      <c r="MI19" t="s">
        <v>403</v>
      </c>
      <c r="MJ19" t="s">
        <v>403</v>
      </c>
      <c r="MK19" t="s">
        <v>403</v>
      </c>
      <c r="ML19">
        <v>7910</v>
      </c>
      <c r="MM19">
        <v>14900</v>
      </c>
      <c r="MN19">
        <v>20700</v>
      </c>
      <c r="MO19">
        <v>24200</v>
      </c>
      <c r="MP19" t="s">
        <v>403</v>
      </c>
      <c r="MQ19" t="s">
        <v>403</v>
      </c>
      <c r="MR19" t="s">
        <v>403</v>
      </c>
      <c r="MS19" t="s">
        <v>403</v>
      </c>
      <c r="MT19" t="s">
        <v>403</v>
      </c>
      <c r="MU19" t="s">
        <v>403</v>
      </c>
      <c r="MV19" t="s">
        <v>403</v>
      </c>
      <c r="MW19" t="s">
        <v>403</v>
      </c>
      <c r="MX19">
        <v>7110</v>
      </c>
      <c r="MY19">
        <v>17300</v>
      </c>
      <c r="MZ19">
        <v>23400</v>
      </c>
      <c r="NA19">
        <v>28700</v>
      </c>
      <c r="NB19" t="s">
        <v>403</v>
      </c>
      <c r="NC19" t="s">
        <v>403</v>
      </c>
      <c r="ND19" t="s">
        <v>403</v>
      </c>
      <c r="NE19" t="s">
        <v>403</v>
      </c>
      <c r="NF19" t="s">
        <v>403</v>
      </c>
      <c r="NG19" t="s">
        <v>403</v>
      </c>
      <c r="NH19" t="s">
        <v>403</v>
      </c>
      <c r="NI19" t="s">
        <v>403</v>
      </c>
      <c r="NJ19">
        <v>7495</v>
      </c>
      <c r="NK19">
        <v>18300</v>
      </c>
      <c r="NL19">
        <v>25700</v>
      </c>
      <c r="NM19">
        <v>31800</v>
      </c>
      <c r="NN19" t="s">
        <v>403</v>
      </c>
      <c r="NO19" t="s">
        <v>403</v>
      </c>
      <c r="NP19" t="s">
        <v>403</v>
      </c>
      <c r="NQ19" t="s">
        <v>403</v>
      </c>
      <c r="NR19" t="s">
        <v>403</v>
      </c>
      <c r="NS19" t="s">
        <v>403</v>
      </c>
      <c r="NT19" t="s">
        <v>403</v>
      </c>
      <c r="NU19" t="s">
        <v>403</v>
      </c>
      <c r="NV19">
        <v>5750</v>
      </c>
      <c r="NW19">
        <v>17700</v>
      </c>
      <c r="NX19">
        <v>28900</v>
      </c>
      <c r="NY19">
        <v>37200</v>
      </c>
      <c r="NZ19" t="s">
        <v>403</v>
      </c>
      <c r="OA19" t="s">
        <v>403</v>
      </c>
      <c r="OB19" t="s">
        <v>403</v>
      </c>
      <c r="OC19" t="s">
        <v>403</v>
      </c>
      <c r="OD19" t="s">
        <v>403</v>
      </c>
      <c r="OE19" t="s">
        <v>403</v>
      </c>
      <c r="OF19" t="s">
        <v>403</v>
      </c>
      <c r="OG19" t="s">
        <v>403</v>
      </c>
      <c r="OH19">
        <v>5880</v>
      </c>
      <c r="OI19">
        <v>14800</v>
      </c>
      <c r="OJ19">
        <v>20600</v>
      </c>
      <c r="OK19">
        <v>23800</v>
      </c>
      <c r="OL19" t="s">
        <v>403</v>
      </c>
      <c r="OM19" t="s">
        <v>403</v>
      </c>
      <c r="ON19" t="s">
        <v>403</v>
      </c>
      <c r="OO19" t="s">
        <v>403</v>
      </c>
      <c r="OP19" t="s">
        <v>403</v>
      </c>
      <c r="OQ19" t="s">
        <v>403</v>
      </c>
      <c r="OR19" t="s">
        <v>403</v>
      </c>
      <c r="OS19" t="s">
        <v>403</v>
      </c>
      <c r="OT19">
        <v>5430</v>
      </c>
      <c r="OU19">
        <v>16600</v>
      </c>
      <c r="OV19">
        <v>22800</v>
      </c>
      <c r="OW19">
        <v>27500</v>
      </c>
      <c r="OX19" t="s">
        <v>403</v>
      </c>
      <c r="OY19" t="s">
        <v>403</v>
      </c>
      <c r="OZ19" t="s">
        <v>403</v>
      </c>
      <c r="PA19" t="s">
        <v>403</v>
      </c>
      <c r="PB19" t="s">
        <v>403</v>
      </c>
      <c r="PC19" t="s">
        <v>403</v>
      </c>
      <c r="PD19" t="s">
        <v>403</v>
      </c>
      <c r="PE19" t="s">
        <v>403</v>
      </c>
      <c r="PF19">
        <v>5630</v>
      </c>
      <c r="PG19">
        <v>17700</v>
      </c>
      <c r="PH19">
        <v>25200</v>
      </c>
      <c r="PI19">
        <v>30300</v>
      </c>
      <c r="PJ19" t="s">
        <v>403</v>
      </c>
      <c r="PK19" t="s">
        <v>403</v>
      </c>
      <c r="PL19" t="s">
        <v>403</v>
      </c>
      <c r="PM19" t="s">
        <v>403</v>
      </c>
      <c r="PN19" t="s">
        <v>403</v>
      </c>
      <c r="PO19" t="s">
        <v>403</v>
      </c>
      <c r="PP19" t="s">
        <v>403</v>
      </c>
      <c r="PQ19" t="s">
        <v>403</v>
      </c>
      <c r="PR19">
        <v>4425</v>
      </c>
      <c r="PS19">
        <v>16600</v>
      </c>
      <c r="PT19">
        <v>27100</v>
      </c>
      <c r="PU19">
        <v>34900</v>
      </c>
      <c r="PV19" t="s">
        <v>403</v>
      </c>
      <c r="PW19" t="s">
        <v>403</v>
      </c>
      <c r="PX19" t="s">
        <v>403</v>
      </c>
      <c r="PY19" t="s">
        <v>403</v>
      </c>
      <c r="PZ19" t="s">
        <v>403</v>
      </c>
      <c r="QA19" t="s">
        <v>403</v>
      </c>
      <c r="QB19" t="s">
        <v>403</v>
      </c>
      <c r="QC19" t="s">
        <v>403</v>
      </c>
      <c r="QD19">
        <v>2030</v>
      </c>
      <c r="QE19">
        <v>15200</v>
      </c>
      <c r="QF19">
        <v>21400</v>
      </c>
      <c r="QG19">
        <v>25900</v>
      </c>
      <c r="QH19" t="s">
        <v>403</v>
      </c>
      <c r="QI19" t="s">
        <v>403</v>
      </c>
      <c r="QJ19" t="s">
        <v>403</v>
      </c>
      <c r="QK19" t="s">
        <v>403</v>
      </c>
      <c r="QL19" t="s">
        <v>403</v>
      </c>
      <c r="QM19" t="s">
        <v>403</v>
      </c>
      <c r="QN19" t="s">
        <v>403</v>
      </c>
      <c r="QO19" t="s">
        <v>403</v>
      </c>
      <c r="QP19">
        <v>1680</v>
      </c>
      <c r="QQ19">
        <v>19600</v>
      </c>
      <c r="QR19">
        <v>25700</v>
      </c>
      <c r="QS19">
        <v>33000</v>
      </c>
      <c r="QT19" t="s">
        <v>403</v>
      </c>
      <c r="QU19" t="s">
        <v>403</v>
      </c>
      <c r="QV19" t="s">
        <v>403</v>
      </c>
      <c r="QW19" t="s">
        <v>403</v>
      </c>
      <c r="QX19" t="s">
        <v>403</v>
      </c>
      <c r="QY19" t="s">
        <v>403</v>
      </c>
      <c r="QZ19" t="s">
        <v>403</v>
      </c>
      <c r="RA19" t="s">
        <v>403</v>
      </c>
      <c r="RB19">
        <v>1785</v>
      </c>
      <c r="RC19">
        <v>22900</v>
      </c>
      <c r="RD19">
        <v>29700</v>
      </c>
      <c r="RE19">
        <v>39400</v>
      </c>
      <c r="RF19" t="s">
        <v>403</v>
      </c>
      <c r="RG19" t="s">
        <v>403</v>
      </c>
      <c r="RH19" t="s">
        <v>403</v>
      </c>
      <c r="RI19" t="s">
        <v>403</v>
      </c>
      <c r="RJ19" t="s">
        <v>403</v>
      </c>
      <c r="RK19" t="s">
        <v>403</v>
      </c>
      <c r="RL19" t="s">
        <v>403</v>
      </c>
      <c r="RM19" t="s">
        <v>403</v>
      </c>
      <c r="RN19">
        <v>1325</v>
      </c>
      <c r="RO19">
        <v>26000</v>
      </c>
      <c r="RP19">
        <v>34700</v>
      </c>
      <c r="RQ19">
        <v>46500</v>
      </c>
    </row>
    <row r="20" spans="2:485" x14ac:dyDescent="0.45">
      <c r="B20"/>
      <c r="E20" t="s">
        <v>728</v>
      </c>
      <c r="F20" t="s">
        <v>729</v>
      </c>
      <c r="G20" t="s">
        <v>730</v>
      </c>
      <c r="H20" t="s">
        <v>731</v>
      </c>
      <c r="I20" t="s">
        <v>732</v>
      </c>
      <c r="J20" t="s">
        <v>733</v>
      </c>
      <c r="K20" t="s">
        <v>734</v>
      </c>
      <c r="L20" t="s">
        <v>735</v>
      </c>
      <c r="M20" t="s">
        <v>736</v>
      </c>
      <c r="N20" t="s">
        <v>737</v>
      </c>
      <c r="O20" t="s">
        <v>738</v>
      </c>
      <c r="P20" t="s">
        <v>739</v>
      </c>
      <c r="Q20" t="s">
        <v>740</v>
      </c>
      <c r="R20" t="s">
        <v>741</v>
      </c>
      <c r="S20" t="s">
        <v>742</v>
      </c>
      <c r="T20" t="s">
        <v>743</v>
      </c>
      <c r="U20" t="s">
        <v>744</v>
      </c>
      <c r="V20" t="s">
        <v>745</v>
      </c>
      <c r="W20" t="s">
        <v>746</v>
      </c>
      <c r="X20" t="s">
        <v>747</v>
      </c>
      <c r="Y20" t="s">
        <v>748</v>
      </c>
      <c r="Z20" t="s">
        <v>749</v>
      </c>
      <c r="AA20" t="s">
        <v>750</v>
      </c>
      <c r="AB20" t="s">
        <v>751</v>
      </c>
      <c r="AC20" t="s">
        <v>752</v>
      </c>
      <c r="AD20" t="s">
        <v>753</v>
      </c>
      <c r="AE20" t="s">
        <v>754</v>
      </c>
      <c r="AF20" t="s">
        <v>755</v>
      </c>
      <c r="AG20" t="s">
        <v>756</v>
      </c>
      <c r="AH20" t="s">
        <v>757</v>
      </c>
      <c r="AI20" t="s">
        <v>758</v>
      </c>
      <c r="AJ20" t="s">
        <v>759</v>
      </c>
      <c r="AK20" t="s">
        <v>760</v>
      </c>
      <c r="AL20" t="s">
        <v>761</v>
      </c>
      <c r="AM20" t="s">
        <v>762</v>
      </c>
      <c r="AN20" t="s">
        <v>739</v>
      </c>
      <c r="AO20" t="s">
        <v>763</v>
      </c>
      <c r="AP20">
        <v>680</v>
      </c>
      <c r="AQ20">
        <v>37.700000000000003</v>
      </c>
      <c r="AR20">
        <v>425</v>
      </c>
      <c r="AS20">
        <v>15.3</v>
      </c>
      <c r="AT20">
        <v>3.6</v>
      </c>
      <c r="AU20">
        <v>12.8</v>
      </c>
      <c r="AV20">
        <v>19.600000000000001</v>
      </c>
      <c r="AW20">
        <v>43.4</v>
      </c>
      <c r="AX20">
        <v>70</v>
      </c>
      <c r="AY20">
        <v>17600</v>
      </c>
      <c r="AZ20">
        <v>22100</v>
      </c>
      <c r="BA20">
        <v>25200</v>
      </c>
      <c r="BB20">
        <v>635</v>
      </c>
      <c r="BC20">
        <v>43.9</v>
      </c>
      <c r="BD20">
        <v>355</v>
      </c>
      <c r="BE20">
        <v>21.9</v>
      </c>
      <c r="BF20">
        <v>3.1</v>
      </c>
      <c r="BG20">
        <v>15.6</v>
      </c>
      <c r="BH20">
        <v>23.3</v>
      </c>
      <c r="BI20">
        <v>31</v>
      </c>
      <c r="BJ20">
        <v>90</v>
      </c>
      <c r="BK20">
        <v>21500</v>
      </c>
      <c r="BL20">
        <v>30500</v>
      </c>
      <c r="BM20">
        <v>39900</v>
      </c>
      <c r="BN20">
        <v>530</v>
      </c>
      <c r="BO20">
        <v>43.6</v>
      </c>
      <c r="BP20">
        <v>300</v>
      </c>
      <c r="BQ20">
        <v>23</v>
      </c>
      <c r="BR20">
        <v>2.2000000000000002</v>
      </c>
      <c r="BS20">
        <v>18.5</v>
      </c>
      <c r="BT20">
        <v>24.8</v>
      </c>
      <c r="BU20">
        <v>31.2</v>
      </c>
      <c r="BV20">
        <v>90</v>
      </c>
      <c r="BW20">
        <v>23000</v>
      </c>
      <c r="BX20">
        <v>31100</v>
      </c>
      <c r="BY20">
        <v>43600</v>
      </c>
      <c r="BZ20">
        <v>385</v>
      </c>
      <c r="CA20">
        <v>40.1</v>
      </c>
      <c r="CB20">
        <v>230</v>
      </c>
      <c r="CC20">
        <v>26.9</v>
      </c>
      <c r="CD20">
        <v>1.5</v>
      </c>
      <c r="CE20">
        <v>25.9</v>
      </c>
      <c r="CF20">
        <v>29.4</v>
      </c>
      <c r="CG20">
        <v>31.5</v>
      </c>
      <c r="CH20">
        <v>90</v>
      </c>
      <c r="CI20">
        <v>20900</v>
      </c>
      <c r="CJ20">
        <v>33200</v>
      </c>
      <c r="CK20">
        <v>44300</v>
      </c>
      <c r="CL20">
        <v>445</v>
      </c>
      <c r="CM20">
        <v>35</v>
      </c>
      <c r="CN20">
        <v>290</v>
      </c>
      <c r="CO20">
        <v>15.6</v>
      </c>
      <c r="CP20">
        <v>4.3</v>
      </c>
      <c r="CQ20">
        <v>14.6</v>
      </c>
      <c r="CR20">
        <v>21.4</v>
      </c>
      <c r="CS20">
        <v>45.1</v>
      </c>
      <c r="CT20">
        <v>55</v>
      </c>
      <c r="CU20">
        <v>17000</v>
      </c>
      <c r="CV20">
        <v>21900</v>
      </c>
      <c r="CW20">
        <v>24800</v>
      </c>
      <c r="CX20">
        <v>410</v>
      </c>
      <c r="CY20">
        <v>40.200000000000003</v>
      </c>
      <c r="CZ20">
        <v>245</v>
      </c>
      <c r="DA20">
        <v>23.8</v>
      </c>
      <c r="DB20">
        <v>3.7</v>
      </c>
      <c r="DC20">
        <v>16.2</v>
      </c>
      <c r="DD20">
        <v>24.2</v>
      </c>
      <c r="DE20">
        <v>32.299999999999997</v>
      </c>
      <c r="DF20">
        <v>60</v>
      </c>
      <c r="DG20">
        <v>20700</v>
      </c>
      <c r="DH20">
        <v>27700</v>
      </c>
      <c r="DI20">
        <v>36900</v>
      </c>
      <c r="DJ20">
        <v>360</v>
      </c>
      <c r="DK20">
        <v>39.799999999999997</v>
      </c>
      <c r="DL20">
        <v>215</v>
      </c>
      <c r="DM20">
        <v>24.3</v>
      </c>
      <c r="DN20">
        <v>1.8</v>
      </c>
      <c r="DO20">
        <v>19.5</v>
      </c>
      <c r="DP20">
        <v>27.3</v>
      </c>
      <c r="DQ20">
        <v>34.200000000000003</v>
      </c>
      <c r="DR20">
        <v>65</v>
      </c>
      <c r="DS20">
        <v>21000</v>
      </c>
      <c r="DT20">
        <v>30400</v>
      </c>
      <c r="DU20">
        <v>41600</v>
      </c>
      <c r="DV20">
        <v>260</v>
      </c>
      <c r="DW20">
        <v>42.7</v>
      </c>
      <c r="DX20">
        <v>150</v>
      </c>
      <c r="DY20">
        <v>26.6</v>
      </c>
      <c r="DZ20">
        <v>1.8</v>
      </c>
      <c r="EA20">
        <v>24.5</v>
      </c>
      <c r="EB20">
        <v>26.5</v>
      </c>
      <c r="EC20">
        <v>28.9</v>
      </c>
      <c r="ED20">
        <v>55</v>
      </c>
      <c r="EE20">
        <v>18800</v>
      </c>
      <c r="EF20">
        <v>31400</v>
      </c>
      <c r="EG20">
        <v>40800</v>
      </c>
      <c r="EH20">
        <v>235</v>
      </c>
      <c r="EI20">
        <v>42.7</v>
      </c>
      <c r="EJ20">
        <v>135</v>
      </c>
      <c r="EK20">
        <v>14.9</v>
      </c>
      <c r="EL20">
        <v>2.2999999999999998</v>
      </c>
      <c r="EM20">
        <v>9.5</v>
      </c>
      <c r="EN20">
        <v>16.2</v>
      </c>
      <c r="EO20">
        <v>40.1</v>
      </c>
      <c r="EP20">
        <v>15</v>
      </c>
      <c r="EQ20">
        <v>20700</v>
      </c>
      <c r="ER20">
        <v>24500</v>
      </c>
      <c r="ES20">
        <v>26400</v>
      </c>
      <c r="ET20">
        <v>225</v>
      </c>
      <c r="EU20">
        <v>50.8</v>
      </c>
      <c r="EV20">
        <v>110</v>
      </c>
      <c r="EW20">
        <v>18.3</v>
      </c>
      <c r="EX20">
        <v>2.2000000000000002</v>
      </c>
      <c r="EY20">
        <v>14.5</v>
      </c>
      <c r="EZ20">
        <v>21.7</v>
      </c>
      <c r="FA20">
        <v>28.7</v>
      </c>
      <c r="FB20">
        <v>30</v>
      </c>
      <c r="FC20">
        <v>25400</v>
      </c>
      <c r="FD20">
        <v>33000</v>
      </c>
      <c r="FE20">
        <v>44600</v>
      </c>
      <c r="FF20">
        <v>170</v>
      </c>
      <c r="FG20">
        <v>51.8</v>
      </c>
      <c r="FH20">
        <v>80</v>
      </c>
      <c r="FI20">
        <v>20.2</v>
      </c>
      <c r="FJ20">
        <v>3.2</v>
      </c>
      <c r="FK20">
        <v>16.3</v>
      </c>
      <c r="FL20">
        <v>19.600000000000001</v>
      </c>
      <c r="FM20">
        <v>24.9</v>
      </c>
      <c r="FN20">
        <v>25</v>
      </c>
      <c r="FO20">
        <v>26300</v>
      </c>
      <c r="FP20">
        <v>33400</v>
      </c>
      <c r="FQ20">
        <v>49600</v>
      </c>
      <c r="FR20">
        <v>125</v>
      </c>
      <c r="FS20">
        <v>34.799999999999997</v>
      </c>
      <c r="FT20">
        <v>80</v>
      </c>
      <c r="FU20">
        <v>27.5</v>
      </c>
      <c r="FV20">
        <v>0.8</v>
      </c>
      <c r="FW20">
        <v>29</v>
      </c>
      <c r="FX20">
        <v>35.299999999999997</v>
      </c>
      <c r="FY20">
        <v>36.9</v>
      </c>
      <c r="FZ20">
        <v>30</v>
      </c>
      <c r="GA20">
        <v>28200</v>
      </c>
      <c r="GB20">
        <v>35600</v>
      </c>
      <c r="GC20">
        <v>48600</v>
      </c>
      <c r="GD20">
        <v>680</v>
      </c>
      <c r="GE20">
        <v>28.5</v>
      </c>
      <c r="GF20">
        <v>485</v>
      </c>
      <c r="GG20">
        <v>16.100000000000001</v>
      </c>
      <c r="GH20">
        <v>4</v>
      </c>
      <c r="GI20">
        <v>16.600000000000001</v>
      </c>
      <c r="GJ20">
        <v>24.4</v>
      </c>
      <c r="GK20">
        <v>51.4</v>
      </c>
      <c r="GL20">
        <v>105</v>
      </c>
      <c r="GM20">
        <v>12400</v>
      </c>
      <c r="GN20">
        <v>17500</v>
      </c>
      <c r="GO20">
        <v>26000</v>
      </c>
      <c r="GP20">
        <v>480</v>
      </c>
      <c r="GQ20">
        <v>38.799999999999997</v>
      </c>
      <c r="GR20">
        <v>295</v>
      </c>
      <c r="GS20">
        <v>23.3</v>
      </c>
      <c r="GT20">
        <v>1.9</v>
      </c>
      <c r="GU20">
        <v>18.2</v>
      </c>
      <c r="GV20">
        <v>25.7</v>
      </c>
      <c r="GW20">
        <v>35.9</v>
      </c>
      <c r="GX20">
        <v>75</v>
      </c>
      <c r="GY20">
        <v>15900</v>
      </c>
      <c r="GZ20">
        <v>23500</v>
      </c>
      <c r="HA20">
        <v>31800</v>
      </c>
      <c r="HB20">
        <v>490</v>
      </c>
      <c r="HC20">
        <v>38.9</v>
      </c>
      <c r="HD20">
        <v>300</v>
      </c>
      <c r="HE20">
        <v>24.1</v>
      </c>
      <c r="HF20">
        <v>2.2999999999999998</v>
      </c>
      <c r="HG20">
        <v>21</v>
      </c>
      <c r="HH20">
        <v>28.5</v>
      </c>
      <c r="HI20">
        <v>34.700000000000003</v>
      </c>
      <c r="HJ20">
        <v>95</v>
      </c>
      <c r="HK20">
        <v>20000</v>
      </c>
      <c r="HL20">
        <v>28200</v>
      </c>
      <c r="HM20">
        <v>38100</v>
      </c>
      <c r="HN20">
        <v>270</v>
      </c>
      <c r="HO20">
        <v>43.9</v>
      </c>
      <c r="HP20">
        <v>150</v>
      </c>
      <c r="HQ20">
        <v>19.399999999999999</v>
      </c>
      <c r="HR20">
        <v>1.4</v>
      </c>
      <c r="HS20">
        <v>27.8</v>
      </c>
      <c r="HT20">
        <v>32.6</v>
      </c>
      <c r="HU20">
        <v>35.200000000000003</v>
      </c>
      <c r="HV20">
        <v>65</v>
      </c>
      <c r="HW20">
        <v>27000</v>
      </c>
      <c r="HX20">
        <v>38600</v>
      </c>
      <c r="HY20">
        <v>50100</v>
      </c>
      <c r="HZ20">
        <v>460</v>
      </c>
      <c r="IA20">
        <v>26.1</v>
      </c>
      <c r="IB20">
        <v>340</v>
      </c>
      <c r="IC20">
        <v>16.100000000000001</v>
      </c>
      <c r="ID20">
        <v>4.4000000000000004</v>
      </c>
      <c r="IE20">
        <v>19.3</v>
      </c>
      <c r="IF20">
        <v>27.1</v>
      </c>
      <c r="IG20">
        <v>53.5</v>
      </c>
      <c r="IH20">
        <v>85</v>
      </c>
      <c r="II20">
        <v>12400</v>
      </c>
      <c r="IJ20">
        <v>17200</v>
      </c>
      <c r="IK20">
        <v>25700</v>
      </c>
      <c r="IL20">
        <v>310</v>
      </c>
      <c r="IM20">
        <v>39.700000000000003</v>
      </c>
      <c r="IN20">
        <v>185</v>
      </c>
      <c r="IO20">
        <v>23.6</v>
      </c>
      <c r="IP20">
        <v>2.2999999999999998</v>
      </c>
      <c r="IQ20">
        <v>17.8</v>
      </c>
      <c r="IR20">
        <v>25.5</v>
      </c>
      <c r="IS20">
        <v>34.5</v>
      </c>
      <c r="IT20">
        <v>45</v>
      </c>
      <c r="IU20">
        <v>9000</v>
      </c>
      <c r="IV20">
        <v>20600</v>
      </c>
      <c r="IW20">
        <v>28300</v>
      </c>
      <c r="IX20">
        <v>340</v>
      </c>
      <c r="IY20">
        <v>36.4</v>
      </c>
      <c r="IZ20">
        <v>215</v>
      </c>
      <c r="JA20">
        <v>27.2</v>
      </c>
      <c r="JB20">
        <v>1.8</v>
      </c>
      <c r="JC20">
        <v>20.3</v>
      </c>
      <c r="JD20">
        <v>29</v>
      </c>
      <c r="JE20">
        <v>34.5</v>
      </c>
      <c r="JF20">
        <v>65</v>
      </c>
      <c r="JG20">
        <v>19800</v>
      </c>
      <c r="JH20">
        <v>25700</v>
      </c>
      <c r="JI20">
        <v>32900</v>
      </c>
      <c r="JJ20">
        <v>170</v>
      </c>
      <c r="JK20">
        <v>50.9</v>
      </c>
      <c r="JL20">
        <v>85</v>
      </c>
      <c r="JM20">
        <v>20.399999999999999</v>
      </c>
      <c r="JN20">
        <v>0.6</v>
      </c>
      <c r="JO20">
        <v>23.1</v>
      </c>
      <c r="JP20">
        <v>24.7</v>
      </c>
      <c r="JQ20">
        <v>28.1</v>
      </c>
      <c r="JR20">
        <v>35</v>
      </c>
      <c r="JS20">
        <v>23400</v>
      </c>
      <c r="JT20">
        <v>28800</v>
      </c>
      <c r="JU20">
        <v>48400</v>
      </c>
      <c r="JV20">
        <v>220</v>
      </c>
      <c r="JW20">
        <v>33.700000000000003</v>
      </c>
      <c r="JX20">
        <v>145</v>
      </c>
      <c r="JY20">
        <v>16.2</v>
      </c>
      <c r="JZ20">
        <v>3.1</v>
      </c>
      <c r="KA20">
        <v>10.9</v>
      </c>
      <c r="KB20">
        <v>18.7</v>
      </c>
      <c r="KC20">
        <v>47</v>
      </c>
      <c r="KD20">
        <v>20</v>
      </c>
      <c r="KE20">
        <v>13600</v>
      </c>
      <c r="KF20">
        <v>19300</v>
      </c>
      <c r="KG20">
        <v>26400</v>
      </c>
      <c r="KH20">
        <v>170</v>
      </c>
      <c r="KI20">
        <v>37.1</v>
      </c>
      <c r="KJ20">
        <v>105</v>
      </c>
      <c r="KK20">
        <v>22.9</v>
      </c>
      <c r="KL20">
        <v>1.4</v>
      </c>
      <c r="KM20">
        <v>18.899999999999999</v>
      </c>
      <c r="KN20">
        <v>26.1</v>
      </c>
      <c r="KO20">
        <v>38.6</v>
      </c>
      <c r="KP20">
        <v>25</v>
      </c>
      <c r="KQ20">
        <v>24600</v>
      </c>
      <c r="KR20">
        <v>30400</v>
      </c>
      <c r="KS20">
        <v>38000</v>
      </c>
      <c r="KT20">
        <v>150</v>
      </c>
      <c r="KU20">
        <v>44.3</v>
      </c>
      <c r="KV20">
        <v>85</v>
      </c>
      <c r="KW20">
        <v>17</v>
      </c>
      <c r="KX20">
        <v>3.5</v>
      </c>
      <c r="KY20">
        <v>22.4</v>
      </c>
      <c r="KZ20">
        <v>27.4</v>
      </c>
      <c r="LA20">
        <v>35.200000000000003</v>
      </c>
      <c r="LB20">
        <v>30</v>
      </c>
      <c r="LC20">
        <v>21300</v>
      </c>
      <c r="LD20">
        <v>34500</v>
      </c>
      <c r="LE20">
        <v>42000</v>
      </c>
      <c r="LF20">
        <v>100</v>
      </c>
      <c r="LG20">
        <v>31.8</v>
      </c>
      <c r="LH20">
        <v>65</v>
      </c>
      <c r="LI20">
        <v>17.7</v>
      </c>
      <c r="LJ20">
        <v>2.9</v>
      </c>
      <c r="LK20">
        <v>36.1</v>
      </c>
      <c r="LL20">
        <v>46.3</v>
      </c>
      <c r="LM20">
        <v>47.6</v>
      </c>
      <c r="LN20">
        <v>30</v>
      </c>
      <c r="LO20">
        <v>33100</v>
      </c>
      <c r="LP20">
        <v>45900</v>
      </c>
      <c r="LQ20">
        <v>52700</v>
      </c>
      <c r="LR20">
        <v>635</v>
      </c>
      <c r="LS20">
        <v>36.1</v>
      </c>
      <c r="LT20">
        <v>405</v>
      </c>
      <c r="LU20">
        <v>14.8</v>
      </c>
      <c r="LV20">
        <v>3.2</v>
      </c>
      <c r="LW20">
        <v>16.8</v>
      </c>
      <c r="LX20">
        <v>22.6</v>
      </c>
      <c r="LY20">
        <v>45.8</v>
      </c>
      <c r="LZ20">
        <v>90</v>
      </c>
      <c r="MA20">
        <v>14300</v>
      </c>
      <c r="MB20">
        <v>21600</v>
      </c>
      <c r="MC20">
        <v>28300</v>
      </c>
      <c r="MD20">
        <v>635</v>
      </c>
      <c r="ME20">
        <v>36.1</v>
      </c>
      <c r="MF20">
        <v>405</v>
      </c>
      <c r="MG20">
        <v>14.8</v>
      </c>
      <c r="MH20">
        <v>3.2</v>
      </c>
      <c r="MI20">
        <v>16.8</v>
      </c>
      <c r="MJ20">
        <v>22.6</v>
      </c>
      <c r="MK20">
        <v>45.8</v>
      </c>
      <c r="ML20">
        <v>90</v>
      </c>
      <c r="MM20">
        <v>14300</v>
      </c>
      <c r="MN20">
        <v>21600</v>
      </c>
      <c r="MO20">
        <v>28300</v>
      </c>
      <c r="MP20">
        <v>530</v>
      </c>
      <c r="MQ20">
        <v>43.1</v>
      </c>
      <c r="MR20">
        <v>300</v>
      </c>
      <c r="MS20">
        <v>21.8</v>
      </c>
      <c r="MT20">
        <v>2.5</v>
      </c>
      <c r="MU20">
        <v>15.5</v>
      </c>
      <c r="MV20">
        <v>23.2</v>
      </c>
      <c r="MW20">
        <v>32.6</v>
      </c>
      <c r="MX20">
        <v>75</v>
      </c>
      <c r="MY20">
        <v>17300</v>
      </c>
      <c r="MZ20">
        <v>25200</v>
      </c>
      <c r="NA20">
        <v>35500</v>
      </c>
      <c r="NB20">
        <v>450</v>
      </c>
      <c r="NC20">
        <v>37.5</v>
      </c>
      <c r="ND20">
        <v>280</v>
      </c>
      <c r="NE20">
        <v>26.5</v>
      </c>
      <c r="NF20">
        <v>2.9</v>
      </c>
      <c r="NG20">
        <v>21.6</v>
      </c>
      <c r="NH20">
        <v>27.6</v>
      </c>
      <c r="NI20">
        <v>33.1</v>
      </c>
      <c r="NJ20">
        <v>95</v>
      </c>
      <c r="NK20">
        <v>17700</v>
      </c>
      <c r="NL20">
        <v>27000</v>
      </c>
      <c r="NM20">
        <v>37900</v>
      </c>
      <c r="NN20">
        <v>260</v>
      </c>
      <c r="NO20">
        <v>44.4</v>
      </c>
      <c r="NP20">
        <v>145</v>
      </c>
      <c r="NQ20">
        <v>23.4</v>
      </c>
      <c r="NR20">
        <v>0.6</v>
      </c>
      <c r="NS20">
        <v>26.3</v>
      </c>
      <c r="NT20">
        <v>29.2</v>
      </c>
      <c r="NU20">
        <v>31.5</v>
      </c>
      <c r="NV20">
        <v>65</v>
      </c>
      <c r="NW20">
        <v>19500</v>
      </c>
      <c r="NX20">
        <v>38500</v>
      </c>
      <c r="NY20">
        <v>52400</v>
      </c>
      <c r="NZ20">
        <v>410</v>
      </c>
      <c r="OA20">
        <v>32.9</v>
      </c>
      <c r="OB20">
        <v>275</v>
      </c>
      <c r="OC20">
        <v>16.2</v>
      </c>
      <c r="OD20">
        <v>3.6</v>
      </c>
      <c r="OE20">
        <v>18.7</v>
      </c>
      <c r="OF20">
        <v>25</v>
      </c>
      <c r="OG20">
        <v>47.3</v>
      </c>
      <c r="OH20">
        <v>65</v>
      </c>
      <c r="OI20">
        <v>13800</v>
      </c>
      <c r="OJ20">
        <v>21200</v>
      </c>
      <c r="OK20">
        <v>28100</v>
      </c>
      <c r="OL20">
        <v>360</v>
      </c>
      <c r="OM20">
        <v>39.4</v>
      </c>
      <c r="ON20">
        <v>220</v>
      </c>
      <c r="OO20">
        <v>22.4</v>
      </c>
      <c r="OP20">
        <v>2.5</v>
      </c>
      <c r="OQ20">
        <v>17.5</v>
      </c>
      <c r="OR20">
        <v>26.3</v>
      </c>
      <c r="OS20">
        <v>35.700000000000003</v>
      </c>
      <c r="OT20">
        <v>60</v>
      </c>
      <c r="OU20">
        <v>17100</v>
      </c>
      <c r="OV20">
        <v>25100</v>
      </c>
      <c r="OW20">
        <v>32500</v>
      </c>
      <c r="OX20">
        <v>300</v>
      </c>
      <c r="OY20">
        <v>36.1</v>
      </c>
      <c r="OZ20">
        <v>195</v>
      </c>
      <c r="PA20">
        <v>26.5</v>
      </c>
      <c r="PB20">
        <v>2.2999999999999998</v>
      </c>
      <c r="PC20">
        <v>23.5</v>
      </c>
      <c r="PD20">
        <v>29.6</v>
      </c>
      <c r="PE20">
        <v>35.1</v>
      </c>
      <c r="PF20">
        <v>70</v>
      </c>
      <c r="PG20">
        <v>17100</v>
      </c>
      <c r="PH20">
        <v>26100</v>
      </c>
      <c r="PI20">
        <v>37600</v>
      </c>
      <c r="PJ20">
        <v>175</v>
      </c>
      <c r="PK20">
        <v>47.2</v>
      </c>
      <c r="PL20">
        <v>90</v>
      </c>
      <c r="PM20">
        <v>21.4</v>
      </c>
      <c r="PN20">
        <v>1</v>
      </c>
      <c r="PO20">
        <v>25.6</v>
      </c>
      <c r="PP20">
        <v>28.7</v>
      </c>
      <c r="PQ20">
        <v>30.4</v>
      </c>
      <c r="PR20">
        <v>40</v>
      </c>
      <c r="PS20">
        <v>15400</v>
      </c>
      <c r="PT20">
        <v>35800</v>
      </c>
      <c r="PU20">
        <v>46600</v>
      </c>
      <c r="PV20">
        <v>225</v>
      </c>
      <c r="PW20">
        <v>42.1</v>
      </c>
      <c r="PX20">
        <v>130</v>
      </c>
      <c r="PY20">
        <v>12.3</v>
      </c>
      <c r="PZ20">
        <v>2.5</v>
      </c>
      <c r="QA20">
        <v>13.4</v>
      </c>
      <c r="QB20">
        <v>18.2</v>
      </c>
      <c r="QC20">
        <v>43.1</v>
      </c>
      <c r="QD20">
        <v>25</v>
      </c>
      <c r="QE20">
        <v>14300</v>
      </c>
      <c r="QF20">
        <v>24000</v>
      </c>
      <c r="QG20">
        <v>29800</v>
      </c>
      <c r="QH20">
        <v>170</v>
      </c>
      <c r="QI20">
        <v>51</v>
      </c>
      <c r="QJ20">
        <v>85</v>
      </c>
      <c r="QK20">
        <v>20.6</v>
      </c>
      <c r="QL20">
        <v>2.5</v>
      </c>
      <c r="QM20">
        <v>11</v>
      </c>
      <c r="QN20">
        <v>16.5</v>
      </c>
      <c r="QO20">
        <v>25.9</v>
      </c>
      <c r="QP20">
        <v>15</v>
      </c>
      <c r="QQ20">
        <v>21400</v>
      </c>
      <c r="QR20">
        <v>26900</v>
      </c>
      <c r="QS20">
        <v>44100</v>
      </c>
      <c r="QT20">
        <v>170</v>
      </c>
      <c r="QU20">
        <v>51.8</v>
      </c>
      <c r="QV20">
        <v>80</v>
      </c>
      <c r="QW20">
        <v>20.2</v>
      </c>
      <c r="QX20">
        <v>3.2</v>
      </c>
      <c r="QY20">
        <v>16.3</v>
      </c>
      <c r="QZ20">
        <v>19.600000000000001</v>
      </c>
      <c r="RA20">
        <v>24.9</v>
      </c>
      <c r="RB20">
        <v>25</v>
      </c>
      <c r="RC20">
        <v>26300</v>
      </c>
      <c r="RD20">
        <v>33400</v>
      </c>
      <c r="RE20">
        <v>49600</v>
      </c>
      <c r="RF20">
        <v>85</v>
      </c>
      <c r="RG20">
        <v>38.700000000000003</v>
      </c>
      <c r="RH20">
        <v>50</v>
      </c>
      <c r="RI20">
        <v>27.5</v>
      </c>
      <c r="RJ20">
        <v>0</v>
      </c>
      <c r="RK20">
        <v>27.5</v>
      </c>
      <c r="RL20">
        <v>30.3</v>
      </c>
      <c r="RM20">
        <v>33.799999999999997</v>
      </c>
      <c r="RN20">
        <v>20</v>
      </c>
      <c r="RO20">
        <v>23200</v>
      </c>
      <c r="RP20">
        <v>46100</v>
      </c>
      <c r="RQ20">
        <v>53900</v>
      </c>
    </row>
    <row r="21" spans="2:485" x14ac:dyDescent="0.45">
      <c r="B21"/>
      <c r="E21" t="s">
        <v>764</v>
      </c>
      <c r="F21" t="s">
        <v>765</v>
      </c>
      <c r="G21" t="s">
        <v>766</v>
      </c>
      <c r="H21" t="s">
        <v>767</v>
      </c>
      <c r="I21" t="s">
        <v>768</v>
      </c>
      <c r="J21" t="s">
        <v>769</v>
      </c>
      <c r="K21" t="s">
        <v>770</v>
      </c>
      <c r="L21" t="s">
        <v>771</v>
      </c>
      <c r="M21" t="s">
        <v>772</v>
      </c>
      <c r="N21" t="s">
        <v>773</v>
      </c>
      <c r="O21" t="s">
        <v>774</v>
      </c>
      <c r="P21" t="s">
        <v>775</v>
      </c>
      <c r="Q21" t="s">
        <v>776</v>
      </c>
      <c r="R21" t="s">
        <v>777</v>
      </c>
      <c r="S21" t="s">
        <v>778</v>
      </c>
      <c r="T21" t="s">
        <v>779</v>
      </c>
      <c r="U21" t="s">
        <v>780</v>
      </c>
      <c r="V21" t="s">
        <v>781</v>
      </c>
      <c r="W21" t="s">
        <v>782</v>
      </c>
      <c r="X21" t="s">
        <v>783</v>
      </c>
      <c r="Y21" t="s">
        <v>784</v>
      </c>
      <c r="Z21" t="s">
        <v>785</v>
      </c>
      <c r="AA21" t="s">
        <v>786</v>
      </c>
      <c r="AB21" t="s">
        <v>787</v>
      </c>
      <c r="AC21" t="s">
        <v>788</v>
      </c>
      <c r="AD21" t="s">
        <v>789</v>
      </c>
      <c r="AE21" t="s">
        <v>790</v>
      </c>
      <c r="AF21" t="s">
        <v>791</v>
      </c>
      <c r="AG21" t="s">
        <v>792</v>
      </c>
      <c r="AH21" t="s">
        <v>793</v>
      </c>
      <c r="AI21" t="s">
        <v>794</v>
      </c>
      <c r="AJ21" t="s">
        <v>795</v>
      </c>
      <c r="AK21" t="s">
        <v>796</v>
      </c>
      <c r="AL21" t="s">
        <v>797</v>
      </c>
      <c r="AM21" t="s">
        <v>798</v>
      </c>
      <c r="AN21" t="s">
        <v>775</v>
      </c>
      <c r="AO21" t="s">
        <v>799</v>
      </c>
      <c r="AP21">
        <v>515</v>
      </c>
      <c r="AQ21">
        <v>15.1</v>
      </c>
      <c r="AR21">
        <v>435</v>
      </c>
      <c r="AS21">
        <v>8.6999999999999993</v>
      </c>
      <c r="AT21">
        <v>3.9</v>
      </c>
      <c r="AU21">
        <v>15.7</v>
      </c>
      <c r="AV21">
        <v>36.5</v>
      </c>
      <c r="AW21">
        <v>72.3</v>
      </c>
      <c r="AX21">
        <v>80</v>
      </c>
      <c r="AY21">
        <v>14300</v>
      </c>
      <c r="AZ21">
        <v>19400</v>
      </c>
      <c r="BA21">
        <v>25500</v>
      </c>
      <c r="BB21">
        <v>435</v>
      </c>
      <c r="BC21">
        <v>24.3</v>
      </c>
      <c r="BD21">
        <v>330</v>
      </c>
      <c r="BE21">
        <v>19.8</v>
      </c>
      <c r="BF21">
        <v>3.3</v>
      </c>
      <c r="BG21">
        <v>20.5</v>
      </c>
      <c r="BH21">
        <v>35.299999999999997</v>
      </c>
      <c r="BI21">
        <v>52.7</v>
      </c>
      <c r="BJ21">
        <v>85</v>
      </c>
      <c r="BK21">
        <v>18400</v>
      </c>
      <c r="BL21">
        <v>24400</v>
      </c>
      <c r="BM21">
        <v>28800</v>
      </c>
      <c r="BN21">
        <v>375</v>
      </c>
      <c r="BO21">
        <v>28.9</v>
      </c>
      <c r="BP21">
        <v>270</v>
      </c>
      <c r="BQ21">
        <v>24.2</v>
      </c>
      <c r="BR21">
        <v>3.9</v>
      </c>
      <c r="BS21">
        <v>20.399999999999999</v>
      </c>
      <c r="BT21">
        <v>30.6</v>
      </c>
      <c r="BU21">
        <v>43</v>
      </c>
      <c r="BV21">
        <v>75</v>
      </c>
      <c r="BW21">
        <v>22200</v>
      </c>
      <c r="BX21">
        <v>28100</v>
      </c>
      <c r="BY21">
        <v>34700</v>
      </c>
      <c r="BZ21">
        <v>230</v>
      </c>
      <c r="CA21">
        <v>38.299999999999997</v>
      </c>
      <c r="CB21">
        <v>140</v>
      </c>
      <c r="CC21">
        <v>27.1</v>
      </c>
      <c r="CD21">
        <v>1.9</v>
      </c>
      <c r="CE21">
        <v>28.4</v>
      </c>
      <c r="CF21">
        <v>32.1</v>
      </c>
      <c r="CG21">
        <v>32.700000000000003</v>
      </c>
      <c r="CH21">
        <v>60</v>
      </c>
      <c r="CI21">
        <v>23200</v>
      </c>
      <c r="CJ21">
        <v>37400</v>
      </c>
      <c r="CK21">
        <v>45700</v>
      </c>
      <c r="CL21">
        <v>325</v>
      </c>
      <c r="CM21">
        <v>13.8</v>
      </c>
      <c r="CN21">
        <v>280</v>
      </c>
      <c r="CO21">
        <v>8.5</v>
      </c>
      <c r="CP21">
        <v>3.4</v>
      </c>
      <c r="CQ21">
        <v>17.7</v>
      </c>
      <c r="CR21">
        <v>37.9</v>
      </c>
      <c r="CS21">
        <v>74.3</v>
      </c>
      <c r="CT21">
        <v>55</v>
      </c>
      <c r="CU21">
        <v>11400</v>
      </c>
      <c r="CV21">
        <v>18700</v>
      </c>
      <c r="CW21">
        <v>24200</v>
      </c>
      <c r="CX21">
        <v>290</v>
      </c>
      <c r="CY21">
        <v>23.9</v>
      </c>
      <c r="CZ21">
        <v>220</v>
      </c>
      <c r="DA21">
        <v>18</v>
      </c>
      <c r="DB21">
        <v>3.3</v>
      </c>
      <c r="DC21">
        <v>23.1</v>
      </c>
      <c r="DD21">
        <v>38.700000000000003</v>
      </c>
      <c r="DE21">
        <v>54.8</v>
      </c>
      <c r="DF21">
        <v>65</v>
      </c>
      <c r="DG21">
        <v>18200</v>
      </c>
      <c r="DH21">
        <v>24400</v>
      </c>
      <c r="DI21">
        <v>28600</v>
      </c>
      <c r="DJ21">
        <v>245</v>
      </c>
      <c r="DK21">
        <v>28.5</v>
      </c>
      <c r="DL21">
        <v>175</v>
      </c>
      <c r="DM21">
        <v>22.9</v>
      </c>
      <c r="DN21">
        <v>3.8</v>
      </c>
      <c r="DO21">
        <v>19.100000000000001</v>
      </c>
      <c r="DP21">
        <v>30.5</v>
      </c>
      <c r="DQ21">
        <v>44.8</v>
      </c>
      <c r="DR21">
        <v>45</v>
      </c>
      <c r="DS21">
        <v>20500</v>
      </c>
      <c r="DT21">
        <v>26300</v>
      </c>
      <c r="DU21">
        <v>30700</v>
      </c>
      <c r="DV21">
        <v>140</v>
      </c>
      <c r="DW21">
        <v>38.799999999999997</v>
      </c>
      <c r="DX21">
        <v>85</v>
      </c>
      <c r="DY21">
        <v>28.7</v>
      </c>
      <c r="DZ21">
        <v>2.2999999999999998</v>
      </c>
      <c r="EA21">
        <v>26.2</v>
      </c>
      <c r="EB21">
        <v>29.2</v>
      </c>
      <c r="EC21">
        <v>30.2</v>
      </c>
      <c r="ED21">
        <v>35</v>
      </c>
      <c r="EE21">
        <v>20300</v>
      </c>
      <c r="EF21">
        <v>35900</v>
      </c>
      <c r="EG21">
        <v>41900</v>
      </c>
      <c r="EH21">
        <v>190</v>
      </c>
      <c r="EI21">
        <v>17.2</v>
      </c>
      <c r="EJ21">
        <v>155</v>
      </c>
      <c r="EK21">
        <v>9.1999999999999993</v>
      </c>
      <c r="EL21">
        <v>4.9000000000000004</v>
      </c>
      <c r="EM21">
        <v>12.4</v>
      </c>
      <c r="EN21">
        <v>34</v>
      </c>
      <c r="EO21">
        <v>68.7</v>
      </c>
      <c r="EP21">
        <v>20</v>
      </c>
      <c r="EQ21">
        <v>16500</v>
      </c>
      <c r="ER21">
        <v>21100</v>
      </c>
      <c r="ES21">
        <v>26200</v>
      </c>
      <c r="ET21">
        <v>145</v>
      </c>
      <c r="EU21">
        <v>24.9</v>
      </c>
      <c r="EV21">
        <v>110</v>
      </c>
      <c r="EW21">
        <v>23.3</v>
      </c>
      <c r="EX21">
        <v>3.2</v>
      </c>
      <c r="EY21">
        <v>15.4</v>
      </c>
      <c r="EZ21">
        <v>28.6</v>
      </c>
      <c r="FA21">
        <v>48.5</v>
      </c>
      <c r="FB21">
        <v>20</v>
      </c>
      <c r="FC21">
        <v>20300</v>
      </c>
      <c r="FD21">
        <v>25200</v>
      </c>
      <c r="FE21">
        <v>30100</v>
      </c>
      <c r="FF21">
        <v>130</v>
      </c>
      <c r="FG21">
        <v>29.7</v>
      </c>
      <c r="FH21">
        <v>90</v>
      </c>
      <c r="FI21">
        <v>26.5</v>
      </c>
      <c r="FJ21">
        <v>4.2</v>
      </c>
      <c r="FK21">
        <v>23</v>
      </c>
      <c r="FL21">
        <v>30.7</v>
      </c>
      <c r="FM21">
        <v>39.6</v>
      </c>
      <c r="FN21">
        <v>30</v>
      </c>
      <c r="FO21">
        <v>23900</v>
      </c>
      <c r="FP21">
        <v>31400</v>
      </c>
      <c r="FQ21">
        <v>41400</v>
      </c>
      <c r="FR21">
        <v>85</v>
      </c>
      <c r="FS21">
        <v>37.5</v>
      </c>
      <c r="FT21">
        <v>55</v>
      </c>
      <c r="FU21">
        <v>24.6</v>
      </c>
      <c r="FV21">
        <v>1.2</v>
      </c>
      <c r="FW21">
        <v>32.1</v>
      </c>
      <c r="FX21">
        <v>36.700000000000003</v>
      </c>
      <c r="FY21">
        <v>36.700000000000003</v>
      </c>
      <c r="FZ21">
        <v>25</v>
      </c>
      <c r="GA21">
        <v>25800</v>
      </c>
      <c r="GB21">
        <v>37400</v>
      </c>
      <c r="GC21">
        <v>67300</v>
      </c>
      <c r="GD21">
        <v>495</v>
      </c>
      <c r="GE21">
        <v>17</v>
      </c>
      <c r="GF21">
        <v>410</v>
      </c>
      <c r="GG21">
        <v>9.6</v>
      </c>
      <c r="GH21">
        <v>3.8</v>
      </c>
      <c r="GI21">
        <v>13.3</v>
      </c>
      <c r="GJ21">
        <v>31.7</v>
      </c>
      <c r="GK21">
        <v>69.599999999999994</v>
      </c>
      <c r="GL21">
        <v>60</v>
      </c>
      <c r="GM21">
        <v>13700</v>
      </c>
      <c r="GN21">
        <v>18800</v>
      </c>
      <c r="GO21">
        <v>22700</v>
      </c>
      <c r="GP21">
        <v>435</v>
      </c>
      <c r="GQ21">
        <v>27.7</v>
      </c>
      <c r="GR21">
        <v>315</v>
      </c>
      <c r="GS21">
        <v>18</v>
      </c>
      <c r="GT21">
        <v>2.2999999999999998</v>
      </c>
      <c r="GU21">
        <v>19.3</v>
      </c>
      <c r="GV21">
        <v>37.700000000000003</v>
      </c>
      <c r="GW21">
        <v>52</v>
      </c>
      <c r="GX21">
        <v>85</v>
      </c>
      <c r="GY21">
        <v>18100</v>
      </c>
      <c r="GZ21">
        <v>22300</v>
      </c>
      <c r="HA21">
        <v>27000</v>
      </c>
      <c r="HB21">
        <v>360</v>
      </c>
      <c r="HC21">
        <v>28.7</v>
      </c>
      <c r="HD21">
        <v>255</v>
      </c>
      <c r="HE21">
        <v>16.2</v>
      </c>
      <c r="HF21">
        <v>3.8</v>
      </c>
      <c r="HG21">
        <v>27</v>
      </c>
      <c r="HH21">
        <v>42.4</v>
      </c>
      <c r="HI21">
        <v>51.3</v>
      </c>
      <c r="HJ21">
        <v>90</v>
      </c>
      <c r="HK21">
        <v>19800</v>
      </c>
      <c r="HL21">
        <v>28400</v>
      </c>
      <c r="HM21">
        <v>32900</v>
      </c>
      <c r="HN21">
        <v>260</v>
      </c>
      <c r="HO21">
        <v>46.1</v>
      </c>
      <c r="HP21">
        <v>140</v>
      </c>
      <c r="HQ21">
        <v>21.8</v>
      </c>
      <c r="HR21">
        <v>3.4</v>
      </c>
      <c r="HS21">
        <v>25.5</v>
      </c>
      <c r="HT21">
        <v>27.5</v>
      </c>
      <c r="HU21">
        <v>28.7</v>
      </c>
      <c r="HV21">
        <v>60</v>
      </c>
      <c r="HW21">
        <v>19200</v>
      </c>
      <c r="HX21">
        <v>32800</v>
      </c>
      <c r="HY21">
        <v>46500</v>
      </c>
      <c r="HZ21">
        <v>340</v>
      </c>
      <c r="IA21">
        <v>17.2</v>
      </c>
      <c r="IB21">
        <v>280</v>
      </c>
      <c r="IC21">
        <v>9.1999999999999993</v>
      </c>
      <c r="ID21">
        <v>4.3</v>
      </c>
      <c r="IE21">
        <v>13.8</v>
      </c>
      <c r="IF21">
        <v>33.9</v>
      </c>
      <c r="IG21">
        <v>69.2</v>
      </c>
      <c r="IH21">
        <v>45</v>
      </c>
      <c r="II21">
        <v>13700</v>
      </c>
      <c r="IJ21">
        <v>18400</v>
      </c>
      <c r="IK21">
        <v>21900</v>
      </c>
      <c r="IL21">
        <v>285</v>
      </c>
      <c r="IM21">
        <v>25.5</v>
      </c>
      <c r="IN21">
        <v>210</v>
      </c>
      <c r="IO21">
        <v>19.7</v>
      </c>
      <c r="IP21">
        <v>2.9</v>
      </c>
      <c r="IQ21">
        <v>19.600000000000001</v>
      </c>
      <c r="IR21">
        <v>37.700000000000003</v>
      </c>
      <c r="IS21">
        <v>52</v>
      </c>
      <c r="IT21">
        <v>55</v>
      </c>
      <c r="IU21">
        <v>17100</v>
      </c>
      <c r="IV21">
        <v>21400</v>
      </c>
      <c r="IW21">
        <v>28000</v>
      </c>
      <c r="IX21">
        <v>245</v>
      </c>
      <c r="IY21">
        <v>28.6</v>
      </c>
      <c r="IZ21">
        <v>175</v>
      </c>
      <c r="JA21">
        <v>17.8</v>
      </c>
      <c r="JB21">
        <v>3.7</v>
      </c>
      <c r="JC21">
        <v>25.6</v>
      </c>
      <c r="JD21">
        <v>41.6</v>
      </c>
      <c r="JE21">
        <v>50</v>
      </c>
      <c r="JF21">
        <v>60</v>
      </c>
      <c r="JG21">
        <v>21100</v>
      </c>
      <c r="JH21">
        <v>28900</v>
      </c>
      <c r="JI21">
        <v>32300</v>
      </c>
      <c r="JJ21">
        <v>170</v>
      </c>
      <c r="JK21">
        <v>42.7</v>
      </c>
      <c r="JL21">
        <v>95</v>
      </c>
      <c r="JM21">
        <v>23.1</v>
      </c>
      <c r="JN21">
        <v>4</v>
      </c>
      <c r="JO21">
        <v>26</v>
      </c>
      <c r="JP21">
        <v>28.9</v>
      </c>
      <c r="JQ21">
        <v>30.1</v>
      </c>
      <c r="JR21">
        <v>40</v>
      </c>
      <c r="JS21">
        <v>17600</v>
      </c>
      <c r="JT21">
        <v>32500</v>
      </c>
      <c r="JU21">
        <v>39600</v>
      </c>
      <c r="JV21">
        <v>155</v>
      </c>
      <c r="JW21">
        <v>16.7</v>
      </c>
      <c r="JX21">
        <v>130</v>
      </c>
      <c r="JY21">
        <v>10.5</v>
      </c>
      <c r="JZ21">
        <v>2.6</v>
      </c>
      <c r="KA21">
        <v>12</v>
      </c>
      <c r="KB21">
        <v>26.8</v>
      </c>
      <c r="KC21">
        <v>70.2</v>
      </c>
      <c r="KD21">
        <v>15</v>
      </c>
      <c r="KE21">
        <v>14700</v>
      </c>
      <c r="KF21">
        <v>19500</v>
      </c>
      <c r="KG21">
        <v>25300</v>
      </c>
      <c r="KH21">
        <v>150</v>
      </c>
      <c r="KI21">
        <v>31.8</v>
      </c>
      <c r="KJ21">
        <v>100</v>
      </c>
      <c r="KK21">
        <v>14.7</v>
      </c>
      <c r="KL21">
        <v>1.3</v>
      </c>
      <c r="KM21">
        <v>18.7</v>
      </c>
      <c r="KN21">
        <v>37.6</v>
      </c>
      <c r="KO21">
        <v>52.1</v>
      </c>
      <c r="KP21">
        <v>30</v>
      </c>
      <c r="KQ21">
        <v>20500</v>
      </c>
      <c r="KR21">
        <v>22600</v>
      </c>
      <c r="KS21">
        <v>26400</v>
      </c>
      <c r="KT21">
        <v>115</v>
      </c>
      <c r="KU21">
        <v>29</v>
      </c>
      <c r="KV21">
        <v>85</v>
      </c>
      <c r="KW21">
        <v>12.9</v>
      </c>
      <c r="KX21">
        <v>4</v>
      </c>
      <c r="KY21">
        <v>30</v>
      </c>
      <c r="KZ21">
        <v>44.3</v>
      </c>
      <c r="LA21">
        <v>54.1</v>
      </c>
      <c r="LB21">
        <v>30</v>
      </c>
      <c r="LC21">
        <v>19300</v>
      </c>
      <c r="LD21">
        <v>24100</v>
      </c>
      <c r="LE21">
        <v>33600</v>
      </c>
      <c r="LF21">
        <v>90</v>
      </c>
      <c r="LG21">
        <v>52.4</v>
      </c>
      <c r="LH21">
        <v>40</v>
      </c>
      <c r="LI21">
        <v>19.399999999999999</v>
      </c>
      <c r="LJ21">
        <v>2.2999999999999998</v>
      </c>
      <c r="LK21">
        <v>24.4</v>
      </c>
      <c r="LL21">
        <v>24.8</v>
      </c>
      <c r="LM21">
        <v>25.9</v>
      </c>
      <c r="LN21">
        <v>20</v>
      </c>
      <c r="LO21">
        <v>24400</v>
      </c>
      <c r="LP21">
        <v>36500</v>
      </c>
      <c r="LQ21">
        <v>54800</v>
      </c>
      <c r="LR21">
        <v>435</v>
      </c>
      <c r="LS21">
        <v>14.8</v>
      </c>
      <c r="LT21">
        <v>370</v>
      </c>
      <c r="LU21">
        <v>12.4</v>
      </c>
      <c r="LV21">
        <v>3.4</v>
      </c>
      <c r="LW21">
        <v>11.1</v>
      </c>
      <c r="LX21">
        <v>29</v>
      </c>
      <c r="LY21">
        <v>69.400000000000006</v>
      </c>
      <c r="LZ21">
        <v>40</v>
      </c>
      <c r="MA21">
        <v>13300</v>
      </c>
      <c r="MB21">
        <v>17000</v>
      </c>
      <c r="MC21">
        <v>20600</v>
      </c>
      <c r="MD21">
        <v>435</v>
      </c>
      <c r="ME21">
        <v>14.8</v>
      </c>
      <c r="MF21">
        <v>370</v>
      </c>
      <c r="MG21">
        <v>12.4</v>
      </c>
      <c r="MH21">
        <v>3.4</v>
      </c>
      <c r="MI21">
        <v>11.1</v>
      </c>
      <c r="MJ21">
        <v>29</v>
      </c>
      <c r="MK21">
        <v>69.400000000000006</v>
      </c>
      <c r="ML21">
        <v>40</v>
      </c>
      <c r="MM21">
        <v>13300</v>
      </c>
      <c r="MN21">
        <v>17000</v>
      </c>
      <c r="MO21">
        <v>20600</v>
      </c>
      <c r="MP21">
        <v>375</v>
      </c>
      <c r="MQ21">
        <v>27.6</v>
      </c>
      <c r="MR21">
        <v>275</v>
      </c>
      <c r="MS21">
        <v>20.8</v>
      </c>
      <c r="MT21">
        <v>3.6</v>
      </c>
      <c r="MU21">
        <v>15.7</v>
      </c>
      <c r="MV21">
        <v>29.4</v>
      </c>
      <c r="MW21">
        <v>48</v>
      </c>
      <c r="MX21">
        <v>55</v>
      </c>
      <c r="MY21">
        <v>17600</v>
      </c>
      <c r="MZ21">
        <v>20100</v>
      </c>
      <c r="NA21">
        <v>26600</v>
      </c>
      <c r="NB21">
        <v>335</v>
      </c>
      <c r="NC21">
        <v>33.9</v>
      </c>
      <c r="ND21">
        <v>220</v>
      </c>
      <c r="NE21">
        <v>17.7</v>
      </c>
      <c r="NF21">
        <v>2.7</v>
      </c>
      <c r="NG21">
        <v>23.6</v>
      </c>
      <c r="NH21">
        <v>37.1</v>
      </c>
      <c r="NI21">
        <v>45.7</v>
      </c>
      <c r="NJ21">
        <v>75</v>
      </c>
      <c r="NK21">
        <v>19600</v>
      </c>
      <c r="NL21">
        <v>24600</v>
      </c>
      <c r="NM21">
        <v>33200</v>
      </c>
      <c r="NN21">
        <v>290</v>
      </c>
      <c r="NO21">
        <v>41.7</v>
      </c>
      <c r="NP21">
        <v>170</v>
      </c>
      <c r="NQ21">
        <v>27.6</v>
      </c>
      <c r="NR21">
        <v>3.1</v>
      </c>
      <c r="NS21">
        <v>22.7</v>
      </c>
      <c r="NT21">
        <v>26.7</v>
      </c>
      <c r="NU21">
        <v>27.5</v>
      </c>
      <c r="NV21">
        <v>60</v>
      </c>
      <c r="NW21">
        <v>24200</v>
      </c>
      <c r="NX21">
        <v>33200</v>
      </c>
      <c r="NY21">
        <v>43000</v>
      </c>
      <c r="NZ21">
        <v>290</v>
      </c>
      <c r="OA21">
        <v>12.9</v>
      </c>
      <c r="OB21">
        <v>250</v>
      </c>
      <c r="OC21">
        <v>11.8</v>
      </c>
      <c r="OD21">
        <v>4.3</v>
      </c>
      <c r="OE21">
        <v>11.8</v>
      </c>
      <c r="OF21">
        <v>30.4</v>
      </c>
      <c r="OG21">
        <v>71</v>
      </c>
      <c r="OH21">
        <v>25</v>
      </c>
      <c r="OI21">
        <v>13000</v>
      </c>
      <c r="OJ21">
        <v>16600</v>
      </c>
      <c r="OK21">
        <v>20700</v>
      </c>
      <c r="OL21">
        <v>245</v>
      </c>
      <c r="OM21">
        <v>27.6</v>
      </c>
      <c r="ON21">
        <v>180</v>
      </c>
      <c r="OO21">
        <v>18.100000000000001</v>
      </c>
      <c r="OP21">
        <v>3.7</v>
      </c>
      <c r="OQ21">
        <v>16</v>
      </c>
      <c r="OR21">
        <v>31.5</v>
      </c>
      <c r="OS21">
        <v>50.6</v>
      </c>
      <c r="OT21">
        <v>35</v>
      </c>
      <c r="OU21">
        <v>17200</v>
      </c>
      <c r="OV21">
        <v>19500</v>
      </c>
      <c r="OW21">
        <v>25600</v>
      </c>
      <c r="OX21">
        <v>235</v>
      </c>
      <c r="OY21">
        <v>36.6</v>
      </c>
      <c r="OZ21">
        <v>150</v>
      </c>
      <c r="PA21">
        <v>16.5</v>
      </c>
      <c r="PB21">
        <v>2.7</v>
      </c>
      <c r="PC21">
        <v>23</v>
      </c>
      <c r="PD21">
        <v>36.200000000000003</v>
      </c>
      <c r="PE21">
        <v>44.2</v>
      </c>
      <c r="PF21">
        <v>50</v>
      </c>
      <c r="PG21">
        <v>19400</v>
      </c>
      <c r="PH21">
        <v>24600</v>
      </c>
      <c r="PI21">
        <v>30000</v>
      </c>
      <c r="PJ21">
        <v>170</v>
      </c>
      <c r="PK21">
        <v>38</v>
      </c>
      <c r="PL21">
        <v>105</v>
      </c>
      <c r="PM21">
        <v>30.4</v>
      </c>
      <c r="PN21">
        <v>2.5</v>
      </c>
      <c r="PO21">
        <v>24.6</v>
      </c>
      <c r="PP21">
        <v>28.5</v>
      </c>
      <c r="PQ21">
        <v>29.1</v>
      </c>
      <c r="PR21">
        <v>35</v>
      </c>
      <c r="PS21">
        <v>24100</v>
      </c>
      <c r="PT21">
        <v>29900</v>
      </c>
      <c r="PU21">
        <v>41500</v>
      </c>
      <c r="PV21">
        <v>145</v>
      </c>
      <c r="PW21">
        <v>18.600000000000001</v>
      </c>
      <c r="PX21">
        <v>120</v>
      </c>
      <c r="PY21">
        <v>13.4</v>
      </c>
      <c r="PZ21">
        <v>1.7</v>
      </c>
      <c r="QA21">
        <v>9.8000000000000007</v>
      </c>
      <c r="QB21">
        <v>26.1</v>
      </c>
      <c r="QC21">
        <v>66.3</v>
      </c>
      <c r="QD21">
        <v>15</v>
      </c>
      <c r="QE21">
        <v>15700</v>
      </c>
      <c r="QF21">
        <v>17800</v>
      </c>
      <c r="QG21">
        <v>19700</v>
      </c>
      <c r="QH21">
        <v>130</v>
      </c>
      <c r="QI21">
        <v>27.5</v>
      </c>
      <c r="QJ21">
        <v>95</v>
      </c>
      <c r="QK21">
        <v>25.9</v>
      </c>
      <c r="QL21">
        <v>3.5</v>
      </c>
      <c r="QM21">
        <v>15.1</v>
      </c>
      <c r="QN21">
        <v>25.6</v>
      </c>
      <c r="QO21">
        <v>43.1</v>
      </c>
      <c r="QP21">
        <v>20</v>
      </c>
      <c r="QQ21">
        <v>19000</v>
      </c>
      <c r="QR21">
        <v>24000</v>
      </c>
      <c r="QS21">
        <v>27400</v>
      </c>
      <c r="QT21">
        <v>130</v>
      </c>
      <c r="QU21">
        <v>29.7</v>
      </c>
      <c r="QV21">
        <v>90</v>
      </c>
      <c r="QW21">
        <v>26.5</v>
      </c>
      <c r="QX21">
        <v>4.2</v>
      </c>
      <c r="QY21">
        <v>23</v>
      </c>
      <c r="QZ21">
        <v>30.7</v>
      </c>
      <c r="RA21">
        <v>39.6</v>
      </c>
      <c r="RB21">
        <v>30</v>
      </c>
      <c r="RC21">
        <v>23900</v>
      </c>
      <c r="RD21">
        <v>31400</v>
      </c>
      <c r="RE21">
        <v>41400</v>
      </c>
      <c r="RF21">
        <v>115</v>
      </c>
      <c r="RG21">
        <v>47.2</v>
      </c>
      <c r="RH21">
        <v>60</v>
      </c>
      <c r="RI21">
        <v>23.5</v>
      </c>
      <c r="RJ21">
        <v>4</v>
      </c>
      <c r="RK21">
        <v>19.8</v>
      </c>
      <c r="RL21">
        <v>24.1</v>
      </c>
      <c r="RM21">
        <v>25.3</v>
      </c>
      <c r="RN21">
        <v>20</v>
      </c>
      <c r="RO21">
        <v>30600</v>
      </c>
      <c r="RP21">
        <v>37600</v>
      </c>
      <c r="RQ21">
        <v>47000</v>
      </c>
    </row>
    <row r="22" spans="2:485" x14ac:dyDescent="0.45">
      <c r="B22"/>
      <c r="E22" t="s">
        <v>800</v>
      </c>
      <c r="F22" t="s">
        <v>801</v>
      </c>
      <c r="G22" t="s">
        <v>802</v>
      </c>
      <c r="H22" t="s">
        <v>803</v>
      </c>
      <c r="I22" t="s">
        <v>804</v>
      </c>
      <c r="J22" t="s">
        <v>805</v>
      </c>
      <c r="K22" t="s">
        <v>806</v>
      </c>
      <c r="L22" t="s">
        <v>807</v>
      </c>
      <c r="M22" t="s">
        <v>808</v>
      </c>
      <c r="N22" t="s">
        <v>809</v>
      </c>
      <c r="O22" t="s">
        <v>810</v>
      </c>
      <c r="P22" t="s">
        <v>811</v>
      </c>
      <c r="Q22" t="s">
        <v>812</v>
      </c>
      <c r="R22" t="s">
        <v>813</v>
      </c>
      <c r="S22" t="s">
        <v>814</v>
      </c>
      <c r="T22" t="s">
        <v>815</v>
      </c>
      <c r="U22" t="s">
        <v>816</v>
      </c>
      <c r="V22" t="s">
        <v>817</v>
      </c>
      <c r="W22" t="s">
        <v>818</v>
      </c>
      <c r="X22" t="s">
        <v>819</v>
      </c>
      <c r="Y22" t="s">
        <v>820</v>
      </c>
      <c r="Z22" t="s">
        <v>821</v>
      </c>
      <c r="AA22" t="s">
        <v>822</v>
      </c>
      <c r="AB22" t="s">
        <v>823</v>
      </c>
      <c r="AC22" t="s">
        <v>824</v>
      </c>
      <c r="AD22" t="s">
        <v>825</v>
      </c>
      <c r="AE22" t="s">
        <v>826</v>
      </c>
      <c r="AF22" t="s">
        <v>827</v>
      </c>
      <c r="AG22" t="s">
        <v>828</v>
      </c>
      <c r="AH22" t="s">
        <v>829</v>
      </c>
      <c r="AI22" t="s">
        <v>830</v>
      </c>
      <c r="AJ22" t="s">
        <v>831</v>
      </c>
      <c r="AK22" t="s">
        <v>832</v>
      </c>
      <c r="AL22" t="s">
        <v>833</v>
      </c>
      <c r="AM22" t="s">
        <v>834</v>
      </c>
      <c r="AN22" t="s">
        <v>811</v>
      </c>
      <c r="AO22" t="s">
        <v>835</v>
      </c>
      <c r="AP22" t="s">
        <v>403</v>
      </c>
      <c r="AQ22" t="s">
        <v>403</v>
      </c>
      <c r="AR22" t="s">
        <v>403</v>
      </c>
      <c r="AS22" t="s">
        <v>403</v>
      </c>
      <c r="AT22" t="s">
        <v>403</v>
      </c>
      <c r="AU22" t="s">
        <v>403</v>
      </c>
      <c r="AV22" t="s">
        <v>403</v>
      </c>
      <c r="AW22" t="s">
        <v>403</v>
      </c>
      <c r="AX22">
        <v>4400</v>
      </c>
      <c r="AY22">
        <v>13500</v>
      </c>
      <c r="AZ22">
        <v>18100</v>
      </c>
      <c r="BA22">
        <v>22600</v>
      </c>
      <c r="BB22" t="s">
        <v>403</v>
      </c>
      <c r="BC22" t="s">
        <v>403</v>
      </c>
      <c r="BD22" t="s">
        <v>403</v>
      </c>
      <c r="BE22" t="s">
        <v>403</v>
      </c>
      <c r="BF22" t="s">
        <v>403</v>
      </c>
      <c r="BG22" t="s">
        <v>403</v>
      </c>
      <c r="BH22" t="s">
        <v>403</v>
      </c>
      <c r="BI22" t="s">
        <v>403</v>
      </c>
      <c r="BJ22">
        <v>5120</v>
      </c>
      <c r="BK22">
        <v>16800</v>
      </c>
      <c r="BL22">
        <v>21900</v>
      </c>
      <c r="BM22">
        <v>27300</v>
      </c>
      <c r="BN22" t="s">
        <v>403</v>
      </c>
      <c r="BO22" t="s">
        <v>403</v>
      </c>
      <c r="BP22" t="s">
        <v>403</v>
      </c>
      <c r="BQ22" t="s">
        <v>403</v>
      </c>
      <c r="BR22" t="s">
        <v>403</v>
      </c>
      <c r="BS22" t="s">
        <v>403</v>
      </c>
      <c r="BT22" t="s">
        <v>403</v>
      </c>
      <c r="BU22" t="s">
        <v>403</v>
      </c>
      <c r="BV22">
        <v>4600</v>
      </c>
      <c r="BW22">
        <v>19300</v>
      </c>
      <c r="BX22">
        <v>25500</v>
      </c>
      <c r="BY22">
        <v>32200</v>
      </c>
      <c r="BZ22" t="s">
        <v>403</v>
      </c>
      <c r="CA22" t="s">
        <v>403</v>
      </c>
      <c r="CB22" t="s">
        <v>403</v>
      </c>
      <c r="CC22" t="s">
        <v>403</v>
      </c>
      <c r="CD22" t="s">
        <v>403</v>
      </c>
      <c r="CE22" t="s">
        <v>403</v>
      </c>
      <c r="CF22" t="s">
        <v>403</v>
      </c>
      <c r="CG22" t="s">
        <v>403</v>
      </c>
      <c r="CH22">
        <v>4660</v>
      </c>
      <c r="CI22">
        <v>20800</v>
      </c>
      <c r="CJ22">
        <v>30900</v>
      </c>
      <c r="CK22">
        <v>40200</v>
      </c>
      <c r="CL22" t="s">
        <v>403</v>
      </c>
      <c r="CM22" t="s">
        <v>403</v>
      </c>
      <c r="CN22" t="s">
        <v>403</v>
      </c>
      <c r="CO22" t="s">
        <v>403</v>
      </c>
      <c r="CP22" t="s">
        <v>403</v>
      </c>
      <c r="CQ22" t="s">
        <v>403</v>
      </c>
      <c r="CR22" t="s">
        <v>403</v>
      </c>
      <c r="CS22" t="s">
        <v>403</v>
      </c>
      <c r="CT22">
        <v>2650</v>
      </c>
      <c r="CU22">
        <v>13300</v>
      </c>
      <c r="CV22">
        <v>17900</v>
      </c>
      <c r="CW22">
        <v>22100</v>
      </c>
      <c r="CX22" t="s">
        <v>403</v>
      </c>
      <c r="CY22" t="s">
        <v>403</v>
      </c>
      <c r="CZ22" t="s">
        <v>403</v>
      </c>
      <c r="DA22" t="s">
        <v>403</v>
      </c>
      <c r="DB22" t="s">
        <v>403</v>
      </c>
      <c r="DC22" t="s">
        <v>403</v>
      </c>
      <c r="DD22" t="s">
        <v>403</v>
      </c>
      <c r="DE22" t="s">
        <v>403</v>
      </c>
      <c r="DF22">
        <v>2990</v>
      </c>
      <c r="DG22">
        <v>16600</v>
      </c>
      <c r="DH22">
        <v>21700</v>
      </c>
      <c r="DI22">
        <v>26600</v>
      </c>
      <c r="DJ22" t="s">
        <v>403</v>
      </c>
      <c r="DK22" t="s">
        <v>403</v>
      </c>
      <c r="DL22" t="s">
        <v>403</v>
      </c>
      <c r="DM22" t="s">
        <v>403</v>
      </c>
      <c r="DN22" t="s">
        <v>403</v>
      </c>
      <c r="DO22" t="s">
        <v>403</v>
      </c>
      <c r="DP22" t="s">
        <v>403</v>
      </c>
      <c r="DQ22" t="s">
        <v>403</v>
      </c>
      <c r="DR22">
        <v>2740</v>
      </c>
      <c r="DS22">
        <v>18700</v>
      </c>
      <c r="DT22">
        <v>25000</v>
      </c>
      <c r="DU22">
        <v>30900</v>
      </c>
      <c r="DV22" t="s">
        <v>403</v>
      </c>
      <c r="DW22" t="s">
        <v>403</v>
      </c>
      <c r="DX22" t="s">
        <v>403</v>
      </c>
      <c r="DY22" t="s">
        <v>403</v>
      </c>
      <c r="DZ22" t="s">
        <v>403</v>
      </c>
      <c r="EA22" t="s">
        <v>403</v>
      </c>
      <c r="EB22" t="s">
        <v>403</v>
      </c>
      <c r="EC22" t="s">
        <v>403</v>
      </c>
      <c r="ED22">
        <v>2810</v>
      </c>
      <c r="EE22">
        <v>18400</v>
      </c>
      <c r="EF22">
        <v>28200</v>
      </c>
      <c r="EG22">
        <v>37100</v>
      </c>
      <c r="EH22" t="s">
        <v>403</v>
      </c>
      <c r="EI22" t="s">
        <v>403</v>
      </c>
      <c r="EJ22" t="s">
        <v>403</v>
      </c>
      <c r="EK22" t="s">
        <v>403</v>
      </c>
      <c r="EL22" t="s">
        <v>403</v>
      </c>
      <c r="EM22" t="s">
        <v>403</v>
      </c>
      <c r="EN22" t="s">
        <v>403</v>
      </c>
      <c r="EO22" t="s">
        <v>403</v>
      </c>
      <c r="EP22">
        <v>1745</v>
      </c>
      <c r="EQ22">
        <v>13800</v>
      </c>
      <c r="ER22">
        <v>18700</v>
      </c>
      <c r="ES22">
        <v>23300</v>
      </c>
      <c r="ET22" t="s">
        <v>403</v>
      </c>
      <c r="EU22" t="s">
        <v>403</v>
      </c>
      <c r="EV22" t="s">
        <v>403</v>
      </c>
      <c r="EW22" t="s">
        <v>403</v>
      </c>
      <c r="EX22" t="s">
        <v>403</v>
      </c>
      <c r="EY22" t="s">
        <v>403</v>
      </c>
      <c r="EZ22" t="s">
        <v>403</v>
      </c>
      <c r="FA22" t="s">
        <v>403</v>
      </c>
      <c r="FB22">
        <v>2130</v>
      </c>
      <c r="FC22">
        <v>17100</v>
      </c>
      <c r="FD22">
        <v>22400</v>
      </c>
      <c r="FE22">
        <v>28600</v>
      </c>
      <c r="FF22" t="s">
        <v>403</v>
      </c>
      <c r="FG22" t="s">
        <v>403</v>
      </c>
      <c r="FH22" t="s">
        <v>403</v>
      </c>
      <c r="FI22" t="s">
        <v>403</v>
      </c>
      <c r="FJ22" t="s">
        <v>403</v>
      </c>
      <c r="FK22" t="s">
        <v>403</v>
      </c>
      <c r="FL22" t="s">
        <v>403</v>
      </c>
      <c r="FM22" t="s">
        <v>403</v>
      </c>
      <c r="FN22">
        <v>1860</v>
      </c>
      <c r="FO22">
        <v>20000</v>
      </c>
      <c r="FP22">
        <v>26500</v>
      </c>
      <c r="FQ22">
        <v>34300</v>
      </c>
      <c r="FR22" t="s">
        <v>403</v>
      </c>
      <c r="FS22" t="s">
        <v>403</v>
      </c>
      <c r="FT22" t="s">
        <v>403</v>
      </c>
      <c r="FU22" t="s">
        <v>403</v>
      </c>
      <c r="FV22" t="s">
        <v>403</v>
      </c>
      <c r="FW22" t="s">
        <v>403</v>
      </c>
      <c r="FX22" t="s">
        <v>403</v>
      </c>
      <c r="FY22" t="s">
        <v>403</v>
      </c>
      <c r="FZ22">
        <v>1850</v>
      </c>
      <c r="GA22">
        <v>25000</v>
      </c>
      <c r="GB22">
        <v>34400</v>
      </c>
      <c r="GC22">
        <v>45600</v>
      </c>
      <c r="GD22" t="s">
        <v>403</v>
      </c>
      <c r="GE22" t="s">
        <v>403</v>
      </c>
      <c r="GF22" t="s">
        <v>403</v>
      </c>
      <c r="GG22" t="s">
        <v>403</v>
      </c>
      <c r="GH22" t="s">
        <v>403</v>
      </c>
      <c r="GI22" t="s">
        <v>403</v>
      </c>
      <c r="GJ22" t="s">
        <v>403</v>
      </c>
      <c r="GK22" t="s">
        <v>403</v>
      </c>
      <c r="GL22">
        <v>5000</v>
      </c>
      <c r="GM22">
        <v>12500</v>
      </c>
      <c r="GN22">
        <v>17200</v>
      </c>
      <c r="GO22">
        <v>21700</v>
      </c>
      <c r="GP22" t="s">
        <v>403</v>
      </c>
      <c r="GQ22" t="s">
        <v>403</v>
      </c>
      <c r="GR22" t="s">
        <v>403</v>
      </c>
      <c r="GS22" t="s">
        <v>403</v>
      </c>
      <c r="GT22" t="s">
        <v>403</v>
      </c>
      <c r="GU22" t="s">
        <v>403</v>
      </c>
      <c r="GV22" t="s">
        <v>403</v>
      </c>
      <c r="GW22" t="s">
        <v>403</v>
      </c>
      <c r="GX22">
        <v>4640</v>
      </c>
      <c r="GY22">
        <v>16400</v>
      </c>
      <c r="GZ22">
        <v>21800</v>
      </c>
      <c r="HA22">
        <v>27100</v>
      </c>
      <c r="HB22" t="s">
        <v>403</v>
      </c>
      <c r="HC22" t="s">
        <v>403</v>
      </c>
      <c r="HD22" t="s">
        <v>403</v>
      </c>
      <c r="HE22" t="s">
        <v>403</v>
      </c>
      <c r="HF22" t="s">
        <v>403</v>
      </c>
      <c r="HG22" t="s">
        <v>403</v>
      </c>
      <c r="HH22" t="s">
        <v>403</v>
      </c>
      <c r="HI22" t="s">
        <v>403</v>
      </c>
      <c r="HJ22">
        <v>4585</v>
      </c>
      <c r="HK22">
        <v>18400</v>
      </c>
      <c r="HL22">
        <v>25000</v>
      </c>
      <c r="HM22">
        <v>31400</v>
      </c>
      <c r="HN22" t="s">
        <v>403</v>
      </c>
      <c r="HO22" t="s">
        <v>403</v>
      </c>
      <c r="HP22" t="s">
        <v>403</v>
      </c>
      <c r="HQ22" t="s">
        <v>403</v>
      </c>
      <c r="HR22" t="s">
        <v>403</v>
      </c>
      <c r="HS22" t="s">
        <v>403</v>
      </c>
      <c r="HT22" t="s">
        <v>403</v>
      </c>
      <c r="HU22" t="s">
        <v>403</v>
      </c>
      <c r="HV22">
        <v>5140</v>
      </c>
      <c r="HW22">
        <v>21100</v>
      </c>
      <c r="HX22">
        <v>30700</v>
      </c>
      <c r="HY22">
        <v>39700</v>
      </c>
      <c r="HZ22" t="s">
        <v>403</v>
      </c>
      <c r="IA22" t="s">
        <v>403</v>
      </c>
      <c r="IB22" t="s">
        <v>403</v>
      </c>
      <c r="IC22" t="s">
        <v>403</v>
      </c>
      <c r="ID22" t="s">
        <v>403</v>
      </c>
      <c r="IE22" t="s">
        <v>403</v>
      </c>
      <c r="IF22" t="s">
        <v>403</v>
      </c>
      <c r="IG22" t="s">
        <v>403</v>
      </c>
      <c r="IH22">
        <v>2855</v>
      </c>
      <c r="II22">
        <v>12500</v>
      </c>
      <c r="IJ22">
        <v>16900</v>
      </c>
      <c r="IK22">
        <v>21400</v>
      </c>
      <c r="IL22" t="s">
        <v>403</v>
      </c>
      <c r="IM22" t="s">
        <v>403</v>
      </c>
      <c r="IN22" t="s">
        <v>403</v>
      </c>
      <c r="IO22" t="s">
        <v>403</v>
      </c>
      <c r="IP22" t="s">
        <v>403</v>
      </c>
      <c r="IQ22" t="s">
        <v>403</v>
      </c>
      <c r="IR22" t="s">
        <v>403</v>
      </c>
      <c r="IS22" t="s">
        <v>403</v>
      </c>
      <c r="IT22">
        <v>2750</v>
      </c>
      <c r="IU22">
        <v>16000</v>
      </c>
      <c r="IV22">
        <v>21500</v>
      </c>
      <c r="IW22">
        <v>26300</v>
      </c>
      <c r="IX22" t="s">
        <v>403</v>
      </c>
      <c r="IY22" t="s">
        <v>403</v>
      </c>
      <c r="IZ22" t="s">
        <v>403</v>
      </c>
      <c r="JA22" t="s">
        <v>403</v>
      </c>
      <c r="JB22" t="s">
        <v>403</v>
      </c>
      <c r="JC22" t="s">
        <v>403</v>
      </c>
      <c r="JD22" t="s">
        <v>403</v>
      </c>
      <c r="JE22" t="s">
        <v>403</v>
      </c>
      <c r="JF22">
        <v>2770</v>
      </c>
      <c r="JG22">
        <v>17700</v>
      </c>
      <c r="JH22">
        <v>24800</v>
      </c>
      <c r="JI22">
        <v>30900</v>
      </c>
      <c r="JJ22" t="s">
        <v>403</v>
      </c>
      <c r="JK22" t="s">
        <v>403</v>
      </c>
      <c r="JL22" t="s">
        <v>403</v>
      </c>
      <c r="JM22" t="s">
        <v>403</v>
      </c>
      <c r="JN22" t="s">
        <v>403</v>
      </c>
      <c r="JO22" t="s">
        <v>403</v>
      </c>
      <c r="JP22" t="s">
        <v>403</v>
      </c>
      <c r="JQ22" t="s">
        <v>403</v>
      </c>
      <c r="JR22">
        <v>3000</v>
      </c>
      <c r="JS22">
        <v>18500</v>
      </c>
      <c r="JT22">
        <v>28600</v>
      </c>
      <c r="JU22">
        <v>37300</v>
      </c>
      <c r="JV22" t="s">
        <v>403</v>
      </c>
      <c r="JW22" t="s">
        <v>403</v>
      </c>
      <c r="JX22" t="s">
        <v>403</v>
      </c>
      <c r="JY22" t="s">
        <v>403</v>
      </c>
      <c r="JZ22" t="s">
        <v>403</v>
      </c>
      <c r="KA22" t="s">
        <v>403</v>
      </c>
      <c r="KB22" t="s">
        <v>403</v>
      </c>
      <c r="KC22" t="s">
        <v>403</v>
      </c>
      <c r="KD22">
        <v>2150</v>
      </c>
      <c r="KE22">
        <v>12600</v>
      </c>
      <c r="KF22">
        <v>17600</v>
      </c>
      <c r="KG22">
        <v>22300</v>
      </c>
      <c r="KH22" t="s">
        <v>403</v>
      </c>
      <c r="KI22" t="s">
        <v>403</v>
      </c>
      <c r="KJ22" t="s">
        <v>403</v>
      </c>
      <c r="KK22" t="s">
        <v>403</v>
      </c>
      <c r="KL22" t="s">
        <v>403</v>
      </c>
      <c r="KM22" t="s">
        <v>403</v>
      </c>
      <c r="KN22" t="s">
        <v>403</v>
      </c>
      <c r="KO22" t="s">
        <v>403</v>
      </c>
      <c r="KP22">
        <v>1890</v>
      </c>
      <c r="KQ22">
        <v>17000</v>
      </c>
      <c r="KR22">
        <v>22300</v>
      </c>
      <c r="KS22">
        <v>28500</v>
      </c>
      <c r="KT22" t="s">
        <v>403</v>
      </c>
      <c r="KU22" t="s">
        <v>403</v>
      </c>
      <c r="KV22" t="s">
        <v>403</v>
      </c>
      <c r="KW22" t="s">
        <v>403</v>
      </c>
      <c r="KX22" t="s">
        <v>403</v>
      </c>
      <c r="KY22" t="s">
        <v>403</v>
      </c>
      <c r="KZ22" t="s">
        <v>403</v>
      </c>
      <c r="LA22" t="s">
        <v>403</v>
      </c>
      <c r="LB22">
        <v>1815</v>
      </c>
      <c r="LC22">
        <v>19500</v>
      </c>
      <c r="LD22">
        <v>25600</v>
      </c>
      <c r="LE22">
        <v>32500</v>
      </c>
      <c r="LF22" t="s">
        <v>403</v>
      </c>
      <c r="LG22" t="s">
        <v>403</v>
      </c>
      <c r="LH22" t="s">
        <v>403</v>
      </c>
      <c r="LI22" t="s">
        <v>403</v>
      </c>
      <c r="LJ22" t="s">
        <v>403</v>
      </c>
      <c r="LK22" t="s">
        <v>403</v>
      </c>
      <c r="LL22" t="s">
        <v>403</v>
      </c>
      <c r="LM22" t="s">
        <v>403</v>
      </c>
      <c r="LN22">
        <v>2140</v>
      </c>
      <c r="LO22">
        <v>25200</v>
      </c>
      <c r="LP22">
        <v>33300</v>
      </c>
      <c r="LQ22">
        <v>43900</v>
      </c>
      <c r="LR22" t="s">
        <v>403</v>
      </c>
      <c r="LS22" t="s">
        <v>403</v>
      </c>
      <c r="LT22" t="s">
        <v>403</v>
      </c>
      <c r="LU22" t="s">
        <v>403</v>
      </c>
      <c r="LV22" t="s">
        <v>403</v>
      </c>
      <c r="LW22" t="s">
        <v>403</v>
      </c>
      <c r="LX22" t="s">
        <v>403</v>
      </c>
      <c r="LY22" t="s">
        <v>403</v>
      </c>
      <c r="LZ22">
        <v>4400</v>
      </c>
      <c r="MA22">
        <v>11800</v>
      </c>
      <c r="MB22">
        <v>16500</v>
      </c>
      <c r="MC22">
        <v>21300</v>
      </c>
      <c r="MD22" t="s">
        <v>403</v>
      </c>
      <c r="ME22" t="s">
        <v>403</v>
      </c>
      <c r="MF22" t="s">
        <v>403</v>
      </c>
      <c r="MG22" t="s">
        <v>403</v>
      </c>
      <c r="MH22" t="s">
        <v>403</v>
      </c>
      <c r="MI22" t="s">
        <v>403</v>
      </c>
      <c r="MJ22" t="s">
        <v>403</v>
      </c>
      <c r="MK22" t="s">
        <v>403</v>
      </c>
      <c r="ML22">
        <v>4400</v>
      </c>
      <c r="MM22">
        <v>11800</v>
      </c>
      <c r="MN22">
        <v>16500</v>
      </c>
      <c r="MO22">
        <v>21300</v>
      </c>
      <c r="MP22" t="s">
        <v>403</v>
      </c>
      <c r="MQ22" t="s">
        <v>403</v>
      </c>
      <c r="MR22" t="s">
        <v>403</v>
      </c>
      <c r="MS22" t="s">
        <v>403</v>
      </c>
      <c r="MT22" t="s">
        <v>403</v>
      </c>
      <c r="MU22" t="s">
        <v>403</v>
      </c>
      <c r="MV22" t="s">
        <v>403</v>
      </c>
      <c r="MW22" t="s">
        <v>403</v>
      </c>
      <c r="MX22">
        <v>4155</v>
      </c>
      <c r="MY22">
        <v>15700</v>
      </c>
      <c r="MZ22">
        <v>21300</v>
      </c>
      <c r="NA22">
        <v>26800</v>
      </c>
      <c r="NB22" t="s">
        <v>403</v>
      </c>
      <c r="NC22" t="s">
        <v>403</v>
      </c>
      <c r="ND22" t="s">
        <v>403</v>
      </c>
      <c r="NE22" t="s">
        <v>403</v>
      </c>
      <c r="NF22" t="s">
        <v>403</v>
      </c>
      <c r="NG22" t="s">
        <v>403</v>
      </c>
      <c r="NH22" t="s">
        <v>403</v>
      </c>
      <c r="NI22" t="s">
        <v>403</v>
      </c>
      <c r="NJ22">
        <v>4280</v>
      </c>
      <c r="NK22">
        <v>18300</v>
      </c>
      <c r="NL22">
        <v>24700</v>
      </c>
      <c r="NM22">
        <v>30700</v>
      </c>
      <c r="NN22" t="s">
        <v>403</v>
      </c>
      <c r="NO22" t="s">
        <v>403</v>
      </c>
      <c r="NP22" t="s">
        <v>403</v>
      </c>
      <c r="NQ22" t="s">
        <v>403</v>
      </c>
      <c r="NR22" t="s">
        <v>403</v>
      </c>
      <c r="NS22" t="s">
        <v>403</v>
      </c>
      <c r="NT22" t="s">
        <v>403</v>
      </c>
      <c r="NU22" t="s">
        <v>403</v>
      </c>
      <c r="NV22">
        <v>5325</v>
      </c>
      <c r="NW22">
        <v>21300</v>
      </c>
      <c r="NX22">
        <v>30700</v>
      </c>
      <c r="NY22">
        <v>40000</v>
      </c>
      <c r="NZ22" t="s">
        <v>403</v>
      </c>
      <c r="OA22" t="s">
        <v>403</v>
      </c>
      <c r="OB22" t="s">
        <v>403</v>
      </c>
      <c r="OC22" t="s">
        <v>403</v>
      </c>
      <c r="OD22" t="s">
        <v>403</v>
      </c>
      <c r="OE22" t="s">
        <v>403</v>
      </c>
      <c r="OF22" t="s">
        <v>403</v>
      </c>
      <c r="OG22" t="s">
        <v>403</v>
      </c>
      <c r="OH22">
        <v>2610</v>
      </c>
      <c r="OI22">
        <v>11800</v>
      </c>
      <c r="OJ22">
        <v>16400</v>
      </c>
      <c r="OK22">
        <v>21000</v>
      </c>
      <c r="OL22" t="s">
        <v>403</v>
      </c>
      <c r="OM22" t="s">
        <v>403</v>
      </c>
      <c r="ON22" t="s">
        <v>403</v>
      </c>
      <c r="OO22" t="s">
        <v>403</v>
      </c>
      <c r="OP22" t="s">
        <v>403</v>
      </c>
      <c r="OQ22" t="s">
        <v>403</v>
      </c>
      <c r="OR22" t="s">
        <v>403</v>
      </c>
      <c r="OS22" t="s">
        <v>403</v>
      </c>
      <c r="OT22">
        <v>2480</v>
      </c>
      <c r="OU22">
        <v>15500</v>
      </c>
      <c r="OV22">
        <v>21200</v>
      </c>
      <c r="OW22">
        <v>26000</v>
      </c>
      <c r="OX22" t="s">
        <v>403</v>
      </c>
      <c r="OY22" t="s">
        <v>403</v>
      </c>
      <c r="OZ22" t="s">
        <v>403</v>
      </c>
      <c r="PA22" t="s">
        <v>403</v>
      </c>
      <c r="PB22" t="s">
        <v>403</v>
      </c>
      <c r="PC22" t="s">
        <v>403</v>
      </c>
      <c r="PD22" t="s">
        <v>403</v>
      </c>
      <c r="PE22" t="s">
        <v>403</v>
      </c>
      <c r="PF22">
        <v>2545</v>
      </c>
      <c r="PG22">
        <v>18000</v>
      </c>
      <c r="PH22">
        <v>24500</v>
      </c>
      <c r="PI22">
        <v>30000</v>
      </c>
      <c r="PJ22" t="s">
        <v>403</v>
      </c>
      <c r="PK22" t="s">
        <v>403</v>
      </c>
      <c r="PL22" t="s">
        <v>403</v>
      </c>
      <c r="PM22" t="s">
        <v>403</v>
      </c>
      <c r="PN22" t="s">
        <v>403</v>
      </c>
      <c r="PO22" t="s">
        <v>403</v>
      </c>
      <c r="PP22" t="s">
        <v>403</v>
      </c>
      <c r="PQ22" t="s">
        <v>403</v>
      </c>
      <c r="PR22">
        <v>3100</v>
      </c>
      <c r="PS22">
        <v>19000</v>
      </c>
      <c r="PT22">
        <v>28500</v>
      </c>
      <c r="PU22">
        <v>37300</v>
      </c>
      <c r="PV22" t="s">
        <v>403</v>
      </c>
      <c r="PW22" t="s">
        <v>403</v>
      </c>
      <c r="PX22" t="s">
        <v>403</v>
      </c>
      <c r="PY22" t="s">
        <v>403</v>
      </c>
      <c r="PZ22" t="s">
        <v>403</v>
      </c>
      <c r="QA22" t="s">
        <v>403</v>
      </c>
      <c r="QB22" t="s">
        <v>403</v>
      </c>
      <c r="QC22" t="s">
        <v>403</v>
      </c>
      <c r="QD22">
        <v>1790</v>
      </c>
      <c r="QE22">
        <v>11600</v>
      </c>
      <c r="QF22">
        <v>16500</v>
      </c>
      <c r="QG22">
        <v>21900</v>
      </c>
      <c r="QH22" t="s">
        <v>403</v>
      </c>
      <c r="QI22" t="s">
        <v>403</v>
      </c>
      <c r="QJ22" t="s">
        <v>403</v>
      </c>
      <c r="QK22" t="s">
        <v>403</v>
      </c>
      <c r="QL22" t="s">
        <v>403</v>
      </c>
      <c r="QM22" t="s">
        <v>403</v>
      </c>
      <c r="QN22" t="s">
        <v>403</v>
      </c>
      <c r="QO22" t="s">
        <v>403</v>
      </c>
      <c r="QP22">
        <v>1675</v>
      </c>
      <c r="QQ22">
        <v>16100</v>
      </c>
      <c r="QR22">
        <v>21600</v>
      </c>
      <c r="QS22">
        <v>27900</v>
      </c>
      <c r="QT22" t="s">
        <v>403</v>
      </c>
      <c r="QU22" t="s">
        <v>403</v>
      </c>
      <c r="QV22" t="s">
        <v>403</v>
      </c>
      <c r="QW22" t="s">
        <v>403</v>
      </c>
      <c r="QX22" t="s">
        <v>403</v>
      </c>
      <c r="QY22" t="s">
        <v>403</v>
      </c>
      <c r="QZ22" t="s">
        <v>403</v>
      </c>
      <c r="RA22" t="s">
        <v>403</v>
      </c>
      <c r="RB22">
        <v>1860</v>
      </c>
      <c r="RC22">
        <v>20000</v>
      </c>
      <c r="RD22">
        <v>26500</v>
      </c>
      <c r="RE22">
        <v>34300</v>
      </c>
      <c r="RF22" t="s">
        <v>403</v>
      </c>
      <c r="RG22" t="s">
        <v>403</v>
      </c>
      <c r="RH22" t="s">
        <v>403</v>
      </c>
      <c r="RI22" t="s">
        <v>403</v>
      </c>
      <c r="RJ22" t="s">
        <v>403</v>
      </c>
      <c r="RK22" t="s">
        <v>403</v>
      </c>
      <c r="RL22" t="s">
        <v>403</v>
      </c>
      <c r="RM22" t="s">
        <v>403</v>
      </c>
      <c r="RN22">
        <v>2225</v>
      </c>
      <c r="RO22">
        <v>25300</v>
      </c>
      <c r="RP22">
        <v>33500</v>
      </c>
      <c r="RQ22">
        <v>43600</v>
      </c>
    </row>
    <row r="23" spans="2:485" x14ac:dyDescent="0.45">
      <c r="B23"/>
      <c r="E23" t="s">
        <v>836</v>
      </c>
      <c r="F23" t="s">
        <v>837</v>
      </c>
      <c r="G23" t="s">
        <v>838</v>
      </c>
      <c r="H23" t="s">
        <v>839</v>
      </c>
      <c r="I23" t="s">
        <v>840</v>
      </c>
      <c r="J23" t="s">
        <v>841</v>
      </c>
      <c r="K23" t="s">
        <v>842</v>
      </c>
      <c r="L23" t="s">
        <v>843</v>
      </c>
      <c r="M23" t="s">
        <v>844</v>
      </c>
      <c r="N23" t="s">
        <v>845</v>
      </c>
      <c r="O23" t="s">
        <v>846</v>
      </c>
      <c r="P23" t="s">
        <v>847</v>
      </c>
      <c r="Q23" t="s">
        <v>848</v>
      </c>
      <c r="R23" t="s">
        <v>849</v>
      </c>
      <c r="S23" t="s">
        <v>850</v>
      </c>
      <c r="T23" t="s">
        <v>851</v>
      </c>
      <c r="U23" t="s">
        <v>852</v>
      </c>
      <c r="V23" t="s">
        <v>853</v>
      </c>
      <c r="W23" t="s">
        <v>854</v>
      </c>
      <c r="X23" t="s">
        <v>855</v>
      </c>
      <c r="Y23" t="s">
        <v>856</v>
      </c>
      <c r="Z23" t="s">
        <v>857</v>
      </c>
      <c r="AA23" t="s">
        <v>858</v>
      </c>
      <c r="AB23" t="s">
        <v>859</v>
      </c>
      <c r="AC23" t="s">
        <v>860</v>
      </c>
      <c r="AD23" t="s">
        <v>861</v>
      </c>
      <c r="AE23" t="s">
        <v>862</v>
      </c>
      <c r="AF23" t="s">
        <v>863</v>
      </c>
      <c r="AG23" t="s">
        <v>864</v>
      </c>
      <c r="AH23" t="s">
        <v>865</v>
      </c>
      <c r="AI23" t="s">
        <v>866</v>
      </c>
      <c r="AJ23" t="s">
        <v>867</v>
      </c>
      <c r="AK23" t="s">
        <v>868</v>
      </c>
      <c r="AL23" t="s">
        <v>869</v>
      </c>
      <c r="AM23" t="s">
        <v>870</v>
      </c>
      <c r="AN23" t="s">
        <v>847</v>
      </c>
      <c r="AO23" t="s">
        <v>871</v>
      </c>
      <c r="AP23">
        <v>695</v>
      </c>
      <c r="AQ23">
        <v>33.200000000000003</v>
      </c>
      <c r="AR23">
        <v>465</v>
      </c>
      <c r="AS23">
        <v>14.2</v>
      </c>
      <c r="AT23">
        <v>2.5</v>
      </c>
      <c r="AU23">
        <v>4.9000000000000004</v>
      </c>
      <c r="AV23">
        <v>13.8</v>
      </c>
      <c r="AW23">
        <v>50.1</v>
      </c>
      <c r="AX23">
        <v>30</v>
      </c>
      <c r="AY23">
        <v>14800</v>
      </c>
      <c r="AZ23">
        <v>21800</v>
      </c>
      <c r="BA23">
        <v>28600</v>
      </c>
      <c r="BB23">
        <v>660</v>
      </c>
      <c r="BC23">
        <v>40.700000000000003</v>
      </c>
      <c r="BD23">
        <v>390</v>
      </c>
      <c r="BE23">
        <v>25.8</v>
      </c>
      <c r="BF23">
        <v>1.7</v>
      </c>
      <c r="BG23">
        <v>12.1</v>
      </c>
      <c r="BH23">
        <v>17.7</v>
      </c>
      <c r="BI23">
        <v>31.9</v>
      </c>
      <c r="BJ23">
        <v>70</v>
      </c>
      <c r="BK23">
        <v>15300</v>
      </c>
      <c r="BL23">
        <v>23100</v>
      </c>
      <c r="BM23">
        <v>29400</v>
      </c>
      <c r="BN23">
        <v>535</v>
      </c>
      <c r="BO23">
        <v>37.4</v>
      </c>
      <c r="BP23">
        <v>335</v>
      </c>
      <c r="BQ23">
        <v>28.4</v>
      </c>
      <c r="BR23">
        <v>2.4</v>
      </c>
      <c r="BS23">
        <v>15.6</v>
      </c>
      <c r="BT23">
        <v>23.2</v>
      </c>
      <c r="BU23">
        <v>31.8</v>
      </c>
      <c r="BV23">
        <v>75</v>
      </c>
      <c r="BW23">
        <v>22500</v>
      </c>
      <c r="BX23">
        <v>29500</v>
      </c>
      <c r="BY23">
        <v>37700</v>
      </c>
      <c r="BZ23">
        <v>435</v>
      </c>
      <c r="CA23">
        <v>45</v>
      </c>
      <c r="CB23">
        <v>240</v>
      </c>
      <c r="CC23">
        <v>22.9</v>
      </c>
      <c r="CD23">
        <v>2.7</v>
      </c>
      <c r="CE23">
        <v>23.3</v>
      </c>
      <c r="CF23">
        <v>27.5</v>
      </c>
      <c r="CG23">
        <v>29.4</v>
      </c>
      <c r="CH23">
        <v>85</v>
      </c>
      <c r="CI23">
        <v>24200</v>
      </c>
      <c r="CJ23">
        <v>30700</v>
      </c>
      <c r="CK23">
        <v>40200</v>
      </c>
      <c r="CL23">
        <v>445</v>
      </c>
      <c r="CM23">
        <v>31.5</v>
      </c>
      <c r="CN23">
        <v>305</v>
      </c>
      <c r="CO23">
        <v>15.3</v>
      </c>
      <c r="CP23">
        <v>2.7</v>
      </c>
      <c r="CQ23">
        <v>5.4</v>
      </c>
      <c r="CR23">
        <v>14.5</v>
      </c>
      <c r="CS23">
        <v>50.5</v>
      </c>
      <c r="CT23">
        <v>20</v>
      </c>
      <c r="CU23">
        <v>14800</v>
      </c>
      <c r="CV23">
        <v>24300</v>
      </c>
      <c r="CW23">
        <v>33400</v>
      </c>
      <c r="CX23">
        <v>400</v>
      </c>
      <c r="CY23">
        <v>39.700000000000003</v>
      </c>
      <c r="CZ23">
        <v>240</v>
      </c>
      <c r="DA23">
        <v>27.1</v>
      </c>
      <c r="DB23">
        <v>1.3</v>
      </c>
      <c r="DC23">
        <v>13.9</v>
      </c>
      <c r="DD23">
        <v>19.100000000000001</v>
      </c>
      <c r="DE23">
        <v>31.8</v>
      </c>
      <c r="DF23">
        <v>50</v>
      </c>
      <c r="DG23">
        <v>15300</v>
      </c>
      <c r="DH23">
        <v>23100</v>
      </c>
      <c r="DI23">
        <v>30500</v>
      </c>
      <c r="DJ23">
        <v>320</v>
      </c>
      <c r="DK23">
        <v>36.5</v>
      </c>
      <c r="DL23">
        <v>205</v>
      </c>
      <c r="DM23">
        <v>28.7</v>
      </c>
      <c r="DN23">
        <v>3.3</v>
      </c>
      <c r="DO23">
        <v>16.399999999999999</v>
      </c>
      <c r="DP23">
        <v>25</v>
      </c>
      <c r="DQ23">
        <v>31.5</v>
      </c>
      <c r="DR23">
        <v>50</v>
      </c>
      <c r="DS23">
        <v>22500</v>
      </c>
      <c r="DT23">
        <v>30400</v>
      </c>
      <c r="DU23">
        <v>37900</v>
      </c>
      <c r="DV23">
        <v>275</v>
      </c>
      <c r="DW23">
        <v>44.7</v>
      </c>
      <c r="DX23">
        <v>150</v>
      </c>
      <c r="DY23">
        <v>24.8</v>
      </c>
      <c r="DZ23">
        <v>3.2</v>
      </c>
      <c r="EA23">
        <v>22.4</v>
      </c>
      <c r="EB23">
        <v>25</v>
      </c>
      <c r="EC23">
        <v>27.3</v>
      </c>
      <c r="ED23">
        <v>55</v>
      </c>
      <c r="EE23">
        <v>24200</v>
      </c>
      <c r="EF23">
        <v>32100</v>
      </c>
      <c r="EG23">
        <v>41500</v>
      </c>
      <c r="EH23">
        <v>250</v>
      </c>
      <c r="EI23">
        <v>36.1</v>
      </c>
      <c r="EJ23">
        <v>160</v>
      </c>
      <c r="EK23">
        <v>12.3</v>
      </c>
      <c r="EL23">
        <v>2.2000000000000002</v>
      </c>
      <c r="EM23">
        <v>4</v>
      </c>
      <c r="EN23">
        <v>12.5</v>
      </c>
      <c r="EO23">
        <v>49.3</v>
      </c>
      <c r="EP23" t="s">
        <v>403</v>
      </c>
      <c r="EQ23" t="s">
        <v>403</v>
      </c>
      <c r="ER23" t="s">
        <v>403</v>
      </c>
      <c r="ES23" t="s">
        <v>403</v>
      </c>
      <c r="ET23">
        <v>260</v>
      </c>
      <c r="EU23">
        <v>42.2</v>
      </c>
      <c r="EV23">
        <v>150</v>
      </c>
      <c r="EW23">
        <v>23.6</v>
      </c>
      <c r="EX23">
        <v>2.2999999999999998</v>
      </c>
      <c r="EY23">
        <v>9.1999999999999993</v>
      </c>
      <c r="EZ23">
        <v>15.6</v>
      </c>
      <c r="FA23">
        <v>31.9</v>
      </c>
      <c r="FB23">
        <v>20</v>
      </c>
      <c r="FC23">
        <v>12100</v>
      </c>
      <c r="FD23">
        <v>23400</v>
      </c>
      <c r="FE23">
        <v>29100</v>
      </c>
      <c r="FF23">
        <v>215</v>
      </c>
      <c r="FG23">
        <v>38.700000000000003</v>
      </c>
      <c r="FH23">
        <v>130</v>
      </c>
      <c r="FI23">
        <v>27.9</v>
      </c>
      <c r="FJ23">
        <v>1.1000000000000001</v>
      </c>
      <c r="FK23">
        <v>14.3</v>
      </c>
      <c r="FL23">
        <v>20.5</v>
      </c>
      <c r="FM23">
        <v>32.299999999999997</v>
      </c>
      <c r="FN23">
        <v>30</v>
      </c>
      <c r="FO23">
        <v>20400</v>
      </c>
      <c r="FP23">
        <v>27700</v>
      </c>
      <c r="FQ23">
        <v>34800</v>
      </c>
      <c r="FR23">
        <v>160</v>
      </c>
      <c r="FS23">
        <v>45.5</v>
      </c>
      <c r="FT23">
        <v>90</v>
      </c>
      <c r="FU23">
        <v>19.7</v>
      </c>
      <c r="FV23">
        <v>1.9</v>
      </c>
      <c r="FW23">
        <v>24.9</v>
      </c>
      <c r="FX23">
        <v>31.7</v>
      </c>
      <c r="FY23">
        <v>33</v>
      </c>
      <c r="FZ23">
        <v>35</v>
      </c>
      <c r="GA23">
        <v>25200</v>
      </c>
      <c r="GB23">
        <v>30500</v>
      </c>
      <c r="GC23">
        <v>36300</v>
      </c>
      <c r="GD23">
        <v>740</v>
      </c>
      <c r="GE23">
        <v>31.3</v>
      </c>
      <c r="GF23">
        <v>510</v>
      </c>
      <c r="GG23">
        <v>15.2</v>
      </c>
      <c r="GH23">
        <v>2.9</v>
      </c>
      <c r="GI23">
        <v>6.8</v>
      </c>
      <c r="GJ23">
        <v>17.7</v>
      </c>
      <c r="GK23">
        <v>50.6</v>
      </c>
      <c r="GL23">
        <v>40</v>
      </c>
      <c r="GM23">
        <v>9200</v>
      </c>
      <c r="GN23">
        <v>17500</v>
      </c>
      <c r="GO23">
        <v>27200</v>
      </c>
      <c r="GP23">
        <v>600</v>
      </c>
      <c r="GQ23">
        <v>41.6</v>
      </c>
      <c r="GR23">
        <v>350</v>
      </c>
      <c r="GS23">
        <v>23.4</v>
      </c>
      <c r="GT23">
        <v>3.3</v>
      </c>
      <c r="GU23">
        <v>11.3</v>
      </c>
      <c r="GV23">
        <v>18.600000000000001</v>
      </c>
      <c r="GW23">
        <v>31.7</v>
      </c>
      <c r="GX23">
        <v>60</v>
      </c>
      <c r="GY23">
        <v>18900</v>
      </c>
      <c r="GZ23">
        <v>24500</v>
      </c>
      <c r="HA23">
        <v>30900</v>
      </c>
      <c r="HB23">
        <v>550</v>
      </c>
      <c r="HC23">
        <v>37.299999999999997</v>
      </c>
      <c r="HD23">
        <v>345</v>
      </c>
      <c r="HE23">
        <v>27.4</v>
      </c>
      <c r="HF23">
        <v>2.1</v>
      </c>
      <c r="HG23">
        <v>17.2</v>
      </c>
      <c r="HH23">
        <v>24.1</v>
      </c>
      <c r="HI23">
        <v>33.299999999999997</v>
      </c>
      <c r="HJ23">
        <v>80</v>
      </c>
      <c r="HK23">
        <v>18700</v>
      </c>
      <c r="HL23">
        <v>26200</v>
      </c>
      <c r="HM23">
        <v>34700</v>
      </c>
      <c r="HN23">
        <v>355</v>
      </c>
      <c r="HO23">
        <v>44.7</v>
      </c>
      <c r="HP23">
        <v>195</v>
      </c>
      <c r="HQ23">
        <v>23.9</v>
      </c>
      <c r="HR23">
        <v>2.9</v>
      </c>
      <c r="HS23">
        <v>21.9</v>
      </c>
      <c r="HT23">
        <v>25.3</v>
      </c>
      <c r="HU23">
        <v>28.5</v>
      </c>
      <c r="HV23">
        <v>65</v>
      </c>
      <c r="HW23">
        <v>21700</v>
      </c>
      <c r="HX23">
        <v>32600</v>
      </c>
      <c r="HY23">
        <v>47900</v>
      </c>
      <c r="HZ23">
        <v>445</v>
      </c>
      <c r="IA23">
        <v>29.4</v>
      </c>
      <c r="IB23">
        <v>315</v>
      </c>
      <c r="IC23">
        <v>13.4</v>
      </c>
      <c r="ID23">
        <v>3</v>
      </c>
      <c r="IE23">
        <v>6.8</v>
      </c>
      <c r="IF23">
        <v>16.7</v>
      </c>
      <c r="IG23">
        <v>54.1</v>
      </c>
      <c r="IH23">
        <v>25</v>
      </c>
      <c r="II23">
        <v>9200</v>
      </c>
      <c r="IJ23">
        <v>17500</v>
      </c>
      <c r="IK23">
        <v>24100</v>
      </c>
      <c r="IL23">
        <v>360</v>
      </c>
      <c r="IM23">
        <v>45.1</v>
      </c>
      <c r="IN23">
        <v>195</v>
      </c>
      <c r="IO23">
        <v>20.9</v>
      </c>
      <c r="IP23">
        <v>3.2</v>
      </c>
      <c r="IQ23">
        <v>11.8</v>
      </c>
      <c r="IR23">
        <v>19.8</v>
      </c>
      <c r="IS23">
        <v>30.8</v>
      </c>
      <c r="IT23">
        <v>40</v>
      </c>
      <c r="IU23">
        <v>19100</v>
      </c>
      <c r="IV23">
        <v>26200</v>
      </c>
      <c r="IW23">
        <v>32000</v>
      </c>
      <c r="IX23">
        <v>350</v>
      </c>
      <c r="IY23">
        <v>36.700000000000003</v>
      </c>
      <c r="IZ23">
        <v>220</v>
      </c>
      <c r="JA23">
        <v>27.3</v>
      </c>
      <c r="JB23">
        <v>2.1</v>
      </c>
      <c r="JC23">
        <v>17.600000000000001</v>
      </c>
      <c r="JD23">
        <v>25.1</v>
      </c>
      <c r="JE23">
        <v>33.799999999999997</v>
      </c>
      <c r="JF23">
        <v>55</v>
      </c>
      <c r="JG23">
        <v>18700</v>
      </c>
      <c r="JH23">
        <v>25000</v>
      </c>
      <c r="JI23">
        <v>30700</v>
      </c>
      <c r="JJ23">
        <v>225</v>
      </c>
      <c r="JK23">
        <v>43.2</v>
      </c>
      <c r="JL23">
        <v>130</v>
      </c>
      <c r="JM23">
        <v>23.9</v>
      </c>
      <c r="JN23">
        <v>2.4</v>
      </c>
      <c r="JO23">
        <v>25.4</v>
      </c>
      <c r="JP23">
        <v>28.6</v>
      </c>
      <c r="JQ23">
        <v>30.6</v>
      </c>
      <c r="JR23">
        <v>45</v>
      </c>
      <c r="JS23">
        <v>19400</v>
      </c>
      <c r="JT23">
        <v>32600</v>
      </c>
      <c r="JU23">
        <v>42200</v>
      </c>
      <c r="JV23">
        <v>295</v>
      </c>
      <c r="JW23">
        <v>34</v>
      </c>
      <c r="JX23">
        <v>195</v>
      </c>
      <c r="JY23">
        <v>18</v>
      </c>
      <c r="JZ23">
        <v>2.6</v>
      </c>
      <c r="KA23">
        <v>6.7</v>
      </c>
      <c r="KB23">
        <v>19.3</v>
      </c>
      <c r="KC23">
        <v>45.5</v>
      </c>
      <c r="KD23">
        <v>15</v>
      </c>
      <c r="KE23">
        <v>9700</v>
      </c>
      <c r="KF23">
        <v>16900</v>
      </c>
      <c r="KG23">
        <v>27800</v>
      </c>
      <c r="KH23">
        <v>240</v>
      </c>
      <c r="KI23">
        <v>36.299999999999997</v>
      </c>
      <c r="KJ23">
        <v>155</v>
      </c>
      <c r="KK23">
        <v>27.1</v>
      </c>
      <c r="KL23">
        <v>3.5</v>
      </c>
      <c r="KM23">
        <v>10.6</v>
      </c>
      <c r="KN23">
        <v>16.899999999999999</v>
      </c>
      <c r="KO23">
        <v>33.1</v>
      </c>
      <c r="KP23">
        <v>25</v>
      </c>
      <c r="KQ23">
        <v>18100</v>
      </c>
      <c r="KR23">
        <v>23200</v>
      </c>
      <c r="KS23">
        <v>29300</v>
      </c>
      <c r="KT23">
        <v>200</v>
      </c>
      <c r="KU23">
        <v>38.200000000000003</v>
      </c>
      <c r="KV23">
        <v>120</v>
      </c>
      <c r="KW23">
        <v>27.4</v>
      </c>
      <c r="KX23">
        <v>2.2000000000000002</v>
      </c>
      <c r="KY23">
        <v>16.399999999999999</v>
      </c>
      <c r="KZ23">
        <v>22.2</v>
      </c>
      <c r="LA23">
        <v>32.200000000000003</v>
      </c>
      <c r="LB23">
        <v>30</v>
      </c>
      <c r="LC23">
        <v>17000</v>
      </c>
      <c r="LD23">
        <v>30700</v>
      </c>
      <c r="LE23">
        <v>36600</v>
      </c>
      <c r="LF23">
        <v>130</v>
      </c>
      <c r="LG23">
        <v>47.3</v>
      </c>
      <c r="LH23">
        <v>70</v>
      </c>
      <c r="LI23">
        <v>23.8</v>
      </c>
      <c r="LJ23">
        <v>3.9</v>
      </c>
      <c r="LK23">
        <v>16</v>
      </c>
      <c r="LL23">
        <v>19.7</v>
      </c>
      <c r="LM23">
        <v>25</v>
      </c>
      <c r="LN23">
        <v>15</v>
      </c>
      <c r="LO23">
        <v>25700</v>
      </c>
      <c r="LP23">
        <v>32300</v>
      </c>
      <c r="LQ23">
        <v>59400</v>
      </c>
      <c r="LR23">
        <v>660</v>
      </c>
      <c r="LS23">
        <v>28.8</v>
      </c>
      <c r="LT23">
        <v>470</v>
      </c>
      <c r="LU23">
        <v>17.3</v>
      </c>
      <c r="LV23">
        <v>1.8</v>
      </c>
      <c r="LW23">
        <v>9.1</v>
      </c>
      <c r="LX23">
        <v>16.899999999999999</v>
      </c>
      <c r="LY23">
        <v>52</v>
      </c>
      <c r="LZ23">
        <v>45</v>
      </c>
      <c r="MA23">
        <v>13000</v>
      </c>
      <c r="MB23">
        <v>17900</v>
      </c>
      <c r="MC23">
        <v>24700</v>
      </c>
      <c r="MD23">
        <v>660</v>
      </c>
      <c r="ME23">
        <v>28.8</v>
      </c>
      <c r="MF23">
        <v>470</v>
      </c>
      <c r="MG23">
        <v>17.3</v>
      </c>
      <c r="MH23">
        <v>1.8</v>
      </c>
      <c r="MI23">
        <v>9.1</v>
      </c>
      <c r="MJ23">
        <v>16.899999999999999</v>
      </c>
      <c r="MK23">
        <v>52</v>
      </c>
      <c r="ML23">
        <v>45</v>
      </c>
      <c r="MM23">
        <v>13000</v>
      </c>
      <c r="MN23">
        <v>17900</v>
      </c>
      <c r="MO23">
        <v>24700</v>
      </c>
      <c r="MP23">
        <v>535</v>
      </c>
      <c r="MQ23">
        <v>36.6</v>
      </c>
      <c r="MR23">
        <v>340</v>
      </c>
      <c r="MS23">
        <v>25.6</v>
      </c>
      <c r="MT23">
        <v>2.7</v>
      </c>
      <c r="MU23">
        <v>11.4</v>
      </c>
      <c r="MV23">
        <v>22.1</v>
      </c>
      <c r="MW23">
        <v>35</v>
      </c>
      <c r="MX23">
        <v>55</v>
      </c>
      <c r="MY23">
        <v>13600</v>
      </c>
      <c r="MZ23">
        <v>23800</v>
      </c>
      <c r="NA23">
        <v>29200</v>
      </c>
      <c r="NB23">
        <v>505</v>
      </c>
      <c r="NC23">
        <v>38.5</v>
      </c>
      <c r="ND23">
        <v>310</v>
      </c>
      <c r="NE23">
        <v>30.8</v>
      </c>
      <c r="NF23">
        <v>1.4</v>
      </c>
      <c r="NG23">
        <v>13.1</v>
      </c>
      <c r="NH23">
        <v>21.4</v>
      </c>
      <c r="NI23">
        <v>29.2</v>
      </c>
      <c r="NJ23">
        <v>55</v>
      </c>
      <c r="NK23">
        <v>17800</v>
      </c>
      <c r="NL23">
        <v>26100</v>
      </c>
      <c r="NM23">
        <v>31700</v>
      </c>
      <c r="NN23">
        <v>295</v>
      </c>
      <c r="NO23">
        <v>46.2</v>
      </c>
      <c r="NP23">
        <v>160</v>
      </c>
      <c r="NQ23">
        <v>21.9</v>
      </c>
      <c r="NR23">
        <v>1.8</v>
      </c>
      <c r="NS23">
        <v>26</v>
      </c>
      <c r="NT23">
        <v>27.6</v>
      </c>
      <c r="NU23">
        <v>30.2</v>
      </c>
      <c r="NV23">
        <v>70</v>
      </c>
      <c r="NW23">
        <v>22800</v>
      </c>
      <c r="NX23">
        <v>32800</v>
      </c>
      <c r="NY23">
        <v>56900</v>
      </c>
      <c r="NZ23">
        <v>400</v>
      </c>
      <c r="OA23">
        <v>29.5</v>
      </c>
      <c r="OB23">
        <v>280</v>
      </c>
      <c r="OC23">
        <v>17.3</v>
      </c>
      <c r="OD23">
        <v>2.1</v>
      </c>
      <c r="OE23">
        <v>9.6</v>
      </c>
      <c r="OF23">
        <v>17.100000000000001</v>
      </c>
      <c r="OG23">
        <v>51.1</v>
      </c>
      <c r="OH23">
        <v>30</v>
      </c>
      <c r="OI23">
        <v>13000</v>
      </c>
      <c r="OJ23">
        <v>17100</v>
      </c>
      <c r="OK23">
        <v>24000</v>
      </c>
      <c r="OL23">
        <v>320</v>
      </c>
      <c r="OM23">
        <v>36.299999999999997</v>
      </c>
      <c r="ON23">
        <v>205</v>
      </c>
      <c r="OO23">
        <v>27.4</v>
      </c>
      <c r="OP23">
        <v>2.8</v>
      </c>
      <c r="OQ23">
        <v>10.199999999999999</v>
      </c>
      <c r="OR23">
        <v>22.2</v>
      </c>
      <c r="OS23">
        <v>33.4</v>
      </c>
      <c r="OT23">
        <v>30</v>
      </c>
      <c r="OU23">
        <v>17300</v>
      </c>
      <c r="OV23">
        <v>24200</v>
      </c>
      <c r="OW23">
        <v>29000</v>
      </c>
      <c r="OX23">
        <v>315</v>
      </c>
      <c r="OY23">
        <v>39.799999999999997</v>
      </c>
      <c r="OZ23">
        <v>190</v>
      </c>
      <c r="PA23">
        <v>32.5</v>
      </c>
      <c r="PB23">
        <v>1.7</v>
      </c>
      <c r="PC23">
        <v>11.3</v>
      </c>
      <c r="PD23">
        <v>19</v>
      </c>
      <c r="PE23">
        <v>26</v>
      </c>
      <c r="PF23">
        <v>30</v>
      </c>
      <c r="PG23">
        <v>15700</v>
      </c>
      <c r="PH23">
        <v>26100</v>
      </c>
      <c r="PI23">
        <v>32200</v>
      </c>
      <c r="PJ23">
        <v>190</v>
      </c>
      <c r="PK23">
        <v>49.8</v>
      </c>
      <c r="PL23">
        <v>95</v>
      </c>
      <c r="PM23">
        <v>19.5</v>
      </c>
      <c r="PN23">
        <v>2.7</v>
      </c>
      <c r="PO23">
        <v>23</v>
      </c>
      <c r="PP23">
        <v>25.4</v>
      </c>
      <c r="PQ23">
        <v>28</v>
      </c>
      <c r="PR23">
        <v>40</v>
      </c>
      <c r="PS23">
        <v>21300</v>
      </c>
      <c r="PT23">
        <v>29900</v>
      </c>
      <c r="PU23">
        <v>47000</v>
      </c>
      <c r="PV23">
        <v>260</v>
      </c>
      <c r="PW23">
        <v>27.8</v>
      </c>
      <c r="PX23">
        <v>190</v>
      </c>
      <c r="PY23">
        <v>17.3</v>
      </c>
      <c r="PZ23">
        <v>1.4</v>
      </c>
      <c r="QA23">
        <v>8.5</v>
      </c>
      <c r="QB23">
        <v>16.5</v>
      </c>
      <c r="QC23">
        <v>53.5</v>
      </c>
      <c r="QD23">
        <v>15</v>
      </c>
      <c r="QE23">
        <v>13400</v>
      </c>
      <c r="QF23">
        <v>18600</v>
      </c>
      <c r="QG23">
        <v>24700</v>
      </c>
      <c r="QH23">
        <v>215</v>
      </c>
      <c r="QI23">
        <v>37.1</v>
      </c>
      <c r="QJ23">
        <v>135</v>
      </c>
      <c r="QK23">
        <v>22.9</v>
      </c>
      <c r="QL23">
        <v>2.6</v>
      </c>
      <c r="QM23">
        <v>13.3</v>
      </c>
      <c r="QN23">
        <v>22</v>
      </c>
      <c r="QO23">
        <v>37.4</v>
      </c>
      <c r="QP23">
        <v>25</v>
      </c>
      <c r="QQ23">
        <v>9700</v>
      </c>
      <c r="QR23">
        <v>21800</v>
      </c>
      <c r="QS23">
        <v>30400</v>
      </c>
      <c r="QT23">
        <v>215</v>
      </c>
      <c r="QU23">
        <v>38.700000000000003</v>
      </c>
      <c r="QV23">
        <v>130</v>
      </c>
      <c r="QW23">
        <v>27.9</v>
      </c>
      <c r="QX23">
        <v>1.1000000000000001</v>
      </c>
      <c r="QY23">
        <v>14.3</v>
      </c>
      <c r="QZ23">
        <v>20.5</v>
      </c>
      <c r="RA23">
        <v>32.299999999999997</v>
      </c>
      <c r="RB23">
        <v>30</v>
      </c>
      <c r="RC23">
        <v>20400</v>
      </c>
      <c r="RD23">
        <v>27700</v>
      </c>
      <c r="RE23">
        <v>34800</v>
      </c>
      <c r="RF23">
        <v>105</v>
      </c>
      <c r="RG23">
        <v>39.4</v>
      </c>
      <c r="RH23">
        <v>60</v>
      </c>
      <c r="RI23">
        <v>26.3</v>
      </c>
      <c r="RJ23">
        <v>0</v>
      </c>
      <c r="RK23">
        <v>31.5</v>
      </c>
      <c r="RL23">
        <v>31.8</v>
      </c>
      <c r="RM23">
        <v>34.200000000000003</v>
      </c>
      <c r="RN23">
        <v>30</v>
      </c>
      <c r="RO23">
        <v>27300</v>
      </c>
      <c r="RP23">
        <v>37300</v>
      </c>
      <c r="RQ23">
        <v>66900</v>
      </c>
    </row>
    <row r="24" spans="2:485" x14ac:dyDescent="0.45">
      <c r="B24"/>
      <c r="E24" t="s">
        <v>872</v>
      </c>
      <c r="F24" t="s">
        <v>873</v>
      </c>
      <c r="G24" t="s">
        <v>874</v>
      </c>
      <c r="H24" t="s">
        <v>875</v>
      </c>
      <c r="I24" t="s">
        <v>876</v>
      </c>
      <c r="J24" t="s">
        <v>877</v>
      </c>
      <c r="K24" t="s">
        <v>878</v>
      </c>
      <c r="L24" t="s">
        <v>879</v>
      </c>
      <c r="M24" t="s">
        <v>880</v>
      </c>
      <c r="N24" t="s">
        <v>881</v>
      </c>
      <c r="O24" t="s">
        <v>882</v>
      </c>
      <c r="P24" t="s">
        <v>883</v>
      </c>
      <c r="Q24" t="s">
        <v>884</v>
      </c>
      <c r="R24" t="s">
        <v>885</v>
      </c>
      <c r="S24" t="s">
        <v>886</v>
      </c>
      <c r="T24" t="s">
        <v>887</v>
      </c>
      <c r="U24" t="s">
        <v>888</v>
      </c>
      <c r="V24" t="s">
        <v>889</v>
      </c>
      <c r="W24" t="s">
        <v>890</v>
      </c>
      <c r="X24" t="s">
        <v>891</v>
      </c>
      <c r="Y24" t="s">
        <v>892</v>
      </c>
      <c r="Z24" t="s">
        <v>893</v>
      </c>
      <c r="AA24" t="s">
        <v>894</v>
      </c>
      <c r="AB24" t="s">
        <v>895</v>
      </c>
      <c r="AC24" t="s">
        <v>896</v>
      </c>
      <c r="AD24" t="s">
        <v>897</v>
      </c>
      <c r="AE24" t="s">
        <v>898</v>
      </c>
      <c r="AF24" t="s">
        <v>899</v>
      </c>
      <c r="AG24" t="s">
        <v>900</v>
      </c>
      <c r="AH24" t="s">
        <v>901</v>
      </c>
      <c r="AI24" t="s">
        <v>902</v>
      </c>
      <c r="AJ24" t="s">
        <v>903</v>
      </c>
      <c r="AK24" t="s">
        <v>904</v>
      </c>
      <c r="AL24" t="s">
        <v>905</v>
      </c>
      <c r="AM24" t="s">
        <v>906</v>
      </c>
      <c r="AN24" t="s">
        <v>883</v>
      </c>
      <c r="AO24" t="s">
        <v>907</v>
      </c>
      <c r="AP24">
        <v>135</v>
      </c>
      <c r="AQ24">
        <v>21.2</v>
      </c>
      <c r="AR24">
        <v>105</v>
      </c>
      <c r="AS24">
        <v>17.3</v>
      </c>
      <c r="AT24">
        <v>6.5</v>
      </c>
      <c r="AU24">
        <v>26.5</v>
      </c>
      <c r="AV24">
        <v>41.9</v>
      </c>
      <c r="AW24">
        <v>55</v>
      </c>
      <c r="AX24">
        <v>30</v>
      </c>
      <c r="AY24">
        <v>12700</v>
      </c>
      <c r="AZ24">
        <v>18000</v>
      </c>
      <c r="BA24">
        <v>21900</v>
      </c>
      <c r="BB24">
        <v>150</v>
      </c>
      <c r="BC24">
        <v>23.7</v>
      </c>
      <c r="BD24">
        <v>115</v>
      </c>
      <c r="BE24">
        <v>21.6</v>
      </c>
      <c r="BF24">
        <v>8.6999999999999993</v>
      </c>
      <c r="BG24">
        <v>33.200000000000003</v>
      </c>
      <c r="BH24">
        <v>41.1</v>
      </c>
      <c r="BI24">
        <v>46.1</v>
      </c>
      <c r="BJ24">
        <v>45</v>
      </c>
      <c r="BK24">
        <v>17600</v>
      </c>
      <c r="BL24">
        <v>21600</v>
      </c>
      <c r="BM24">
        <v>27600</v>
      </c>
      <c r="BN24">
        <v>130</v>
      </c>
      <c r="BO24">
        <v>32</v>
      </c>
      <c r="BP24">
        <v>85</v>
      </c>
      <c r="BQ24">
        <v>23.5</v>
      </c>
      <c r="BR24">
        <v>4</v>
      </c>
      <c r="BS24">
        <v>34.299999999999997</v>
      </c>
      <c r="BT24">
        <v>37</v>
      </c>
      <c r="BU24">
        <v>40.6</v>
      </c>
      <c r="BV24">
        <v>40</v>
      </c>
      <c r="BW24">
        <v>16600</v>
      </c>
      <c r="BX24">
        <v>24500</v>
      </c>
      <c r="BY24">
        <v>32400</v>
      </c>
      <c r="BZ24">
        <v>90</v>
      </c>
      <c r="CA24">
        <v>30.9</v>
      </c>
      <c r="CB24">
        <v>65</v>
      </c>
      <c r="CC24">
        <v>30.6</v>
      </c>
      <c r="CD24">
        <v>3.3</v>
      </c>
      <c r="CE24">
        <v>30.6</v>
      </c>
      <c r="CF24">
        <v>32.4</v>
      </c>
      <c r="CG24">
        <v>35.200000000000003</v>
      </c>
      <c r="CH24">
        <v>25</v>
      </c>
      <c r="CI24">
        <v>22200</v>
      </c>
      <c r="CJ24">
        <v>37500</v>
      </c>
      <c r="CK24">
        <v>48500</v>
      </c>
      <c r="CL24">
        <v>45</v>
      </c>
      <c r="CM24">
        <v>10.1</v>
      </c>
      <c r="CN24">
        <v>40</v>
      </c>
      <c r="CO24">
        <v>10.1</v>
      </c>
      <c r="CP24">
        <v>6.7</v>
      </c>
      <c r="CQ24">
        <v>37.1</v>
      </c>
      <c r="CR24">
        <v>55.1</v>
      </c>
      <c r="CS24">
        <v>73</v>
      </c>
      <c r="CT24">
        <v>15</v>
      </c>
      <c r="CU24">
        <v>10800</v>
      </c>
      <c r="CV24">
        <v>18300</v>
      </c>
      <c r="CW24">
        <v>19900</v>
      </c>
      <c r="CX24">
        <v>55</v>
      </c>
      <c r="CY24">
        <v>10.199999999999999</v>
      </c>
      <c r="CZ24">
        <v>50</v>
      </c>
      <c r="DA24">
        <v>22.3</v>
      </c>
      <c r="DB24">
        <v>9.6</v>
      </c>
      <c r="DC24">
        <v>42.1</v>
      </c>
      <c r="DD24">
        <v>51.4</v>
      </c>
      <c r="DE24">
        <v>57.9</v>
      </c>
      <c r="DF24">
        <v>20</v>
      </c>
      <c r="DG24">
        <v>18300</v>
      </c>
      <c r="DH24">
        <v>20600</v>
      </c>
      <c r="DI24">
        <v>27600</v>
      </c>
      <c r="DJ24">
        <v>40</v>
      </c>
      <c r="DK24">
        <v>32.4</v>
      </c>
      <c r="DL24">
        <v>25</v>
      </c>
      <c r="DM24">
        <v>14.1</v>
      </c>
      <c r="DN24">
        <v>6.8</v>
      </c>
      <c r="DO24">
        <v>41.5</v>
      </c>
      <c r="DP24">
        <v>44.1</v>
      </c>
      <c r="DQ24">
        <v>46.7</v>
      </c>
      <c r="DR24">
        <v>15</v>
      </c>
      <c r="DS24">
        <v>16000</v>
      </c>
      <c r="DT24">
        <v>20900</v>
      </c>
      <c r="DU24">
        <v>25300</v>
      </c>
      <c r="DV24">
        <v>40</v>
      </c>
      <c r="DW24">
        <v>34.6</v>
      </c>
      <c r="DX24">
        <v>25</v>
      </c>
      <c r="DY24">
        <v>32.5</v>
      </c>
      <c r="DZ24">
        <v>2.5</v>
      </c>
      <c r="EA24">
        <v>26.6</v>
      </c>
      <c r="EB24">
        <v>26.6</v>
      </c>
      <c r="EC24">
        <v>30.4</v>
      </c>
      <c r="ED24" t="s">
        <v>403</v>
      </c>
      <c r="EE24" t="s">
        <v>403</v>
      </c>
      <c r="EF24" t="s">
        <v>403</v>
      </c>
      <c r="EG24" t="s">
        <v>403</v>
      </c>
      <c r="EH24" t="e">
        <v>#N/A</v>
      </c>
      <c r="EI24" t="e">
        <v>#N/A</v>
      </c>
      <c r="EJ24" t="e">
        <v>#N/A</v>
      </c>
      <c r="EK24" t="e">
        <v>#N/A</v>
      </c>
      <c r="EL24" t="e">
        <v>#N/A</v>
      </c>
      <c r="EM24" t="e">
        <v>#N/A</v>
      </c>
      <c r="EN24" t="e">
        <v>#N/A</v>
      </c>
      <c r="EO24" t="e">
        <v>#N/A</v>
      </c>
      <c r="EP24" t="e">
        <v>#N/A</v>
      </c>
      <c r="EQ24" t="e">
        <v>#N/A</v>
      </c>
      <c r="ER24" t="e">
        <v>#N/A</v>
      </c>
      <c r="ES24" t="e">
        <v>#N/A</v>
      </c>
      <c r="ET24" t="e">
        <v>#N/A</v>
      </c>
      <c r="EU24" t="e">
        <v>#N/A</v>
      </c>
      <c r="EV24" t="e">
        <v>#N/A</v>
      </c>
      <c r="EW24" t="e">
        <v>#N/A</v>
      </c>
      <c r="EX24" t="e">
        <v>#N/A</v>
      </c>
      <c r="EY24" t="e">
        <v>#N/A</v>
      </c>
      <c r="EZ24" t="e">
        <v>#N/A</v>
      </c>
      <c r="FA24" t="e">
        <v>#N/A</v>
      </c>
      <c r="FB24" t="e">
        <v>#N/A</v>
      </c>
      <c r="FC24" t="e">
        <v>#N/A</v>
      </c>
      <c r="FD24" t="e">
        <v>#N/A</v>
      </c>
      <c r="FE24" t="e">
        <v>#N/A</v>
      </c>
      <c r="FF24" t="e">
        <v>#N/A</v>
      </c>
      <c r="FG24" t="e">
        <v>#N/A</v>
      </c>
      <c r="FH24" t="e">
        <v>#N/A</v>
      </c>
      <c r="FI24" t="e">
        <v>#N/A</v>
      </c>
      <c r="FJ24" t="e">
        <v>#N/A</v>
      </c>
      <c r="FK24" t="e">
        <v>#N/A</v>
      </c>
      <c r="FL24" t="e">
        <v>#N/A</v>
      </c>
      <c r="FM24" t="e">
        <v>#N/A</v>
      </c>
      <c r="FN24" t="e">
        <v>#N/A</v>
      </c>
      <c r="FO24" t="e">
        <v>#N/A</v>
      </c>
      <c r="FP24" t="e">
        <v>#N/A</v>
      </c>
      <c r="FQ24" t="e">
        <v>#N/A</v>
      </c>
      <c r="FR24" t="e">
        <v>#N/A</v>
      </c>
      <c r="FS24" t="e">
        <v>#N/A</v>
      </c>
      <c r="FT24" t="e">
        <v>#N/A</v>
      </c>
      <c r="FU24" t="e">
        <v>#N/A</v>
      </c>
      <c r="FV24" t="e">
        <v>#N/A</v>
      </c>
      <c r="FW24" t="e">
        <v>#N/A</v>
      </c>
      <c r="FX24" t="e">
        <v>#N/A</v>
      </c>
      <c r="FY24" t="e">
        <v>#N/A</v>
      </c>
      <c r="FZ24" t="e">
        <v>#N/A</v>
      </c>
      <c r="GA24" t="e">
        <v>#N/A</v>
      </c>
      <c r="GB24" t="e">
        <v>#N/A</v>
      </c>
      <c r="GC24" t="e">
        <v>#N/A</v>
      </c>
      <c r="GD24">
        <v>140</v>
      </c>
      <c r="GE24">
        <v>19.3</v>
      </c>
      <c r="GF24">
        <v>115</v>
      </c>
      <c r="GG24">
        <v>17.8</v>
      </c>
      <c r="GH24">
        <v>6.6</v>
      </c>
      <c r="GI24">
        <v>23.1</v>
      </c>
      <c r="GJ24">
        <v>34.4</v>
      </c>
      <c r="GK24">
        <v>56.3</v>
      </c>
      <c r="GL24">
        <v>30</v>
      </c>
      <c r="GM24">
        <v>12700</v>
      </c>
      <c r="GN24">
        <v>16800</v>
      </c>
      <c r="GO24">
        <v>20800</v>
      </c>
      <c r="GP24">
        <v>120</v>
      </c>
      <c r="GQ24">
        <v>24.9</v>
      </c>
      <c r="GR24">
        <v>90</v>
      </c>
      <c r="GS24">
        <v>23.4</v>
      </c>
      <c r="GT24">
        <v>3.3</v>
      </c>
      <c r="GU24">
        <v>33.700000000000003</v>
      </c>
      <c r="GV24">
        <v>44.2</v>
      </c>
      <c r="GW24">
        <v>48.3</v>
      </c>
      <c r="GX24">
        <v>40</v>
      </c>
      <c r="GY24">
        <v>15700</v>
      </c>
      <c r="GZ24">
        <v>19700</v>
      </c>
      <c r="HA24">
        <v>27000</v>
      </c>
      <c r="HB24">
        <v>115</v>
      </c>
      <c r="HC24">
        <v>32.4</v>
      </c>
      <c r="HD24">
        <v>80</v>
      </c>
      <c r="HE24">
        <v>31.3</v>
      </c>
      <c r="HF24">
        <v>5.4</v>
      </c>
      <c r="HG24">
        <v>24.1</v>
      </c>
      <c r="HH24">
        <v>28.3</v>
      </c>
      <c r="HI24">
        <v>30.9</v>
      </c>
      <c r="HJ24">
        <v>30</v>
      </c>
      <c r="HK24">
        <v>17100</v>
      </c>
      <c r="HL24">
        <v>23800</v>
      </c>
      <c r="HM24">
        <v>38400</v>
      </c>
      <c r="HN24">
        <v>60</v>
      </c>
      <c r="HO24">
        <v>46.9</v>
      </c>
      <c r="HP24">
        <v>30</v>
      </c>
      <c r="HQ24">
        <v>26.7</v>
      </c>
      <c r="HR24">
        <v>2.5</v>
      </c>
      <c r="HS24">
        <v>23.9</v>
      </c>
      <c r="HT24">
        <v>23.9</v>
      </c>
      <c r="HU24">
        <v>23.9</v>
      </c>
      <c r="HV24">
        <v>15</v>
      </c>
      <c r="HW24">
        <v>30100</v>
      </c>
      <c r="HX24">
        <v>34600</v>
      </c>
      <c r="HY24">
        <v>43300</v>
      </c>
      <c r="HZ24">
        <v>50</v>
      </c>
      <c r="IA24">
        <v>12.3</v>
      </c>
      <c r="IB24">
        <v>45</v>
      </c>
      <c r="IC24">
        <v>16.899999999999999</v>
      </c>
      <c r="ID24">
        <v>9.9</v>
      </c>
      <c r="IE24">
        <v>33.1</v>
      </c>
      <c r="IF24">
        <v>42.1</v>
      </c>
      <c r="IG24">
        <v>60.9</v>
      </c>
      <c r="IH24">
        <v>15</v>
      </c>
      <c r="II24">
        <v>14800</v>
      </c>
      <c r="IJ24">
        <v>18000</v>
      </c>
      <c r="IK24">
        <v>21000</v>
      </c>
      <c r="IL24">
        <v>35</v>
      </c>
      <c r="IM24">
        <v>15.1</v>
      </c>
      <c r="IN24">
        <v>30</v>
      </c>
      <c r="IO24">
        <v>22.6</v>
      </c>
      <c r="IP24">
        <v>3</v>
      </c>
      <c r="IQ24">
        <v>44.3</v>
      </c>
      <c r="IR24">
        <v>56.3</v>
      </c>
      <c r="IS24">
        <v>59.3</v>
      </c>
      <c r="IT24">
        <v>15</v>
      </c>
      <c r="IU24">
        <v>15300</v>
      </c>
      <c r="IV24">
        <v>18600</v>
      </c>
      <c r="IW24">
        <v>24000</v>
      </c>
      <c r="IX24">
        <v>45</v>
      </c>
      <c r="IY24">
        <v>45.9</v>
      </c>
      <c r="IZ24">
        <v>25</v>
      </c>
      <c r="JA24">
        <v>23.9</v>
      </c>
      <c r="JB24">
        <v>6.4</v>
      </c>
      <c r="JC24">
        <v>17.399999999999999</v>
      </c>
      <c r="JD24">
        <v>21.7</v>
      </c>
      <c r="JE24">
        <v>23.8</v>
      </c>
      <c r="JF24" t="s">
        <v>403</v>
      </c>
      <c r="JG24" t="s">
        <v>403</v>
      </c>
      <c r="JH24" t="s">
        <v>403</v>
      </c>
      <c r="JI24" t="s">
        <v>403</v>
      </c>
      <c r="JJ24">
        <v>30</v>
      </c>
      <c r="JK24">
        <v>49.7</v>
      </c>
      <c r="JL24">
        <v>15</v>
      </c>
      <c r="JM24">
        <v>23.7</v>
      </c>
      <c r="JN24">
        <v>5.0999999999999996</v>
      </c>
      <c r="JO24">
        <v>21.5</v>
      </c>
      <c r="JP24">
        <v>21.5</v>
      </c>
      <c r="JQ24">
        <v>21.5</v>
      </c>
      <c r="JR24" t="s">
        <v>403</v>
      </c>
      <c r="JS24" t="s">
        <v>403</v>
      </c>
      <c r="JT24" t="s">
        <v>403</v>
      </c>
      <c r="JU24" t="s">
        <v>403</v>
      </c>
      <c r="JV24" t="e">
        <v>#N/A</v>
      </c>
      <c r="JW24" t="e">
        <v>#N/A</v>
      </c>
      <c r="JX24" t="e">
        <v>#N/A</v>
      </c>
      <c r="JY24" t="e">
        <v>#N/A</v>
      </c>
      <c r="JZ24" t="e">
        <v>#N/A</v>
      </c>
      <c r="KA24" t="e">
        <v>#N/A</v>
      </c>
      <c r="KB24" t="e">
        <v>#N/A</v>
      </c>
      <c r="KC24" t="e">
        <v>#N/A</v>
      </c>
      <c r="KD24" t="e">
        <v>#N/A</v>
      </c>
      <c r="KE24" t="e">
        <v>#N/A</v>
      </c>
      <c r="KF24" t="e">
        <v>#N/A</v>
      </c>
      <c r="KG24" t="e">
        <v>#N/A</v>
      </c>
      <c r="KH24" t="e">
        <v>#N/A</v>
      </c>
      <c r="KI24" t="e">
        <v>#N/A</v>
      </c>
      <c r="KJ24" t="e">
        <v>#N/A</v>
      </c>
      <c r="KK24" t="e">
        <v>#N/A</v>
      </c>
      <c r="KL24" t="e">
        <v>#N/A</v>
      </c>
      <c r="KM24" t="e">
        <v>#N/A</v>
      </c>
      <c r="KN24" t="e">
        <v>#N/A</v>
      </c>
      <c r="KO24" t="e">
        <v>#N/A</v>
      </c>
      <c r="KP24" t="e">
        <v>#N/A</v>
      </c>
      <c r="KQ24" t="e">
        <v>#N/A</v>
      </c>
      <c r="KR24" t="e">
        <v>#N/A</v>
      </c>
      <c r="KS24" t="e">
        <v>#N/A</v>
      </c>
      <c r="KT24" t="e">
        <v>#N/A</v>
      </c>
      <c r="KU24" t="e">
        <v>#N/A</v>
      </c>
      <c r="KV24" t="e">
        <v>#N/A</v>
      </c>
      <c r="KW24" t="e">
        <v>#N/A</v>
      </c>
      <c r="KX24" t="e">
        <v>#N/A</v>
      </c>
      <c r="KY24" t="e">
        <v>#N/A</v>
      </c>
      <c r="KZ24" t="e">
        <v>#N/A</v>
      </c>
      <c r="LA24" t="e">
        <v>#N/A</v>
      </c>
      <c r="LB24" t="e">
        <v>#N/A</v>
      </c>
      <c r="LC24" t="e">
        <v>#N/A</v>
      </c>
      <c r="LD24" t="e">
        <v>#N/A</v>
      </c>
      <c r="LE24" t="e">
        <v>#N/A</v>
      </c>
      <c r="LF24" t="e">
        <v>#N/A</v>
      </c>
      <c r="LG24" t="e">
        <v>#N/A</v>
      </c>
      <c r="LH24" t="e">
        <v>#N/A</v>
      </c>
      <c r="LI24" t="e">
        <v>#N/A</v>
      </c>
      <c r="LJ24" t="e">
        <v>#N/A</v>
      </c>
      <c r="LK24" t="e">
        <v>#N/A</v>
      </c>
      <c r="LL24" t="e">
        <v>#N/A</v>
      </c>
      <c r="LM24" t="e">
        <v>#N/A</v>
      </c>
      <c r="LN24" t="e">
        <v>#N/A</v>
      </c>
      <c r="LO24" t="e">
        <v>#N/A</v>
      </c>
      <c r="LP24" t="e">
        <v>#N/A</v>
      </c>
      <c r="LQ24" t="e">
        <v>#N/A</v>
      </c>
      <c r="LR24">
        <v>150</v>
      </c>
      <c r="LS24">
        <v>21.3</v>
      </c>
      <c r="LT24">
        <v>120</v>
      </c>
      <c r="LU24">
        <v>19.2</v>
      </c>
      <c r="LV24">
        <v>7.8</v>
      </c>
      <c r="LW24">
        <v>28.3</v>
      </c>
      <c r="LX24">
        <v>40</v>
      </c>
      <c r="LY24">
        <v>51.7</v>
      </c>
      <c r="LZ24">
        <v>35</v>
      </c>
      <c r="MA24">
        <v>12600</v>
      </c>
      <c r="MB24">
        <v>17100</v>
      </c>
      <c r="MC24">
        <v>21800</v>
      </c>
      <c r="MD24">
        <v>150</v>
      </c>
      <c r="ME24">
        <v>21.3</v>
      </c>
      <c r="MF24">
        <v>120</v>
      </c>
      <c r="MG24">
        <v>19.2</v>
      </c>
      <c r="MH24">
        <v>7.8</v>
      </c>
      <c r="MI24">
        <v>28.3</v>
      </c>
      <c r="MJ24">
        <v>40</v>
      </c>
      <c r="MK24">
        <v>51.7</v>
      </c>
      <c r="ML24">
        <v>35</v>
      </c>
      <c r="MM24">
        <v>12600</v>
      </c>
      <c r="MN24">
        <v>17100</v>
      </c>
      <c r="MO24">
        <v>21800</v>
      </c>
      <c r="MP24">
        <v>130</v>
      </c>
      <c r="MQ24">
        <v>30.4</v>
      </c>
      <c r="MR24">
        <v>90</v>
      </c>
      <c r="MS24">
        <v>23.6</v>
      </c>
      <c r="MT24">
        <v>3</v>
      </c>
      <c r="MU24">
        <v>30.5</v>
      </c>
      <c r="MV24">
        <v>36</v>
      </c>
      <c r="MW24">
        <v>43</v>
      </c>
      <c r="MX24">
        <v>35</v>
      </c>
      <c r="MY24">
        <v>14200</v>
      </c>
      <c r="MZ24">
        <v>18900</v>
      </c>
      <c r="NA24">
        <v>25000</v>
      </c>
      <c r="NB24">
        <v>120</v>
      </c>
      <c r="NC24">
        <v>31.9</v>
      </c>
      <c r="ND24">
        <v>80</v>
      </c>
      <c r="NE24">
        <v>24.7</v>
      </c>
      <c r="NF24">
        <v>3.3</v>
      </c>
      <c r="NG24">
        <v>33.299999999999997</v>
      </c>
      <c r="NH24">
        <v>37.5</v>
      </c>
      <c r="NI24">
        <v>40.1</v>
      </c>
      <c r="NJ24">
        <v>40</v>
      </c>
      <c r="NK24">
        <v>19100</v>
      </c>
      <c r="NL24">
        <v>28000</v>
      </c>
      <c r="NM24">
        <v>34800</v>
      </c>
      <c r="NN24">
        <v>65</v>
      </c>
      <c r="NO24">
        <v>45.9</v>
      </c>
      <c r="NP24">
        <v>35</v>
      </c>
      <c r="NQ24">
        <v>25</v>
      </c>
      <c r="NR24">
        <v>2.2999999999999998</v>
      </c>
      <c r="NS24">
        <v>26</v>
      </c>
      <c r="NT24">
        <v>26.8</v>
      </c>
      <c r="NU24">
        <v>26.8</v>
      </c>
      <c r="NV24">
        <v>15</v>
      </c>
      <c r="NW24">
        <v>26300</v>
      </c>
      <c r="NX24">
        <v>33700</v>
      </c>
      <c r="NY24">
        <v>50700</v>
      </c>
      <c r="NZ24">
        <v>55</v>
      </c>
      <c r="OA24">
        <v>10.199999999999999</v>
      </c>
      <c r="OB24">
        <v>50</v>
      </c>
      <c r="OC24">
        <v>17</v>
      </c>
      <c r="OD24">
        <v>7.4</v>
      </c>
      <c r="OE24">
        <v>42.4</v>
      </c>
      <c r="OF24">
        <v>59.8</v>
      </c>
      <c r="OG24">
        <v>65.3</v>
      </c>
      <c r="OH24">
        <v>20</v>
      </c>
      <c r="OI24">
        <v>8000</v>
      </c>
      <c r="OJ24">
        <v>17200</v>
      </c>
      <c r="OK24">
        <v>22200</v>
      </c>
      <c r="OL24">
        <v>40</v>
      </c>
      <c r="OM24">
        <v>28.5</v>
      </c>
      <c r="ON24">
        <v>30</v>
      </c>
      <c r="OO24">
        <v>17.5</v>
      </c>
      <c r="OP24">
        <v>1.7</v>
      </c>
      <c r="OQ24">
        <v>39.200000000000003</v>
      </c>
      <c r="OR24">
        <v>45.7</v>
      </c>
      <c r="OS24">
        <v>52.2</v>
      </c>
      <c r="OT24">
        <v>15</v>
      </c>
      <c r="OU24">
        <v>11400</v>
      </c>
      <c r="OV24">
        <v>18600</v>
      </c>
      <c r="OW24">
        <v>23400</v>
      </c>
      <c r="OX24">
        <v>40</v>
      </c>
      <c r="OY24">
        <v>26.3</v>
      </c>
      <c r="OZ24">
        <v>30</v>
      </c>
      <c r="PA24">
        <v>25.9</v>
      </c>
      <c r="PB24">
        <v>2.5</v>
      </c>
      <c r="PC24">
        <v>36.1</v>
      </c>
      <c r="PD24">
        <v>42.8</v>
      </c>
      <c r="PE24">
        <v>45.3</v>
      </c>
      <c r="PF24">
        <v>15</v>
      </c>
      <c r="PG24">
        <v>17400</v>
      </c>
      <c r="PH24">
        <v>26600</v>
      </c>
      <c r="PI24">
        <v>31700</v>
      </c>
      <c r="PJ24">
        <v>25</v>
      </c>
      <c r="PK24">
        <v>46.8</v>
      </c>
      <c r="PL24">
        <v>15</v>
      </c>
      <c r="PM24">
        <v>25.7</v>
      </c>
      <c r="PN24">
        <v>0</v>
      </c>
      <c r="PO24">
        <v>25.7</v>
      </c>
      <c r="PP24">
        <v>27.5</v>
      </c>
      <c r="PQ24">
        <v>27.5</v>
      </c>
      <c r="PR24" t="s">
        <v>403</v>
      </c>
      <c r="PS24" t="s">
        <v>403</v>
      </c>
      <c r="PT24" t="s">
        <v>403</v>
      </c>
      <c r="PU24" t="s">
        <v>403</v>
      </c>
      <c r="PV24" t="e">
        <v>#N/A</v>
      </c>
      <c r="PW24" t="e">
        <v>#N/A</v>
      </c>
      <c r="PX24" t="e">
        <v>#N/A</v>
      </c>
      <c r="PY24" t="e">
        <v>#N/A</v>
      </c>
      <c r="PZ24" t="e">
        <v>#N/A</v>
      </c>
      <c r="QA24" t="e">
        <v>#N/A</v>
      </c>
      <c r="QB24" t="e">
        <v>#N/A</v>
      </c>
      <c r="QC24" t="e">
        <v>#N/A</v>
      </c>
      <c r="QD24" t="e">
        <v>#N/A</v>
      </c>
      <c r="QE24" t="e">
        <v>#N/A</v>
      </c>
      <c r="QF24" t="e">
        <v>#N/A</v>
      </c>
      <c r="QG24" t="e">
        <v>#N/A</v>
      </c>
      <c r="QH24" t="e">
        <v>#N/A</v>
      </c>
      <c r="QI24" t="e">
        <v>#N/A</v>
      </c>
      <c r="QJ24" t="e">
        <v>#N/A</v>
      </c>
      <c r="QK24" t="e">
        <v>#N/A</v>
      </c>
      <c r="QL24" t="e">
        <v>#N/A</v>
      </c>
      <c r="QM24" t="e">
        <v>#N/A</v>
      </c>
      <c r="QN24" t="e">
        <v>#N/A</v>
      </c>
      <c r="QO24" t="e">
        <v>#N/A</v>
      </c>
      <c r="QP24" t="e">
        <v>#N/A</v>
      </c>
      <c r="QQ24" t="e">
        <v>#N/A</v>
      </c>
      <c r="QR24" t="e">
        <v>#N/A</v>
      </c>
      <c r="QS24" t="e">
        <v>#N/A</v>
      </c>
      <c r="QT24" t="e">
        <v>#N/A</v>
      </c>
      <c r="QU24" t="e">
        <v>#N/A</v>
      </c>
      <c r="QV24" t="e">
        <v>#N/A</v>
      </c>
      <c r="QW24" t="e">
        <v>#N/A</v>
      </c>
      <c r="QX24" t="e">
        <v>#N/A</v>
      </c>
      <c r="QY24" t="e">
        <v>#N/A</v>
      </c>
      <c r="QZ24" t="e">
        <v>#N/A</v>
      </c>
      <c r="RA24" t="e">
        <v>#N/A</v>
      </c>
      <c r="RB24" t="e">
        <v>#N/A</v>
      </c>
      <c r="RC24" t="e">
        <v>#N/A</v>
      </c>
      <c r="RD24" t="e">
        <v>#N/A</v>
      </c>
      <c r="RE24" t="e">
        <v>#N/A</v>
      </c>
      <c r="RF24" t="e">
        <v>#N/A</v>
      </c>
      <c r="RG24" t="e">
        <v>#N/A</v>
      </c>
      <c r="RH24" t="e">
        <v>#N/A</v>
      </c>
      <c r="RI24" t="e">
        <v>#N/A</v>
      </c>
      <c r="RJ24" t="e">
        <v>#N/A</v>
      </c>
      <c r="RK24" t="e">
        <v>#N/A</v>
      </c>
      <c r="RL24" t="e">
        <v>#N/A</v>
      </c>
      <c r="RM24" t="e">
        <v>#N/A</v>
      </c>
      <c r="RN24" t="e">
        <v>#N/A</v>
      </c>
      <c r="RO24" t="e">
        <v>#N/A</v>
      </c>
      <c r="RP24" t="e">
        <v>#N/A</v>
      </c>
      <c r="RQ24" t="e">
        <v>#N/A</v>
      </c>
    </row>
    <row r="25" spans="2:485" x14ac:dyDescent="0.45">
      <c r="B25"/>
      <c r="E25" t="s">
        <v>908</v>
      </c>
      <c r="F25" t="s">
        <v>909</v>
      </c>
      <c r="G25" t="s">
        <v>910</v>
      </c>
      <c r="H25" t="s">
        <v>911</v>
      </c>
      <c r="I25" t="s">
        <v>912</v>
      </c>
      <c r="J25" t="s">
        <v>913</v>
      </c>
      <c r="K25" t="s">
        <v>914</v>
      </c>
      <c r="L25" t="s">
        <v>915</v>
      </c>
      <c r="M25" t="s">
        <v>916</v>
      </c>
      <c r="N25" t="s">
        <v>917</v>
      </c>
      <c r="O25" t="s">
        <v>918</v>
      </c>
      <c r="P25" t="s">
        <v>919</v>
      </c>
      <c r="Q25" t="s">
        <v>920</v>
      </c>
      <c r="R25" t="s">
        <v>921</v>
      </c>
      <c r="S25" t="s">
        <v>922</v>
      </c>
      <c r="T25" t="s">
        <v>923</v>
      </c>
      <c r="U25" t="s">
        <v>924</v>
      </c>
      <c r="V25" t="s">
        <v>925</v>
      </c>
      <c r="W25" t="s">
        <v>926</v>
      </c>
      <c r="X25" t="s">
        <v>927</v>
      </c>
      <c r="Y25" t="s">
        <v>928</v>
      </c>
      <c r="Z25" t="s">
        <v>929</v>
      </c>
      <c r="AA25" t="s">
        <v>930</v>
      </c>
      <c r="AB25" t="s">
        <v>931</v>
      </c>
      <c r="AC25" t="s">
        <v>932</v>
      </c>
      <c r="AD25" t="s">
        <v>933</v>
      </c>
      <c r="AE25" t="s">
        <v>934</v>
      </c>
      <c r="AF25" t="s">
        <v>935</v>
      </c>
      <c r="AG25" t="s">
        <v>936</v>
      </c>
      <c r="AH25" t="s">
        <v>937</v>
      </c>
      <c r="AI25" t="s">
        <v>938</v>
      </c>
      <c r="AJ25" t="s">
        <v>939</v>
      </c>
      <c r="AK25" t="s">
        <v>940</v>
      </c>
      <c r="AL25" t="s">
        <v>941</v>
      </c>
      <c r="AM25" t="s">
        <v>942</v>
      </c>
      <c r="AN25" t="s">
        <v>919</v>
      </c>
      <c r="AO25" t="s">
        <v>943</v>
      </c>
      <c r="AP25" t="s">
        <v>403</v>
      </c>
      <c r="AQ25" t="s">
        <v>403</v>
      </c>
      <c r="AR25" t="s">
        <v>403</v>
      </c>
      <c r="AS25" t="s">
        <v>403</v>
      </c>
      <c r="AT25" t="s">
        <v>403</v>
      </c>
      <c r="AU25" t="s">
        <v>403</v>
      </c>
      <c r="AV25" t="s">
        <v>403</v>
      </c>
      <c r="AW25" t="s">
        <v>403</v>
      </c>
      <c r="AX25">
        <v>5365</v>
      </c>
      <c r="AY25">
        <v>11700</v>
      </c>
      <c r="AZ25">
        <v>15800</v>
      </c>
      <c r="BA25">
        <v>20000</v>
      </c>
      <c r="BB25" t="s">
        <v>403</v>
      </c>
      <c r="BC25" t="s">
        <v>403</v>
      </c>
      <c r="BD25" t="s">
        <v>403</v>
      </c>
      <c r="BE25" t="s">
        <v>403</v>
      </c>
      <c r="BF25" t="s">
        <v>403</v>
      </c>
      <c r="BG25" t="s">
        <v>403</v>
      </c>
      <c r="BH25" t="s">
        <v>403</v>
      </c>
      <c r="BI25" t="s">
        <v>403</v>
      </c>
      <c r="BJ25">
        <v>6265</v>
      </c>
      <c r="BK25">
        <v>15900</v>
      </c>
      <c r="BL25">
        <v>21100</v>
      </c>
      <c r="BM25">
        <v>25500</v>
      </c>
      <c r="BN25" t="s">
        <v>403</v>
      </c>
      <c r="BO25" t="s">
        <v>403</v>
      </c>
      <c r="BP25" t="s">
        <v>403</v>
      </c>
      <c r="BQ25" t="s">
        <v>403</v>
      </c>
      <c r="BR25" t="s">
        <v>403</v>
      </c>
      <c r="BS25" t="s">
        <v>403</v>
      </c>
      <c r="BT25" t="s">
        <v>403</v>
      </c>
      <c r="BU25" t="s">
        <v>403</v>
      </c>
      <c r="BV25">
        <v>5455</v>
      </c>
      <c r="BW25">
        <v>18700</v>
      </c>
      <c r="BX25">
        <v>24100</v>
      </c>
      <c r="BY25">
        <v>29900</v>
      </c>
      <c r="BZ25" t="s">
        <v>403</v>
      </c>
      <c r="CA25" t="s">
        <v>403</v>
      </c>
      <c r="CB25" t="s">
        <v>403</v>
      </c>
      <c r="CC25" t="s">
        <v>403</v>
      </c>
      <c r="CD25" t="s">
        <v>403</v>
      </c>
      <c r="CE25" t="s">
        <v>403</v>
      </c>
      <c r="CF25" t="s">
        <v>403</v>
      </c>
      <c r="CG25" t="s">
        <v>403</v>
      </c>
      <c r="CH25">
        <v>3830</v>
      </c>
      <c r="CI25">
        <v>21200</v>
      </c>
      <c r="CJ25">
        <v>30600</v>
      </c>
      <c r="CK25">
        <v>38900</v>
      </c>
      <c r="CL25" t="s">
        <v>403</v>
      </c>
      <c r="CM25" t="s">
        <v>403</v>
      </c>
      <c r="CN25" t="s">
        <v>403</v>
      </c>
      <c r="CO25" t="s">
        <v>403</v>
      </c>
      <c r="CP25" t="s">
        <v>403</v>
      </c>
      <c r="CQ25" t="s">
        <v>403</v>
      </c>
      <c r="CR25" t="s">
        <v>403</v>
      </c>
      <c r="CS25" t="s">
        <v>403</v>
      </c>
      <c r="CT25">
        <v>1705</v>
      </c>
      <c r="CU25">
        <v>11600</v>
      </c>
      <c r="CV25">
        <v>15300</v>
      </c>
      <c r="CW25">
        <v>19300</v>
      </c>
      <c r="CX25" t="s">
        <v>403</v>
      </c>
      <c r="CY25" t="s">
        <v>403</v>
      </c>
      <c r="CZ25" t="s">
        <v>403</v>
      </c>
      <c r="DA25" t="s">
        <v>403</v>
      </c>
      <c r="DB25" t="s">
        <v>403</v>
      </c>
      <c r="DC25" t="s">
        <v>403</v>
      </c>
      <c r="DD25" t="s">
        <v>403</v>
      </c>
      <c r="DE25" t="s">
        <v>403</v>
      </c>
      <c r="DF25">
        <v>2020</v>
      </c>
      <c r="DG25">
        <v>15700</v>
      </c>
      <c r="DH25">
        <v>21200</v>
      </c>
      <c r="DI25">
        <v>25000</v>
      </c>
      <c r="DJ25" t="s">
        <v>403</v>
      </c>
      <c r="DK25" t="s">
        <v>403</v>
      </c>
      <c r="DL25" t="s">
        <v>403</v>
      </c>
      <c r="DM25" t="s">
        <v>403</v>
      </c>
      <c r="DN25" t="s">
        <v>403</v>
      </c>
      <c r="DO25" t="s">
        <v>403</v>
      </c>
      <c r="DP25" t="s">
        <v>403</v>
      </c>
      <c r="DQ25" t="s">
        <v>403</v>
      </c>
      <c r="DR25">
        <v>2035</v>
      </c>
      <c r="DS25">
        <v>17300</v>
      </c>
      <c r="DT25">
        <v>23000</v>
      </c>
      <c r="DU25">
        <v>28400</v>
      </c>
      <c r="DV25" t="s">
        <v>403</v>
      </c>
      <c r="DW25" t="s">
        <v>403</v>
      </c>
      <c r="DX25" t="s">
        <v>403</v>
      </c>
      <c r="DY25" t="s">
        <v>403</v>
      </c>
      <c r="DZ25" t="s">
        <v>403</v>
      </c>
      <c r="EA25" t="s">
        <v>403</v>
      </c>
      <c r="EB25" t="s">
        <v>403</v>
      </c>
      <c r="EC25" t="s">
        <v>403</v>
      </c>
      <c r="ED25">
        <v>1545</v>
      </c>
      <c r="EE25">
        <v>17200</v>
      </c>
      <c r="EF25">
        <v>26400</v>
      </c>
      <c r="EG25">
        <v>35200</v>
      </c>
      <c r="EH25" t="e">
        <v>#N/A</v>
      </c>
      <c r="EI25" t="e">
        <v>#N/A</v>
      </c>
      <c r="EJ25" t="e">
        <v>#N/A</v>
      </c>
      <c r="EK25" t="e">
        <v>#N/A</v>
      </c>
      <c r="EL25" t="e">
        <v>#N/A</v>
      </c>
      <c r="EM25" t="e">
        <v>#N/A</v>
      </c>
      <c r="EN25" t="e">
        <v>#N/A</v>
      </c>
      <c r="EO25" t="e">
        <v>#N/A</v>
      </c>
      <c r="EP25" t="e">
        <v>#N/A</v>
      </c>
      <c r="EQ25" t="e">
        <v>#N/A</v>
      </c>
      <c r="ER25" t="e">
        <v>#N/A</v>
      </c>
      <c r="ES25" t="e">
        <v>#N/A</v>
      </c>
      <c r="ET25" t="e">
        <v>#N/A</v>
      </c>
      <c r="EU25" t="e">
        <v>#N/A</v>
      </c>
      <c r="EV25" t="e">
        <v>#N/A</v>
      </c>
      <c r="EW25" t="e">
        <v>#N/A</v>
      </c>
      <c r="EX25" t="e">
        <v>#N/A</v>
      </c>
      <c r="EY25" t="e">
        <v>#N/A</v>
      </c>
      <c r="EZ25" t="e">
        <v>#N/A</v>
      </c>
      <c r="FA25" t="e">
        <v>#N/A</v>
      </c>
      <c r="FB25" t="e">
        <v>#N/A</v>
      </c>
      <c r="FC25" t="e">
        <v>#N/A</v>
      </c>
      <c r="FD25" t="e">
        <v>#N/A</v>
      </c>
      <c r="FE25" t="e">
        <v>#N/A</v>
      </c>
      <c r="FF25" t="e">
        <v>#N/A</v>
      </c>
      <c r="FG25" t="e">
        <v>#N/A</v>
      </c>
      <c r="FH25" t="e">
        <v>#N/A</v>
      </c>
      <c r="FI25" t="e">
        <v>#N/A</v>
      </c>
      <c r="FJ25" t="e">
        <v>#N/A</v>
      </c>
      <c r="FK25" t="e">
        <v>#N/A</v>
      </c>
      <c r="FL25" t="e">
        <v>#N/A</v>
      </c>
      <c r="FM25" t="e">
        <v>#N/A</v>
      </c>
      <c r="FN25" t="e">
        <v>#N/A</v>
      </c>
      <c r="FO25" t="e">
        <v>#N/A</v>
      </c>
      <c r="FP25" t="e">
        <v>#N/A</v>
      </c>
      <c r="FQ25" t="e">
        <v>#N/A</v>
      </c>
      <c r="FR25" t="e">
        <v>#N/A</v>
      </c>
      <c r="FS25" t="e">
        <v>#N/A</v>
      </c>
      <c r="FT25" t="e">
        <v>#N/A</v>
      </c>
      <c r="FU25" t="e">
        <v>#N/A</v>
      </c>
      <c r="FV25" t="e">
        <v>#N/A</v>
      </c>
      <c r="FW25" t="e">
        <v>#N/A</v>
      </c>
      <c r="FX25" t="e">
        <v>#N/A</v>
      </c>
      <c r="FY25" t="e">
        <v>#N/A</v>
      </c>
      <c r="FZ25" t="e">
        <v>#N/A</v>
      </c>
      <c r="GA25" t="e">
        <v>#N/A</v>
      </c>
      <c r="GB25" t="e">
        <v>#N/A</v>
      </c>
      <c r="GC25" t="e">
        <v>#N/A</v>
      </c>
      <c r="GD25" t="s">
        <v>403</v>
      </c>
      <c r="GE25" t="s">
        <v>403</v>
      </c>
      <c r="GF25" t="s">
        <v>403</v>
      </c>
      <c r="GG25" t="s">
        <v>403</v>
      </c>
      <c r="GH25" t="s">
        <v>403</v>
      </c>
      <c r="GI25" t="s">
        <v>403</v>
      </c>
      <c r="GJ25" t="s">
        <v>403</v>
      </c>
      <c r="GK25" t="s">
        <v>403</v>
      </c>
      <c r="GL25">
        <v>6235</v>
      </c>
      <c r="GM25">
        <v>11200</v>
      </c>
      <c r="GN25">
        <v>15400</v>
      </c>
      <c r="GO25">
        <v>19700</v>
      </c>
      <c r="GP25" t="s">
        <v>403</v>
      </c>
      <c r="GQ25" t="s">
        <v>403</v>
      </c>
      <c r="GR25" t="s">
        <v>403</v>
      </c>
      <c r="GS25" t="s">
        <v>403</v>
      </c>
      <c r="GT25" t="s">
        <v>403</v>
      </c>
      <c r="GU25" t="s">
        <v>403</v>
      </c>
      <c r="GV25" t="s">
        <v>403</v>
      </c>
      <c r="GW25" t="s">
        <v>403</v>
      </c>
      <c r="GX25">
        <v>5785</v>
      </c>
      <c r="GY25">
        <v>15300</v>
      </c>
      <c r="GZ25">
        <v>20300</v>
      </c>
      <c r="HA25">
        <v>24800</v>
      </c>
      <c r="HB25" t="s">
        <v>403</v>
      </c>
      <c r="HC25" t="s">
        <v>403</v>
      </c>
      <c r="HD25" t="s">
        <v>403</v>
      </c>
      <c r="HE25" t="s">
        <v>403</v>
      </c>
      <c r="HF25" t="s">
        <v>403</v>
      </c>
      <c r="HG25" t="s">
        <v>403</v>
      </c>
      <c r="HH25" t="s">
        <v>403</v>
      </c>
      <c r="HI25" t="s">
        <v>403</v>
      </c>
      <c r="HJ25">
        <v>5095</v>
      </c>
      <c r="HK25">
        <v>18400</v>
      </c>
      <c r="HL25">
        <v>23800</v>
      </c>
      <c r="HM25">
        <v>29400</v>
      </c>
      <c r="HN25" t="s">
        <v>403</v>
      </c>
      <c r="HO25" t="s">
        <v>403</v>
      </c>
      <c r="HP25" t="s">
        <v>403</v>
      </c>
      <c r="HQ25" t="s">
        <v>403</v>
      </c>
      <c r="HR25" t="s">
        <v>403</v>
      </c>
      <c r="HS25" t="s">
        <v>403</v>
      </c>
      <c r="HT25" t="s">
        <v>403</v>
      </c>
      <c r="HU25" t="s">
        <v>403</v>
      </c>
      <c r="HV25">
        <v>3445</v>
      </c>
      <c r="HW25">
        <v>21300</v>
      </c>
      <c r="HX25">
        <v>30500</v>
      </c>
      <c r="HY25">
        <v>38400</v>
      </c>
      <c r="HZ25" t="s">
        <v>403</v>
      </c>
      <c r="IA25" t="s">
        <v>403</v>
      </c>
      <c r="IB25" t="s">
        <v>403</v>
      </c>
      <c r="IC25" t="s">
        <v>403</v>
      </c>
      <c r="ID25" t="s">
        <v>403</v>
      </c>
      <c r="IE25" t="s">
        <v>403</v>
      </c>
      <c r="IF25" t="s">
        <v>403</v>
      </c>
      <c r="IG25" t="s">
        <v>403</v>
      </c>
      <c r="IH25">
        <v>2000</v>
      </c>
      <c r="II25">
        <v>10900</v>
      </c>
      <c r="IJ25">
        <v>15100</v>
      </c>
      <c r="IK25">
        <v>19300</v>
      </c>
      <c r="IL25" t="s">
        <v>403</v>
      </c>
      <c r="IM25" t="s">
        <v>403</v>
      </c>
      <c r="IN25" t="s">
        <v>403</v>
      </c>
      <c r="IO25" t="s">
        <v>403</v>
      </c>
      <c r="IP25" t="s">
        <v>403</v>
      </c>
      <c r="IQ25" t="s">
        <v>403</v>
      </c>
      <c r="IR25" t="s">
        <v>403</v>
      </c>
      <c r="IS25" t="s">
        <v>403</v>
      </c>
      <c r="IT25">
        <v>2085</v>
      </c>
      <c r="IU25">
        <v>14900</v>
      </c>
      <c r="IV25">
        <v>20100</v>
      </c>
      <c r="IW25">
        <v>24100</v>
      </c>
      <c r="IX25" t="s">
        <v>403</v>
      </c>
      <c r="IY25" t="s">
        <v>403</v>
      </c>
      <c r="IZ25" t="s">
        <v>403</v>
      </c>
      <c r="JA25" t="s">
        <v>403</v>
      </c>
      <c r="JB25" t="s">
        <v>403</v>
      </c>
      <c r="JC25" t="s">
        <v>403</v>
      </c>
      <c r="JD25" t="s">
        <v>403</v>
      </c>
      <c r="JE25" t="s">
        <v>403</v>
      </c>
      <c r="JF25">
        <v>1880</v>
      </c>
      <c r="JG25">
        <v>17500</v>
      </c>
      <c r="JH25">
        <v>23100</v>
      </c>
      <c r="JI25">
        <v>28600</v>
      </c>
      <c r="JJ25" t="s">
        <v>403</v>
      </c>
      <c r="JK25" t="s">
        <v>403</v>
      </c>
      <c r="JL25" t="s">
        <v>403</v>
      </c>
      <c r="JM25" t="s">
        <v>403</v>
      </c>
      <c r="JN25" t="s">
        <v>403</v>
      </c>
      <c r="JO25" t="s">
        <v>403</v>
      </c>
      <c r="JP25" t="s">
        <v>403</v>
      </c>
      <c r="JQ25" t="s">
        <v>403</v>
      </c>
      <c r="JR25">
        <v>1340</v>
      </c>
      <c r="JS25">
        <v>16900</v>
      </c>
      <c r="JT25">
        <v>26400</v>
      </c>
      <c r="JU25">
        <v>34700</v>
      </c>
      <c r="JV25" t="e">
        <v>#N/A</v>
      </c>
      <c r="JW25" t="e">
        <v>#N/A</v>
      </c>
      <c r="JX25" t="e">
        <v>#N/A</v>
      </c>
      <c r="JY25" t="e">
        <v>#N/A</v>
      </c>
      <c r="JZ25" t="e">
        <v>#N/A</v>
      </c>
      <c r="KA25" t="e">
        <v>#N/A</v>
      </c>
      <c r="KB25" t="e">
        <v>#N/A</v>
      </c>
      <c r="KC25" t="e">
        <v>#N/A</v>
      </c>
      <c r="KD25" t="e">
        <v>#N/A</v>
      </c>
      <c r="KE25" t="e">
        <v>#N/A</v>
      </c>
      <c r="KF25" t="e">
        <v>#N/A</v>
      </c>
      <c r="KG25" t="e">
        <v>#N/A</v>
      </c>
      <c r="KH25" t="e">
        <v>#N/A</v>
      </c>
      <c r="KI25" t="e">
        <v>#N/A</v>
      </c>
      <c r="KJ25" t="e">
        <v>#N/A</v>
      </c>
      <c r="KK25" t="e">
        <v>#N/A</v>
      </c>
      <c r="KL25" t="e">
        <v>#N/A</v>
      </c>
      <c r="KM25" t="e">
        <v>#N/A</v>
      </c>
      <c r="KN25" t="e">
        <v>#N/A</v>
      </c>
      <c r="KO25" t="e">
        <v>#N/A</v>
      </c>
      <c r="KP25" t="e">
        <v>#N/A</v>
      </c>
      <c r="KQ25" t="e">
        <v>#N/A</v>
      </c>
      <c r="KR25" t="e">
        <v>#N/A</v>
      </c>
      <c r="KS25" t="e">
        <v>#N/A</v>
      </c>
      <c r="KT25" t="e">
        <v>#N/A</v>
      </c>
      <c r="KU25" t="e">
        <v>#N/A</v>
      </c>
      <c r="KV25" t="e">
        <v>#N/A</v>
      </c>
      <c r="KW25" t="e">
        <v>#N/A</v>
      </c>
      <c r="KX25" t="e">
        <v>#N/A</v>
      </c>
      <c r="KY25" t="e">
        <v>#N/A</v>
      </c>
      <c r="KZ25" t="e">
        <v>#N/A</v>
      </c>
      <c r="LA25" t="e">
        <v>#N/A</v>
      </c>
      <c r="LB25" t="e">
        <v>#N/A</v>
      </c>
      <c r="LC25" t="e">
        <v>#N/A</v>
      </c>
      <c r="LD25" t="e">
        <v>#N/A</v>
      </c>
      <c r="LE25" t="e">
        <v>#N/A</v>
      </c>
      <c r="LF25" t="e">
        <v>#N/A</v>
      </c>
      <c r="LG25" t="e">
        <v>#N/A</v>
      </c>
      <c r="LH25" t="e">
        <v>#N/A</v>
      </c>
      <c r="LI25" t="e">
        <v>#N/A</v>
      </c>
      <c r="LJ25" t="e">
        <v>#N/A</v>
      </c>
      <c r="LK25" t="e">
        <v>#N/A</v>
      </c>
      <c r="LL25" t="e">
        <v>#N/A</v>
      </c>
      <c r="LM25" t="e">
        <v>#N/A</v>
      </c>
      <c r="LN25" t="e">
        <v>#N/A</v>
      </c>
      <c r="LO25" t="e">
        <v>#N/A</v>
      </c>
      <c r="LP25" t="e">
        <v>#N/A</v>
      </c>
      <c r="LQ25" t="e">
        <v>#N/A</v>
      </c>
      <c r="LR25" t="s">
        <v>403</v>
      </c>
      <c r="LS25" t="s">
        <v>403</v>
      </c>
      <c r="LT25" t="s">
        <v>403</v>
      </c>
      <c r="LU25" t="s">
        <v>403</v>
      </c>
      <c r="LV25" t="s">
        <v>403</v>
      </c>
      <c r="LW25" t="s">
        <v>403</v>
      </c>
      <c r="LX25" t="s">
        <v>403</v>
      </c>
      <c r="LY25" t="s">
        <v>403</v>
      </c>
      <c r="LZ25">
        <v>5700</v>
      </c>
      <c r="MA25">
        <v>10900</v>
      </c>
      <c r="MB25">
        <v>14900</v>
      </c>
      <c r="MC25">
        <v>19200</v>
      </c>
      <c r="MD25" t="s">
        <v>403</v>
      </c>
      <c r="ME25" t="s">
        <v>403</v>
      </c>
      <c r="MF25" t="s">
        <v>403</v>
      </c>
      <c r="MG25" t="s">
        <v>403</v>
      </c>
      <c r="MH25" t="s">
        <v>403</v>
      </c>
      <c r="MI25" t="s">
        <v>403</v>
      </c>
      <c r="MJ25" t="s">
        <v>403</v>
      </c>
      <c r="MK25" t="s">
        <v>403</v>
      </c>
      <c r="ML25">
        <v>5700</v>
      </c>
      <c r="MM25">
        <v>10900</v>
      </c>
      <c r="MN25">
        <v>14900</v>
      </c>
      <c r="MO25">
        <v>19200</v>
      </c>
      <c r="MP25" t="s">
        <v>403</v>
      </c>
      <c r="MQ25" t="s">
        <v>403</v>
      </c>
      <c r="MR25" t="s">
        <v>403</v>
      </c>
      <c r="MS25" t="s">
        <v>403</v>
      </c>
      <c r="MT25" t="s">
        <v>403</v>
      </c>
      <c r="MU25" t="s">
        <v>403</v>
      </c>
      <c r="MV25" t="s">
        <v>403</v>
      </c>
      <c r="MW25" t="s">
        <v>403</v>
      </c>
      <c r="MX25">
        <v>5160</v>
      </c>
      <c r="MY25">
        <v>14800</v>
      </c>
      <c r="MZ25">
        <v>19700</v>
      </c>
      <c r="NA25">
        <v>24300</v>
      </c>
      <c r="NB25" t="s">
        <v>403</v>
      </c>
      <c r="NC25" t="s">
        <v>403</v>
      </c>
      <c r="ND25" t="s">
        <v>403</v>
      </c>
      <c r="NE25" t="s">
        <v>403</v>
      </c>
      <c r="NF25" t="s">
        <v>403</v>
      </c>
      <c r="NG25" t="s">
        <v>403</v>
      </c>
      <c r="NH25" t="s">
        <v>403</v>
      </c>
      <c r="NI25" t="s">
        <v>403</v>
      </c>
      <c r="NJ25">
        <v>4615</v>
      </c>
      <c r="NK25">
        <v>17600</v>
      </c>
      <c r="NL25">
        <v>23300</v>
      </c>
      <c r="NM25">
        <v>29000</v>
      </c>
      <c r="NN25" t="s">
        <v>403</v>
      </c>
      <c r="NO25" t="s">
        <v>403</v>
      </c>
      <c r="NP25" t="s">
        <v>403</v>
      </c>
      <c r="NQ25" t="s">
        <v>403</v>
      </c>
      <c r="NR25" t="s">
        <v>403</v>
      </c>
      <c r="NS25" t="s">
        <v>403</v>
      </c>
      <c r="NT25" t="s">
        <v>403</v>
      </c>
      <c r="NU25" t="s">
        <v>403</v>
      </c>
      <c r="NV25">
        <v>3010</v>
      </c>
      <c r="NW25">
        <v>21400</v>
      </c>
      <c r="NX25">
        <v>30600</v>
      </c>
      <c r="NY25">
        <v>38200</v>
      </c>
      <c r="NZ25" t="s">
        <v>403</v>
      </c>
      <c r="OA25" t="s">
        <v>403</v>
      </c>
      <c r="OB25" t="s">
        <v>403</v>
      </c>
      <c r="OC25" t="s">
        <v>403</v>
      </c>
      <c r="OD25" t="s">
        <v>403</v>
      </c>
      <c r="OE25" t="s">
        <v>403</v>
      </c>
      <c r="OF25" t="s">
        <v>403</v>
      </c>
      <c r="OG25" t="s">
        <v>403</v>
      </c>
      <c r="OH25">
        <v>1775</v>
      </c>
      <c r="OI25">
        <v>10800</v>
      </c>
      <c r="OJ25">
        <v>14800</v>
      </c>
      <c r="OK25">
        <v>19200</v>
      </c>
      <c r="OL25" t="s">
        <v>403</v>
      </c>
      <c r="OM25" t="s">
        <v>403</v>
      </c>
      <c r="ON25" t="s">
        <v>403</v>
      </c>
      <c r="OO25" t="s">
        <v>403</v>
      </c>
      <c r="OP25" t="s">
        <v>403</v>
      </c>
      <c r="OQ25" t="s">
        <v>403</v>
      </c>
      <c r="OR25" t="s">
        <v>403</v>
      </c>
      <c r="OS25" t="s">
        <v>403</v>
      </c>
      <c r="OT25">
        <v>1900</v>
      </c>
      <c r="OU25">
        <v>14700</v>
      </c>
      <c r="OV25">
        <v>19500</v>
      </c>
      <c r="OW25">
        <v>23900</v>
      </c>
      <c r="OX25" t="s">
        <v>403</v>
      </c>
      <c r="OY25" t="s">
        <v>403</v>
      </c>
      <c r="OZ25" t="s">
        <v>403</v>
      </c>
      <c r="PA25" t="s">
        <v>403</v>
      </c>
      <c r="PB25" t="s">
        <v>403</v>
      </c>
      <c r="PC25" t="s">
        <v>403</v>
      </c>
      <c r="PD25" t="s">
        <v>403</v>
      </c>
      <c r="PE25" t="s">
        <v>403</v>
      </c>
      <c r="PF25">
        <v>1835</v>
      </c>
      <c r="PG25">
        <v>16700</v>
      </c>
      <c r="PH25">
        <v>23000</v>
      </c>
      <c r="PI25">
        <v>28100</v>
      </c>
      <c r="PJ25" t="s">
        <v>403</v>
      </c>
      <c r="PK25" t="s">
        <v>403</v>
      </c>
      <c r="PL25" t="s">
        <v>403</v>
      </c>
      <c r="PM25" t="s">
        <v>403</v>
      </c>
      <c r="PN25" t="s">
        <v>403</v>
      </c>
      <c r="PO25" t="s">
        <v>403</v>
      </c>
      <c r="PP25" t="s">
        <v>403</v>
      </c>
      <c r="PQ25" t="s">
        <v>403</v>
      </c>
      <c r="PR25">
        <v>1285</v>
      </c>
      <c r="PS25">
        <v>17400</v>
      </c>
      <c r="PT25">
        <v>26900</v>
      </c>
      <c r="PU25">
        <v>34700</v>
      </c>
      <c r="PV25" t="e">
        <v>#N/A</v>
      </c>
      <c r="PW25" t="e">
        <v>#N/A</v>
      </c>
      <c r="PX25" t="e">
        <v>#N/A</v>
      </c>
      <c r="PY25" t="e">
        <v>#N/A</v>
      </c>
      <c r="PZ25" t="e">
        <v>#N/A</v>
      </c>
      <c r="QA25" t="e">
        <v>#N/A</v>
      </c>
      <c r="QB25" t="e">
        <v>#N/A</v>
      </c>
      <c r="QC25" t="e">
        <v>#N/A</v>
      </c>
      <c r="QD25" t="e">
        <v>#N/A</v>
      </c>
      <c r="QE25" t="e">
        <v>#N/A</v>
      </c>
      <c r="QF25" t="e">
        <v>#N/A</v>
      </c>
      <c r="QG25" t="e">
        <v>#N/A</v>
      </c>
      <c r="QH25" t="e">
        <v>#N/A</v>
      </c>
      <c r="QI25" t="e">
        <v>#N/A</v>
      </c>
      <c r="QJ25" t="e">
        <v>#N/A</v>
      </c>
      <c r="QK25" t="e">
        <v>#N/A</v>
      </c>
      <c r="QL25" t="e">
        <v>#N/A</v>
      </c>
      <c r="QM25" t="e">
        <v>#N/A</v>
      </c>
      <c r="QN25" t="e">
        <v>#N/A</v>
      </c>
      <c r="QO25" t="e">
        <v>#N/A</v>
      </c>
      <c r="QP25" t="e">
        <v>#N/A</v>
      </c>
      <c r="QQ25" t="e">
        <v>#N/A</v>
      </c>
      <c r="QR25" t="e">
        <v>#N/A</v>
      </c>
      <c r="QS25" t="e">
        <v>#N/A</v>
      </c>
      <c r="QT25" t="e">
        <v>#N/A</v>
      </c>
      <c r="QU25" t="e">
        <v>#N/A</v>
      </c>
      <c r="QV25" t="e">
        <v>#N/A</v>
      </c>
      <c r="QW25" t="e">
        <v>#N/A</v>
      </c>
      <c r="QX25" t="e">
        <v>#N/A</v>
      </c>
      <c r="QY25" t="e">
        <v>#N/A</v>
      </c>
      <c r="QZ25" t="e">
        <v>#N/A</v>
      </c>
      <c r="RA25" t="e">
        <v>#N/A</v>
      </c>
      <c r="RB25" t="e">
        <v>#N/A</v>
      </c>
      <c r="RC25" t="e">
        <v>#N/A</v>
      </c>
      <c r="RD25" t="e">
        <v>#N/A</v>
      </c>
      <c r="RE25" t="e">
        <v>#N/A</v>
      </c>
      <c r="RF25" t="e">
        <v>#N/A</v>
      </c>
      <c r="RG25" t="e">
        <v>#N/A</v>
      </c>
      <c r="RH25" t="e">
        <v>#N/A</v>
      </c>
      <c r="RI25" t="e">
        <v>#N/A</v>
      </c>
      <c r="RJ25" t="e">
        <v>#N/A</v>
      </c>
      <c r="RK25" t="e">
        <v>#N/A</v>
      </c>
      <c r="RL25" t="e">
        <v>#N/A</v>
      </c>
      <c r="RM25" t="e">
        <v>#N/A</v>
      </c>
      <c r="RN25" t="e">
        <v>#N/A</v>
      </c>
      <c r="RO25" t="e">
        <v>#N/A</v>
      </c>
      <c r="RP25" t="e">
        <v>#N/A</v>
      </c>
      <c r="RQ25" t="e">
        <v>#N/A</v>
      </c>
    </row>
    <row r="26" spans="2:485" x14ac:dyDescent="0.45">
      <c r="B26"/>
      <c r="E26" t="s">
        <v>944</v>
      </c>
      <c r="F26" t="s">
        <v>945</v>
      </c>
      <c r="G26" t="s">
        <v>946</v>
      </c>
      <c r="H26" t="s">
        <v>947</v>
      </c>
      <c r="I26" t="s">
        <v>948</v>
      </c>
      <c r="J26" t="s">
        <v>949</v>
      </c>
      <c r="K26" t="s">
        <v>950</v>
      </c>
      <c r="L26" t="s">
        <v>951</v>
      </c>
      <c r="M26" t="s">
        <v>952</v>
      </c>
      <c r="N26" t="s">
        <v>953</v>
      </c>
      <c r="O26" t="s">
        <v>954</v>
      </c>
      <c r="P26" t="s">
        <v>955</v>
      </c>
      <c r="Q26" t="s">
        <v>956</v>
      </c>
      <c r="R26" t="s">
        <v>957</v>
      </c>
      <c r="S26" t="s">
        <v>958</v>
      </c>
      <c r="T26" t="s">
        <v>959</v>
      </c>
      <c r="U26" t="s">
        <v>960</v>
      </c>
      <c r="V26" t="s">
        <v>961</v>
      </c>
      <c r="W26" t="s">
        <v>962</v>
      </c>
      <c r="X26" t="s">
        <v>963</v>
      </c>
      <c r="Y26" t="s">
        <v>964</v>
      </c>
      <c r="Z26" t="s">
        <v>965</v>
      </c>
      <c r="AA26" t="s">
        <v>966</v>
      </c>
      <c r="AB26" t="s">
        <v>967</v>
      </c>
      <c r="AC26" t="s">
        <v>968</v>
      </c>
      <c r="AD26" t="s">
        <v>969</v>
      </c>
      <c r="AE26" t="s">
        <v>970</v>
      </c>
      <c r="AF26" t="s">
        <v>971</v>
      </c>
      <c r="AG26" t="s">
        <v>972</v>
      </c>
      <c r="AH26" t="s">
        <v>973</v>
      </c>
      <c r="AI26" t="s">
        <v>974</v>
      </c>
      <c r="AJ26" t="s">
        <v>975</v>
      </c>
      <c r="AK26" t="s">
        <v>976</v>
      </c>
      <c r="AL26" t="s">
        <v>977</v>
      </c>
      <c r="AM26" t="s">
        <v>978</v>
      </c>
      <c r="AN26" t="s">
        <v>955</v>
      </c>
      <c r="AO26" t="s">
        <v>979</v>
      </c>
      <c r="AP26">
        <v>130</v>
      </c>
      <c r="AQ26">
        <v>42.2</v>
      </c>
      <c r="AR26">
        <v>75</v>
      </c>
      <c r="AS26">
        <v>21.3</v>
      </c>
      <c r="AT26">
        <v>5.0999999999999996</v>
      </c>
      <c r="AU26">
        <v>13.9</v>
      </c>
      <c r="AV26">
        <v>23</v>
      </c>
      <c r="AW26">
        <v>31.4</v>
      </c>
      <c r="AX26">
        <v>20</v>
      </c>
      <c r="AY26">
        <v>4900</v>
      </c>
      <c r="AZ26">
        <v>15800</v>
      </c>
      <c r="BA26">
        <v>22100</v>
      </c>
      <c r="BB26">
        <v>135</v>
      </c>
      <c r="BC26">
        <v>44.3</v>
      </c>
      <c r="BD26">
        <v>75</v>
      </c>
      <c r="BE26">
        <v>26.2</v>
      </c>
      <c r="BF26">
        <v>3.3</v>
      </c>
      <c r="BG26">
        <v>16.600000000000001</v>
      </c>
      <c r="BH26">
        <v>20.399999999999999</v>
      </c>
      <c r="BI26">
        <v>26.2</v>
      </c>
      <c r="BJ26">
        <v>20</v>
      </c>
      <c r="BK26">
        <v>15400</v>
      </c>
      <c r="BL26">
        <v>18300</v>
      </c>
      <c r="BM26">
        <v>23400</v>
      </c>
      <c r="BN26">
        <v>120</v>
      </c>
      <c r="BO26">
        <v>39.4</v>
      </c>
      <c r="BP26">
        <v>75</v>
      </c>
      <c r="BQ26">
        <v>34.4</v>
      </c>
      <c r="BR26">
        <v>4.0999999999999996</v>
      </c>
      <c r="BS26">
        <v>17.3</v>
      </c>
      <c r="BT26">
        <v>21.2</v>
      </c>
      <c r="BU26">
        <v>22</v>
      </c>
      <c r="BV26">
        <v>20</v>
      </c>
      <c r="BW26">
        <v>22900</v>
      </c>
      <c r="BX26">
        <v>25800</v>
      </c>
      <c r="BY26">
        <v>33000</v>
      </c>
      <c r="BZ26">
        <v>65</v>
      </c>
      <c r="CA26">
        <v>44.6</v>
      </c>
      <c r="CB26">
        <v>35</v>
      </c>
      <c r="CC26">
        <v>32.1</v>
      </c>
      <c r="CD26">
        <v>2.2999999999999998</v>
      </c>
      <c r="CE26">
        <v>17.899999999999999</v>
      </c>
      <c r="CF26">
        <v>17.899999999999999</v>
      </c>
      <c r="CG26">
        <v>21</v>
      </c>
      <c r="CH26" t="s">
        <v>403</v>
      </c>
      <c r="CI26" t="s">
        <v>403</v>
      </c>
      <c r="CJ26" t="s">
        <v>403</v>
      </c>
      <c r="CK26" t="s">
        <v>403</v>
      </c>
      <c r="CL26">
        <v>45</v>
      </c>
      <c r="CM26">
        <v>44.8</v>
      </c>
      <c r="CN26">
        <v>25</v>
      </c>
      <c r="CO26">
        <v>21.7</v>
      </c>
      <c r="CP26">
        <v>6.8</v>
      </c>
      <c r="CQ26">
        <v>10.8</v>
      </c>
      <c r="CR26">
        <v>19.5</v>
      </c>
      <c r="CS26">
        <v>26.8</v>
      </c>
      <c r="CT26" t="s">
        <v>403</v>
      </c>
      <c r="CU26" t="s">
        <v>403</v>
      </c>
      <c r="CV26" t="s">
        <v>403</v>
      </c>
      <c r="CW26" t="s">
        <v>403</v>
      </c>
      <c r="CX26">
        <v>50</v>
      </c>
      <c r="CY26">
        <v>45.9</v>
      </c>
      <c r="CZ26">
        <v>25</v>
      </c>
      <c r="DA26">
        <v>26.9</v>
      </c>
      <c r="DB26">
        <v>5.5</v>
      </c>
      <c r="DC26">
        <v>13.4</v>
      </c>
      <c r="DD26">
        <v>17.600000000000001</v>
      </c>
      <c r="DE26">
        <v>21.7</v>
      </c>
      <c r="DF26" t="s">
        <v>403</v>
      </c>
      <c r="DG26" t="s">
        <v>403</v>
      </c>
      <c r="DH26" t="s">
        <v>403</v>
      </c>
      <c r="DI26" t="s">
        <v>403</v>
      </c>
      <c r="DJ26">
        <v>40</v>
      </c>
      <c r="DK26">
        <v>44</v>
      </c>
      <c r="DL26">
        <v>25</v>
      </c>
      <c r="DM26">
        <v>37.5</v>
      </c>
      <c r="DN26">
        <v>2.5</v>
      </c>
      <c r="DO26">
        <v>13.5</v>
      </c>
      <c r="DP26">
        <v>16</v>
      </c>
      <c r="DQ26">
        <v>16</v>
      </c>
      <c r="DR26" t="s">
        <v>403</v>
      </c>
      <c r="DS26" t="s">
        <v>403</v>
      </c>
      <c r="DT26" t="s">
        <v>403</v>
      </c>
      <c r="DU26" t="s">
        <v>403</v>
      </c>
      <c r="DV26">
        <v>30</v>
      </c>
      <c r="DW26">
        <v>33.9</v>
      </c>
      <c r="DX26">
        <v>20</v>
      </c>
      <c r="DY26">
        <v>34.4</v>
      </c>
      <c r="DZ26">
        <v>3.2</v>
      </c>
      <c r="EA26">
        <v>25.4</v>
      </c>
      <c r="EB26">
        <v>25.4</v>
      </c>
      <c r="EC26">
        <v>28.6</v>
      </c>
      <c r="ED26" t="s">
        <v>403</v>
      </c>
      <c r="EE26" t="s">
        <v>403</v>
      </c>
      <c r="EF26" t="s">
        <v>403</v>
      </c>
      <c r="EG26" t="s">
        <v>403</v>
      </c>
      <c r="EH26" t="e">
        <v>#N/A</v>
      </c>
      <c r="EI26" t="e">
        <v>#N/A</v>
      </c>
      <c r="EJ26" t="e">
        <v>#N/A</v>
      </c>
      <c r="EK26" t="e">
        <v>#N/A</v>
      </c>
      <c r="EL26" t="e">
        <v>#N/A</v>
      </c>
      <c r="EM26" t="e">
        <v>#N/A</v>
      </c>
      <c r="EN26" t="e">
        <v>#N/A</v>
      </c>
      <c r="EO26" t="e">
        <v>#N/A</v>
      </c>
      <c r="EP26" t="e">
        <v>#N/A</v>
      </c>
      <c r="EQ26" t="e">
        <v>#N/A</v>
      </c>
      <c r="ER26" t="e">
        <v>#N/A</v>
      </c>
      <c r="ES26" t="e">
        <v>#N/A</v>
      </c>
      <c r="ET26" t="e">
        <v>#N/A</v>
      </c>
      <c r="EU26" t="e">
        <v>#N/A</v>
      </c>
      <c r="EV26" t="e">
        <v>#N/A</v>
      </c>
      <c r="EW26" t="e">
        <v>#N/A</v>
      </c>
      <c r="EX26" t="e">
        <v>#N/A</v>
      </c>
      <c r="EY26" t="e">
        <v>#N/A</v>
      </c>
      <c r="EZ26" t="e">
        <v>#N/A</v>
      </c>
      <c r="FA26" t="e">
        <v>#N/A</v>
      </c>
      <c r="FB26" t="e">
        <v>#N/A</v>
      </c>
      <c r="FC26" t="e">
        <v>#N/A</v>
      </c>
      <c r="FD26" t="e">
        <v>#N/A</v>
      </c>
      <c r="FE26" t="e">
        <v>#N/A</v>
      </c>
      <c r="FF26" t="e">
        <v>#N/A</v>
      </c>
      <c r="FG26" t="e">
        <v>#N/A</v>
      </c>
      <c r="FH26" t="e">
        <v>#N/A</v>
      </c>
      <c r="FI26" t="e">
        <v>#N/A</v>
      </c>
      <c r="FJ26" t="e">
        <v>#N/A</v>
      </c>
      <c r="FK26" t="e">
        <v>#N/A</v>
      </c>
      <c r="FL26" t="e">
        <v>#N/A</v>
      </c>
      <c r="FM26" t="e">
        <v>#N/A</v>
      </c>
      <c r="FN26" t="e">
        <v>#N/A</v>
      </c>
      <c r="FO26" t="e">
        <v>#N/A</v>
      </c>
      <c r="FP26" t="e">
        <v>#N/A</v>
      </c>
      <c r="FQ26" t="e">
        <v>#N/A</v>
      </c>
      <c r="FR26" t="e">
        <v>#N/A</v>
      </c>
      <c r="FS26" t="e">
        <v>#N/A</v>
      </c>
      <c r="FT26" t="e">
        <v>#N/A</v>
      </c>
      <c r="FU26" t="e">
        <v>#N/A</v>
      </c>
      <c r="FV26" t="e">
        <v>#N/A</v>
      </c>
      <c r="FW26" t="e">
        <v>#N/A</v>
      </c>
      <c r="FX26" t="e">
        <v>#N/A</v>
      </c>
      <c r="FY26" t="e">
        <v>#N/A</v>
      </c>
      <c r="FZ26" t="e">
        <v>#N/A</v>
      </c>
      <c r="GA26" t="e">
        <v>#N/A</v>
      </c>
      <c r="GB26" t="e">
        <v>#N/A</v>
      </c>
      <c r="GC26" t="e">
        <v>#N/A</v>
      </c>
      <c r="GD26">
        <v>145</v>
      </c>
      <c r="GE26">
        <v>39.4</v>
      </c>
      <c r="GF26">
        <v>90</v>
      </c>
      <c r="GG26">
        <v>13</v>
      </c>
      <c r="GH26">
        <v>7.7</v>
      </c>
      <c r="GI26">
        <v>13.3</v>
      </c>
      <c r="GJ26">
        <v>20.5</v>
      </c>
      <c r="GK26">
        <v>39.9</v>
      </c>
      <c r="GL26">
        <v>20</v>
      </c>
      <c r="GM26">
        <v>11100</v>
      </c>
      <c r="GN26">
        <v>18800</v>
      </c>
      <c r="GO26">
        <v>21000</v>
      </c>
      <c r="GP26">
        <v>115</v>
      </c>
      <c r="GQ26">
        <v>51.8</v>
      </c>
      <c r="GR26">
        <v>55</v>
      </c>
      <c r="GS26">
        <v>19.399999999999999</v>
      </c>
      <c r="GT26">
        <v>4</v>
      </c>
      <c r="GU26">
        <v>15.5</v>
      </c>
      <c r="GV26">
        <v>19.7</v>
      </c>
      <c r="GW26">
        <v>24.8</v>
      </c>
      <c r="GX26">
        <v>15</v>
      </c>
      <c r="GY26">
        <v>13100</v>
      </c>
      <c r="GZ26">
        <v>20900</v>
      </c>
      <c r="HA26">
        <v>26400</v>
      </c>
      <c r="HB26">
        <v>105</v>
      </c>
      <c r="HC26">
        <v>42.5</v>
      </c>
      <c r="HD26">
        <v>60</v>
      </c>
      <c r="HE26">
        <v>24.9</v>
      </c>
      <c r="HF26">
        <v>2.4</v>
      </c>
      <c r="HG26">
        <v>26.4</v>
      </c>
      <c r="HH26">
        <v>30.2</v>
      </c>
      <c r="HI26">
        <v>30.2</v>
      </c>
      <c r="HJ26">
        <v>20</v>
      </c>
      <c r="HK26">
        <v>15800</v>
      </c>
      <c r="HL26">
        <v>26000</v>
      </c>
      <c r="HM26">
        <v>30500</v>
      </c>
      <c r="HN26">
        <v>50</v>
      </c>
      <c r="HO26">
        <v>46.5</v>
      </c>
      <c r="HP26">
        <v>25</v>
      </c>
      <c r="HQ26">
        <v>31.5</v>
      </c>
      <c r="HR26">
        <v>6.3</v>
      </c>
      <c r="HS26">
        <v>13.6</v>
      </c>
      <c r="HT26">
        <v>15.7</v>
      </c>
      <c r="HU26">
        <v>15.7</v>
      </c>
      <c r="HV26" t="s">
        <v>403</v>
      </c>
      <c r="HW26" t="s">
        <v>403</v>
      </c>
      <c r="HX26" t="s">
        <v>403</v>
      </c>
      <c r="HY26" t="s">
        <v>403</v>
      </c>
      <c r="HZ26">
        <v>45</v>
      </c>
      <c r="IA26">
        <v>41.6</v>
      </c>
      <c r="IB26">
        <v>25</v>
      </c>
      <c r="IC26">
        <v>8</v>
      </c>
      <c r="ID26">
        <v>4.5999999999999996</v>
      </c>
      <c r="IE26">
        <v>17.2</v>
      </c>
      <c r="IF26">
        <v>24</v>
      </c>
      <c r="IG26">
        <v>45.8</v>
      </c>
      <c r="IH26" t="s">
        <v>403</v>
      </c>
      <c r="II26" t="s">
        <v>403</v>
      </c>
      <c r="IJ26" t="s">
        <v>403</v>
      </c>
      <c r="IK26" t="s">
        <v>403</v>
      </c>
      <c r="IL26">
        <v>30</v>
      </c>
      <c r="IM26">
        <v>41.8</v>
      </c>
      <c r="IN26">
        <v>15</v>
      </c>
      <c r="IO26">
        <v>19.2</v>
      </c>
      <c r="IP26">
        <v>6.8</v>
      </c>
      <c r="IQ26">
        <v>22</v>
      </c>
      <c r="IR26">
        <v>25.4</v>
      </c>
      <c r="IS26">
        <v>32.200000000000003</v>
      </c>
      <c r="IT26" t="s">
        <v>403</v>
      </c>
      <c r="IU26" t="s">
        <v>403</v>
      </c>
      <c r="IV26" t="s">
        <v>403</v>
      </c>
      <c r="IW26" t="s">
        <v>403</v>
      </c>
      <c r="IX26">
        <v>40</v>
      </c>
      <c r="IY26">
        <v>31.1</v>
      </c>
      <c r="IZ26">
        <v>25</v>
      </c>
      <c r="JA26">
        <v>28.3</v>
      </c>
      <c r="JB26">
        <v>6.5</v>
      </c>
      <c r="JC26">
        <v>23.8</v>
      </c>
      <c r="JD26">
        <v>34.1</v>
      </c>
      <c r="JE26">
        <v>34.1</v>
      </c>
      <c r="JF26" t="s">
        <v>403</v>
      </c>
      <c r="JG26" t="s">
        <v>403</v>
      </c>
      <c r="JH26" t="s">
        <v>403</v>
      </c>
      <c r="JI26" t="s">
        <v>403</v>
      </c>
      <c r="JJ26">
        <v>25</v>
      </c>
      <c r="JK26">
        <v>51.4</v>
      </c>
      <c r="JL26">
        <v>10</v>
      </c>
      <c r="JM26">
        <v>22.5</v>
      </c>
      <c r="JN26">
        <v>10.9</v>
      </c>
      <c r="JO26">
        <v>15.2</v>
      </c>
      <c r="JP26">
        <v>15.2</v>
      </c>
      <c r="JQ26">
        <v>15.2</v>
      </c>
      <c r="JR26" t="s">
        <v>403</v>
      </c>
      <c r="JS26" t="s">
        <v>403</v>
      </c>
      <c r="JT26" t="s">
        <v>403</v>
      </c>
      <c r="JU26" t="s">
        <v>403</v>
      </c>
      <c r="JV26" t="e">
        <v>#N/A</v>
      </c>
      <c r="JW26" t="e">
        <v>#N/A</v>
      </c>
      <c r="JX26" t="e">
        <v>#N/A</v>
      </c>
      <c r="JY26" t="e">
        <v>#N/A</v>
      </c>
      <c r="JZ26" t="e">
        <v>#N/A</v>
      </c>
      <c r="KA26" t="e">
        <v>#N/A</v>
      </c>
      <c r="KB26" t="e">
        <v>#N/A</v>
      </c>
      <c r="KC26" t="e">
        <v>#N/A</v>
      </c>
      <c r="KD26" t="e">
        <v>#N/A</v>
      </c>
      <c r="KE26" t="e">
        <v>#N/A</v>
      </c>
      <c r="KF26" t="e">
        <v>#N/A</v>
      </c>
      <c r="KG26" t="e">
        <v>#N/A</v>
      </c>
      <c r="KH26" t="e">
        <v>#N/A</v>
      </c>
      <c r="KI26" t="e">
        <v>#N/A</v>
      </c>
      <c r="KJ26" t="e">
        <v>#N/A</v>
      </c>
      <c r="KK26" t="e">
        <v>#N/A</v>
      </c>
      <c r="KL26" t="e">
        <v>#N/A</v>
      </c>
      <c r="KM26" t="e">
        <v>#N/A</v>
      </c>
      <c r="KN26" t="e">
        <v>#N/A</v>
      </c>
      <c r="KO26" t="e">
        <v>#N/A</v>
      </c>
      <c r="KP26" t="e">
        <v>#N/A</v>
      </c>
      <c r="KQ26" t="e">
        <v>#N/A</v>
      </c>
      <c r="KR26" t="e">
        <v>#N/A</v>
      </c>
      <c r="KS26" t="e">
        <v>#N/A</v>
      </c>
      <c r="KT26" t="e">
        <v>#N/A</v>
      </c>
      <c r="KU26" t="e">
        <v>#N/A</v>
      </c>
      <c r="KV26" t="e">
        <v>#N/A</v>
      </c>
      <c r="KW26" t="e">
        <v>#N/A</v>
      </c>
      <c r="KX26" t="e">
        <v>#N/A</v>
      </c>
      <c r="KY26" t="e">
        <v>#N/A</v>
      </c>
      <c r="KZ26" t="e">
        <v>#N/A</v>
      </c>
      <c r="LA26" t="e">
        <v>#N/A</v>
      </c>
      <c r="LB26" t="e">
        <v>#N/A</v>
      </c>
      <c r="LC26" t="e">
        <v>#N/A</v>
      </c>
      <c r="LD26" t="e">
        <v>#N/A</v>
      </c>
      <c r="LE26" t="e">
        <v>#N/A</v>
      </c>
      <c r="LF26" t="e">
        <v>#N/A</v>
      </c>
      <c r="LG26" t="e">
        <v>#N/A</v>
      </c>
      <c r="LH26" t="e">
        <v>#N/A</v>
      </c>
      <c r="LI26" t="e">
        <v>#N/A</v>
      </c>
      <c r="LJ26" t="e">
        <v>#N/A</v>
      </c>
      <c r="LK26" t="e">
        <v>#N/A</v>
      </c>
      <c r="LL26" t="e">
        <v>#N/A</v>
      </c>
      <c r="LM26" t="e">
        <v>#N/A</v>
      </c>
      <c r="LN26" t="e">
        <v>#N/A</v>
      </c>
      <c r="LO26" t="e">
        <v>#N/A</v>
      </c>
      <c r="LP26" t="e">
        <v>#N/A</v>
      </c>
      <c r="LQ26" t="e">
        <v>#N/A</v>
      </c>
      <c r="LR26">
        <v>135</v>
      </c>
      <c r="LS26">
        <v>37.700000000000003</v>
      </c>
      <c r="LT26">
        <v>85</v>
      </c>
      <c r="LU26">
        <v>20</v>
      </c>
      <c r="LV26">
        <v>3.8</v>
      </c>
      <c r="LW26">
        <v>11.3</v>
      </c>
      <c r="LX26">
        <v>17.899999999999999</v>
      </c>
      <c r="LY26">
        <v>38.5</v>
      </c>
      <c r="LZ26">
        <v>15</v>
      </c>
      <c r="MA26">
        <v>11300</v>
      </c>
      <c r="MB26">
        <v>13400</v>
      </c>
      <c r="MC26">
        <v>19300</v>
      </c>
      <c r="MD26">
        <v>135</v>
      </c>
      <c r="ME26">
        <v>37.700000000000003</v>
      </c>
      <c r="MF26">
        <v>85</v>
      </c>
      <c r="MG26">
        <v>20</v>
      </c>
      <c r="MH26">
        <v>3.8</v>
      </c>
      <c r="MI26">
        <v>11.3</v>
      </c>
      <c r="MJ26">
        <v>17.899999999999999</v>
      </c>
      <c r="MK26">
        <v>38.5</v>
      </c>
      <c r="ML26">
        <v>15</v>
      </c>
      <c r="MM26">
        <v>11300</v>
      </c>
      <c r="MN26">
        <v>13400</v>
      </c>
      <c r="MO26">
        <v>19300</v>
      </c>
      <c r="MP26">
        <v>120</v>
      </c>
      <c r="MQ26">
        <v>39.4</v>
      </c>
      <c r="MR26">
        <v>75</v>
      </c>
      <c r="MS26">
        <v>33.799999999999997</v>
      </c>
      <c r="MT26">
        <v>3.3</v>
      </c>
      <c r="MU26">
        <v>18.2</v>
      </c>
      <c r="MV26">
        <v>22</v>
      </c>
      <c r="MW26">
        <v>23.4</v>
      </c>
      <c r="MX26">
        <v>20</v>
      </c>
      <c r="MY26">
        <v>15000</v>
      </c>
      <c r="MZ26">
        <v>20700</v>
      </c>
      <c r="NA26">
        <v>26200</v>
      </c>
      <c r="NB26">
        <v>90</v>
      </c>
      <c r="NC26">
        <v>38.5</v>
      </c>
      <c r="ND26">
        <v>55</v>
      </c>
      <c r="NE26">
        <v>31.3</v>
      </c>
      <c r="NF26">
        <v>2.2000000000000002</v>
      </c>
      <c r="NG26">
        <v>22.2</v>
      </c>
      <c r="NH26">
        <v>26.9</v>
      </c>
      <c r="NI26">
        <v>28</v>
      </c>
      <c r="NJ26">
        <v>20</v>
      </c>
      <c r="NK26">
        <v>17800</v>
      </c>
      <c r="NL26">
        <v>22000</v>
      </c>
      <c r="NM26">
        <v>28700</v>
      </c>
      <c r="NN26">
        <v>60</v>
      </c>
      <c r="NO26">
        <v>52.7</v>
      </c>
      <c r="NP26">
        <v>30</v>
      </c>
      <c r="NQ26">
        <v>25.6</v>
      </c>
      <c r="NR26">
        <v>0</v>
      </c>
      <c r="NS26">
        <v>19.899999999999999</v>
      </c>
      <c r="NT26">
        <v>19.899999999999999</v>
      </c>
      <c r="NU26">
        <v>21.7</v>
      </c>
      <c r="NV26" t="s">
        <v>403</v>
      </c>
      <c r="NW26" t="s">
        <v>403</v>
      </c>
      <c r="NX26" t="s">
        <v>403</v>
      </c>
      <c r="NY26" t="s">
        <v>403</v>
      </c>
      <c r="NZ26">
        <v>50</v>
      </c>
      <c r="OA26">
        <v>35.5</v>
      </c>
      <c r="OB26">
        <v>30</v>
      </c>
      <c r="OC26">
        <v>16.5</v>
      </c>
      <c r="OD26">
        <v>5.5</v>
      </c>
      <c r="OE26">
        <v>13.4</v>
      </c>
      <c r="OF26">
        <v>17.600000000000001</v>
      </c>
      <c r="OG26">
        <v>42.4</v>
      </c>
      <c r="OH26" t="s">
        <v>403</v>
      </c>
      <c r="OI26" t="s">
        <v>403</v>
      </c>
      <c r="OJ26" t="s">
        <v>403</v>
      </c>
      <c r="OK26" t="s">
        <v>403</v>
      </c>
      <c r="OL26">
        <v>40</v>
      </c>
      <c r="OM26">
        <v>44</v>
      </c>
      <c r="ON26">
        <v>25</v>
      </c>
      <c r="OO26">
        <v>40</v>
      </c>
      <c r="OP26">
        <v>2.5</v>
      </c>
      <c r="OQ26">
        <v>8.6</v>
      </c>
      <c r="OR26">
        <v>13.5</v>
      </c>
      <c r="OS26">
        <v>13.5</v>
      </c>
      <c r="OT26" t="s">
        <v>403</v>
      </c>
      <c r="OU26" t="s">
        <v>403</v>
      </c>
      <c r="OV26" t="s">
        <v>403</v>
      </c>
      <c r="OW26" t="s">
        <v>403</v>
      </c>
      <c r="OX26">
        <v>35</v>
      </c>
      <c r="OY26">
        <v>38.799999999999997</v>
      </c>
      <c r="OZ26">
        <v>20</v>
      </c>
      <c r="PA26">
        <v>30.6</v>
      </c>
      <c r="PB26">
        <v>3.1</v>
      </c>
      <c r="PC26">
        <v>24.5</v>
      </c>
      <c r="PD26">
        <v>27.5</v>
      </c>
      <c r="PE26">
        <v>27.5</v>
      </c>
      <c r="PF26" t="s">
        <v>403</v>
      </c>
      <c r="PG26" t="s">
        <v>403</v>
      </c>
      <c r="PH26" t="s">
        <v>403</v>
      </c>
      <c r="PI26" t="s">
        <v>403</v>
      </c>
      <c r="PJ26">
        <v>25</v>
      </c>
      <c r="PK26">
        <v>69.2</v>
      </c>
      <c r="PL26">
        <v>10</v>
      </c>
      <c r="PM26">
        <v>17.3</v>
      </c>
      <c r="PN26">
        <v>0</v>
      </c>
      <c r="PO26">
        <v>9.6</v>
      </c>
      <c r="PP26">
        <v>9.6</v>
      </c>
      <c r="PQ26">
        <v>13.5</v>
      </c>
      <c r="PR26" t="s">
        <v>403</v>
      </c>
      <c r="PS26" t="s">
        <v>403</v>
      </c>
      <c r="PT26" t="s">
        <v>403</v>
      </c>
      <c r="PU26" t="s">
        <v>403</v>
      </c>
      <c r="PV26" t="e">
        <v>#N/A</v>
      </c>
      <c r="PW26" t="e">
        <v>#N/A</v>
      </c>
      <c r="PX26" t="e">
        <v>#N/A</v>
      </c>
      <c r="PY26" t="e">
        <v>#N/A</v>
      </c>
      <c r="PZ26" t="e">
        <v>#N/A</v>
      </c>
      <c r="QA26" t="e">
        <v>#N/A</v>
      </c>
      <c r="QB26" t="e">
        <v>#N/A</v>
      </c>
      <c r="QC26" t="e">
        <v>#N/A</v>
      </c>
      <c r="QD26" t="e">
        <v>#N/A</v>
      </c>
      <c r="QE26" t="e">
        <v>#N/A</v>
      </c>
      <c r="QF26" t="e">
        <v>#N/A</v>
      </c>
      <c r="QG26" t="e">
        <v>#N/A</v>
      </c>
      <c r="QH26" t="e">
        <v>#N/A</v>
      </c>
      <c r="QI26" t="e">
        <v>#N/A</v>
      </c>
      <c r="QJ26" t="e">
        <v>#N/A</v>
      </c>
      <c r="QK26" t="e">
        <v>#N/A</v>
      </c>
      <c r="QL26" t="e">
        <v>#N/A</v>
      </c>
      <c r="QM26" t="e">
        <v>#N/A</v>
      </c>
      <c r="QN26" t="e">
        <v>#N/A</v>
      </c>
      <c r="QO26" t="e">
        <v>#N/A</v>
      </c>
      <c r="QP26" t="e">
        <v>#N/A</v>
      </c>
      <c r="QQ26" t="e">
        <v>#N/A</v>
      </c>
      <c r="QR26" t="e">
        <v>#N/A</v>
      </c>
      <c r="QS26" t="e">
        <v>#N/A</v>
      </c>
      <c r="QT26" t="e">
        <v>#N/A</v>
      </c>
      <c r="QU26" t="e">
        <v>#N/A</v>
      </c>
      <c r="QV26" t="e">
        <v>#N/A</v>
      </c>
      <c r="QW26" t="e">
        <v>#N/A</v>
      </c>
      <c r="QX26" t="e">
        <v>#N/A</v>
      </c>
      <c r="QY26" t="e">
        <v>#N/A</v>
      </c>
      <c r="QZ26" t="e">
        <v>#N/A</v>
      </c>
      <c r="RA26" t="e">
        <v>#N/A</v>
      </c>
      <c r="RB26" t="e">
        <v>#N/A</v>
      </c>
      <c r="RC26" t="e">
        <v>#N/A</v>
      </c>
      <c r="RD26" t="e">
        <v>#N/A</v>
      </c>
      <c r="RE26" t="e">
        <v>#N/A</v>
      </c>
      <c r="RF26" t="e">
        <v>#N/A</v>
      </c>
      <c r="RG26" t="e">
        <v>#N/A</v>
      </c>
      <c r="RH26" t="e">
        <v>#N/A</v>
      </c>
      <c r="RI26" t="e">
        <v>#N/A</v>
      </c>
      <c r="RJ26" t="e">
        <v>#N/A</v>
      </c>
      <c r="RK26" t="e">
        <v>#N/A</v>
      </c>
      <c r="RL26" t="e">
        <v>#N/A</v>
      </c>
      <c r="RM26" t="e">
        <v>#N/A</v>
      </c>
      <c r="RN26" t="e">
        <v>#N/A</v>
      </c>
      <c r="RO26" t="e">
        <v>#N/A</v>
      </c>
      <c r="RP26" t="e">
        <v>#N/A</v>
      </c>
      <c r="RQ26" t="e">
        <v>#N/A</v>
      </c>
    </row>
    <row r="27" spans="2:485" x14ac:dyDescent="0.45">
      <c r="B27"/>
      <c r="E27" t="s">
        <v>980</v>
      </c>
      <c r="F27" t="s">
        <v>981</v>
      </c>
      <c r="G27" t="s">
        <v>982</v>
      </c>
      <c r="H27" t="s">
        <v>983</v>
      </c>
      <c r="I27" t="s">
        <v>984</v>
      </c>
      <c r="J27" t="s">
        <v>985</v>
      </c>
      <c r="K27" t="s">
        <v>986</v>
      </c>
      <c r="L27" t="s">
        <v>987</v>
      </c>
      <c r="M27" t="s">
        <v>988</v>
      </c>
      <c r="N27" t="s">
        <v>989</v>
      </c>
      <c r="O27" t="s">
        <v>990</v>
      </c>
      <c r="P27" t="s">
        <v>991</v>
      </c>
      <c r="Q27" t="s">
        <v>992</v>
      </c>
      <c r="R27" t="s">
        <v>993</v>
      </c>
      <c r="S27" t="s">
        <v>994</v>
      </c>
      <c r="T27" t="s">
        <v>995</v>
      </c>
      <c r="U27" t="s">
        <v>996</v>
      </c>
      <c r="V27" t="s">
        <v>997</v>
      </c>
      <c r="W27" t="s">
        <v>998</v>
      </c>
      <c r="X27" t="s">
        <v>999</v>
      </c>
      <c r="Y27" t="s">
        <v>1000</v>
      </c>
      <c r="Z27" t="s">
        <v>1001</v>
      </c>
      <c r="AA27" t="s">
        <v>1002</v>
      </c>
      <c r="AB27" t="s">
        <v>1003</v>
      </c>
      <c r="AC27" t="s">
        <v>1004</v>
      </c>
      <c r="AD27" t="s">
        <v>1005</v>
      </c>
      <c r="AE27" t="s">
        <v>1006</v>
      </c>
      <c r="AF27" t="s">
        <v>1007</v>
      </c>
      <c r="AG27" t="s">
        <v>1008</v>
      </c>
      <c r="AH27" t="s">
        <v>1009</v>
      </c>
      <c r="AI27" t="s">
        <v>1010</v>
      </c>
      <c r="AJ27" t="s">
        <v>1011</v>
      </c>
      <c r="AK27" t="s">
        <v>1012</v>
      </c>
      <c r="AL27" t="s">
        <v>1013</v>
      </c>
      <c r="AM27" t="s">
        <v>1014</v>
      </c>
      <c r="AN27" t="s">
        <v>991</v>
      </c>
      <c r="AO27" t="s">
        <v>1015</v>
      </c>
      <c r="AP27">
        <v>530</v>
      </c>
      <c r="AQ27">
        <v>13.6</v>
      </c>
      <c r="AR27">
        <v>455</v>
      </c>
      <c r="AS27">
        <v>12.9</v>
      </c>
      <c r="AT27">
        <v>7.6</v>
      </c>
      <c r="AU27">
        <v>22.7</v>
      </c>
      <c r="AV27">
        <v>41.3</v>
      </c>
      <c r="AW27">
        <v>65.900000000000006</v>
      </c>
      <c r="AX27">
        <v>115</v>
      </c>
      <c r="AY27">
        <v>15500</v>
      </c>
      <c r="AZ27">
        <v>18800</v>
      </c>
      <c r="BA27">
        <v>23300</v>
      </c>
      <c r="BB27">
        <v>480</v>
      </c>
      <c r="BC27">
        <v>23</v>
      </c>
      <c r="BD27">
        <v>370</v>
      </c>
      <c r="BE27">
        <v>19.899999999999999</v>
      </c>
      <c r="BF27">
        <v>8</v>
      </c>
      <c r="BG27">
        <v>27.1</v>
      </c>
      <c r="BH27">
        <v>41.6</v>
      </c>
      <c r="BI27">
        <v>49</v>
      </c>
      <c r="BJ27">
        <v>120</v>
      </c>
      <c r="BK27">
        <v>17000</v>
      </c>
      <c r="BL27">
        <v>21900</v>
      </c>
      <c r="BM27">
        <v>28500</v>
      </c>
      <c r="BN27">
        <v>410</v>
      </c>
      <c r="BO27">
        <v>26.9</v>
      </c>
      <c r="BP27">
        <v>300</v>
      </c>
      <c r="BQ27">
        <v>26.7</v>
      </c>
      <c r="BR27">
        <v>4.0999999999999996</v>
      </c>
      <c r="BS27">
        <v>24.4</v>
      </c>
      <c r="BT27">
        <v>38.299999999999997</v>
      </c>
      <c r="BU27">
        <v>42.4</v>
      </c>
      <c r="BV27">
        <v>90</v>
      </c>
      <c r="BW27">
        <v>18400</v>
      </c>
      <c r="BX27">
        <v>25800</v>
      </c>
      <c r="BY27">
        <v>31000</v>
      </c>
      <c r="BZ27">
        <v>260</v>
      </c>
      <c r="CA27">
        <v>34.700000000000003</v>
      </c>
      <c r="CB27">
        <v>170</v>
      </c>
      <c r="CC27">
        <v>28.4</v>
      </c>
      <c r="CD27">
        <v>1.9</v>
      </c>
      <c r="CE27">
        <v>29.1</v>
      </c>
      <c r="CF27">
        <v>33.299999999999997</v>
      </c>
      <c r="CG27">
        <v>35.1</v>
      </c>
      <c r="CH27">
        <v>70</v>
      </c>
      <c r="CI27">
        <v>24100</v>
      </c>
      <c r="CJ27">
        <v>34800</v>
      </c>
      <c r="CK27">
        <v>44900</v>
      </c>
      <c r="CL27">
        <v>435</v>
      </c>
      <c r="CM27">
        <v>12.9</v>
      </c>
      <c r="CN27">
        <v>380</v>
      </c>
      <c r="CO27">
        <v>12.5</v>
      </c>
      <c r="CP27">
        <v>7.3</v>
      </c>
      <c r="CQ27">
        <v>22.2</v>
      </c>
      <c r="CR27">
        <v>41.8</v>
      </c>
      <c r="CS27">
        <v>67.3</v>
      </c>
      <c r="CT27">
        <v>95</v>
      </c>
      <c r="CU27">
        <v>15900</v>
      </c>
      <c r="CV27">
        <v>19000</v>
      </c>
      <c r="CW27">
        <v>23200</v>
      </c>
      <c r="CX27">
        <v>370</v>
      </c>
      <c r="CY27">
        <v>22.1</v>
      </c>
      <c r="CZ27">
        <v>290</v>
      </c>
      <c r="DA27">
        <v>19.600000000000001</v>
      </c>
      <c r="DB27">
        <v>8.9</v>
      </c>
      <c r="DC27">
        <v>27</v>
      </c>
      <c r="DD27">
        <v>42.5</v>
      </c>
      <c r="DE27">
        <v>49.5</v>
      </c>
      <c r="DF27">
        <v>95</v>
      </c>
      <c r="DG27">
        <v>17000</v>
      </c>
      <c r="DH27">
        <v>22400</v>
      </c>
      <c r="DI27">
        <v>28700</v>
      </c>
      <c r="DJ27">
        <v>340</v>
      </c>
      <c r="DK27">
        <v>25.9</v>
      </c>
      <c r="DL27">
        <v>255</v>
      </c>
      <c r="DM27">
        <v>27.5</v>
      </c>
      <c r="DN27">
        <v>3.7</v>
      </c>
      <c r="DO27">
        <v>25.2</v>
      </c>
      <c r="DP27">
        <v>39.5</v>
      </c>
      <c r="DQ27">
        <v>42.9</v>
      </c>
      <c r="DR27">
        <v>75</v>
      </c>
      <c r="DS27">
        <v>18300</v>
      </c>
      <c r="DT27">
        <v>25500</v>
      </c>
      <c r="DU27">
        <v>29400</v>
      </c>
      <c r="DV27">
        <v>215</v>
      </c>
      <c r="DW27">
        <v>35.299999999999997</v>
      </c>
      <c r="DX27">
        <v>140</v>
      </c>
      <c r="DY27">
        <v>29.4</v>
      </c>
      <c r="DZ27">
        <v>2.2999999999999998</v>
      </c>
      <c r="EA27">
        <v>27.5</v>
      </c>
      <c r="EB27">
        <v>31.3</v>
      </c>
      <c r="EC27">
        <v>32.9</v>
      </c>
      <c r="ED27">
        <v>55</v>
      </c>
      <c r="EE27">
        <v>24300</v>
      </c>
      <c r="EF27">
        <v>34500</v>
      </c>
      <c r="EG27">
        <v>43400</v>
      </c>
      <c r="EH27" t="e">
        <v>#N/A</v>
      </c>
      <c r="EI27" t="e">
        <v>#N/A</v>
      </c>
      <c r="EJ27" t="e">
        <v>#N/A</v>
      </c>
      <c r="EK27" t="e">
        <v>#N/A</v>
      </c>
      <c r="EL27" t="e">
        <v>#N/A</v>
      </c>
      <c r="EM27" t="e">
        <v>#N/A</v>
      </c>
      <c r="EN27" t="e">
        <v>#N/A</v>
      </c>
      <c r="EO27" t="e">
        <v>#N/A</v>
      </c>
      <c r="EP27" t="e">
        <v>#N/A</v>
      </c>
      <c r="EQ27" t="e">
        <v>#N/A</v>
      </c>
      <c r="ER27" t="e">
        <v>#N/A</v>
      </c>
      <c r="ES27" t="e">
        <v>#N/A</v>
      </c>
      <c r="ET27" t="e">
        <v>#N/A</v>
      </c>
      <c r="EU27" t="e">
        <v>#N/A</v>
      </c>
      <c r="EV27" t="e">
        <v>#N/A</v>
      </c>
      <c r="EW27" t="e">
        <v>#N/A</v>
      </c>
      <c r="EX27" t="e">
        <v>#N/A</v>
      </c>
      <c r="EY27" t="e">
        <v>#N/A</v>
      </c>
      <c r="EZ27" t="e">
        <v>#N/A</v>
      </c>
      <c r="FA27" t="e">
        <v>#N/A</v>
      </c>
      <c r="FB27" t="e">
        <v>#N/A</v>
      </c>
      <c r="FC27" t="e">
        <v>#N/A</v>
      </c>
      <c r="FD27" t="e">
        <v>#N/A</v>
      </c>
      <c r="FE27" t="e">
        <v>#N/A</v>
      </c>
      <c r="FF27" t="e">
        <v>#N/A</v>
      </c>
      <c r="FG27" t="e">
        <v>#N/A</v>
      </c>
      <c r="FH27" t="e">
        <v>#N/A</v>
      </c>
      <c r="FI27" t="e">
        <v>#N/A</v>
      </c>
      <c r="FJ27" t="e">
        <v>#N/A</v>
      </c>
      <c r="FK27" t="e">
        <v>#N/A</v>
      </c>
      <c r="FL27" t="e">
        <v>#N/A</v>
      </c>
      <c r="FM27" t="e">
        <v>#N/A</v>
      </c>
      <c r="FN27" t="e">
        <v>#N/A</v>
      </c>
      <c r="FO27" t="e">
        <v>#N/A</v>
      </c>
      <c r="FP27" t="e">
        <v>#N/A</v>
      </c>
      <c r="FQ27" t="e">
        <v>#N/A</v>
      </c>
      <c r="FR27" t="e">
        <v>#N/A</v>
      </c>
      <c r="FS27" t="e">
        <v>#N/A</v>
      </c>
      <c r="FT27" t="e">
        <v>#N/A</v>
      </c>
      <c r="FU27" t="e">
        <v>#N/A</v>
      </c>
      <c r="FV27" t="e">
        <v>#N/A</v>
      </c>
      <c r="FW27" t="e">
        <v>#N/A</v>
      </c>
      <c r="FX27" t="e">
        <v>#N/A</v>
      </c>
      <c r="FY27" t="e">
        <v>#N/A</v>
      </c>
      <c r="FZ27" t="e">
        <v>#N/A</v>
      </c>
      <c r="GA27" t="e">
        <v>#N/A</v>
      </c>
      <c r="GB27" t="e">
        <v>#N/A</v>
      </c>
      <c r="GC27" t="e">
        <v>#N/A</v>
      </c>
      <c r="GD27">
        <v>560</v>
      </c>
      <c r="GE27">
        <v>15.7</v>
      </c>
      <c r="GF27">
        <v>475</v>
      </c>
      <c r="GG27">
        <v>15.5</v>
      </c>
      <c r="GH27">
        <v>6.9</v>
      </c>
      <c r="GI27">
        <v>22.6</v>
      </c>
      <c r="GJ27">
        <v>40.6</v>
      </c>
      <c r="GK27">
        <v>61.9</v>
      </c>
      <c r="GL27">
        <v>120</v>
      </c>
      <c r="GM27">
        <v>12100</v>
      </c>
      <c r="GN27">
        <v>16900</v>
      </c>
      <c r="GO27">
        <v>21600</v>
      </c>
      <c r="GP27">
        <v>410</v>
      </c>
      <c r="GQ27">
        <v>23.7</v>
      </c>
      <c r="GR27">
        <v>315</v>
      </c>
      <c r="GS27">
        <v>21</v>
      </c>
      <c r="GT27">
        <v>5.8</v>
      </c>
      <c r="GU27">
        <v>30.4</v>
      </c>
      <c r="GV27">
        <v>41.7</v>
      </c>
      <c r="GW27">
        <v>49.5</v>
      </c>
      <c r="GX27">
        <v>115</v>
      </c>
      <c r="GY27">
        <v>16400</v>
      </c>
      <c r="GZ27">
        <v>21500</v>
      </c>
      <c r="HA27">
        <v>27000</v>
      </c>
      <c r="HB27">
        <v>425</v>
      </c>
      <c r="HC27">
        <v>27.9</v>
      </c>
      <c r="HD27">
        <v>305</v>
      </c>
      <c r="HE27">
        <v>23.5</v>
      </c>
      <c r="HF27">
        <v>4.0999999999999996</v>
      </c>
      <c r="HG27">
        <v>27.3</v>
      </c>
      <c r="HH27">
        <v>38.5</v>
      </c>
      <c r="HI27">
        <v>44.6</v>
      </c>
      <c r="HJ27">
        <v>110</v>
      </c>
      <c r="HK27">
        <v>19500</v>
      </c>
      <c r="HL27">
        <v>24100</v>
      </c>
      <c r="HM27">
        <v>32800</v>
      </c>
      <c r="HN27">
        <v>250</v>
      </c>
      <c r="HO27">
        <v>38.700000000000003</v>
      </c>
      <c r="HP27">
        <v>155</v>
      </c>
      <c r="HQ27">
        <v>26.5</v>
      </c>
      <c r="HR27">
        <v>1.6</v>
      </c>
      <c r="HS27">
        <v>23.8</v>
      </c>
      <c r="HT27">
        <v>30</v>
      </c>
      <c r="HU27">
        <v>33.200000000000003</v>
      </c>
      <c r="HV27">
        <v>55</v>
      </c>
      <c r="HW27">
        <v>19400</v>
      </c>
      <c r="HX27">
        <v>28900</v>
      </c>
      <c r="HY27">
        <v>39500</v>
      </c>
      <c r="HZ27">
        <v>445</v>
      </c>
      <c r="IA27">
        <v>15.1</v>
      </c>
      <c r="IB27">
        <v>380</v>
      </c>
      <c r="IC27">
        <v>16</v>
      </c>
      <c r="ID27">
        <v>5.4</v>
      </c>
      <c r="IE27">
        <v>23.2</v>
      </c>
      <c r="IF27">
        <v>42</v>
      </c>
      <c r="IG27">
        <v>63.5</v>
      </c>
      <c r="IH27">
        <v>95</v>
      </c>
      <c r="II27">
        <v>12100</v>
      </c>
      <c r="IJ27">
        <v>16900</v>
      </c>
      <c r="IK27">
        <v>21600</v>
      </c>
      <c r="IL27">
        <v>325</v>
      </c>
      <c r="IM27">
        <v>22.4</v>
      </c>
      <c r="IN27">
        <v>255</v>
      </c>
      <c r="IO27">
        <v>19.600000000000001</v>
      </c>
      <c r="IP27">
        <v>7</v>
      </c>
      <c r="IQ27">
        <v>31.3</v>
      </c>
      <c r="IR27">
        <v>42.4</v>
      </c>
      <c r="IS27">
        <v>51</v>
      </c>
      <c r="IT27">
        <v>90</v>
      </c>
      <c r="IU27">
        <v>15800</v>
      </c>
      <c r="IV27">
        <v>21000</v>
      </c>
      <c r="IW27">
        <v>26300</v>
      </c>
      <c r="IX27">
        <v>350</v>
      </c>
      <c r="IY27">
        <v>28.5</v>
      </c>
      <c r="IZ27">
        <v>250</v>
      </c>
      <c r="JA27">
        <v>23.4</v>
      </c>
      <c r="JB27">
        <v>4</v>
      </c>
      <c r="JC27">
        <v>27.6</v>
      </c>
      <c r="JD27">
        <v>37.700000000000003</v>
      </c>
      <c r="JE27">
        <v>44.1</v>
      </c>
      <c r="JF27">
        <v>90</v>
      </c>
      <c r="JG27">
        <v>17700</v>
      </c>
      <c r="JH27">
        <v>23100</v>
      </c>
      <c r="JI27">
        <v>30400</v>
      </c>
      <c r="JJ27">
        <v>200</v>
      </c>
      <c r="JK27">
        <v>39.4</v>
      </c>
      <c r="JL27">
        <v>120</v>
      </c>
      <c r="JM27">
        <v>27.3</v>
      </c>
      <c r="JN27">
        <v>1.5</v>
      </c>
      <c r="JO27">
        <v>23.8</v>
      </c>
      <c r="JP27">
        <v>29.2</v>
      </c>
      <c r="JQ27">
        <v>31.8</v>
      </c>
      <c r="JR27">
        <v>45</v>
      </c>
      <c r="JS27">
        <v>16600</v>
      </c>
      <c r="JT27">
        <v>28900</v>
      </c>
      <c r="JU27">
        <v>38400</v>
      </c>
      <c r="JV27" t="e">
        <v>#N/A</v>
      </c>
      <c r="JW27" t="e">
        <v>#N/A</v>
      </c>
      <c r="JX27" t="e">
        <v>#N/A</v>
      </c>
      <c r="JY27" t="e">
        <v>#N/A</v>
      </c>
      <c r="JZ27" t="e">
        <v>#N/A</v>
      </c>
      <c r="KA27" t="e">
        <v>#N/A</v>
      </c>
      <c r="KB27" t="e">
        <v>#N/A</v>
      </c>
      <c r="KC27" t="e">
        <v>#N/A</v>
      </c>
      <c r="KD27" t="e">
        <v>#N/A</v>
      </c>
      <c r="KE27" t="e">
        <v>#N/A</v>
      </c>
      <c r="KF27" t="e">
        <v>#N/A</v>
      </c>
      <c r="KG27" t="e">
        <v>#N/A</v>
      </c>
      <c r="KH27" t="e">
        <v>#N/A</v>
      </c>
      <c r="KI27" t="e">
        <v>#N/A</v>
      </c>
      <c r="KJ27" t="e">
        <v>#N/A</v>
      </c>
      <c r="KK27" t="e">
        <v>#N/A</v>
      </c>
      <c r="KL27" t="e">
        <v>#N/A</v>
      </c>
      <c r="KM27" t="e">
        <v>#N/A</v>
      </c>
      <c r="KN27" t="e">
        <v>#N/A</v>
      </c>
      <c r="KO27" t="e">
        <v>#N/A</v>
      </c>
      <c r="KP27" t="e">
        <v>#N/A</v>
      </c>
      <c r="KQ27" t="e">
        <v>#N/A</v>
      </c>
      <c r="KR27" t="e">
        <v>#N/A</v>
      </c>
      <c r="KS27" t="e">
        <v>#N/A</v>
      </c>
      <c r="KT27" t="e">
        <v>#N/A</v>
      </c>
      <c r="KU27" t="e">
        <v>#N/A</v>
      </c>
      <c r="KV27" t="e">
        <v>#N/A</v>
      </c>
      <c r="KW27" t="e">
        <v>#N/A</v>
      </c>
      <c r="KX27" t="e">
        <v>#N/A</v>
      </c>
      <c r="KY27" t="e">
        <v>#N/A</v>
      </c>
      <c r="KZ27" t="e">
        <v>#N/A</v>
      </c>
      <c r="LA27" t="e">
        <v>#N/A</v>
      </c>
      <c r="LB27" t="e">
        <v>#N/A</v>
      </c>
      <c r="LC27" t="e">
        <v>#N/A</v>
      </c>
      <c r="LD27" t="e">
        <v>#N/A</v>
      </c>
      <c r="LE27" t="e">
        <v>#N/A</v>
      </c>
      <c r="LF27" t="e">
        <v>#N/A</v>
      </c>
      <c r="LG27" t="e">
        <v>#N/A</v>
      </c>
      <c r="LH27" t="e">
        <v>#N/A</v>
      </c>
      <c r="LI27" t="e">
        <v>#N/A</v>
      </c>
      <c r="LJ27" t="e">
        <v>#N/A</v>
      </c>
      <c r="LK27" t="e">
        <v>#N/A</v>
      </c>
      <c r="LL27" t="e">
        <v>#N/A</v>
      </c>
      <c r="LM27" t="e">
        <v>#N/A</v>
      </c>
      <c r="LN27" t="e">
        <v>#N/A</v>
      </c>
      <c r="LO27" t="e">
        <v>#N/A</v>
      </c>
      <c r="LP27" t="e">
        <v>#N/A</v>
      </c>
      <c r="LQ27" t="e">
        <v>#N/A</v>
      </c>
      <c r="LR27">
        <v>480</v>
      </c>
      <c r="LS27">
        <v>19.3</v>
      </c>
      <c r="LT27">
        <v>385</v>
      </c>
      <c r="LU27">
        <v>12.9</v>
      </c>
      <c r="LV27">
        <v>4.7</v>
      </c>
      <c r="LW27">
        <v>22.8</v>
      </c>
      <c r="LX27">
        <v>41.8</v>
      </c>
      <c r="LY27">
        <v>63</v>
      </c>
      <c r="LZ27">
        <v>100</v>
      </c>
      <c r="MA27">
        <v>11300</v>
      </c>
      <c r="MB27">
        <v>14900</v>
      </c>
      <c r="MC27">
        <v>21800</v>
      </c>
      <c r="MD27">
        <v>480</v>
      </c>
      <c r="ME27">
        <v>19.3</v>
      </c>
      <c r="MF27">
        <v>385</v>
      </c>
      <c r="MG27">
        <v>12.9</v>
      </c>
      <c r="MH27">
        <v>4.7</v>
      </c>
      <c r="MI27">
        <v>22.8</v>
      </c>
      <c r="MJ27">
        <v>41.8</v>
      </c>
      <c r="MK27">
        <v>63</v>
      </c>
      <c r="ML27">
        <v>100</v>
      </c>
      <c r="MM27">
        <v>11300</v>
      </c>
      <c r="MN27">
        <v>14900</v>
      </c>
      <c r="MO27">
        <v>21800</v>
      </c>
      <c r="MP27">
        <v>410</v>
      </c>
      <c r="MQ27">
        <v>25.2</v>
      </c>
      <c r="MR27">
        <v>305</v>
      </c>
      <c r="MS27">
        <v>21.4</v>
      </c>
      <c r="MT27">
        <v>5.2</v>
      </c>
      <c r="MU27">
        <v>23.1</v>
      </c>
      <c r="MV27">
        <v>37.299999999999997</v>
      </c>
      <c r="MW27">
        <v>48.2</v>
      </c>
      <c r="MX27">
        <v>85</v>
      </c>
      <c r="MY27">
        <v>16100</v>
      </c>
      <c r="MZ27">
        <v>20800</v>
      </c>
      <c r="NA27">
        <v>25500</v>
      </c>
      <c r="NB27">
        <v>365</v>
      </c>
      <c r="NC27">
        <v>29.6</v>
      </c>
      <c r="ND27">
        <v>260</v>
      </c>
      <c r="NE27">
        <v>23.8</v>
      </c>
      <c r="NF27">
        <v>4.2</v>
      </c>
      <c r="NG27">
        <v>24.5</v>
      </c>
      <c r="NH27">
        <v>37</v>
      </c>
      <c r="NI27">
        <v>42.4</v>
      </c>
      <c r="NJ27">
        <v>80</v>
      </c>
      <c r="NK27">
        <v>17900</v>
      </c>
      <c r="NL27">
        <v>24000</v>
      </c>
      <c r="NM27">
        <v>28900</v>
      </c>
      <c r="NN27">
        <v>275</v>
      </c>
      <c r="NO27">
        <v>49.7</v>
      </c>
      <c r="NP27">
        <v>140</v>
      </c>
      <c r="NQ27">
        <v>20.5</v>
      </c>
      <c r="NR27">
        <v>1.1000000000000001</v>
      </c>
      <c r="NS27">
        <v>22</v>
      </c>
      <c r="NT27">
        <v>26.6</v>
      </c>
      <c r="NU27">
        <v>28.8</v>
      </c>
      <c r="NV27">
        <v>45</v>
      </c>
      <c r="NW27">
        <v>23300</v>
      </c>
      <c r="NX27">
        <v>30300</v>
      </c>
      <c r="NY27">
        <v>43300</v>
      </c>
      <c r="NZ27">
        <v>370</v>
      </c>
      <c r="OA27">
        <v>18.100000000000001</v>
      </c>
      <c r="OB27">
        <v>305</v>
      </c>
      <c r="OC27">
        <v>12.6</v>
      </c>
      <c r="OD27">
        <v>4.8</v>
      </c>
      <c r="OE27">
        <v>24.7</v>
      </c>
      <c r="OF27">
        <v>43.3</v>
      </c>
      <c r="OG27">
        <v>64.5</v>
      </c>
      <c r="OH27">
        <v>85</v>
      </c>
      <c r="OI27">
        <v>12200</v>
      </c>
      <c r="OJ27">
        <v>16100</v>
      </c>
      <c r="OK27">
        <v>22900</v>
      </c>
      <c r="OL27">
        <v>340</v>
      </c>
      <c r="OM27">
        <v>24.5</v>
      </c>
      <c r="ON27">
        <v>255</v>
      </c>
      <c r="OO27">
        <v>21.8</v>
      </c>
      <c r="OP27">
        <v>5.3</v>
      </c>
      <c r="OQ27">
        <v>23.5</v>
      </c>
      <c r="OR27">
        <v>37.4</v>
      </c>
      <c r="OS27">
        <v>48.4</v>
      </c>
      <c r="OT27">
        <v>70</v>
      </c>
      <c r="OU27">
        <v>16200</v>
      </c>
      <c r="OV27">
        <v>20500</v>
      </c>
      <c r="OW27">
        <v>25500</v>
      </c>
      <c r="OX27">
        <v>300</v>
      </c>
      <c r="OY27">
        <v>30.1</v>
      </c>
      <c r="OZ27">
        <v>210</v>
      </c>
      <c r="PA27">
        <v>22.6</v>
      </c>
      <c r="PB27">
        <v>4.8</v>
      </c>
      <c r="PC27">
        <v>25.3</v>
      </c>
      <c r="PD27">
        <v>37.6</v>
      </c>
      <c r="PE27">
        <v>42.5</v>
      </c>
      <c r="PF27">
        <v>70</v>
      </c>
      <c r="PG27">
        <v>17700</v>
      </c>
      <c r="PH27">
        <v>24200</v>
      </c>
      <c r="PI27">
        <v>28400</v>
      </c>
      <c r="PJ27">
        <v>225</v>
      </c>
      <c r="PK27">
        <v>50.7</v>
      </c>
      <c r="PL27">
        <v>110</v>
      </c>
      <c r="PM27">
        <v>21.3</v>
      </c>
      <c r="PN27">
        <v>1.3</v>
      </c>
      <c r="PO27">
        <v>19.3</v>
      </c>
      <c r="PP27">
        <v>24</v>
      </c>
      <c r="PQ27">
        <v>26.7</v>
      </c>
      <c r="PR27">
        <v>35</v>
      </c>
      <c r="PS27">
        <v>24000</v>
      </c>
      <c r="PT27">
        <v>30600</v>
      </c>
      <c r="PU27">
        <v>43300</v>
      </c>
      <c r="PV27">
        <v>110</v>
      </c>
      <c r="PW27">
        <v>23.6</v>
      </c>
      <c r="PX27">
        <v>85</v>
      </c>
      <c r="PY27">
        <v>14</v>
      </c>
      <c r="PZ27">
        <v>4.5</v>
      </c>
      <c r="QA27">
        <v>16.3</v>
      </c>
      <c r="QB27">
        <v>36.6</v>
      </c>
      <c r="QC27">
        <v>57.9</v>
      </c>
      <c r="QD27">
        <v>15</v>
      </c>
      <c r="QE27">
        <v>9600</v>
      </c>
      <c r="QF27">
        <v>12400</v>
      </c>
      <c r="QG27">
        <v>15000</v>
      </c>
      <c r="QH27">
        <v>70</v>
      </c>
      <c r="QI27">
        <v>28.3</v>
      </c>
      <c r="QJ27">
        <v>50</v>
      </c>
      <c r="QK27">
        <v>19.100000000000001</v>
      </c>
      <c r="QL27">
        <v>4.9000000000000004</v>
      </c>
      <c r="QM27">
        <v>20.9</v>
      </c>
      <c r="QN27">
        <v>36.9</v>
      </c>
      <c r="QO27">
        <v>47.7</v>
      </c>
      <c r="QP27">
        <v>15</v>
      </c>
      <c r="QQ27">
        <v>13600</v>
      </c>
      <c r="QR27">
        <v>21000</v>
      </c>
      <c r="QS27">
        <v>23500</v>
      </c>
      <c r="QT27" t="e">
        <v>#N/A</v>
      </c>
      <c r="QU27" t="e">
        <v>#N/A</v>
      </c>
      <c r="QV27" t="e">
        <v>#N/A</v>
      </c>
      <c r="QW27" t="e">
        <v>#N/A</v>
      </c>
      <c r="QX27" t="e">
        <v>#N/A</v>
      </c>
      <c r="QY27" t="e">
        <v>#N/A</v>
      </c>
      <c r="QZ27" t="e">
        <v>#N/A</v>
      </c>
      <c r="RA27" t="e">
        <v>#N/A</v>
      </c>
      <c r="RB27" t="e">
        <v>#N/A</v>
      </c>
      <c r="RC27" t="e">
        <v>#N/A</v>
      </c>
      <c r="RD27" t="e">
        <v>#N/A</v>
      </c>
      <c r="RE27" t="e">
        <v>#N/A</v>
      </c>
      <c r="RF27">
        <v>50</v>
      </c>
      <c r="RG27">
        <v>44.6</v>
      </c>
      <c r="RH27">
        <v>25</v>
      </c>
      <c r="RI27">
        <v>16.600000000000001</v>
      </c>
      <c r="RJ27">
        <v>0</v>
      </c>
      <c r="RK27">
        <v>34.6</v>
      </c>
      <c r="RL27">
        <v>38.799999999999997</v>
      </c>
      <c r="RM27">
        <v>38.799999999999997</v>
      </c>
      <c r="RN27">
        <v>15</v>
      </c>
      <c r="RO27">
        <v>14400</v>
      </c>
      <c r="RP27">
        <v>29500</v>
      </c>
      <c r="RQ27">
        <v>45900</v>
      </c>
    </row>
    <row r="28" spans="2:485" x14ac:dyDescent="0.45">
      <c r="B28"/>
      <c r="E28" t="s">
        <v>1016</v>
      </c>
      <c r="F28" t="s">
        <v>1017</v>
      </c>
      <c r="G28" t="s">
        <v>1018</v>
      </c>
      <c r="H28" t="s">
        <v>1019</v>
      </c>
      <c r="I28" t="s">
        <v>1020</v>
      </c>
      <c r="J28" t="s">
        <v>1021</v>
      </c>
      <c r="K28" t="s">
        <v>1022</v>
      </c>
      <c r="L28" t="s">
        <v>1023</v>
      </c>
      <c r="M28" t="s">
        <v>1024</v>
      </c>
      <c r="N28" t="s">
        <v>1025</v>
      </c>
      <c r="O28" t="s">
        <v>1026</v>
      </c>
      <c r="P28" t="s">
        <v>1027</v>
      </c>
      <c r="Q28" t="s">
        <v>1028</v>
      </c>
      <c r="R28" t="s">
        <v>1029</v>
      </c>
      <c r="S28" t="s">
        <v>1030</v>
      </c>
      <c r="T28" t="s">
        <v>1031</v>
      </c>
      <c r="U28" t="s">
        <v>1032</v>
      </c>
      <c r="V28" t="s">
        <v>1033</v>
      </c>
      <c r="W28" t="s">
        <v>1034</v>
      </c>
      <c r="X28" t="s">
        <v>1035</v>
      </c>
      <c r="Y28" t="s">
        <v>1036</v>
      </c>
      <c r="Z28" t="s">
        <v>1037</v>
      </c>
      <c r="AA28" t="s">
        <v>1038</v>
      </c>
      <c r="AB28" t="s">
        <v>1039</v>
      </c>
      <c r="AC28" t="s">
        <v>1040</v>
      </c>
      <c r="AD28" t="s">
        <v>1041</v>
      </c>
      <c r="AE28" t="s">
        <v>1042</v>
      </c>
      <c r="AF28" t="s">
        <v>1043</v>
      </c>
      <c r="AG28" t="s">
        <v>1044</v>
      </c>
      <c r="AH28" t="s">
        <v>1045</v>
      </c>
      <c r="AI28" t="s">
        <v>1046</v>
      </c>
      <c r="AJ28" t="s">
        <v>1047</v>
      </c>
      <c r="AK28" t="s">
        <v>1048</v>
      </c>
      <c r="AL28" t="s">
        <v>1049</v>
      </c>
      <c r="AM28" t="s">
        <v>1050</v>
      </c>
      <c r="AN28" t="s">
        <v>1027</v>
      </c>
      <c r="AO28" t="s">
        <v>1051</v>
      </c>
      <c r="AP28" t="s">
        <v>403</v>
      </c>
      <c r="AQ28" t="s">
        <v>403</v>
      </c>
      <c r="AR28" t="s">
        <v>403</v>
      </c>
      <c r="AS28" t="s">
        <v>403</v>
      </c>
      <c r="AT28" t="s">
        <v>403</v>
      </c>
      <c r="AU28" t="s">
        <v>403</v>
      </c>
      <c r="AV28" t="s">
        <v>403</v>
      </c>
      <c r="AW28" t="s">
        <v>403</v>
      </c>
      <c r="AX28">
        <v>6630</v>
      </c>
      <c r="AY28">
        <v>12700</v>
      </c>
      <c r="AZ28">
        <v>17100</v>
      </c>
      <c r="BA28">
        <v>21300</v>
      </c>
      <c r="BB28" t="s">
        <v>403</v>
      </c>
      <c r="BC28" t="s">
        <v>403</v>
      </c>
      <c r="BD28" t="s">
        <v>403</v>
      </c>
      <c r="BE28" t="s">
        <v>403</v>
      </c>
      <c r="BF28" t="s">
        <v>403</v>
      </c>
      <c r="BG28" t="s">
        <v>403</v>
      </c>
      <c r="BH28" t="s">
        <v>403</v>
      </c>
      <c r="BI28" t="s">
        <v>403</v>
      </c>
      <c r="BJ28">
        <v>7490</v>
      </c>
      <c r="BK28">
        <v>15800</v>
      </c>
      <c r="BL28">
        <v>20700</v>
      </c>
      <c r="BM28">
        <v>25500</v>
      </c>
      <c r="BN28" t="s">
        <v>403</v>
      </c>
      <c r="BO28" t="s">
        <v>403</v>
      </c>
      <c r="BP28" t="s">
        <v>403</v>
      </c>
      <c r="BQ28" t="s">
        <v>403</v>
      </c>
      <c r="BR28" t="s">
        <v>403</v>
      </c>
      <c r="BS28" t="s">
        <v>403</v>
      </c>
      <c r="BT28" t="s">
        <v>403</v>
      </c>
      <c r="BU28" t="s">
        <v>403</v>
      </c>
      <c r="BV28">
        <v>6880</v>
      </c>
      <c r="BW28">
        <v>17300</v>
      </c>
      <c r="BX28">
        <v>23200</v>
      </c>
      <c r="BY28">
        <v>29000</v>
      </c>
      <c r="BZ28" t="s">
        <v>403</v>
      </c>
      <c r="CA28" t="s">
        <v>403</v>
      </c>
      <c r="CB28" t="s">
        <v>403</v>
      </c>
      <c r="CC28" t="s">
        <v>403</v>
      </c>
      <c r="CD28" t="s">
        <v>403</v>
      </c>
      <c r="CE28" t="s">
        <v>403</v>
      </c>
      <c r="CF28" t="s">
        <v>403</v>
      </c>
      <c r="CG28" t="s">
        <v>403</v>
      </c>
      <c r="CH28">
        <v>6600</v>
      </c>
      <c r="CI28">
        <v>17200</v>
      </c>
      <c r="CJ28">
        <v>26600</v>
      </c>
      <c r="CK28">
        <v>35900</v>
      </c>
      <c r="CL28" t="s">
        <v>403</v>
      </c>
      <c r="CM28" t="s">
        <v>403</v>
      </c>
      <c r="CN28" t="s">
        <v>403</v>
      </c>
      <c r="CO28" t="s">
        <v>403</v>
      </c>
      <c r="CP28" t="s">
        <v>403</v>
      </c>
      <c r="CQ28" t="s">
        <v>403</v>
      </c>
      <c r="CR28" t="s">
        <v>403</v>
      </c>
      <c r="CS28" t="s">
        <v>403</v>
      </c>
      <c r="CT28">
        <v>5450</v>
      </c>
      <c r="CU28">
        <v>12600</v>
      </c>
      <c r="CV28">
        <v>16900</v>
      </c>
      <c r="CW28">
        <v>21100</v>
      </c>
      <c r="CX28" t="s">
        <v>403</v>
      </c>
      <c r="CY28" t="s">
        <v>403</v>
      </c>
      <c r="CZ28" t="s">
        <v>403</v>
      </c>
      <c r="DA28" t="s">
        <v>403</v>
      </c>
      <c r="DB28" t="s">
        <v>403</v>
      </c>
      <c r="DC28" t="s">
        <v>403</v>
      </c>
      <c r="DD28" t="s">
        <v>403</v>
      </c>
      <c r="DE28" t="s">
        <v>403</v>
      </c>
      <c r="DF28">
        <v>6065</v>
      </c>
      <c r="DG28">
        <v>15600</v>
      </c>
      <c r="DH28">
        <v>20500</v>
      </c>
      <c r="DI28">
        <v>25000</v>
      </c>
      <c r="DJ28" t="s">
        <v>403</v>
      </c>
      <c r="DK28" t="s">
        <v>403</v>
      </c>
      <c r="DL28" t="s">
        <v>403</v>
      </c>
      <c r="DM28" t="s">
        <v>403</v>
      </c>
      <c r="DN28" t="s">
        <v>403</v>
      </c>
      <c r="DO28" t="s">
        <v>403</v>
      </c>
      <c r="DP28" t="s">
        <v>403</v>
      </c>
      <c r="DQ28" t="s">
        <v>403</v>
      </c>
      <c r="DR28">
        <v>5680</v>
      </c>
      <c r="DS28">
        <v>17100</v>
      </c>
      <c r="DT28">
        <v>22900</v>
      </c>
      <c r="DU28">
        <v>28500</v>
      </c>
      <c r="DV28" t="s">
        <v>403</v>
      </c>
      <c r="DW28" t="s">
        <v>403</v>
      </c>
      <c r="DX28" t="s">
        <v>403</v>
      </c>
      <c r="DY28" t="s">
        <v>403</v>
      </c>
      <c r="DZ28" t="s">
        <v>403</v>
      </c>
      <c r="EA28" t="s">
        <v>403</v>
      </c>
      <c r="EB28" t="s">
        <v>403</v>
      </c>
      <c r="EC28" t="s">
        <v>403</v>
      </c>
      <c r="ED28">
        <v>5390</v>
      </c>
      <c r="EE28">
        <v>16200</v>
      </c>
      <c r="EF28">
        <v>25400</v>
      </c>
      <c r="EG28">
        <v>34400</v>
      </c>
      <c r="EH28" t="e">
        <v>#N/A</v>
      </c>
      <c r="EI28" t="e">
        <v>#N/A</v>
      </c>
      <c r="EJ28" t="e">
        <v>#N/A</v>
      </c>
      <c r="EK28" t="e">
        <v>#N/A</v>
      </c>
      <c r="EL28" t="e">
        <v>#N/A</v>
      </c>
      <c r="EM28" t="e">
        <v>#N/A</v>
      </c>
      <c r="EN28" t="e">
        <v>#N/A</v>
      </c>
      <c r="EO28" t="e">
        <v>#N/A</v>
      </c>
      <c r="EP28" t="e">
        <v>#N/A</v>
      </c>
      <c r="EQ28" t="e">
        <v>#N/A</v>
      </c>
      <c r="ER28" t="e">
        <v>#N/A</v>
      </c>
      <c r="ES28" t="e">
        <v>#N/A</v>
      </c>
      <c r="ET28" t="e">
        <v>#N/A</v>
      </c>
      <c r="EU28" t="e">
        <v>#N/A</v>
      </c>
      <c r="EV28" t="e">
        <v>#N/A</v>
      </c>
      <c r="EW28" t="e">
        <v>#N/A</v>
      </c>
      <c r="EX28" t="e">
        <v>#N/A</v>
      </c>
      <c r="EY28" t="e">
        <v>#N/A</v>
      </c>
      <c r="EZ28" t="e">
        <v>#N/A</v>
      </c>
      <c r="FA28" t="e">
        <v>#N/A</v>
      </c>
      <c r="FB28" t="e">
        <v>#N/A</v>
      </c>
      <c r="FC28" t="e">
        <v>#N/A</v>
      </c>
      <c r="FD28" t="e">
        <v>#N/A</v>
      </c>
      <c r="FE28" t="e">
        <v>#N/A</v>
      </c>
      <c r="FF28" t="e">
        <v>#N/A</v>
      </c>
      <c r="FG28" t="e">
        <v>#N/A</v>
      </c>
      <c r="FH28" t="e">
        <v>#N/A</v>
      </c>
      <c r="FI28" t="e">
        <v>#N/A</v>
      </c>
      <c r="FJ28" t="e">
        <v>#N/A</v>
      </c>
      <c r="FK28" t="e">
        <v>#N/A</v>
      </c>
      <c r="FL28" t="e">
        <v>#N/A</v>
      </c>
      <c r="FM28" t="e">
        <v>#N/A</v>
      </c>
      <c r="FN28" t="e">
        <v>#N/A</v>
      </c>
      <c r="FO28" t="e">
        <v>#N/A</v>
      </c>
      <c r="FP28" t="e">
        <v>#N/A</v>
      </c>
      <c r="FQ28" t="e">
        <v>#N/A</v>
      </c>
      <c r="FR28" t="e">
        <v>#N/A</v>
      </c>
      <c r="FS28" t="e">
        <v>#N/A</v>
      </c>
      <c r="FT28" t="e">
        <v>#N/A</v>
      </c>
      <c r="FU28" t="e">
        <v>#N/A</v>
      </c>
      <c r="FV28" t="e">
        <v>#N/A</v>
      </c>
      <c r="FW28" t="e">
        <v>#N/A</v>
      </c>
      <c r="FX28" t="e">
        <v>#N/A</v>
      </c>
      <c r="FY28" t="e">
        <v>#N/A</v>
      </c>
      <c r="FZ28" t="e">
        <v>#N/A</v>
      </c>
      <c r="GA28" t="e">
        <v>#N/A</v>
      </c>
      <c r="GB28" t="e">
        <v>#N/A</v>
      </c>
      <c r="GC28" t="e">
        <v>#N/A</v>
      </c>
      <c r="GD28" t="s">
        <v>403</v>
      </c>
      <c r="GE28" t="s">
        <v>403</v>
      </c>
      <c r="GF28" t="s">
        <v>403</v>
      </c>
      <c r="GG28" t="s">
        <v>403</v>
      </c>
      <c r="GH28" t="s">
        <v>403</v>
      </c>
      <c r="GI28" t="s">
        <v>403</v>
      </c>
      <c r="GJ28" t="s">
        <v>403</v>
      </c>
      <c r="GK28" t="s">
        <v>403</v>
      </c>
      <c r="GL28">
        <v>7530</v>
      </c>
      <c r="GM28">
        <v>12000</v>
      </c>
      <c r="GN28">
        <v>16300</v>
      </c>
      <c r="GO28">
        <v>20400</v>
      </c>
      <c r="GP28" t="s">
        <v>403</v>
      </c>
      <c r="GQ28" t="s">
        <v>403</v>
      </c>
      <c r="GR28" t="s">
        <v>403</v>
      </c>
      <c r="GS28" t="s">
        <v>403</v>
      </c>
      <c r="GT28" t="s">
        <v>403</v>
      </c>
      <c r="GU28" t="s">
        <v>403</v>
      </c>
      <c r="GV28" t="s">
        <v>403</v>
      </c>
      <c r="GW28" t="s">
        <v>403</v>
      </c>
      <c r="GX28">
        <v>7185</v>
      </c>
      <c r="GY28">
        <v>15200</v>
      </c>
      <c r="GZ28">
        <v>20200</v>
      </c>
      <c r="HA28">
        <v>25000</v>
      </c>
      <c r="HB28" t="s">
        <v>403</v>
      </c>
      <c r="HC28" t="s">
        <v>403</v>
      </c>
      <c r="HD28" t="s">
        <v>403</v>
      </c>
      <c r="HE28" t="s">
        <v>403</v>
      </c>
      <c r="HF28" t="s">
        <v>403</v>
      </c>
      <c r="HG28" t="s">
        <v>403</v>
      </c>
      <c r="HH28" t="s">
        <v>403</v>
      </c>
      <c r="HI28" t="s">
        <v>403</v>
      </c>
      <c r="HJ28">
        <v>6580</v>
      </c>
      <c r="HK28">
        <v>16300</v>
      </c>
      <c r="HL28">
        <v>22400</v>
      </c>
      <c r="HM28">
        <v>28200</v>
      </c>
      <c r="HN28" t="s">
        <v>403</v>
      </c>
      <c r="HO28" t="s">
        <v>403</v>
      </c>
      <c r="HP28" t="s">
        <v>403</v>
      </c>
      <c r="HQ28" t="s">
        <v>403</v>
      </c>
      <c r="HR28" t="s">
        <v>403</v>
      </c>
      <c r="HS28" t="s">
        <v>403</v>
      </c>
      <c r="HT28" t="s">
        <v>403</v>
      </c>
      <c r="HU28" t="s">
        <v>403</v>
      </c>
      <c r="HV28">
        <v>6120</v>
      </c>
      <c r="HW28">
        <v>16800</v>
      </c>
      <c r="HX28">
        <v>26500</v>
      </c>
      <c r="HY28">
        <v>35300</v>
      </c>
      <c r="HZ28" t="s">
        <v>403</v>
      </c>
      <c r="IA28" t="s">
        <v>403</v>
      </c>
      <c r="IB28" t="s">
        <v>403</v>
      </c>
      <c r="IC28" t="s">
        <v>403</v>
      </c>
      <c r="ID28" t="s">
        <v>403</v>
      </c>
      <c r="IE28" t="s">
        <v>403</v>
      </c>
      <c r="IF28" t="s">
        <v>403</v>
      </c>
      <c r="IG28" t="s">
        <v>403</v>
      </c>
      <c r="IH28">
        <v>6065</v>
      </c>
      <c r="II28">
        <v>11900</v>
      </c>
      <c r="IJ28">
        <v>16100</v>
      </c>
      <c r="IK28">
        <v>20100</v>
      </c>
      <c r="IL28" t="s">
        <v>403</v>
      </c>
      <c r="IM28" t="s">
        <v>403</v>
      </c>
      <c r="IN28" t="s">
        <v>403</v>
      </c>
      <c r="IO28" t="s">
        <v>403</v>
      </c>
      <c r="IP28" t="s">
        <v>403</v>
      </c>
      <c r="IQ28" t="s">
        <v>403</v>
      </c>
      <c r="IR28" t="s">
        <v>403</v>
      </c>
      <c r="IS28" t="s">
        <v>403</v>
      </c>
      <c r="IT28">
        <v>5865</v>
      </c>
      <c r="IU28">
        <v>14900</v>
      </c>
      <c r="IV28">
        <v>20000</v>
      </c>
      <c r="IW28">
        <v>24500</v>
      </c>
      <c r="IX28" t="s">
        <v>403</v>
      </c>
      <c r="IY28" t="s">
        <v>403</v>
      </c>
      <c r="IZ28" t="s">
        <v>403</v>
      </c>
      <c r="JA28" t="s">
        <v>403</v>
      </c>
      <c r="JB28" t="s">
        <v>403</v>
      </c>
      <c r="JC28" t="s">
        <v>403</v>
      </c>
      <c r="JD28" t="s">
        <v>403</v>
      </c>
      <c r="JE28" t="s">
        <v>403</v>
      </c>
      <c r="JF28">
        <v>5465</v>
      </c>
      <c r="JG28">
        <v>16200</v>
      </c>
      <c r="JH28">
        <v>22200</v>
      </c>
      <c r="JI28">
        <v>27800</v>
      </c>
      <c r="JJ28" t="s">
        <v>403</v>
      </c>
      <c r="JK28" t="s">
        <v>403</v>
      </c>
      <c r="JL28" t="s">
        <v>403</v>
      </c>
      <c r="JM28" t="s">
        <v>403</v>
      </c>
      <c r="JN28" t="s">
        <v>403</v>
      </c>
      <c r="JO28" t="s">
        <v>403</v>
      </c>
      <c r="JP28" t="s">
        <v>403</v>
      </c>
      <c r="JQ28" t="s">
        <v>403</v>
      </c>
      <c r="JR28">
        <v>4985</v>
      </c>
      <c r="JS28">
        <v>15900</v>
      </c>
      <c r="JT28">
        <v>25300</v>
      </c>
      <c r="JU28">
        <v>33800</v>
      </c>
      <c r="JV28" t="e">
        <v>#N/A</v>
      </c>
      <c r="JW28" t="e">
        <v>#N/A</v>
      </c>
      <c r="JX28" t="e">
        <v>#N/A</v>
      </c>
      <c r="JY28" t="e">
        <v>#N/A</v>
      </c>
      <c r="JZ28" t="e">
        <v>#N/A</v>
      </c>
      <c r="KA28" t="e">
        <v>#N/A</v>
      </c>
      <c r="KB28" t="e">
        <v>#N/A</v>
      </c>
      <c r="KC28" t="e">
        <v>#N/A</v>
      </c>
      <c r="KD28" t="e">
        <v>#N/A</v>
      </c>
      <c r="KE28" t="e">
        <v>#N/A</v>
      </c>
      <c r="KF28" t="e">
        <v>#N/A</v>
      </c>
      <c r="KG28" t="e">
        <v>#N/A</v>
      </c>
      <c r="KH28" t="e">
        <v>#N/A</v>
      </c>
      <c r="KI28" t="e">
        <v>#N/A</v>
      </c>
      <c r="KJ28" t="e">
        <v>#N/A</v>
      </c>
      <c r="KK28" t="e">
        <v>#N/A</v>
      </c>
      <c r="KL28" t="e">
        <v>#N/A</v>
      </c>
      <c r="KM28" t="e">
        <v>#N/A</v>
      </c>
      <c r="KN28" t="e">
        <v>#N/A</v>
      </c>
      <c r="KO28" t="e">
        <v>#N/A</v>
      </c>
      <c r="KP28" t="e">
        <v>#N/A</v>
      </c>
      <c r="KQ28" t="e">
        <v>#N/A</v>
      </c>
      <c r="KR28" t="e">
        <v>#N/A</v>
      </c>
      <c r="KS28" t="e">
        <v>#N/A</v>
      </c>
      <c r="KT28" t="e">
        <v>#N/A</v>
      </c>
      <c r="KU28" t="e">
        <v>#N/A</v>
      </c>
      <c r="KV28" t="e">
        <v>#N/A</v>
      </c>
      <c r="KW28" t="e">
        <v>#N/A</v>
      </c>
      <c r="KX28" t="e">
        <v>#N/A</v>
      </c>
      <c r="KY28" t="e">
        <v>#N/A</v>
      </c>
      <c r="KZ28" t="e">
        <v>#N/A</v>
      </c>
      <c r="LA28" t="e">
        <v>#N/A</v>
      </c>
      <c r="LB28" t="e">
        <v>#N/A</v>
      </c>
      <c r="LC28" t="e">
        <v>#N/A</v>
      </c>
      <c r="LD28" t="e">
        <v>#N/A</v>
      </c>
      <c r="LE28" t="e">
        <v>#N/A</v>
      </c>
      <c r="LF28" t="e">
        <v>#N/A</v>
      </c>
      <c r="LG28" t="e">
        <v>#N/A</v>
      </c>
      <c r="LH28" t="e">
        <v>#N/A</v>
      </c>
      <c r="LI28" t="e">
        <v>#N/A</v>
      </c>
      <c r="LJ28" t="e">
        <v>#N/A</v>
      </c>
      <c r="LK28" t="e">
        <v>#N/A</v>
      </c>
      <c r="LL28" t="e">
        <v>#N/A</v>
      </c>
      <c r="LM28" t="e">
        <v>#N/A</v>
      </c>
      <c r="LN28" t="e">
        <v>#N/A</v>
      </c>
      <c r="LO28" t="e">
        <v>#N/A</v>
      </c>
      <c r="LP28" t="e">
        <v>#N/A</v>
      </c>
      <c r="LQ28" t="e">
        <v>#N/A</v>
      </c>
      <c r="LR28" t="s">
        <v>403</v>
      </c>
      <c r="LS28" t="s">
        <v>403</v>
      </c>
      <c r="LT28" t="s">
        <v>403</v>
      </c>
      <c r="LU28" t="s">
        <v>403</v>
      </c>
      <c r="LV28" t="s">
        <v>403</v>
      </c>
      <c r="LW28" t="s">
        <v>403</v>
      </c>
      <c r="LX28" t="s">
        <v>403</v>
      </c>
      <c r="LY28" t="s">
        <v>403</v>
      </c>
      <c r="LZ28">
        <v>6925</v>
      </c>
      <c r="MA28">
        <v>11400</v>
      </c>
      <c r="MB28">
        <v>15700</v>
      </c>
      <c r="MC28">
        <v>19700</v>
      </c>
      <c r="MD28" t="s">
        <v>403</v>
      </c>
      <c r="ME28" t="s">
        <v>403</v>
      </c>
      <c r="MF28" t="s">
        <v>403</v>
      </c>
      <c r="MG28" t="s">
        <v>403</v>
      </c>
      <c r="MH28" t="s">
        <v>403</v>
      </c>
      <c r="MI28" t="s">
        <v>403</v>
      </c>
      <c r="MJ28" t="s">
        <v>403</v>
      </c>
      <c r="MK28" t="s">
        <v>403</v>
      </c>
      <c r="ML28">
        <v>6925</v>
      </c>
      <c r="MM28">
        <v>11400</v>
      </c>
      <c r="MN28">
        <v>15700</v>
      </c>
      <c r="MO28">
        <v>19700</v>
      </c>
      <c r="MP28" t="s">
        <v>403</v>
      </c>
      <c r="MQ28" t="s">
        <v>403</v>
      </c>
      <c r="MR28" t="s">
        <v>403</v>
      </c>
      <c r="MS28" t="s">
        <v>403</v>
      </c>
      <c r="MT28" t="s">
        <v>403</v>
      </c>
      <c r="MU28" t="s">
        <v>403</v>
      </c>
      <c r="MV28" t="s">
        <v>403</v>
      </c>
      <c r="MW28" t="s">
        <v>403</v>
      </c>
      <c r="MX28">
        <v>6640</v>
      </c>
      <c r="MY28">
        <v>14700</v>
      </c>
      <c r="MZ28">
        <v>19700</v>
      </c>
      <c r="NA28">
        <v>24400</v>
      </c>
      <c r="NB28" t="s">
        <v>403</v>
      </c>
      <c r="NC28" t="s">
        <v>403</v>
      </c>
      <c r="ND28" t="s">
        <v>403</v>
      </c>
      <c r="NE28" t="s">
        <v>403</v>
      </c>
      <c r="NF28" t="s">
        <v>403</v>
      </c>
      <c r="NG28" t="s">
        <v>403</v>
      </c>
      <c r="NH28" t="s">
        <v>403</v>
      </c>
      <c r="NI28" t="s">
        <v>403</v>
      </c>
      <c r="NJ28">
        <v>6230</v>
      </c>
      <c r="NK28">
        <v>16500</v>
      </c>
      <c r="NL28">
        <v>22200</v>
      </c>
      <c r="NM28">
        <v>27800</v>
      </c>
      <c r="NN28" t="s">
        <v>403</v>
      </c>
      <c r="NO28" t="s">
        <v>403</v>
      </c>
      <c r="NP28" t="s">
        <v>403</v>
      </c>
      <c r="NQ28" t="s">
        <v>403</v>
      </c>
      <c r="NR28" t="s">
        <v>403</v>
      </c>
      <c r="NS28" t="s">
        <v>403</v>
      </c>
      <c r="NT28" t="s">
        <v>403</v>
      </c>
      <c r="NU28" t="s">
        <v>403</v>
      </c>
      <c r="NV28">
        <v>5325</v>
      </c>
      <c r="NW28">
        <v>16900</v>
      </c>
      <c r="NX28">
        <v>26500</v>
      </c>
      <c r="NY28">
        <v>35300</v>
      </c>
      <c r="NZ28" t="s">
        <v>403</v>
      </c>
      <c r="OA28" t="s">
        <v>403</v>
      </c>
      <c r="OB28" t="s">
        <v>403</v>
      </c>
      <c r="OC28" t="s">
        <v>403</v>
      </c>
      <c r="OD28" t="s">
        <v>403</v>
      </c>
      <c r="OE28" t="s">
        <v>403</v>
      </c>
      <c r="OF28" t="s">
        <v>403</v>
      </c>
      <c r="OG28" t="s">
        <v>403</v>
      </c>
      <c r="OH28">
        <v>5640</v>
      </c>
      <c r="OI28">
        <v>11400</v>
      </c>
      <c r="OJ28">
        <v>15600</v>
      </c>
      <c r="OK28">
        <v>19500</v>
      </c>
      <c r="OL28" t="s">
        <v>403</v>
      </c>
      <c r="OM28" t="s">
        <v>403</v>
      </c>
      <c r="ON28" t="s">
        <v>403</v>
      </c>
      <c r="OO28" t="s">
        <v>403</v>
      </c>
      <c r="OP28" t="s">
        <v>403</v>
      </c>
      <c r="OQ28" t="s">
        <v>403</v>
      </c>
      <c r="OR28" t="s">
        <v>403</v>
      </c>
      <c r="OS28" t="s">
        <v>403</v>
      </c>
      <c r="OT28">
        <v>5475</v>
      </c>
      <c r="OU28">
        <v>14600</v>
      </c>
      <c r="OV28">
        <v>19500</v>
      </c>
      <c r="OW28">
        <v>24000</v>
      </c>
      <c r="OX28" t="s">
        <v>403</v>
      </c>
      <c r="OY28" t="s">
        <v>403</v>
      </c>
      <c r="OZ28" t="s">
        <v>403</v>
      </c>
      <c r="PA28" t="s">
        <v>403</v>
      </c>
      <c r="PB28" t="s">
        <v>403</v>
      </c>
      <c r="PC28" t="s">
        <v>403</v>
      </c>
      <c r="PD28" t="s">
        <v>403</v>
      </c>
      <c r="PE28" t="s">
        <v>403</v>
      </c>
      <c r="PF28">
        <v>5080</v>
      </c>
      <c r="PG28">
        <v>16200</v>
      </c>
      <c r="PH28">
        <v>21800</v>
      </c>
      <c r="PI28">
        <v>27100</v>
      </c>
      <c r="PJ28" t="s">
        <v>403</v>
      </c>
      <c r="PK28" t="s">
        <v>403</v>
      </c>
      <c r="PL28" t="s">
        <v>403</v>
      </c>
      <c r="PM28" t="s">
        <v>403</v>
      </c>
      <c r="PN28" t="s">
        <v>403</v>
      </c>
      <c r="PO28" t="s">
        <v>403</v>
      </c>
      <c r="PP28" t="s">
        <v>403</v>
      </c>
      <c r="PQ28" t="s">
        <v>403</v>
      </c>
      <c r="PR28">
        <v>4385</v>
      </c>
      <c r="PS28">
        <v>16200</v>
      </c>
      <c r="PT28">
        <v>25600</v>
      </c>
      <c r="PU28">
        <v>34200</v>
      </c>
      <c r="PV28" t="e">
        <v>#N/A</v>
      </c>
      <c r="PW28" t="e">
        <v>#N/A</v>
      </c>
      <c r="PX28" t="e">
        <v>#N/A</v>
      </c>
      <c r="PY28" t="e">
        <v>#N/A</v>
      </c>
      <c r="PZ28" t="e">
        <v>#N/A</v>
      </c>
      <c r="QA28" t="e">
        <v>#N/A</v>
      </c>
      <c r="QB28" t="e">
        <v>#N/A</v>
      </c>
      <c r="QC28" t="e">
        <v>#N/A</v>
      </c>
      <c r="QD28" t="e">
        <v>#N/A</v>
      </c>
      <c r="QE28" t="e">
        <v>#N/A</v>
      </c>
      <c r="QF28" t="e">
        <v>#N/A</v>
      </c>
      <c r="QG28" t="e">
        <v>#N/A</v>
      </c>
      <c r="QH28" t="e">
        <v>#N/A</v>
      </c>
      <c r="QI28" t="e">
        <v>#N/A</v>
      </c>
      <c r="QJ28" t="e">
        <v>#N/A</v>
      </c>
      <c r="QK28" t="e">
        <v>#N/A</v>
      </c>
      <c r="QL28" t="e">
        <v>#N/A</v>
      </c>
      <c r="QM28" t="e">
        <v>#N/A</v>
      </c>
      <c r="QN28" t="e">
        <v>#N/A</v>
      </c>
      <c r="QO28" t="e">
        <v>#N/A</v>
      </c>
      <c r="QP28" t="e">
        <v>#N/A</v>
      </c>
      <c r="QQ28" t="e">
        <v>#N/A</v>
      </c>
      <c r="QR28" t="e">
        <v>#N/A</v>
      </c>
      <c r="QS28" t="e">
        <v>#N/A</v>
      </c>
      <c r="QT28" t="e">
        <v>#N/A</v>
      </c>
      <c r="QU28" t="e">
        <v>#N/A</v>
      </c>
      <c r="QV28" t="e">
        <v>#N/A</v>
      </c>
      <c r="QW28" t="e">
        <v>#N/A</v>
      </c>
      <c r="QX28" t="e">
        <v>#N/A</v>
      </c>
      <c r="QY28" t="e">
        <v>#N/A</v>
      </c>
      <c r="QZ28" t="e">
        <v>#N/A</v>
      </c>
      <c r="RA28" t="e">
        <v>#N/A</v>
      </c>
      <c r="RB28" t="e">
        <v>#N/A</v>
      </c>
      <c r="RC28" t="e">
        <v>#N/A</v>
      </c>
      <c r="RD28" t="e">
        <v>#N/A</v>
      </c>
      <c r="RE28" t="e">
        <v>#N/A</v>
      </c>
      <c r="RF28" t="e">
        <v>#N/A</v>
      </c>
      <c r="RG28" t="e">
        <v>#N/A</v>
      </c>
      <c r="RH28" t="e">
        <v>#N/A</v>
      </c>
      <c r="RI28" t="e">
        <v>#N/A</v>
      </c>
      <c r="RJ28" t="e">
        <v>#N/A</v>
      </c>
      <c r="RK28" t="e">
        <v>#N/A</v>
      </c>
      <c r="RL28" t="e">
        <v>#N/A</v>
      </c>
      <c r="RM28" t="e">
        <v>#N/A</v>
      </c>
      <c r="RN28" t="e">
        <v>#N/A</v>
      </c>
      <c r="RO28" t="e">
        <v>#N/A</v>
      </c>
      <c r="RP28" t="e">
        <v>#N/A</v>
      </c>
      <c r="RQ28" t="e">
        <v>#N/A</v>
      </c>
    </row>
    <row r="29" spans="2:485" x14ac:dyDescent="0.45">
      <c r="B29"/>
      <c r="E29" t="s">
        <v>1052</v>
      </c>
      <c r="F29" t="s">
        <v>1053</v>
      </c>
      <c r="G29" t="s">
        <v>1054</v>
      </c>
      <c r="H29" t="s">
        <v>1055</v>
      </c>
      <c r="I29" t="s">
        <v>1056</v>
      </c>
      <c r="J29" t="s">
        <v>1057</v>
      </c>
      <c r="K29" t="s">
        <v>1058</v>
      </c>
      <c r="L29" t="s">
        <v>1059</v>
      </c>
      <c r="M29" t="s">
        <v>1060</v>
      </c>
      <c r="N29" t="s">
        <v>1061</v>
      </c>
      <c r="O29" t="s">
        <v>1062</v>
      </c>
      <c r="P29" t="s">
        <v>1063</v>
      </c>
      <c r="Q29" t="s">
        <v>1064</v>
      </c>
      <c r="R29" t="s">
        <v>1065</v>
      </c>
      <c r="S29" t="s">
        <v>1066</v>
      </c>
      <c r="T29" t="s">
        <v>1067</v>
      </c>
      <c r="U29" t="s">
        <v>1068</v>
      </c>
      <c r="V29" t="s">
        <v>1069</v>
      </c>
      <c r="W29" t="s">
        <v>1070</v>
      </c>
      <c r="X29" t="s">
        <v>1071</v>
      </c>
      <c r="Y29" t="s">
        <v>1072</v>
      </c>
      <c r="Z29" t="s">
        <v>1073</v>
      </c>
      <c r="AA29" t="s">
        <v>1074</v>
      </c>
      <c r="AB29" t="s">
        <v>1075</v>
      </c>
      <c r="AC29" t="s">
        <v>1076</v>
      </c>
      <c r="AD29" t="s">
        <v>1077</v>
      </c>
      <c r="AE29" t="s">
        <v>1078</v>
      </c>
      <c r="AF29" t="s">
        <v>1079</v>
      </c>
      <c r="AG29" t="s">
        <v>1080</v>
      </c>
      <c r="AH29" t="s">
        <v>1081</v>
      </c>
      <c r="AI29" t="s">
        <v>1082</v>
      </c>
      <c r="AJ29" t="s">
        <v>1083</v>
      </c>
      <c r="AK29" t="s">
        <v>1084</v>
      </c>
      <c r="AL29" t="s">
        <v>1085</v>
      </c>
      <c r="AM29" t="s">
        <v>1086</v>
      </c>
      <c r="AN29" t="s">
        <v>1063</v>
      </c>
      <c r="AO29" t="s">
        <v>1087</v>
      </c>
      <c r="AP29">
        <v>680</v>
      </c>
      <c r="AQ29">
        <v>36.9</v>
      </c>
      <c r="AR29">
        <v>430</v>
      </c>
      <c r="AS29">
        <v>16.7</v>
      </c>
      <c r="AT29">
        <v>2.4</v>
      </c>
      <c r="AU29">
        <v>7.9</v>
      </c>
      <c r="AV29">
        <v>14.6</v>
      </c>
      <c r="AW29">
        <v>44</v>
      </c>
      <c r="AX29">
        <v>45</v>
      </c>
      <c r="AY29">
        <v>15800</v>
      </c>
      <c r="AZ29">
        <v>20000</v>
      </c>
      <c r="BA29">
        <v>28700</v>
      </c>
      <c r="BB29">
        <v>470</v>
      </c>
      <c r="BC29">
        <v>48.5</v>
      </c>
      <c r="BD29">
        <v>245</v>
      </c>
      <c r="BE29">
        <v>21.9</v>
      </c>
      <c r="BF29">
        <v>3.5</v>
      </c>
      <c r="BG29">
        <v>13.6</v>
      </c>
      <c r="BH29">
        <v>18.3</v>
      </c>
      <c r="BI29">
        <v>26.1</v>
      </c>
      <c r="BJ29">
        <v>60</v>
      </c>
      <c r="BK29">
        <v>15700</v>
      </c>
      <c r="BL29">
        <v>21700</v>
      </c>
      <c r="BM29">
        <v>26400</v>
      </c>
      <c r="BN29">
        <v>395</v>
      </c>
      <c r="BO29">
        <v>52.3</v>
      </c>
      <c r="BP29">
        <v>190</v>
      </c>
      <c r="BQ29">
        <v>23</v>
      </c>
      <c r="BR29">
        <v>2.5</v>
      </c>
      <c r="BS29">
        <v>15</v>
      </c>
      <c r="BT29">
        <v>19.100000000000001</v>
      </c>
      <c r="BU29">
        <v>22.2</v>
      </c>
      <c r="BV29">
        <v>55</v>
      </c>
      <c r="BW29">
        <v>20800</v>
      </c>
      <c r="BX29">
        <v>27400</v>
      </c>
      <c r="BY29">
        <v>42300</v>
      </c>
      <c r="BZ29">
        <v>270</v>
      </c>
      <c r="CA29">
        <v>51.6</v>
      </c>
      <c r="CB29">
        <v>130</v>
      </c>
      <c r="CC29">
        <v>25</v>
      </c>
      <c r="CD29">
        <v>2</v>
      </c>
      <c r="CE29">
        <v>14.8</v>
      </c>
      <c r="CF29">
        <v>18.3</v>
      </c>
      <c r="CG29">
        <v>21.5</v>
      </c>
      <c r="CH29">
        <v>35</v>
      </c>
      <c r="CI29">
        <v>16400</v>
      </c>
      <c r="CJ29">
        <v>27400</v>
      </c>
      <c r="CK29">
        <v>35300</v>
      </c>
      <c r="CL29">
        <v>540</v>
      </c>
      <c r="CM29">
        <v>35.4</v>
      </c>
      <c r="CN29">
        <v>350</v>
      </c>
      <c r="CO29">
        <v>17.3</v>
      </c>
      <c r="CP29">
        <v>2.4</v>
      </c>
      <c r="CQ29">
        <v>8.5</v>
      </c>
      <c r="CR29">
        <v>15.1</v>
      </c>
      <c r="CS29">
        <v>44.9</v>
      </c>
      <c r="CT29">
        <v>35</v>
      </c>
      <c r="CU29">
        <v>15800</v>
      </c>
      <c r="CV29">
        <v>20200</v>
      </c>
      <c r="CW29">
        <v>28700</v>
      </c>
      <c r="CX29">
        <v>375</v>
      </c>
      <c r="CY29">
        <v>46.4</v>
      </c>
      <c r="CZ29">
        <v>200</v>
      </c>
      <c r="DA29">
        <v>22.2</v>
      </c>
      <c r="DB29">
        <v>4</v>
      </c>
      <c r="DC29">
        <v>13.8</v>
      </c>
      <c r="DD29">
        <v>19</v>
      </c>
      <c r="DE29">
        <v>27.3</v>
      </c>
      <c r="DF29">
        <v>50</v>
      </c>
      <c r="DG29">
        <v>14600</v>
      </c>
      <c r="DH29">
        <v>21500</v>
      </c>
      <c r="DI29">
        <v>27300</v>
      </c>
      <c r="DJ29">
        <v>325</v>
      </c>
      <c r="DK29">
        <v>49.9</v>
      </c>
      <c r="DL29">
        <v>165</v>
      </c>
      <c r="DM29">
        <v>24</v>
      </c>
      <c r="DN29">
        <v>2.9</v>
      </c>
      <c r="DO29">
        <v>15.5</v>
      </c>
      <c r="DP29">
        <v>19.7</v>
      </c>
      <c r="DQ29">
        <v>23.2</v>
      </c>
      <c r="DR29">
        <v>45</v>
      </c>
      <c r="DS29">
        <v>20700</v>
      </c>
      <c r="DT29">
        <v>28700</v>
      </c>
      <c r="DU29">
        <v>42300</v>
      </c>
      <c r="DV29">
        <v>230</v>
      </c>
      <c r="DW29">
        <v>50.6</v>
      </c>
      <c r="DX29">
        <v>115</v>
      </c>
      <c r="DY29">
        <v>26.5</v>
      </c>
      <c r="DZ29">
        <v>1.9</v>
      </c>
      <c r="EA29">
        <v>15.7</v>
      </c>
      <c r="EB29">
        <v>17.2</v>
      </c>
      <c r="EC29">
        <v>21</v>
      </c>
      <c r="ED29">
        <v>30</v>
      </c>
      <c r="EE29">
        <v>16000</v>
      </c>
      <c r="EF29">
        <v>26200</v>
      </c>
      <c r="EG29">
        <v>33400</v>
      </c>
      <c r="EH29" t="e">
        <v>#N/A</v>
      </c>
      <c r="EI29" t="e">
        <v>#N/A</v>
      </c>
      <c r="EJ29" t="e">
        <v>#N/A</v>
      </c>
      <c r="EK29" t="e">
        <v>#N/A</v>
      </c>
      <c r="EL29" t="e">
        <v>#N/A</v>
      </c>
      <c r="EM29" t="e">
        <v>#N/A</v>
      </c>
      <c r="EN29" t="e">
        <v>#N/A</v>
      </c>
      <c r="EO29" t="e">
        <v>#N/A</v>
      </c>
      <c r="EP29" t="e">
        <v>#N/A</v>
      </c>
      <c r="EQ29" t="e">
        <v>#N/A</v>
      </c>
      <c r="ER29" t="e">
        <v>#N/A</v>
      </c>
      <c r="ES29" t="e">
        <v>#N/A</v>
      </c>
      <c r="ET29" t="e">
        <v>#N/A</v>
      </c>
      <c r="EU29" t="e">
        <v>#N/A</v>
      </c>
      <c r="EV29" t="e">
        <v>#N/A</v>
      </c>
      <c r="EW29" t="e">
        <v>#N/A</v>
      </c>
      <c r="EX29" t="e">
        <v>#N/A</v>
      </c>
      <c r="EY29" t="e">
        <v>#N/A</v>
      </c>
      <c r="EZ29" t="e">
        <v>#N/A</v>
      </c>
      <c r="FA29" t="e">
        <v>#N/A</v>
      </c>
      <c r="FB29" t="e">
        <v>#N/A</v>
      </c>
      <c r="FC29" t="e">
        <v>#N/A</v>
      </c>
      <c r="FD29" t="e">
        <v>#N/A</v>
      </c>
      <c r="FE29" t="e">
        <v>#N/A</v>
      </c>
      <c r="FF29" t="e">
        <v>#N/A</v>
      </c>
      <c r="FG29" t="e">
        <v>#N/A</v>
      </c>
      <c r="FH29" t="e">
        <v>#N/A</v>
      </c>
      <c r="FI29" t="e">
        <v>#N/A</v>
      </c>
      <c r="FJ29" t="e">
        <v>#N/A</v>
      </c>
      <c r="FK29" t="e">
        <v>#N/A</v>
      </c>
      <c r="FL29" t="e">
        <v>#N/A</v>
      </c>
      <c r="FM29" t="e">
        <v>#N/A</v>
      </c>
      <c r="FN29" t="e">
        <v>#N/A</v>
      </c>
      <c r="FO29" t="e">
        <v>#N/A</v>
      </c>
      <c r="FP29" t="e">
        <v>#N/A</v>
      </c>
      <c r="FQ29" t="e">
        <v>#N/A</v>
      </c>
      <c r="FR29" t="e">
        <v>#N/A</v>
      </c>
      <c r="FS29" t="e">
        <v>#N/A</v>
      </c>
      <c r="FT29" t="e">
        <v>#N/A</v>
      </c>
      <c r="FU29" t="e">
        <v>#N/A</v>
      </c>
      <c r="FV29" t="e">
        <v>#N/A</v>
      </c>
      <c r="FW29" t="e">
        <v>#N/A</v>
      </c>
      <c r="FX29" t="e">
        <v>#N/A</v>
      </c>
      <c r="FY29" t="e">
        <v>#N/A</v>
      </c>
      <c r="FZ29" t="e">
        <v>#N/A</v>
      </c>
      <c r="GA29" t="e">
        <v>#N/A</v>
      </c>
      <c r="GB29" t="e">
        <v>#N/A</v>
      </c>
      <c r="GC29" t="e">
        <v>#N/A</v>
      </c>
      <c r="GD29">
        <v>620</v>
      </c>
      <c r="GE29">
        <v>40.700000000000003</v>
      </c>
      <c r="GF29">
        <v>370</v>
      </c>
      <c r="GG29">
        <v>11.9</v>
      </c>
      <c r="GH29">
        <v>3.1</v>
      </c>
      <c r="GI29">
        <v>6.9</v>
      </c>
      <c r="GJ29">
        <v>14.9</v>
      </c>
      <c r="GK29">
        <v>44.2</v>
      </c>
      <c r="GL29">
        <v>35</v>
      </c>
      <c r="GM29">
        <v>14500</v>
      </c>
      <c r="GN29">
        <v>21200</v>
      </c>
      <c r="GO29">
        <v>25200</v>
      </c>
      <c r="GP29">
        <v>410</v>
      </c>
      <c r="GQ29">
        <v>52.8</v>
      </c>
      <c r="GR29">
        <v>195</v>
      </c>
      <c r="GS29">
        <v>22.6</v>
      </c>
      <c r="GT29">
        <v>2.6</v>
      </c>
      <c r="GU29">
        <v>11.4</v>
      </c>
      <c r="GV29">
        <v>15.4</v>
      </c>
      <c r="GW29">
        <v>22</v>
      </c>
      <c r="GX29">
        <v>35</v>
      </c>
      <c r="GY29">
        <v>12500</v>
      </c>
      <c r="GZ29">
        <v>20800</v>
      </c>
      <c r="HA29">
        <v>32100</v>
      </c>
      <c r="HB29">
        <v>405</v>
      </c>
      <c r="HC29">
        <v>52.3</v>
      </c>
      <c r="HD29">
        <v>195</v>
      </c>
      <c r="HE29">
        <v>24.2</v>
      </c>
      <c r="HF29">
        <v>1.7</v>
      </c>
      <c r="HG29">
        <v>9.9</v>
      </c>
      <c r="HH29">
        <v>16.3</v>
      </c>
      <c r="HI29">
        <v>21.8</v>
      </c>
      <c r="HJ29">
        <v>35</v>
      </c>
      <c r="HK29">
        <v>18300</v>
      </c>
      <c r="HL29">
        <v>26200</v>
      </c>
      <c r="HM29">
        <v>34500</v>
      </c>
      <c r="HN29">
        <v>205</v>
      </c>
      <c r="HO29">
        <v>54.4</v>
      </c>
      <c r="HP29">
        <v>95</v>
      </c>
      <c r="HQ29">
        <v>21.6</v>
      </c>
      <c r="HR29">
        <v>1</v>
      </c>
      <c r="HS29">
        <v>20</v>
      </c>
      <c r="HT29">
        <v>20.9</v>
      </c>
      <c r="HU29">
        <v>23.1</v>
      </c>
      <c r="HV29">
        <v>30</v>
      </c>
      <c r="HW29">
        <v>24300</v>
      </c>
      <c r="HX29">
        <v>31700</v>
      </c>
      <c r="HY29">
        <v>39800</v>
      </c>
      <c r="HZ29">
        <v>480</v>
      </c>
      <c r="IA29">
        <v>38.200000000000003</v>
      </c>
      <c r="IB29">
        <v>295</v>
      </c>
      <c r="IC29">
        <v>12.6</v>
      </c>
      <c r="ID29">
        <v>2.8</v>
      </c>
      <c r="IE29">
        <v>7.3</v>
      </c>
      <c r="IF29">
        <v>16.399999999999999</v>
      </c>
      <c r="IG29">
        <v>46.4</v>
      </c>
      <c r="IH29">
        <v>30</v>
      </c>
      <c r="II29">
        <v>13600</v>
      </c>
      <c r="IJ29">
        <v>19300</v>
      </c>
      <c r="IK29">
        <v>22800</v>
      </c>
      <c r="IL29">
        <v>310</v>
      </c>
      <c r="IM29">
        <v>51.8</v>
      </c>
      <c r="IN29">
        <v>150</v>
      </c>
      <c r="IO29">
        <v>20.7</v>
      </c>
      <c r="IP29">
        <v>2.6</v>
      </c>
      <c r="IQ29">
        <v>13.7</v>
      </c>
      <c r="IR29">
        <v>18</v>
      </c>
      <c r="IS29">
        <v>24.9</v>
      </c>
      <c r="IT29">
        <v>35</v>
      </c>
      <c r="IU29">
        <v>16200</v>
      </c>
      <c r="IV29">
        <v>23900</v>
      </c>
      <c r="IW29">
        <v>33200</v>
      </c>
      <c r="IX29">
        <v>325</v>
      </c>
      <c r="IY29">
        <v>53</v>
      </c>
      <c r="IZ29">
        <v>150</v>
      </c>
      <c r="JA29">
        <v>25.1</v>
      </c>
      <c r="JB29">
        <v>1.5</v>
      </c>
      <c r="JC29">
        <v>9</v>
      </c>
      <c r="JD29">
        <v>14.9</v>
      </c>
      <c r="JE29">
        <v>20.3</v>
      </c>
      <c r="JF29">
        <v>25</v>
      </c>
      <c r="JG29">
        <v>17000</v>
      </c>
      <c r="JH29">
        <v>25500</v>
      </c>
      <c r="JI29">
        <v>32300</v>
      </c>
      <c r="JJ29">
        <v>165</v>
      </c>
      <c r="JK29">
        <v>57.8</v>
      </c>
      <c r="JL29">
        <v>70</v>
      </c>
      <c r="JM29">
        <v>20.399999999999999</v>
      </c>
      <c r="JN29">
        <v>1.2</v>
      </c>
      <c r="JO29">
        <v>19.600000000000001</v>
      </c>
      <c r="JP29">
        <v>19.600000000000001</v>
      </c>
      <c r="JQ29">
        <v>20.5</v>
      </c>
      <c r="JR29">
        <v>25</v>
      </c>
      <c r="JS29">
        <v>21200</v>
      </c>
      <c r="JT29">
        <v>29800</v>
      </c>
      <c r="JU29">
        <v>39700</v>
      </c>
      <c r="JV29" t="e">
        <v>#N/A</v>
      </c>
      <c r="JW29" t="e">
        <v>#N/A</v>
      </c>
      <c r="JX29" t="e">
        <v>#N/A</v>
      </c>
      <c r="JY29" t="e">
        <v>#N/A</v>
      </c>
      <c r="JZ29" t="e">
        <v>#N/A</v>
      </c>
      <c r="KA29" t="e">
        <v>#N/A</v>
      </c>
      <c r="KB29" t="e">
        <v>#N/A</v>
      </c>
      <c r="KC29" t="e">
        <v>#N/A</v>
      </c>
      <c r="KD29" t="e">
        <v>#N/A</v>
      </c>
      <c r="KE29" t="e">
        <v>#N/A</v>
      </c>
      <c r="KF29" t="e">
        <v>#N/A</v>
      </c>
      <c r="KG29" t="e">
        <v>#N/A</v>
      </c>
      <c r="KH29" t="e">
        <v>#N/A</v>
      </c>
      <c r="KI29" t="e">
        <v>#N/A</v>
      </c>
      <c r="KJ29" t="e">
        <v>#N/A</v>
      </c>
      <c r="KK29" t="e">
        <v>#N/A</v>
      </c>
      <c r="KL29" t="e">
        <v>#N/A</v>
      </c>
      <c r="KM29" t="e">
        <v>#N/A</v>
      </c>
      <c r="KN29" t="e">
        <v>#N/A</v>
      </c>
      <c r="KO29" t="e">
        <v>#N/A</v>
      </c>
      <c r="KP29" t="e">
        <v>#N/A</v>
      </c>
      <c r="KQ29" t="e">
        <v>#N/A</v>
      </c>
      <c r="KR29" t="e">
        <v>#N/A</v>
      </c>
      <c r="KS29" t="e">
        <v>#N/A</v>
      </c>
      <c r="KT29" t="e">
        <v>#N/A</v>
      </c>
      <c r="KU29" t="e">
        <v>#N/A</v>
      </c>
      <c r="KV29" t="e">
        <v>#N/A</v>
      </c>
      <c r="KW29" t="e">
        <v>#N/A</v>
      </c>
      <c r="KX29" t="e">
        <v>#N/A</v>
      </c>
      <c r="KY29" t="e">
        <v>#N/A</v>
      </c>
      <c r="KZ29" t="e">
        <v>#N/A</v>
      </c>
      <c r="LA29" t="e">
        <v>#N/A</v>
      </c>
      <c r="LB29" t="e">
        <v>#N/A</v>
      </c>
      <c r="LC29" t="e">
        <v>#N/A</v>
      </c>
      <c r="LD29" t="e">
        <v>#N/A</v>
      </c>
      <c r="LE29" t="e">
        <v>#N/A</v>
      </c>
      <c r="LF29" t="e">
        <v>#N/A</v>
      </c>
      <c r="LG29" t="e">
        <v>#N/A</v>
      </c>
      <c r="LH29" t="e">
        <v>#N/A</v>
      </c>
      <c r="LI29" t="e">
        <v>#N/A</v>
      </c>
      <c r="LJ29" t="e">
        <v>#N/A</v>
      </c>
      <c r="LK29" t="e">
        <v>#N/A</v>
      </c>
      <c r="LL29" t="e">
        <v>#N/A</v>
      </c>
      <c r="LM29" t="e">
        <v>#N/A</v>
      </c>
      <c r="LN29" t="e">
        <v>#N/A</v>
      </c>
      <c r="LO29" t="e">
        <v>#N/A</v>
      </c>
      <c r="LP29" t="e">
        <v>#N/A</v>
      </c>
      <c r="LQ29" t="e">
        <v>#N/A</v>
      </c>
      <c r="LR29">
        <v>470</v>
      </c>
      <c r="LS29">
        <v>35.700000000000003</v>
      </c>
      <c r="LT29">
        <v>305</v>
      </c>
      <c r="LU29">
        <v>16.600000000000001</v>
      </c>
      <c r="LV29">
        <v>3</v>
      </c>
      <c r="LW29">
        <v>7.5</v>
      </c>
      <c r="LX29">
        <v>16.600000000000001</v>
      </c>
      <c r="LY29">
        <v>44.7</v>
      </c>
      <c r="LZ29">
        <v>25</v>
      </c>
      <c r="MA29">
        <v>10800</v>
      </c>
      <c r="MB29">
        <v>15400</v>
      </c>
      <c r="MC29">
        <v>22000</v>
      </c>
      <c r="MD29">
        <v>470</v>
      </c>
      <c r="ME29">
        <v>35.700000000000003</v>
      </c>
      <c r="MF29">
        <v>305</v>
      </c>
      <c r="MG29">
        <v>16.600000000000001</v>
      </c>
      <c r="MH29">
        <v>3</v>
      </c>
      <c r="MI29">
        <v>7.5</v>
      </c>
      <c r="MJ29">
        <v>16.600000000000001</v>
      </c>
      <c r="MK29">
        <v>44.7</v>
      </c>
      <c r="ML29">
        <v>25</v>
      </c>
      <c r="MM29">
        <v>10800</v>
      </c>
      <c r="MN29">
        <v>15400</v>
      </c>
      <c r="MO29">
        <v>22000</v>
      </c>
      <c r="MP29">
        <v>395</v>
      </c>
      <c r="MQ29">
        <v>50.9</v>
      </c>
      <c r="MR29">
        <v>195</v>
      </c>
      <c r="MS29">
        <v>19.600000000000001</v>
      </c>
      <c r="MT29">
        <v>2.8</v>
      </c>
      <c r="MU29">
        <v>14.3</v>
      </c>
      <c r="MV29">
        <v>19.3</v>
      </c>
      <c r="MW29">
        <v>26.7</v>
      </c>
      <c r="MX29">
        <v>45</v>
      </c>
      <c r="MY29">
        <v>14300</v>
      </c>
      <c r="MZ29">
        <v>23100</v>
      </c>
      <c r="NA29">
        <v>35200</v>
      </c>
      <c r="NB29">
        <v>355</v>
      </c>
      <c r="NC29">
        <v>46.4</v>
      </c>
      <c r="ND29">
        <v>190</v>
      </c>
      <c r="NE29">
        <v>25.4</v>
      </c>
      <c r="NF29">
        <v>2.8</v>
      </c>
      <c r="NG29">
        <v>16.899999999999999</v>
      </c>
      <c r="NH29">
        <v>20.8</v>
      </c>
      <c r="NI29">
        <v>25.4</v>
      </c>
      <c r="NJ29">
        <v>50</v>
      </c>
      <c r="NK29">
        <v>20700</v>
      </c>
      <c r="NL29">
        <v>26300</v>
      </c>
      <c r="NM29">
        <v>38600</v>
      </c>
      <c r="NN29">
        <v>250</v>
      </c>
      <c r="NO29">
        <v>50.9</v>
      </c>
      <c r="NP29">
        <v>120</v>
      </c>
      <c r="NQ29">
        <v>30.5</v>
      </c>
      <c r="NR29">
        <v>1.6</v>
      </c>
      <c r="NS29">
        <v>14.5</v>
      </c>
      <c r="NT29">
        <v>15.8</v>
      </c>
      <c r="NU29">
        <v>17</v>
      </c>
      <c r="NV29">
        <v>30</v>
      </c>
      <c r="NW29">
        <v>15200</v>
      </c>
      <c r="NX29">
        <v>30200</v>
      </c>
      <c r="NY29">
        <v>36200</v>
      </c>
      <c r="NZ29">
        <v>375</v>
      </c>
      <c r="OA29">
        <v>35.299999999999997</v>
      </c>
      <c r="OB29">
        <v>245</v>
      </c>
      <c r="OC29">
        <v>17.399999999999999</v>
      </c>
      <c r="OD29">
        <v>2.6</v>
      </c>
      <c r="OE29">
        <v>7.2</v>
      </c>
      <c r="OF29">
        <v>17.2</v>
      </c>
      <c r="OG29">
        <v>44.6</v>
      </c>
      <c r="OH29">
        <v>20</v>
      </c>
      <c r="OI29">
        <v>10800</v>
      </c>
      <c r="OJ29">
        <v>15400</v>
      </c>
      <c r="OK29">
        <v>20800</v>
      </c>
      <c r="OL29">
        <v>325</v>
      </c>
      <c r="OM29">
        <v>48.6</v>
      </c>
      <c r="ON29">
        <v>170</v>
      </c>
      <c r="OO29">
        <v>20.3</v>
      </c>
      <c r="OP29">
        <v>2.7</v>
      </c>
      <c r="OQ29">
        <v>15.3</v>
      </c>
      <c r="OR29">
        <v>20.399999999999999</v>
      </c>
      <c r="OS29">
        <v>28.4</v>
      </c>
      <c r="OT29">
        <v>40</v>
      </c>
      <c r="OU29">
        <v>13000</v>
      </c>
      <c r="OV29">
        <v>21800</v>
      </c>
      <c r="OW29">
        <v>34700</v>
      </c>
      <c r="OX29">
        <v>285</v>
      </c>
      <c r="OY29">
        <v>45.7</v>
      </c>
      <c r="OZ29">
        <v>155</v>
      </c>
      <c r="PA29">
        <v>25.4</v>
      </c>
      <c r="PB29">
        <v>3.2</v>
      </c>
      <c r="PC29">
        <v>17.3</v>
      </c>
      <c r="PD29">
        <v>21.2</v>
      </c>
      <c r="PE29">
        <v>25.8</v>
      </c>
      <c r="PF29">
        <v>45</v>
      </c>
      <c r="PG29">
        <v>17500</v>
      </c>
      <c r="PH29">
        <v>25800</v>
      </c>
      <c r="PI29">
        <v>30900</v>
      </c>
      <c r="PJ29">
        <v>210</v>
      </c>
      <c r="PK29">
        <v>49.8</v>
      </c>
      <c r="PL29">
        <v>105</v>
      </c>
      <c r="PM29">
        <v>29.7</v>
      </c>
      <c r="PN29">
        <v>1.3</v>
      </c>
      <c r="PO29">
        <v>16.7</v>
      </c>
      <c r="PP29">
        <v>18.3</v>
      </c>
      <c r="PQ29">
        <v>19.2</v>
      </c>
      <c r="PR29">
        <v>30</v>
      </c>
      <c r="PS29">
        <v>16100</v>
      </c>
      <c r="PT29">
        <v>30400</v>
      </c>
      <c r="PU29">
        <v>36200</v>
      </c>
      <c r="PV29" t="e">
        <v>#N/A</v>
      </c>
      <c r="PW29" t="e">
        <v>#N/A</v>
      </c>
      <c r="PX29" t="e">
        <v>#N/A</v>
      </c>
      <c r="PY29" t="e">
        <v>#N/A</v>
      </c>
      <c r="PZ29" t="e">
        <v>#N/A</v>
      </c>
      <c r="QA29" t="e">
        <v>#N/A</v>
      </c>
      <c r="QB29" t="e">
        <v>#N/A</v>
      </c>
      <c r="QC29" t="e">
        <v>#N/A</v>
      </c>
      <c r="QD29" t="e">
        <v>#N/A</v>
      </c>
      <c r="QE29" t="e">
        <v>#N/A</v>
      </c>
      <c r="QF29" t="e">
        <v>#N/A</v>
      </c>
      <c r="QG29" t="e">
        <v>#N/A</v>
      </c>
      <c r="QH29" t="e">
        <v>#N/A</v>
      </c>
      <c r="QI29" t="e">
        <v>#N/A</v>
      </c>
      <c r="QJ29" t="e">
        <v>#N/A</v>
      </c>
      <c r="QK29" t="e">
        <v>#N/A</v>
      </c>
      <c r="QL29" t="e">
        <v>#N/A</v>
      </c>
      <c r="QM29" t="e">
        <v>#N/A</v>
      </c>
      <c r="QN29" t="e">
        <v>#N/A</v>
      </c>
      <c r="QO29" t="e">
        <v>#N/A</v>
      </c>
      <c r="QP29" t="e">
        <v>#N/A</v>
      </c>
      <c r="QQ29" t="e">
        <v>#N/A</v>
      </c>
      <c r="QR29" t="e">
        <v>#N/A</v>
      </c>
      <c r="QS29" t="e">
        <v>#N/A</v>
      </c>
      <c r="QT29" t="e">
        <v>#N/A</v>
      </c>
      <c r="QU29" t="e">
        <v>#N/A</v>
      </c>
      <c r="QV29" t="e">
        <v>#N/A</v>
      </c>
      <c r="QW29" t="e">
        <v>#N/A</v>
      </c>
      <c r="QX29" t="e">
        <v>#N/A</v>
      </c>
      <c r="QY29" t="e">
        <v>#N/A</v>
      </c>
      <c r="QZ29" t="e">
        <v>#N/A</v>
      </c>
      <c r="RA29" t="e">
        <v>#N/A</v>
      </c>
      <c r="RB29" t="e">
        <v>#N/A</v>
      </c>
      <c r="RC29" t="e">
        <v>#N/A</v>
      </c>
      <c r="RD29" t="e">
        <v>#N/A</v>
      </c>
      <c r="RE29" t="e">
        <v>#N/A</v>
      </c>
      <c r="RF29" t="e">
        <v>#N/A</v>
      </c>
      <c r="RG29" t="e">
        <v>#N/A</v>
      </c>
      <c r="RH29" t="e">
        <v>#N/A</v>
      </c>
      <c r="RI29" t="e">
        <v>#N/A</v>
      </c>
      <c r="RJ29" t="e">
        <v>#N/A</v>
      </c>
      <c r="RK29" t="e">
        <v>#N/A</v>
      </c>
      <c r="RL29" t="e">
        <v>#N/A</v>
      </c>
      <c r="RM29" t="e">
        <v>#N/A</v>
      </c>
      <c r="RN29" t="e">
        <v>#N/A</v>
      </c>
      <c r="RO29" t="e">
        <v>#N/A</v>
      </c>
      <c r="RP29" t="e">
        <v>#N/A</v>
      </c>
      <c r="RQ29" t="e">
        <v>#N/A</v>
      </c>
    </row>
    <row r="30" spans="2:485" x14ac:dyDescent="0.45">
      <c r="B30"/>
      <c r="E30" t="s">
        <v>1088</v>
      </c>
      <c r="F30" t="s">
        <v>1089</v>
      </c>
      <c r="G30" t="s">
        <v>1090</v>
      </c>
      <c r="H30" t="s">
        <v>1091</v>
      </c>
      <c r="I30" t="s">
        <v>1092</v>
      </c>
      <c r="J30" t="s">
        <v>1093</v>
      </c>
      <c r="K30" t="s">
        <v>1094</v>
      </c>
      <c r="L30" t="s">
        <v>1095</v>
      </c>
      <c r="M30" t="s">
        <v>1096</v>
      </c>
      <c r="N30" t="s">
        <v>1097</v>
      </c>
      <c r="O30" t="s">
        <v>1098</v>
      </c>
      <c r="P30" t="s">
        <v>1099</v>
      </c>
      <c r="Q30" t="s">
        <v>1100</v>
      </c>
      <c r="R30" t="s">
        <v>1101</v>
      </c>
      <c r="S30" t="s">
        <v>1102</v>
      </c>
      <c r="T30" t="s">
        <v>1103</v>
      </c>
      <c r="U30" t="s">
        <v>1104</v>
      </c>
      <c r="V30" t="s">
        <v>1105</v>
      </c>
      <c r="W30" t="s">
        <v>1106</v>
      </c>
      <c r="X30" t="s">
        <v>1107</v>
      </c>
      <c r="Y30" t="s">
        <v>1108</v>
      </c>
      <c r="Z30" t="s">
        <v>1109</v>
      </c>
      <c r="AA30" t="s">
        <v>1110</v>
      </c>
      <c r="AB30" t="s">
        <v>1111</v>
      </c>
      <c r="AC30" t="s">
        <v>1112</v>
      </c>
      <c r="AD30" t="s">
        <v>1113</v>
      </c>
      <c r="AE30" t="s">
        <v>1114</v>
      </c>
      <c r="AF30" t="s">
        <v>1115</v>
      </c>
      <c r="AG30" t="s">
        <v>1116</v>
      </c>
      <c r="AH30" t="s">
        <v>1117</v>
      </c>
      <c r="AI30" t="s">
        <v>1118</v>
      </c>
      <c r="AJ30" t="s">
        <v>1119</v>
      </c>
      <c r="AK30" t="s">
        <v>1120</v>
      </c>
      <c r="AL30" t="s">
        <v>1121</v>
      </c>
      <c r="AM30" t="s">
        <v>1122</v>
      </c>
      <c r="AN30" t="s">
        <v>1099</v>
      </c>
      <c r="AO30" t="s">
        <v>1123</v>
      </c>
      <c r="AP30">
        <v>20</v>
      </c>
      <c r="AQ30">
        <v>5</v>
      </c>
      <c r="AR30">
        <v>20</v>
      </c>
      <c r="AS30">
        <v>15</v>
      </c>
      <c r="AT30">
        <v>7.5</v>
      </c>
      <c r="AU30">
        <v>57.5</v>
      </c>
      <c r="AV30">
        <v>67.5</v>
      </c>
      <c r="AW30">
        <v>72.5</v>
      </c>
      <c r="AX30">
        <v>10</v>
      </c>
      <c r="AY30">
        <v>11600</v>
      </c>
      <c r="AZ30">
        <v>29800</v>
      </c>
      <c r="BA30">
        <v>33300</v>
      </c>
      <c r="BB30">
        <v>15</v>
      </c>
      <c r="BC30">
        <v>15.4</v>
      </c>
      <c r="BD30">
        <v>10</v>
      </c>
      <c r="BE30">
        <v>7.7</v>
      </c>
      <c r="BF30">
        <v>7.7</v>
      </c>
      <c r="BG30">
        <v>53.8</v>
      </c>
      <c r="BH30">
        <v>61.5</v>
      </c>
      <c r="BI30">
        <v>69.2</v>
      </c>
      <c r="BJ30" t="s">
        <v>403</v>
      </c>
      <c r="BK30" t="s">
        <v>403</v>
      </c>
      <c r="BL30" t="s">
        <v>403</v>
      </c>
      <c r="BM30" t="s">
        <v>403</v>
      </c>
      <c r="BN30">
        <v>15</v>
      </c>
      <c r="BO30">
        <v>6.7</v>
      </c>
      <c r="BP30">
        <v>15</v>
      </c>
      <c r="BQ30">
        <v>40</v>
      </c>
      <c r="BR30">
        <v>6.7</v>
      </c>
      <c r="BS30">
        <v>33.299999999999997</v>
      </c>
      <c r="BT30">
        <v>40</v>
      </c>
      <c r="BU30">
        <v>46.7</v>
      </c>
      <c r="BV30" t="s">
        <v>403</v>
      </c>
      <c r="BW30" t="s">
        <v>403</v>
      </c>
      <c r="BX30" t="s">
        <v>403</v>
      </c>
      <c r="BY30" t="s">
        <v>403</v>
      </c>
      <c r="BZ30">
        <v>5</v>
      </c>
      <c r="CA30">
        <v>71.400000000000006</v>
      </c>
      <c r="CB30">
        <v>0</v>
      </c>
      <c r="CC30">
        <v>0</v>
      </c>
      <c r="CD30">
        <v>0</v>
      </c>
      <c r="CE30">
        <v>28.6</v>
      </c>
      <c r="CF30">
        <v>28.6</v>
      </c>
      <c r="CG30">
        <v>28.6</v>
      </c>
      <c r="CH30" t="s">
        <v>403</v>
      </c>
      <c r="CI30" t="s">
        <v>403</v>
      </c>
      <c r="CJ30" t="s">
        <v>403</v>
      </c>
      <c r="CK30" t="s">
        <v>403</v>
      </c>
      <c r="CL30">
        <v>15</v>
      </c>
      <c r="CM30">
        <v>0</v>
      </c>
      <c r="CN30">
        <v>15</v>
      </c>
      <c r="CO30">
        <v>6.9</v>
      </c>
      <c r="CP30">
        <v>3.4</v>
      </c>
      <c r="CQ30">
        <v>69</v>
      </c>
      <c r="CR30">
        <v>82.8</v>
      </c>
      <c r="CS30">
        <v>89.7</v>
      </c>
      <c r="CT30" t="s">
        <v>403</v>
      </c>
      <c r="CU30" t="s">
        <v>403</v>
      </c>
      <c r="CV30" t="s">
        <v>403</v>
      </c>
      <c r="CW30" t="s">
        <v>403</v>
      </c>
      <c r="CX30">
        <v>10</v>
      </c>
      <c r="CY30">
        <v>16.7</v>
      </c>
      <c r="CZ30">
        <v>10</v>
      </c>
      <c r="DA30">
        <v>8.3000000000000007</v>
      </c>
      <c r="DB30">
        <v>8.3000000000000007</v>
      </c>
      <c r="DC30">
        <v>50</v>
      </c>
      <c r="DD30">
        <v>58.3</v>
      </c>
      <c r="DE30">
        <v>66.7</v>
      </c>
      <c r="DF30" t="s">
        <v>403</v>
      </c>
      <c r="DG30" t="s">
        <v>403</v>
      </c>
      <c r="DH30" t="s">
        <v>403</v>
      </c>
      <c r="DI30" t="s">
        <v>403</v>
      </c>
      <c r="DJ30">
        <v>10</v>
      </c>
      <c r="DK30">
        <v>8.3000000000000007</v>
      </c>
      <c r="DL30">
        <v>10</v>
      </c>
      <c r="DM30">
        <v>33.299999999999997</v>
      </c>
      <c r="DN30">
        <v>8.3000000000000007</v>
      </c>
      <c r="DO30">
        <v>33.299999999999997</v>
      </c>
      <c r="DP30">
        <v>41.7</v>
      </c>
      <c r="DQ30">
        <v>50</v>
      </c>
      <c r="DR30" t="s">
        <v>403</v>
      </c>
      <c r="DS30" t="s">
        <v>403</v>
      </c>
      <c r="DT30" t="s">
        <v>403</v>
      </c>
      <c r="DU30" t="s">
        <v>403</v>
      </c>
      <c r="DV30">
        <v>5</v>
      </c>
      <c r="DW30">
        <v>60</v>
      </c>
      <c r="DX30">
        <v>0</v>
      </c>
      <c r="DY30">
        <v>0</v>
      </c>
      <c r="DZ30">
        <v>0</v>
      </c>
      <c r="EA30">
        <v>40</v>
      </c>
      <c r="EB30">
        <v>40</v>
      </c>
      <c r="EC30">
        <v>40</v>
      </c>
      <c r="ED30" t="s">
        <v>403</v>
      </c>
      <c r="EE30" t="s">
        <v>403</v>
      </c>
      <c r="EF30" t="s">
        <v>403</v>
      </c>
      <c r="EG30" t="s">
        <v>403</v>
      </c>
      <c r="EH30" t="e">
        <v>#N/A</v>
      </c>
      <c r="EI30" t="e">
        <v>#N/A</v>
      </c>
      <c r="EJ30" t="e">
        <v>#N/A</v>
      </c>
      <c r="EK30" t="e">
        <v>#N/A</v>
      </c>
      <c r="EL30" t="e">
        <v>#N/A</v>
      </c>
      <c r="EM30" t="e">
        <v>#N/A</v>
      </c>
      <c r="EN30" t="e">
        <v>#N/A</v>
      </c>
      <c r="EO30" t="e">
        <v>#N/A</v>
      </c>
      <c r="EP30" t="e">
        <v>#N/A</v>
      </c>
      <c r="EQ30" t="e">
        <v>#N/A</v>
      </c>
      <c r="ER30" t="e">
        <v>#N/A</v>
      </c>
      <c r="ES30" t="e">
        <v>#N/A</v>
      </c>
      <c r="ET30" t="e">
        <v>#N/A</v>
      </c>
      <c r="EU30" t="e">
        <v>#N/A</v>
      </c>
      <c r="EV30" t="e">
        <v>#N/A</v>
      </c>
      <c r="EW30" t="e">
        <v>#N/A</v>
      </c>
      <c r="EX30" t="e">
        <v>#N/A</v>
      </c>
      <c r="EY30" t="e">
        <v>#N/A</v>
      </c>
      <c r="EZ30" t="e">
        <v>#N/A</v>
      </c>
      <c r="FA30" t="e">
        <v>#N/A</v>
      </c>
      <c r="FB30" t="e">
        <v>#N/A</v>
      </c>
      <c r="FC30" t="e">
        <v>#N/A</v>
      </c>
      <c r="FD30" t="e">
        <v>#N/A</v>
      </c>
      <c r="FE30" t="e">
        <v>#N/A</v>
      </c>
      <c r="FF30" t="e">
        <v>#N/A</v>
      </c>
      <c r="FG30" t="e">
        <v>#N/A</v>
      </c>
      <c r="FH30" t="e">
        <v>#N/A</v>
      </c>
      <c r="FI30" t="e">
        <v>#N/A</v>
      </c>
      <c r="FJ30" t="e">
        <v>#N/A</v>
      </c>
      <c r="FK30" t="e">
        <v>#N/A</v>
      </c>
      <c r="FL30" t="e">
        <v>#N/A</v>
      </c>
      <c r="FM30" t="e">
        <v>#N/A</v>
      </c>
      <c r="FN30" t="e">
        <v>#N/A</v>
      </c>
      <c r="FO30" t="e">
        <v>#N/A</v>
      </c>
      <c r="FP30" t="e">
        <v>#N/A</v>
      </c>
      <c r="FQ30" t="e">
        <v>#N/A</v>
      </c>
      <c r="FR30" t="e">
        <v>#N/A</v>
      </c>
      <c r="FS30" t="e">
        <v>#N/A</v>
      </c>
      <c r="FT30" t="e">
        <v>#N/A</v>
      </c>
      <c r="FU30" t="e">
        <v>#N/A</v>
      </c>
      <c r="FV30" t="e">
        <v>#N/A</v>
      </c>
      <c r="FW30" t="e">
        <v>#N/A</v>
      </c>
      <c r="FX30" t="e">
        <v>#N/A</v>
      </c>
      <c r="FY30" t="e">
        <v>#N/A</v>
      </c>
      <c r="FZ30" t="e">
        <v>#N/A</v>
      </c>
      <c r="GA30" t="e">
        <v>#N/A</v>
      </c>
      <c r="GB30" t="e">
        <v>#N/A</v>
      </c>
      <c r="GC30" t="e">
        <v>#N/A</v>
      </c>
      <c r="GD30">
        <v>25</v>
      </c>
      <c r="GE30">
        <v>8.6999999999999993</v>
      </c>
      <c r="GF30">
        <v>20</v>
      </c>
      <c r="GG30">
        <v>13</v>
      </c>
      <c r="GH30">
        <v>8.6999999999999993</v>
      </c>
      <c r="GI30">
        <v>60.9</v>
      </c>
      <c r="GJ30">
        <v>60.9</v>
      </c>
      <c r="GK30">
        <v>69.599999999999994</v>
      </c>
      <c r="GL30">
        <v>15</v>
      </c>
      <c r="GM30">
        <v>24000</v>
      </c>
      <c r="GN30">
        <v>25300</v>
      </c>
      <c r="GO30">
        <v>27000</v>
      </c>
      <c r="GP30">
        <v>15</v>
      </c>
      <c r="GQ30">
        <v>12.5</v>
      </c>
      <c r="GR30">
        <v>15</v>
      </c>
      <c r="GS30">
        <v>18.8</v>
      </c>
      <c r="GT30">
        <v>12.5</v>
      </c>
      <c r="GU30">
        <v>43.8</v>
      </c>
      <c r="GV30">
        <v>50</v>
      </c>
      <c r="GW30">
        <v>56.2</v>
      </c>
      <c r="GX30" t="s">
        <v>403</v>
      </c>
      <c r="GY30" t="s">
        <v>403</v>
      </c>
      <c r="GZ30" t="s">
        <v>403</v>
      </c>
      <c r="HA30" t="s">
        <v>403</v>
      </c>
      <c r="HB30">
        <v>10</v>
      </c>
      <c r="HC30">
        <v>16.7</v>
      </c>
      <c r="HD30">
        <v>10</v>
      </c>
      <c r="HE30">
        <v>25</v>
      </c>
      <c r="HF30">
        <v>8.3000000000000007</v>
      </c>
      <c r="HG30">
        <v>25</v>
      </c>
      <c r="HH30">
        <v>50</v>
      </c>
      <c r="HI30">
        <v>50</v>
      </c>
      <c r="HJ30" t="s">
        <v>403</v>
      </c>
      <c r="HK30" t="s">
        <v>403</v>
      </c>
      <c r="HL30" t="s">
        <v>403</v>
      </c>
      <c r="HM30" t="s">
        <v>403</v>
      </c>
      <c r="HN30">
        <v>15</v>
      </c>
      <c r="HO30">
        <v>23.1</v>
      </c>
      <c r="HP30">
        <v>10</v>
      </c>
      <c r="HQ30">
        <v>46.2</v>
      </c>
      <c r="HR30">
        <v>0</v>
      </c>
      <c r="HS30">
        <v>30.8</v>
      </c>
      <c r="HT30">
        <v>30.8</v>
      </c>
      <c r="HU30">
        <v>30.8</v>
      </c>
      <c r="HV30" t="s">
        <v>403</v>
      </c>
      <c r="HW30" t="s">
        <v>403</v>
      </c>
      <c r="HX30" t="s">
        <v>403</v>
      </c>
      <c r="HY30" t="s">
        <v>403</v>
      </c>
      <c r="HZ30">
        <v>20</v>
      </c>
      <c r="IA30">
        <v>11.1</v>
      </c>
      <c r="IB30">
        <v>15</v>
      </c>
      <c r="IC30">
        <v>5.6</v>
      </c>
      <c r="ID30">
        <v>11.1</v>
      </c>
      <c r="IE30">
        <v>61.1</v>
      </c>
      <c r="IF30">
        <v>61.1</v>
      </c>
      <c r="IG30">
        <v>72.2</v>
      </c>
      <c r="IH30" t="s">
        <v>403</v>
      </c>
      <c r="II30" t="s">
        <v>403</v>
      </c>
      <c r="IJ30" t="s">
        <v>403</v>
      </c>
      <c r="IK30" t="s">
        <v>403</v>
      </c>
      <c r="IL30">
        <v>10</v>
      </c>
      <c r="IM30">
        <v>9.1</v>
      </c>
      <c r="IN30">
        <v>10</v>
      </c>
      <c r="IO30">
        <v>27.3</v>
      </c>
      <c r="IP30">
        <v>18.2</v>
      </c>
      <c r="IQ30">
        <v>45.5</v>
      </c>
      <c r="IR30">
        <v>45.5</v>
      </c>
      <c r="IS30">
        <v>45.5</v>
      </c>
      <c r="IT30" t="s">
        <v>403</v>
      </c>
      <c r="IU30" t="s">
        <v>403</v>
      </c>
      <c r="IV30" t="s">
        <v>403</v>
      </c>
      <c r="IW30" t="s">
        <v>403</v>
      </c>
      <c r="IX30">
        <v>10</v>
      </c>
      <c r="IY30">
        <v>20</v>
      </c>
      <c r="IZ30">
        <v>10</v>
      </c>
      <c r="JA30">
        <v>30</v>
      </c>
      <c r="JB30">
        <v>10</v>
      </c>
      <c r="JC30">
        <v>30</v>
      </c>
      <c r="JD30">
        <v>40</v>
      </c>
      <c r="JE30">
        <v>40</v>
      </c>
      <c r="JF30" t="s">
        <v>403</v>
      </c>
      <c r="JG30" t="s">
        <v>403</v>
      </c>
      <c r="JH30" t="s">
        <v>403</v>
      </c>
      <c r="JI30" t="s">
        <v>403</v>
      </c>
      <c r="JJ30">
        <v>10</v>
      </c>
      <c r="JK30">
        <v>22.2</v>
      </c>
      <c r="JL30">
        <v>5</v>
      </c>
      <c r="JM30">
        <v>55.6</v>
      </c>
      <c r="JN30">
        <v>0</v>
      </c>
      <c r="JO30">
        <v>22.2</v>
      </c>
      <c r="JP30">
        <v>22.2</v>
      </c>
      <c r="JQ30">
        <v>22.2</v>
      </c>
      <c r="JR30" t="s">
        <v>403</v>
      </c>
      <c r="JS30" t="s">
        <v>403</v>
      </c>
      <c r="JT30" t="s">
        <v>403</v>
      </c>
      <c r="JU30" t="s">
        <v>403</v>
      </c>
      <c r="JV30" t="e">
        <v>#N/A</v>
      </c>
      <c r="JW30" t="e">
        <v>#N/A</v>
      </c>
      <c r="JX30" t="e">
        <v>#N/A</v>
      </c>
      <c r="JY30" t="e">
        <v>#N/A</v>
      </c>
      <c r="JZ30" t="e">
        <v>#N/A</v>
      </c>
      <c r="KA30" t="e">
        <v>#N/A</v>
      </c>
      <c r="KB30" t="e">
        <v>#N/A</v>
      </c>
      <c r="KC30" t="e">
        <v>#N/A</v>
      </c>
      <c r="KD30" t="e">
        <v>#N/A</v>
      </c>
      <c r="KE30" t="e">
        <v>#N/A</v>
      </c>
      <c r="KF30" t="e">
        <v>#N/A</v>
      </c>
      <c r="KG30" t="e">
        <v>#N/A</v>
      </c>
      <c r="KH30" t="e">
        <v>#N/A</v>
      </c>
      <c r="KI30" t="e">
        <v>#N/A</v>
      </c>
      <c r="KJ30" t="e">
        <v>#N/A</v>
      </c>
      <c r="KK30" t="e">
        <v>#N/A</v>
      </c>
      <c r="KL30" t="e">
        <v>#N/A</v>
      </c>
      <c r="KM30" t="e">
        <v>#N/A</v>
      </c>
      <c r="KN30" t="e">
        <v>#N/A</v>
      </c>
      <c r="KO30" t="e">
        <v>#N/A</v>
      </c>
      <c r="KP30" t="e">
        <v>#N/A</v>
      </c>
      <c r="KQ30" t="e">
        <v>#N/A</v>
      </c>
      <c r="KR30" t="e">
        <v>#N/A</v>
      </c>
      <c r="KS30" t="e">
        <v>#N/A</v>
      </c>
      <c r="KT30" t="e">
        <v>#N/A</v>
      </c>
      <c r="KU30" t="e">
        <v>#N/A</v>
      </c>
      <c r="KV30" t="e">
        <v>#N/A</v>
      </c>
      <c r="KW30" t="e">
        <v>#N/A</v>
      </c>
      <c r="KX30" t="e">
        <v>#N/A</v>
      </c>
      <c r="KY30" t="e">
        <v>#N/A</v>
      </c>
      <c r="KZ30" t="e">
        <v>#N/A</v>
      </c>
      <c r="LA30" t="e">
        <v>#N/A</v>
      </c>
      <c r="LB30" t="e">
        <v>#N/A</v>
      </c>
      <c r="LC30" t="e">
        <v>#N/A</v>
      </c>
      <c r="LD30" t="e">
        <v>#N/A</v>
      </c>
      <c r="LE30" t="e">
        <v>#N/A</v>
      </c>
      <c r="LF30" t="e">
        <v>#N/A</v>
      </c>
      <c r="LG30" t="e">
        <v>#N/A</v>
      </c>
      <c r="LH30" t="e">
        <v>#N/A</v>
      </c>
      <c r="LI30" t="e">
        <v>#N/A</v>
      </c>
      <c r="LJ30" t="e">
        <v>#N/A</v>
      </c>
      <c r="LK30" t="e">
        <v>#N/A</v>
      </c>
      <c r="LL30" t="e">
        <v>#N/A</v>
      </c>
      <c r="LM30" t="e">
        <v>#N/A</v>
      </c>
      <c r="LN30" t="e">
        <v>#N/A</v>
      </c>
      <c r="LO30" t="e">
        <v>#N/A</v>
      </c>
      <c r="LP30" t="e">
        <v>#N/A</v>
      </c>
      <c r="LQ30" t="e">
        <v>#N/A</v>
      </c>
      <c r="LR30">
        <v>15</v>
      </c>
      <c r="LS30">
        <v>15.4</v>
      </c>
      <c r="LT30">
        <v>10</v>
      </c>
      <c r="LU30">
        <v>7.7</v>
      </c>
      <c r="LV30">
        <v>0</v>
      </c>
      <c r="LW30">
        <v>53.8</v>
      </c>
      <c r="LX30">
        <v>53.8</v>
      </c>
      <c r="LY30">
        <v>76.900000000000006</v>
      </c>
      <c r="LZ30" t="s">
        <v>403</v>
      </c>
      <c r="MA30" t="s">
        <v>403</v>
      </c>
      <c r="MB30" t="s">
        <v>403</v>
      </c>
      <c r="MC30" t="s">
        <v>403</v>
      </c>
      <c r="MD30">
        <v>15</v>
      </c>
      <c r="ME30">
        <v>15.4</v>
      </c>
      <c r="MF30">
        <v>10</v>
      </c>
      <c r="MG30">
        <v>7.7</v>
      </c>
      <c r="MH30">
        <v>0</v>
      </c>
      <c r="MI30">
        <v>53.8</v>
      </c>
      <c r="MJ30">
        <v>53.8</v>
      </c>
      <c r="MK30">
        <v>76.900000000000006</v>
      </c>
      <c r="ML30" t="s">
        <v>403</v>
      </c>
      <c r="MM30" t="s">
        <v>403</v>
      </c>
      <c r="MN30" t="s">
        <v>403</v>
      </c>
      <c r="MO30" t="s">
        <v>403</v>
      </c>
      <c r="MP30">
        <v>15</v>
      </c>
      <c r="MQ30">
        <v>6.7</v>
      </c>
      <c r="MR30">
        <v>15</v>
      </c>
      <c r="MS30">
        <v>13.3</v>
      </c>
      <c r="MT30">
        <v>13.3</v>
      </c>
      <c r="MU30">
        <v>46.7</v>
      </c>
      <c r="MV30">
        <v>60</v>
      </c>
      <c r="MW30">
        <v>66.7</v>
      </c>
      <c r="MX30" t="s">
        <v>403</v>
      </c>
      <c r="MY30" t="s">
        <v>403</v>
      </c>
      <c r="MZ30" t="s">
        <v>403</v>
      </c>
      <c r="NA30" t="s">
        <v>403</v>
      </c>
      <c r="NB30">
        <v>15</v>
      </c>
      <c r="NC30">
        <v>7.7</v>
      </c>
      <c r="ND30">
        <v>10</v>
      </c>
      <c r="NE30">
        <v>38.5</v>
      </c>
      <c r="NF30">
        <v>0</v>
      </c>
      <c r="NG30">
        <v>23.1</v>
      </c>
      <c r="NH30">
        <v>46.2</v>
      </c>
      <c r="NI30">
        <v>53.8</v>
      </c>
      <c r="NJ30" t="s">
        <v>403</v>
      </c>
      <c r="NK30" t="s">
        <v>403</v>
      </c>
      <c r="NL30" t="s">
        <v>403</v>
      </c>
      <c r="NM30" t="s">
        <v>403</v>
      </c>
      <c r="NN30">
        <v>15</v>
      </c>
      <c r="NO30">
        <v>33.299999999999997</v>
      </c>
      <c r="NP30">
        <v>10</v>
      </c>
      <c r="NQ30">
        <v>29.6</v>
      </c>
      <c r="NR30">
        <v>7.4</v>
      </c>
      <c r="NS30">
        <v>29.6</v>
      </c>
      <c r="NT30">
        <v>29.6</v>
      </c>
      <c r="NU30">
        <v>29.6</v>
      </c>
      <c r="NV30" t="s">
        <v>403</v>
      </c>
      <c r="NW30" t="s">
        <v>403</v>
      </c>
      <c r="NX30" t="s">
        <v>403</v>
      </c>
      <c r="NY30" t="s">
        <v>403</v>
      </c>
      <c r="NZ30">
        <v>10</v>
      </c>
      <c r="OA30">
        <v>16.7</v>
      </c>
      <c r="OB30">
        <v>10</v>
      </c>
      <c r="OC30">
        <v>8.3000000000000007</v>
      </c>
      <c r="OD30">
        <v>0</v>
      </c>
      <c r="OE30">
        <v>50</v>
      </c>
      <c r="OF30">
        <v>50</v>
      </c>
      <c r="OG30">
        <v>75</v>
      </c>
      <c r="OH30" t="s">
        <v>403</v>
      </c>
      <c r="OI30" t="s">
        <v>403</v>
      </c>
      <c r="OJ30" t="s">
        <v>403</v>
      </c>
      <c r="OK30" t="s">
        <v>403</v>
      </c>
      <c r="OL30">
        <v>10</v>
      </c>
      <c r="OM30">
        <v>8.3000000000000007</v>
      </c>
      <c r="ON30">
        <v>10</v>
      </c>
      <c r="OO30">
        <v>16.7</v>
      </c>
      <c r="OP30">
        <v>8.3000000000000007</v>
      </c>
      <c r="OQ30">
        <v>50</v>
      </c>
      <c r="OR30">
        <v>66.7</v>
      </c>
      <c r="OS30">
        <v>66.7</v>
      </c>
      <c r="OT30" t="s">
        <v>403</v>
      </c>
      <c r="OU30" t="s">
        <v>403</v>
      </c>
      <c r="OV30" t="s">
        <v>403</v>
      </c>
      <c r="OW30" t="s">
        <v>403</v>
      </c>
      <c r="OX30">
        <v>10</v>
      </c>
      <c r="OY30">
        <v>11.1</v>
      </c>
      <c r="OZ30">
        <v>10</v>
      </c>
      <c r="PA30">
        <v>44.4</v>
      </c>
      <c r="PB30">
        <v>0</v>
      </c>
      <c r="PC30">
        <v>11.1</v>
      </c>
      <c r="PD30">
        <v>33.299999999999997</v>
      </c>
      <c r="PE30">
        <v>44.4</v>
      </c>
      <c r="PF30" t="s">
        <v>403</v>
      </c>
      <c r="PG30" t="s">
        <v>403</v>
      </c>
      <c r="PH30" t="s">
        <v>403</v>
      </c>
      <c r="PI30" t="s">
        <v>403</v>
      </c>
      <c r="PJ30">
        <v>10</v>
      </c>
      <c r="PK30">
        <v>20</v>
      </c>
      <c r="PL30">
        <v>5</v>
      </c>
      <c r="PM30">
        <v>26.7</v>
      </c>
      <c r="PN30">
        <v>13.3</v>
      </c>
      <c r="PO30">
        <v>40</v>
      </c>
      <c r="PP30">
        <v>40</v>
      </c>
      <c r="PQ30">
        <v>40</v>
      </c>
      <c r="PR30" t="s">
        <v>403</v>
      </c>
      <c r="PS30" t="s">
        <v>403</v>
      </c>
      <c r="PT30" t="s">
        <v>403</v>
      </c>
      <c r="PU30" t="s">
        <v>403</v>
      </c>
      <c r="PV30" t="e">
        <v>#N/A</v>
      </c>
      <c r="PW30" t="e">
        <v>#N/A</v>
      </c>
      <c r="PX30" t="e">
        <v>#N/A</v>
      </c>
      <c r="PY30" t="e">
        <v>#N/A</v>
      </c>
      <c r="PZ30" t="e">
        <v>#N/A</v>
      </c>
      <c r="QA30" t="e">
        <v>#N/A</v>
      </c>
      <c r="QB30" t="e">
        <v>#N/A</v>
      </c>
      <c r="QC30" t="e">
        <v>#N/A</v>
      </c>
      <c r="QD30" t="e">
        <v>#N/A</v>
      </c>
      <c r="QE30" t="e">
        <v>#N/A</v>
      </c>
      <c r="QF30" t="e">
        <v>#N/A</v>
      </c>
      <c r="QG30" t="e">
        <v>#N/A</v>
      </c>
      <c r="QH30" t="e">
        <v>#N/A</v>
      </c>
      <c r="QI30" t="e">
        <v>#N/A</v>
      </c>
      <c r="QJ30" t="e">
        <v>#N/A</v>
      </c>
      <c r="QK30" t="e">
        <v>#N/A</v>
      </c>
      <c r="QL30" t="e">
        <v>#N/A</v>
      </c>
      <c r="QM30" t="e">
        <v>#N/A</v>
      </c>
      <c r="QN30" t="e">
        <v>#N/A</v>
      </c>
      <c r="QO30" t="e">
        <v>#N/A</v>
      </c>
      <c r="QP30" t="e">
        <v>#N/A</v>
      </c>
      <c r="QQ30" t="e">
        <v>#N/A</v>
      </c>
      <c r="QR30" t="e">
        <v>#N/A</v>
      </c>
      <c r="QS30" t="e">
        <v>#N/A</v>
      </c>
      <c r="QT30" t="e">
        <v>#N/A</v>
      </c>
      <c r="QU30" t="e">
        <v>#N/A</v>
      </c>
      <c r="QV30" t="e">
        <v>#N/A</v>
      </c>
      <c r="QW30" t="e">
        <v>#N/A</v>
      </c>
      <c r="QX30" t="e">
        <v>#N/A</v>
      </c>
      <c r="QY30" t="e">
        <v>#N/A</v>
      </c>
      <c r="QZ30" t="e">
        <v>#N/A</v>
      </c>
      <c r="RA30" t="e">
        <v>#N/A</v>
      </c>
      <c r="RB30" t="e">
        <v>#N/A</v>
      </c>
      <c r="RC30" t="e">
        <v>#N/A</v>
      </c>
      <c r="RD30" t="e">
        <v>#N/A</v>
      </c>
      <c r="RE30" t="e">
        <v>#N/A</v>
      </c>
      <c r="RF30" t="e">
        <v>#N/A</v>
      </c>
      <c r="RG30" t="e">
        <v>#N/A</v>
      </c>
      <c r="RH30" t="e">
        <v>#N/A</v>
      </c>
      <c r="RI30" t="e">
        <v>#N/A</v>
      </c>
      <c r="RJ30" t="e">
        <v>#N/A</v>
      </c>
      <c r="RK30" t="e">
        <v>#N/A</v>
      </c>
      <c r="RL30" t="e">
        <v>#N/A</v>
      </c>
      <c r="RM30" t="e">
        <v>#N/A</v>
      </c>
      <c r="RN30" t="e">
        <v>#N/A</v>
      </c>
      <c r="RO30" t="e">
        <v>#N/A</v>
      </c>
      <c r="RP30" t="e">
        <v>#N/A</v>
      </c>
      <c r="RQ30" t="e">
        <v>#N/A</v>
      </c>
    </row>
    <row r="31" spans="2:485" x14ac:dyDescent="0.45">
      <c r="B31"/>
      <c r="E31" t="s">
        <v>1124</v>
      </c>
      <c r="F31" t="s">
        <v>1125</v>
      </c>
      <c r="G31" t="s">
        <v>1126</v>
      </c>
      <c r="H31" t="s">
        <v>1127</v>
      </c>
      <c r="I31" t="s">
        <v>1128</v>
      </c>
      <c r="J31" t="s">
        <v>1129</v>
      </c>
      <c r="K31" t="s">
        <v>1130</v>
      </c>
      <c r="L31" t="s">
        <v>1131</v>
      </c>
      <c r="M31" t="s">
        <v>1132</v>
      </c>
      <c r="N31" t="s">
        <v>1133</v>
      </c>
      <c r="O31" t="s">
        <v>1134</v>
      </c>
      <c r="P31" t="s">
        <v>1135</v>
      </c>
      <c r="Q31" t="s">
        <v>1136</v>
      </c>
      <c r="R31" t="s">
        <v>1137</v>
      </c>
      <c r="S31" t="s">
        <v>1138</v>
      </c>
      <c r="T31" t="s">
        <v>1139</v>
      </c>
      <c r="U31" t="s">
        <v>1140</v>
      </c>
      <c r="V31" t="s">
        <v>1141</v>
      </c>
      <c r="W31" t="s">
        <v>1142</v>
      </c>
      <c r="X31" t="s">
        <v>1143</v>
      </c>
      <c r="Y31" t="s">
        <v>1144</v>
      </c>
      <c r="Z31" t="s">
        <v>1145</v>
      </c>
      <c r="AA31" t="s">
        <v>1146</v>
      </c>
      <c r="AB31" t="s">
        <v>1147</v>
      </c>
      <c r="AC31" t="s">
        <v>1148</v>
      </c>
      <c r="AD31" t="s">
        <v>1149</v>
      </c>
      <c r="AE31" t="s">
        <v>1150</v>
      </c>
      <c r="AF31" t="s">
        <v>1151</v>
      </c>
      <c r="AG31" t="s">
        <v>1152</v>
      </c>
      <c r="AH31" t="s">
        <v>1153</v>
      </c>
      <c r="AI31" t="s">
        <v>1154</v>
      </c>
      <c r="AJ31" t="s">
        <v>1155</v>
      </c>
      <c r="AK31" t="s">
        <v>1156</v>
      </c>
      <c r="AL31" t="s">
        <v>1157</v>
      </c>
      <c r="AM31" t="s">
        <v>1158</v>
      </c>
      <c r="AN31" t="s">
        <v>1135</v>
      </c>
      <c r="AO31" t="s">
        <v>1159</v>
      </c>
      <c r="AP31" t="s">
        <v>403</v>
      </c>
      <c r="AQ31" t="s">
        <v>403</v>
      </c>
      <c r="AR31" t="s">
        <v>403</v>
      </c>
      <c r="AS31" t="s">
        <v>403</v>
      </c>
      <c r="AT31" t="s">
        <v>403</v>
      </c>
      <c r="AU31" t="s">
        <v>403</v>
      </c>
      <c r="AV31" t="s">
        <v>403</v>
      </c>
      <c r="AW31" t="s">
        <v>403</v>
      </c>
      <c r="AX31">
        <v>645</v>
      </c>
      <c r="AY31">
        <v>22700</v>
      </c>
      <c r="AZ31">
        <v>28000</v>
      </c>
      <c r="BA31">
        <v>31800</v>
      </c>
      <c r="BB31" t="s">
        <v>403</v>
      </c>
      <c r="BC31" t="s">
        <v>403</v>
      </c>
      <c r="BD31" t="s">
        <v>403</v>
      </c>
      <c r="BE31" t="s">
        <v>403</v>
      </c>
      <c r="BF31" t="s">
        <v>403</v>
      </c>
      <c r="BG31" t="s">
        <v>403</v>
      </c>
      <c r="BH31" t="s">
        <v>403</v>
      </c>
      <c r="BI31" t="s">
        <v>403</v>
      </c>
      <c r="BJ31">
        <v>430</v>
      </c>
      <c r="BK31">
        <v>22500</v>
      </c>
      <c r="BL31">
        <v>31400</v>
      </c>
      <c r="BM31">
        <v>36400</v>
      </c>
      <c r="BN31" t="s">
        <v>403</v>
      </c>
      <c r="BO31" t="s">
        <v>403</v>
      </c>
      <c r="BP31" t="s">
        <v>403</v>
      </c>
      <c r="BQ31" t="s">
        <v>403</v>
      </c>
      <c r="BR31" t="s">
        <v>403</v>
      </c>
      <c r="BS31" t="s">
        <v>403</v>
      </c>
      <c r="BT31" t="s">
        <v>403</v>
      </c>
      <c r="BU31" t="s">
        <v>403</v>
      </c>
      <c r="BV31">
        <v>480</v>
      </c>
      <c r="BW31">
        <v>22500</v>
      </c>
      <c r="BX31">
        <v>32500</v>
      </c>
      <c r="BY31">
        <v>40100</v>
      </c>
      <c r="BZ31" t="s">
        <v>403</v>
      </c>
      <c r="CA31" t="s">
        <v>403</v>
      </c>
      <c r="CB31" t="s">
        <v>403</v>
      </c>
      <c r="CC31" t="s">
        <v>403</v>
      </c>
      <c r="CD31" t="s">
        <v>403</v>
      </c>
      <c r="CE31" t="s">
        <v>403</v>
      </c>
      <c r="CF31" t="s">
        <v>403</v>
      </c>
      <c r="CG31" t="s">
        <v>403</v>
      </c>
      <c r="CH31">
        <v>390</v>
      </c>
      <c r="CI31">
        <v>17400</v>
      </c>
      <c r="CJ31">
        <v>31200</v>
      </c>
      <c r="CK31">
        <v>44900</v>
      </c>
      <c r="CL31" t="s">
        <v>403</v>
      </c>
      <c r="CM31" t="s">
        <v>403</v>
      </c>
      <c r="CN31" t="s">
        <v>403</v>
      </c>
      <c r="CO31" t="s">
        <v>403</v>
      </c>
      <c r="CP31" t="s">
        <v>403</v>
      </c>
      <c r="CQ31" t="s">
        <v>403</v>
      </c>
      <c r="CR31" t="s">
        <v>403</v>
      </c>
      <c r="CS31" t="s">
        <v>403</v>
      </c>
      <c r="CT31">
        <v>510</v>
      </c>
      <c r="CU31">
        <v>22000</v>
      </c>
      <c r="CV31">
        <v>27800</v>
      </c>
      <c r="CW31">
        <v>31500</v>
      </c>
      <c r="CX31" t="s">
        <v>403</v>
      </c>
      <c r="CY31" t="s">
        <v>403</v>
      </c>
      <c r="CZ31" t="s">
        <v>403</v>
      </c>
      <c r="DA31" t="s">
        <v>403</v>
      </c>
      <c r="DB31" t="s">
        <v>403</v>
      </c>
      <c r="DC31" t="s">
        <v>403</v>
      </c>
      <c r="DD31" t="s">
        <v>403</v>
      </c>
      <c r="DE31" t="s">
        <v>403</v>
      </c>
      <c r="DF31">
        <v>350</v>
      </c>
      <c r="DG31">
        <v>22400</v>
      </c>
      <c r="DH31">
        <v>30800</v>
      </c>
      <c r="DI31">
        <v>35900</v>
      </c>
      <c r="DJ31" t="s">
        <v>403</v>
      </c>
      <c r="DK31" t="s">
        <v>403</v>
      </c>
      <c r="DL31" t="s">
        <v>403</v>
      </c>
      <c r="DM31" t="s">
        <v>403</v>
      </c>
      <c r="DN31" t="s">
        <v>403</v>
      </c>
      <c r="DO31" t="s">
        <v>403</v>
      </c>
      <c r="DP31" t="s">
        <v>403</v>
      </c>
      <c r="DQ31" t="s">
        <v>403</v>
      </c>
      <c r="DR31">
        <v>395</v>
      </c>
      <c r="DS31">
        <v>21500</v>
      </c>
      <c r="DT31">
        <v>30600</v>
      </c>
      <c r="DU31">
        <v>39600</v>
      </c>
      <c r="DV31" t="s">
        <v>403</v>
      </c>
      <c r="DW31" t="s">
        <v>403</v>
      </c>
      <c r="DX31" t="s">
        <v>403</v>
      </c>
      <c r="DY31" t="s">
        <v>403</v>
      </c>
      <c r="DZ31" t="s">
        <v>403</v>
      </c>
      <c r="EA31" t="s">
        <v>403</v>
      </c>
      <c r="EB31" t="s">
        <v>403</v>
      </c>
      <c r="EC31" t="s">
        <v>403</v>
      </c>
      <c r="ED31">
        <v>290</v>
      </c>
      <c r="EE31">
        <v>17900</v>
      </c>
      <c r="EF31">
        <v>29500</v>
      </c>
      <c r="EG31">
        <v>42500</v>
      </c>
      <c r="EH31" t="e">
        <v>#N/A</v>
      </c>
      <c r="EI31" t="e">
        <v>#N/A</v>
      </c>
      <c r="EJ31" t="e">
        <v>#N/A</v>
      </c>
      <c r="EK31" t="e">
        <v>#N/A</v>
      </c>
      <c r="EL31" t="e">
        <v>#N/A</v>
      </c>
      <c r="EM31" t="e">
        <v>#N/A</v>
      </c>
      <c r="EN31" t="e">
        <v>#N/A</v>
      </c>
      <c r="EO31" t="e">
        <v>#N/A</v>
      </c>
      <c r="EP31" t="e">
        <v>#N/A</v>
      </c>
      <c r="EQ31" t="e">
        <v>#N/A</v>
      </c>
      <c r="ER31" t="e">
        <v>#N/A</v>
      </c>
      <c r="ES31" t="e">
        <v>#N/A</v>
      </c>
      <c r="ET31" t="e">
        <v>#N/A</v>
      </c>
      <c r="EU31" t="e">
        <v>#N/A</v>
      </c>
      <c r="EV31" t="e">
        <v>#N/A</v>
      </c>
      <c r="EW31" t="e">
        <v>#N/A</v>
      </c>
      <c r="EX31" t="e">
        <v>#N/A</v>
      </c>
      <c r="EY31" t="e">
        <v>#N/A</v>
      </c>
      <c r="EZ31" t="e">
        <v>#N/A</v>
      </c>
      <c r="FA31" t="e">
        <v>#N/A</v>
      </c>
      <c r="FB31" t="e">
        <v>#N/A</v>
      </c>
      <c r="FC31" t="e">
        <v>#N/A</v>
      </c>
      <c r="FD31" t="e">
        <v>#N/A</v>
      </c>
      <c r="FE31" t="e">
        <v>#N/A</v>
      </c>
      <c r="FF31" t="e">
        <v>#N/A</v>
      </c>
      <c r="FG31" t="e">
        <v>#N/A</v>
      </c>
      <c r="FH31" t="e">
        <v>#N/A</v>
      </c>
      <c r="FI31" t="e">
        <v>#N/A</v>
      </c>
      <c r="FJ31" t="e">
        <v>#N/A</v>
      </c>
      <c r="FK31" t="e">
        <v>#N/A</v>
      </c>
      <c r="FL31" t="e">
        <v>#N/A</v>
      </c>
      <c r="FM31" t="e">
        <v>#N/A</v>
      </c>
      <c r="FN31" t="e">
        <v>#N/A</v>
      </c>
      <c r="FO31" t="e">
        <v>#N/A</v>
      </c>
      <c r="FP31" t="e">
        <v>#N/A</v>
      </c>
      <c r="FQ31" t="e">
        <v>#N/A</v>
      </c>
      <c r="FR31" t="e">
        <v>#N/A</v>
      </c>
      <c r="FS31" t="e">
        <v>#N/A</v>
      </c>
      <c r="FT31" t="e">
        <v>#N/A</v>
      </c>
      <c r="FU31" t="e">
        <v>#N/A</v>
      </c>
      <c r="FV31" t="e">
        <v>#N/A</v>
      </c>
      <c r="FW31" t="e">
        <v>#N/A</v>
      </c>
      <c r="FX31" t="e">
        <v>#N/A</v>
      </c>
      <c r="FY31" t="e">
        <v>#N/A</v>
      </c>
      <c r="FZ31" t="e">
        <v>#N/A</v>
      </c>
      <c r="GA31" t="e">
        <v>#N/A</v>
      </c>
      <c r="GB31" t="e">
        <v>#N/A</v>
      </c>
      <c r="GC31" t="e">
        <v>#N/A</v>
      </c>
      <c r="GD31" t="s">
        <v>403</v>
      </c>
      <c r="GE31" t="s">
        <v>403</v>
      </c>
      <c r="GF31" t="s">
        <v>403</v>
      </c>
      <c r="GG31" t="s">
        <v>403</v>
      </c>
      <c r="GH31" t="s">
        <v>403</v>
      </c>
      <c r="GI31" t="s">
        <v>403</v>
      </c>
      <c r="GJ31" t="s">
        <v>403</v>
      </c>
      <c r="GK31" t="s">
        <v>403</v>
      </c>
      <c r="GL31">
        <v>595</v>
      </c>
      <c r="GM31">
        <v>20500</v>
      </c>
      <c r="GN31">
        <v>26600</v>
      </c>
      <c r="GO31">
        <v>30100</v>
      </c>
      <c r="GP31" t="s">
        <v>403</v>
      </c>
      <c r="GQ31" t="s">
        <v>403</v>
      </c>
      <c r="GR31" t="s">
        <v>403</v>
      </c>
      <c r="GS31" t="s">
        <v>403</v>
      </c>
      <c r="GT31" t="s">
        <v>403</v>
      </c>
      <c r="GU31" t="s">
        <v>403</v>
      </c>
      <c r="GV31" t="s">
        <v>403</v>
      </c>
      <c r="GW31" t="s">
        <v>403</v>
      </c>
      <c r="GX31">
        <v>515</v>
      </c>
      <c r="GY31">
        <v>23300</v>
      </c>
      <c r="GZ31">
        <v>31400</v>
      </c>
      <c r="HA31">
        <v>36300</v>
      </c>
      <c r="HB31" t="s">
        <v>403</v>
      </c>
      <c r="HC31" t="s">
        <v>403</v>
      </c>
      <c r="HD31" t="s">
        <v>403</v>
      </c>
      <c r="HE31" t="s">
        <v>403</v>
      </c>
      <c r="HF31" t="s">
        <v>403</v>
      </c>
      <c r="HG31" t="s">
        <v>403</v>
      </c>
      <c r="HH31" t="s">
        <v>403</v>
      </c>
      <c r="HI31" t="s">
        <v>403</v>
      </c>
      <c r="HJ31">
        <v>450</v>
      </c>
      <c r="HK31">
        <v>21100</v>
      </c>
      <c r="HL31">
        <v>32000</v>
      </c>
      <c r="HM31">
        <v>39500</v>
      </c>
      <c r="HN31" t="s">
        <v>403</v>
      </c>
      <c r="HO31" t="s">
        <v>403</v>
      </c>
      <c r="HP31" t="s">
        <v>403</v>
      </c>
      <c r="HQ31" t="s">
        <v>403</v>
      </c>
      <c r="HR31" t="s">
        <v>403</v>
      </c>
      <c r="HS31" t="s">
        <v>403</v>
      </c>
      <c r="HT31" t="s">
        <v>403</v>
      </c>
      <c r="HU31" t="s">
        <v>403</v>
      </c>
      <c r="HV31">
        <v>390</v>
      </c>
      <c r="HW31">
        <v>18100</v>
      </c>
      <c r="HX31">
        <v>31500</v>
      </c>
      <c r="HY31">
        <v>44100</v>
      </c>
      <c r="HZ31" t="s">
        <v>403</v>
      </c>
      <c r="IA31" t="s">
        <v>403</v>
      </c>
      <c r="IB31" t="s">
        <v>403</v>
      </c>
      <c r="IC31" t="s">
        <v>403</v>
      </c>
      <c r="ID31" t="s">
        <v>403</v>
      </c>
      <c r="IE31" t="s">
        <v>403</v>
      </c>
      <c r="IF31" t="s">
        <v>403</v>
      </c>
      <c r="IG31" t="s">
        <v>403</v>
      </c>
      <c r="IH31">
        <v>475</v>
      </c>
      <c r="II31">
        <v>20500</v>
      </c>
      <c r="IJ31">
        <v>26200</v>
      </c>
      <c r="IK31">
        <v>29900</v>
      </c>
      <c r="IL31" t="s">
        <v>403</v>
      </c>
      <c r="IM31" t="s">
        <v>403</v>
      </c>
      <c r="IN31" t="s">
        <v>403</v>
      </c>
      <c r="IO31" t="s">
        <v>403</v>
      </c>
      <c r="IP31" t="s">
        <v>403</v>
      </c>
      <c r="IQ31" t="s">
        <v>403</v>
      </c>
      <c r="IR31" t="s">
        <v>403</v>
      </c>
      <c r="IS31" t="s">
        <v>403</v>
      </c>
      <c r="IT31">
        <v>425</v>
      </c>
      <c r="IU31">
        <v>22800</v>
      </c>
      <c r="IV31">
        <v>30900</v>
      </c>
      <c r="IW31">
        <v>35300</v>
      </c>
      <c r="IX31" t="s">
        <v>403</v>
      </c>
      <c r="IY31" t="s">
        <v>403</v>
      </c>
      <c r="IZ31" t="s">
        <v>403</v>
      </c>
      <c r="JA31" t="s">
        <v>403</v>
      </c>
      <c r="JB31" t="s">
        <v>403</v>
      </c>
      <c r="JC31" t="s">
        <v>403</v>
      </c>
      <c r="JD31" t="s">
        <v>403</v>
      </c>
      <c r="JE31" t="s">
        <v>403</v>
      </c>
      <c r="JF31">
        <v>380</v>
      </c>
      <c r="JG31">
        <v>20600</v>
      </c>
      <c r="JH31">
        <v>31500</v>
      </c>
      <c r="JI31">
        <v>38400</v>
      </c>
      <c r="JJ31" t="s">
        <v>403</v>
      </c>
      <c r="JK31" t="s">
        <v>403</v>
      </c>
      <c r="JL31" t="s">
        <v>403</v>
      </c>
      <c r="JM31" t="s">
        <v>403</v>
      </c>
      <c r="JN31" t="s">
        <v>403</v>
      </c>
      <c r="JO31" t="s">
        <v>403</v>
      </c>
      <c r="JP31" t="s">
        <v>403</v>
      </c>
      <c r="JQ31" t="s">
        <v>403</v>
      </c>
      <c r="JR31">
        <v>280</v>
      </c>
      <c r="JS31">
        <v>16900</v>
      </c>
      <c r="JT31">
        <v>28400</v>
      </c>
      <c r="JU31">
        <v>40600</v>
      </c>
      <c r="JV31" t="e">
        <v>#N/A</v>
      </c>
      <c r="JW31" t="e">
        <v>#N/A</v>
      </c>
      <c r="JX31" t="e">
        <v>#N/A</v>
      </c>
      <c r="JY31" t="e">
        <v>#N/A</v>
      </c>
      <c r="JZ31" t="e">
        <v>#N/A</v>
      </c>
      <c r="KA31" t="e">
        <v>#N/A</v>
      </c>
      <c r="KB31" t="e">
        <v>#N/A</v>
      </c>
      <c r="KC31" t="e">
        <v>#N/A</v>
      </c>
      <c r="KD31" t="e">
        <v>#N/A</v>
      </c>
      <c r="KE31" t="e">
        <v>#N/A</v>
      </c>
      <c r="KF31" t="e">
        <v>#N/A</v>
      </c>
      <c r="KG31" t="e">
        <v>#N/A</v>
      </c>
      <c r="KH31" t="e">
        <v>#N/A</v>
      </c>
      <c r="KI31" t="e">
        <v>#N/A</v>
      </c>
      <c r="KJ31" t="e">
        <v>#N/A</v>
      </c>
      <c r="KK31" t="e">
        <v>#N/A</v>
      </c>
      <c r="KL31" t="e">
        <v>#N/A</v>
      </c>
      <c r="KM31" t="e">
        <v>#N/A</v>
      </c>
      <c r="KN31" t="e">
        <v>#N/A</v>
      </c>
      <c r="KO31" t="e">
        <v>#N/A</v>
      </c>
      <c r="KP31" t="e">
        <v>#N/A</v>
      </c>
      <c r="KQ31" t="e">
        <v>#N/A</v>
      </c>
      <c r="KR31" t="e">
        <v>#N/A</v>
      </c>
      <c r="KS31" t="e">
        <v>#N/A</v>
      </c>
      <c r="KT31" t="e">
        <v>#N/A</v>
      </c>
      <c r="KU31" t="e">
        <v>#N/A</v>
      </c>
      <c r="KV31" t="e">
        <v>#N/A</v>
      </c>
      <c r="KW31" t="e">
        <v>#N/A</v>
      </c>
      <c r="KX31" t="e">
        <v>#N/A</v>
      </c>
      <c r="KY31" t="e">
        <v>#N/A</v>
      </c>
      <c r="KZ31" t="e">
        <v>#N/A</v>
      </c>
      <c r="LA31" t="e">
        <v>#N/A</v>
      </c>
      <c r="LB31" t="e">
        <v>#N/A</v>
      </c>
      <c r="LC31" t="e">
        <v>#N/A</v>
      </c>
      <c r="LD31" t="e">
        <v>#N/A</v>
      </c>
      <c r="LE31" t="e">
        <v>#N/A</v>
      </c>
      <c r="LF31" t="e">
        <v>#N/A</v>
      </c>
      <c r="LG31" t="e">
        <v>#N/A</v>
      </c>
      <c r="LH31" t="e">
        <v>#N/A</v>
      </c>
      <c r="LI31" t="e">
        <v>#N/A</v>
      </c>
      <c r="LJ31" t="e">
        <v>#N/A</v>
      </c>
      <c r="LK31" t="e">
        <v>#N/A</v>
      </c>
      <c r="LL31" t="e">
        <v>#N/A</v>
      </c>
      <c r="LM31" t="e">
        <v>#N/A</v>
      </c>
      <c r="LN31" t="e">
        <v>#N/A</v>
      </c>
      <c r="LO31" t="e">
        <v>#N/A</v>
      </c>
      <c r="LP31" t="e">
        <v>#N/A</v>
      </c>
      <c r="LQ31" t="e">
        <v>#N/A</v>
      </c>
      <c r="LR31" t="s">
        <v>403</v>
      </c>
      <c r="LS31" t="s">
        <v>403</v>
      </c>
      <c r="LT31" t="s">
        <v>403</v>
      </c>
      <c r="LU31" t="s">
        <v>403</v>
      </c>
      <c r="LV31" t="s">
        <v>403</v>
      </c>
      <c r="LW31" t="s">
        <v>403</v>
      </c>
      <c r="LX31" t="s">
        <v>403</v>
      </c>
      <c r="LY31" t="s">
        <v>403</v>
      </c>
      <c r="LZ31">
        <v>535</v>
      </c>
      <c r="MA31">
        <v>21600</v>
      </c>
      <c r="MB31">
        <v>26200</v>
      </c>
      <c r="MC31">
        <v>29800</v>
      </c>
      <c r="MD31" t="s">
        <v>403</v>
      </c>
      <c r="ME31" t="s">
        <v>403</v>
      </c>
      <c r="MF31" t="s">
        <v>403</v>
      </c>
      <c r="MG31" t="s">
        <v>403</v>
      </c>
      <c r="MH31" t="s">
        <v>403</v>
      </c>
      <c r="MI31" t="s">
        <v>403</v>
      </c>
      <c r="MJ31" t="s">
        <v>403</v>
      </c>
      <c r="MK31" t="s">
        <v>403</v>
      </c>
      <c r="ML31">
        <v>535</v>
      </c>
      <c r="MM31">
        <v>21600</v>
      </c>
      <c r="MN31">
        <v>26200</v>
      </c>
      <c r="MO31">
        <v>29800</v>
      </c>
      <c r="MP31" t="s">
        <v>403</v>
      </c>
      <c r="MQ31" t="s">
        <v>403</v>
      </c>
      <c r="MR31" t="s">
        <v>403</v>
      </c>
      <c r="MS31" t="s">
        <v>403</v>
      </c>
      <c r="MT31" t="s">
        <v>403</v>
      </c>
      <c r="MU31" t="s">
        <v>403</v>
      </c>
      <c r="MV31" t="s">
        <v>403</v>
      </c>
      <c r="MW31" t="s">
        <v>403</v>
      </c>
      <c r="MX31">
        <v>500</v>
      </c>
      <c r="MY31">
        <v>21800</v>
      </c>
      <c r="MZ31">
        <v>30000</v>
      </c>
      <c r="NA31">
        <v>34700</v>
      </c>
      <c r="NB31" t="s">
        <v>403</v>
      </c>
      <c r="NC31" t="s">
        <v>403</v>
      </c>
      <c r="ND31" t="s">
        <v>403</v>
      </c>
      <c r="NE31" t="s">
        <v>403</v>
      </c>
      <c r="NF31" t="s">
        <v>403</v>
      </c>
      <c r="NG31" t="s">
        <v>403</v>
      </c>
      <c r="NH31" t="s">
        <v>403</v>
      </c>
      <c r="NI31" t="s">
        <v>403</v>
      </c>
      <c r="NJ31">
        <v>450</v>
      </c>
      <c r="NK31">
        <v>22300</v>
      </c>
      <c r="NL31">
        <v>34200</v>
      </c>
      <c r="NM31">
        <v>39900</v>
      </c>
      <c r="NN31" t="s">
        <v>403</v>
      </c>
      <c r="NO31" t="s">
        <v>403</v>
      </c>
      <c r="NP31" t="s">
        <v>403</v>
      </c>
      <c r="NQ31" t="s">
        <v>403</v>
      </c>
      <c r="NR31" t="s">
        <v>403</v>
      </c>
      <c r="NS31" t="s">
        <v>403</v>
      </c>
      <c r="NT31" t="s">
        <v>403</v>
      </c>
      <c r="NU31" t="s">
        <v>403</v>
      </c>
      <c r="NV31">
        <v>335</v>
      </c>
      <c r="NW31">
        <v>19200</v>
      </c>
      <c r="NX31">
        <v>31900</v>
      </c>
      <c r="NY31">
        <v>42100</v>
      </c>
      <c r="NZ31" t="s">
        <v>403</v>
      </c>
      <c r="OA31" t="s">
        <v>403</v>
      </c>
      <c r="OB31" t="s">
        <v>403</v>
      </c>
      <c r="OC31" t="s">
        <v>403</v>
      </c>
      <c r="OD31" t="s">
        <v>403</v>
      </c>
      <c r="OE31" t="s">
        <v>403</v>
      </c>
      <c r="OF31" t="s">
        <v>403</v>
      </c>
      <c r="OG31" t="s">
        <v>403</v>
      </c>
      <c r="OH31">
        <v>435</v>
      </c>
      <c r="OI31">
        <v>20500</v>
      </c>
      <c r="OJ31">
        <v>25800</v>
      </c>
      <c r="OK31">
        <v>29800</v>
      </c>
      <c r="OL31" t="s">
        <v>403</v>
      </c>
      <c r="OM31" t="s">
        <v>403</v>
      </c>
      <c r="ON31" t="s">
        <v>403</v>
      </c>
      <c r="OO31" t="s">
        <v>403</v>
      </c>
      <c r="OP31" t="s">
        <v>403</v>
      </c>
      <c r="OQ31" t="s">
        <v>403</v>
      </c>
      <c r="OR31" t="s">
        <v>403</v>
      </c>
      <c r="OS31" t="s">
        <v>403</v>
      </c>
      <c r="OT31">
        <v>415</v>
      </c>
      <c r="OU31">
        <v>21300</v>
      </c>
      <c r="OV31">
        <v>29600</v>
      </c>
      <c r="OW31">
        <v>34300</v>
      </c>
      <c r="OX31" t="s">
        <v>403</v>
      </c>
      <c r="OY31" t="s">
        <v>403</v>
      </c>
      <c r="OZ31" t="s">
        <v>403</v>
      </c>
      <c r="PA31" t="s">
        <v>403</v>
      </c>
      <c r="PB31" t="s">
        <v>403</v>
      </c>
      <c r="PC31" t="s">
        <v>403</v>
      </c>
      <c r="PD31" t="s">
        <v>403</v>
      </c>
      <c r="PE31" t="s">
        <v>403</v>
      </c>
      <c r="PF31">
        <v>365</v>
      </c>
      <c r="PG31">
        <v>22100</v>
      </c>
      <c r="PH31">
        <v>34200</v>
      </c>
      <c r="PI31">
        <v>39600</v>
      </c>
      <c r="PJ31" t="s">
        <v>403</v>
      </c>
      <c r="PK31" t="s">
        <v>403</v>
      </c>
      <c r="PL31" t="s">
        <v>403</v>
      </c>
      <c r="PM31" t="s">
        <v>403</v>
      </c>
      <c r="PN31" t="s">
        <v>403</v>
      </c>
      <c r="PO31" t="s">
        <v>403</v>
      </c>
      <c r="PP31" t="s">
        <v>403</v>
      </c>
      <c r="PQ31" t="s">
        <v>403</v>
      </c>
      <c r="PR31">
        <v>235</v>
      </c>
      <c r="PS31">
        <v>16800</v>
      </c>
      <c r="PT31">
        <v>27100</v>
      </c>
      <c r="PU31">
        <v>40000</v>
      </c>
      <c r="PV31" t="e">
        <v>#N/A</v>
      </c>
      <c r="PW31" t="e">
        <v>#N/A</v>
      </c>
      <c r="PX31" t="e">
        <v>#N/A</v>
      </c>
      <c r="PY31" t="e">
        <v>#N/A</v>
      </c>
      <c r="PZ31" t="e">
        <v>#N/A</v>
      </c>
      <c r="QA31" t="e">
        <v>#N/A</v>
      </c>
      <c r="QB31" t="e">
        <v>#N/A</v>
      </c>
      <c r="QC31" t="e">
        <v>#N/A</v>
      </c>
      <c r="QD31" t="e">
        <v>#N/A</v>
      </c>
      <c r="QE31" t="e">
        <v>#N/A</v>
      </c>
      <c r="QF31" t="e">
        <v>#N/A</v>
      </c>
      <c r="QG31" t="e">
        <v>#N/A</v>
      </c>
      <c r="QH31" t="e">
        <v>#N/A</v>
      </c>
      <c r="QI31" t="e">
        <v>#N/A</v>
      </c>
      <c r="QJ31" t="e">
        <v>#N/A</v>
      </c>
      <c r="QK31" t="e">
        <v>#N/A</v>
      </c>
      <c r="QL31" t="e">
        <v>#N/A</v>
      </c>
      <c r="QM31" t="e">
        <v>#N/A</v>
      </c>
      <c r="QN31" t="e">
        <v>#N/A</v>
      </c>
      <c r="QO31" t="e">
        <v>#N/A</v>
      </c>
      <c r="QP31" t="e">
        <v>#N/A</v>
      </c>
      <c r="QQ31" t="e">
        <v>#N/A</v>
      </c>
      <c r="QR31" t="e">
        <v>#N/A</v>
      </c>
      <c r="QS31" t="e">
        <v>#N/A</v>
      </c>
      <c r="QT31" t="e">
        <v>#N/A</v>
      </c>
      <c r="QU31" t="e">
        <v>#N/A</v>
      </c>
      <c r="QV31" t="e">
        <v>#N/A</v>
      </c>
      <c r="QW31" t="e">
        <v>#N/A</v>
      </c>
      <c r="QX31" t="e">
        <v>#N/A</v>
      </c>
      <c r="QY31" t="e">
        <v>#N/A</v>
      </c>
      <c r="QZ31" t="e">
        <v>#N/A</v>
      </c>
      <c r="RA31" t="e">
        <v>#N/A</v>
      </c>
      <c r="RB31" t="e">
        <v>#N/A</v>
      </c>
      <c r="RC31" t="e">
        <v>#N/A</v>
      </c>
      <c r="RD31" t="e">
        <v>#N/A</v>
      </c>
      <c r="RE31" t="e">
        <v>#N/A</v>
      </c>
      <c r="RF31" t="e">
        <v>#N/A</v>
      </c>
      <c r="RG31" t="e">
        <v>#N/A</v>
      </c>
      <c r="RH31" t="e">
        <v>#N/A</v>
      </c>
      <c r="RI31" t="e">
        <v>#N/A</v>
      </c>
      <c r="RJ31" t="e">
        <v>#N/A</v>
      </c>
      <c r="RK31" t="e">
        <v>#N/A</v>
      </c>
      <c r="RL31" t="e">
        <v>#N/A</v>
      </c>
      <c r="RM31" t="e">
        <v>#N/A</v>
      </c>
      <c r="RN31" t="e">
        <v>#N/A</v>
      </c>
      <c r="RO31" t="e">
        <v>#N/A</v>
      </c>
      <c r="RP31" t="e">
        <v>#N/A</v>
      </c>
      <c r="RQ31" t="e">
        <v>#N/A</v>
      </c>
    </row>
    <row r="32" spans="2:485" x14ac:dyDescent="0.45">
      <c r="B32"/>
      <c r="E32" t="s">
        <v>1160</v>
      </c>
      <c r="F32" t="s">
        <v>1161</v>
      </c>
      <c r="G32" t="s">
        <v>1162</v>
      </c>
      <c r="H32" t="s">
        <v>1163</v>
      </c>
      <c r="I32" t="s">
        <v>1164</v>
      </c>
      <c r="J32" t="s">
        <v>1165</v>
      </c>
      <c r="K32" t="s">
        <v>1166</v>
      </c>
      <c r="L32" t="s">
        <v>1167</v>
      </c>
      <c r="M32" t="s">
        <v>1168</v>
      </c>
      <c r="N32" t="s">
        <v>1169</v>
      </c>
      <c r="O32" t="s">
        <v>1170</v>
      </c>
      <c r="P32" t="s">
        <v>1171</v>
      </c>
      <c r="Q32" t="s">
        <v>1172</v>
      </c>
      <c r="R32" t="s">
        <v>1173</v>
      </c>
      <c r="S32" t="s">
        <v>1174</v>
      </c>
      <c r="T32" t="s">
        <v>1175</v>
      </c>
      <c r="U32" t="s">
        <v>1176</v>
      </c>
      <c r="V32" t="s">
        <v>1177</v>
      </c>
      <c r="W32" t="s">
        <v>1178</v>
      </c>
      <c r="X32" t="s">
        <v>1179</v>
      </c>
      <c r="Y32" t="s">
        <v>1180</v>
      </c>
      <c r="Z32" t="s">
        <v>1181</v>
      </c>
      <c r="AA32" t="s">
        <v>1182</v>
      </c>
      <c r="AB32" t="s">
        <v>1183</v>
      </c>
      <c r="AC32" t="s">
        <v>1184</v>
      </c>
      <c r="AD32" t="s">
        <v>1185</v>
      </c>
      <c r="AE32" t="s">
        <v>1186</v>
      </c>
      <c r="AF32" t="s">
        <v>1187</v>
      </c>
      <c r="AG32" t="s">
        <v>1188</v>
      </c>
      <c r="AH32" t="s">
        <v>1189</v>
      </c>
      <c r="AI32" t="s">
        <v>1190</v>
      </c>
      <c r="AJ32" t="s">
        <v>1191</v>
      </c>
      <c r="AK32" t="s">
        <v>1192</v>
      </c>
      <c r="AL32" t="s">
        <v>1193</v>
      </c>
      <c r="AM32" t="s">
        <v>1194</v>
      </c>
      <c r="AN32" t="s">
        <v>1171</v>
      </c>
      <c r="AO32" t="s">
        <v>1195</v>
      </c>
      <c r="AP32">
        <v>75</v>
      </c>
      <c r="AQ32">
        <v>39</v>
      </c>
      <c r="AR32">
        <v>45</v>
      </c>
      <c r="AS32">
        <v>10.4</v>
      </c>
      <c r="AT32">
        <v>6.5</v>
      </c>
      <c r="AU32">
        <v>33.799999999999997</v>
      </c>
      <c r="AV32">
        <v>33.799999999999997</v>
      </c>
      <c r="AW32">
        <v>44.2</v>
      </c>
      <c r="AX32">
        <v>25</v>
      </c>
      <c r="AY32">
        <v>25200</v>
      </c>
      <c r="AZ32">
        <v>28400</v>
      </c>
      <c r="BA32">
        <v>32600</v>
      </c>
      <c r="BB32">
        <v>30</v>
      </c>
      <c r="BC32">
        <v>33.299999999999997</v>
      </c>
      <c r="BD32">
        <v>20</v>
      </c>
      <c r="BE32">
        <v>23.3</v>
      </c>
      <c r="BF32">
        <v>0</v>
      </c>
      <c r="BG32">
        <v>23.3</v>
      </c>
      <c r="BH32">
        <v>40</v>
      </c>
      <c r="BI32">
        <v>43.3</v>
      </c>
      <c r="BJ32" t="s">
        <v>403</v>
      </c>
      <c r="BK32" t="s">
        <v>403</v>
      </c>
      <c r="BL32" t="s">
        <v>403</v>
      </c>
      <c r="BM32" t="s">
        <v>403</v>
      </c>
      <c r="BN32">
        <v>25</v>
      </c>
      <c r="BO32">
        <v>54.2</v>
      </c>
      <c r="BP32">
        <v>10</v>
      </c>
      <c r="BQ32">
        <v>12.5</v>
      </c>
      <c r="BR32">
        <v>4.2</v>
      </c>
      <c r="BS32">
        <v>16.7</v>
      </c>
      <c r="BT32">
        <v>25</v>
      </c>
      <c r="BU32">
        <v>29.2</v>
      </c>
      <c r="BV32" t="s">
        <v>403</v>
      </c>
      <c r="BW32" t="s">
        <v>403</v>
      </c>
      <c r="BX32" t="s">
        <v>403</v>
      </c>
      <c r="BY32" t="s">
        <v>403</v>
      </c>
      <c r="BZ32">
        <v>40</v>
      </c>
      <c r="CA32">
        <v>57.9</v>
      </c>
      <c r="CB32">
        <v>15</v>
      </c>
      <c r="CC32">
        <v>34.200000000000003</v>
      </c>
      <c r="CD32">
        <v>0</v>
      </c>
      <c r="CE32">
        <v>5.3</v>
      </c>
      <c r="CF32">
        <v>7.9</v>
      </c>
      <c r="CG32">
        <v>7.9</v>
      </c>
      <c r="CH32" t="s">
        <v>403</v>
      </c>
      <c r="CI32" t="s">
        <v>403</v>
      </c>
      <c r="CJ32" t="s">
        <v>403</v>
      </c>
      <c r="CK32" t="s">
        <v>403</v>
      </c>
      <c r="CL32">
        <v>65</v>
      </c>
      <c r="CM32">
        <v>37.5</v>
      </c>
      <c r="CN32">
        <v>40</v>
      </c>
      <c r="CO32">
        <v>12.5</v>
      </c>
      <c r="CP32">
        <v>4.7</v>
      </c>
      <c r="CQ32">
        <v>34.4</v>
      </c>
      <c r="CR32">
        <v>34.4</v>
      </c>
      <c r="CS32">
        <v>45.3</v>
      </c>
      <c r="CT32">
        <v>20</v>
      </c>
      <c r="CU32">
        <v>25600</v>
      </c>
      <c r="CV32">
        <v>28400</v>
      </c>
      <c r="CW32">
        <v>32600</v>
      </c>
      <c r="CX32">
        <v>25</v>
      </c>
      <c r="CY32">
        <v>30.8</v>
      </c>
      <c r="CZ32">
        <v>20</v>
      </c>
      <c r="DA32">
        <v>23.1</v>
      </c>
      <c r="DB32">
        <v>0</v>
      </c>
      <c r="DC32">
        <v>23.1</v>
      </c>
      <c r="DD32">
        <v>42.3</v>
      </c>
      <c r="DE32">
        <v>46.2</v>
      </c>
      <c r="DF32" t="s">
        <v>403</v>
      </c>
      <c r="DG32" t="s">
        <v>403</v>
      </c>
      <c r="DH32" t="s">
        <v>403</v>
      </c>
      <c r="DI32" t="s">
        <v>403</v>
      </c>
      <c r="DJ32">
        <v>20</v>
      </c>
      <c r="DK32">
        <v>52.6</v>
      </c>
      <c r="DL32">
        <v>10</v>
      </c>
      <c r="DM32">
        <v>15.8</v>
      </c>
      <c r="DN32">
        <v>0</v>
      </c>
      <c r="DO32">
        <v>21.1</v>
      </c>
      <c r="DP32">
        <v>31.6</v>
      </c>
      <c r="DQ32">
        <v>31.6</v>
      </c>
      <c r="DR32" t="s">
        <v>403</v>
      </c>
      <c r="DS32" t="s">
        <v>403</v>
      </c>
      <c r="DT32" t="s">
        <v>403</v>
      </c>
      <c r="DU32" t="s">
        <v>403</v>
      </c>
      <c r="DV32">
        <v>25</v>
      </c>
      <c r="DW32">
        <v>57.7</v>
      </c>
      <c r="DX32">
        <v>10</v>
      </c>
      <c r="DY32">
        <v>34.6</v>
      </c>
      <c r="DZ32">
        <v>0</v>
      </c>
      <c r="EA32">
        <v>7.7</v>
      </c>
      <c r="EB32">
        <v>7.7</v>
      </c>
      <c r="EC32">
        <v>7.7</v>
      </c>
      <c r="ED32" t="s">
        <v>403</v>
      </c>
      <c r="EE32" t="s">
        <v>403</v>
      </c>
      <c r="EF32" t="s">
        <v>403</v>
      </c>
      <c r="EG32" t="s">
        <v>403</v>
      </c>
      <c r="EH32" t="e">
        <v>#N/A</v>
      </c>
      <c r="EI32" t="e">
        <v>#N/A</v>
      </c>
      <c r="EJ32" t="e">
        <v>#N/A</v>
      </c>
      <c r="EK32" t="e">
        <v>#N/A</v>
      </c>
      <c r="EL32" t="e">
        <v>#N/A</v>
      </c>
      <c r="EM32" t="e">
        <v>#N/A</v>
      </c>
      <c r="EN32" t="e">
        <v>#N/A</v>
      </c>
      <c r="EO32" t="e">
        <v>#N/A</v>
      </c>
      <c r="EP32" t="e">
        <v>#N/A</v>
      </c>
      <c r="EQ32" t="e">
        <v>#N/A</v>
      </c>
      <c r="ER32" t="e">
        <v>#N/A</v>
      </c>
      <c r="ES32" t="e">
        <v>#N/A</v>
      </c>
      <c r="ET32" t="e">
        <v>#N/A</v>
      </c>
      <c r="EU32" t="e">
        <v>#N/A</v>
      </c>
      <c r="EV32" t="e">
        <v>#N/A</v>
      </c>
      <c r="EW32" t="e">
        <v>#N/A</v>
      </c>
      <c r="EX32" t="e">
        <v>#N/A</v>
      </c>
      <c r="EY32" t="e">
        <v>#N/A</v>
      </c>
      <c r="EZ32" t="e">
        <v>#N/A</v>
      </c>
      <c r="FA32" t="e">
        <v>#N/A</v>
      </c>
      <c r="FB32" t="e">
        <v>#N/A</v>
      </c>
      <c r="FC32" t="e">
        <v>#N/A</v>
      </c>
      <c r="FD32" t="e">
        <v>#N/A</v>
      </c>
      <c r="FE32" t="e">
        <v>#N/A</v>
      </c>
      <c r="FF32" t="e">
        <v>#N/A</v>
      </c>
      <c r="FG32" t="e">
        <v>#N/A</v>
      </c>
      <c r="FH32" t="e">
        <v>#N/A</v>
      </c>
      <c r="FI32" t="e">
        <v>#N/A</v>
      </c>
      <c r="FJ32" t="e">
        <v>#N/A</v>
      </c>
      <c r="FK32" t="e">
        <v>#N/A</v>
      </c>
      <c r="FL32" t="e">
        <v>#N/A</v>
      </c>
      <c r="FM32" t="e">
        <v>#N/A</v>
      </c>
      <c r="FN32" t="e">
        <v>#N/A</v>
      </c>
      <c r="FO32" t="e">
        <v>#N/A</v>
      </c>
      <c r="FP32" t="e">
        <v>#N/A</v>
      </c>
      <c r="FQ32" t="e">
        <v>#N/A</v>
      </c>
      <c r="FR32" t="e">
        <v>#N/A</v>
      </c>
      <c r="FS32" t="e">
        <v>#N/A</v>
      </c>
      <c r="FT32" t="e">
        <v>#N/A</v>
      </c>
      <c r="FU32" t="e">
        <v>#N/A</v>
      </c>
      <c r="FV32" t="e">
        <v>#N/A</v>
      </c>
      <c r="FW32" t="e">
        <v>#N/A</v>
      </c>
      <c r="FX32" t="e">
        <v>#N/A</v>
      </c>
      <c r="FY32" t="e">
        <v>#N/A</v>
      </c>
      <c r="FZ32" t="e">
        <v>#N/A</v>
      </c>
      <c r="GA32" t="e">
        <v>#N/A</v>
      </c>
      <c r="GB32" t="e">
        <v>#N/A</v>
      </c>
      <c r="GC32" t="e">
        <v>#N/A</v>
      </c>
      <c r="GD32">
        <v>70</v>
      </c>
      <c r="GE32">
        <v>45.7</v>
      </c>
      <c r="GF32">
        <v>40</v>
      </c>
      <c r="GG32">
        <v>14.3</v>
      </c>
      <c r="GH32">
        <v>7.1</v>
      </c>
      <c r="GI32">
        <v>30</v>
      </c>
      <c r="GJ32">
        <v>30</v>
      </c>
      <c r="GK32">
        <v>32.9</v>
      </c>
      <c r="GL32">
        <v>20</v>
      </c>
      <c r="GM32">
        <v>20500</v>
      </c>
      <c r="GN32">
        <v>26500</v>
      </c>
      <c r="GO32">
        <v>32200</v>
      </c>
      <c r="GP32">
        <v>30</v>
      </c>
      <c r="GQ32">
        <v>34.4</v>
      </c>
      <c r="GR32">
        <v>20</v>
      </c>
      <c r="GS32">
        <v>31.2</v>
      </c>
      <c r="GT32">
        <v>6.2</v>
      </c>
      <c r="GU32">
        <v>18.8</v>
      </c>
      <c r="GV32">
        <v>21.9</v>
      </c>
      <c r="GW32">
        <v>28.1</v>
      </c>
      <c r="GX32" t="s">
        <v>403</v>
      </c>
      <c r="GY32" t="s">
        <v>403</v>
      </c>
      <c r="GZ32" t="s">
        <v>403</v>
      </c>
      <c r="HA32" t="s">
        <v>403</v>
      </c>
      <c r="HB32">
        <v>25</v>
      </c>
      <c r="HC32">
        <v>50</v>
      </c>
      <c r="HD32">
        <v>10</v>
      </c>
      <c r="HE32">
        <v>33.299999999999997</v>
      </c>
      <c r="HF32">
        <v>0</v>
      </c>
      <c r="HG32">
        <v>8.3000000000000007</v>
      </c>
      <c r="HH32">
        <v>16.7</v>
      </c>
      <c r="HI32">
        <v>16.7</v>
      </c>
      <c r="HJ32" t="s">
        <v>403</v>
      </c>
      <c r="HK32" t="s">
        <v>403</v>
      </c>
      <c r="HL32" t="s">
        <v>403</v>
      </c>
      <c r="HM32" t="s">
        <v>403</v>
      </c>
      <c r="HN32">
        <v>40</v>
      </c>
      <c r="HO32">
        <v>52.6</v>
      </c>
      <c r="HP32">
        <v>20</v>
      </c>
      <c r="HQ32">
        <v>34.200000000000003</v>
      </c>
      <c r="HR32">
        <v>0</v>
      </c>
      <c r="HS32">
        <v>7.9</v>
      </c>
      <c r="HT32">
        <v>10.5</v>
      </c>
      <c r="HU32">
        <v>13.2</v>
      </c>
      <c r="HV32" t="s">
        <v>403</v>
      </c>
      <c r="HW32" t="s">
        <v>403</v>
      </c>
      <c r="HX32" t="s">
        <v>403</v>
      </c>
      <c r="HY32" t="s">
        <v>403</v>
      </c>
      <c r="HZ32">
        <v>60</v>
      </c>
      <c r="IA32">
        <v>48.3</v>
      </c>
      <c r="IB32">
        <v>30</v>
      </c>
      <c r="IC32">
        <v>15.5</v>
      </c>
      <c r="ID32">
        <v>3.4</v>
      </c>
      <c r="IE32">
        <v>29.3</v>
      </c>
      <c r="IF32">
        <v>29.3</v>
      </c>
      <c r="IG32">
        <v>32.799999999999997</v>
      </c>
      <c r="IH32">
        <v>15</v>
      </c>
      <c r="II32">
        <v>20400</v>
      </c>
      <c r="IJ32">
        <v>24000</v>
      </c>
      <c r="IK32">
        <v>28100</v>
      </c>
      <c r="IL32">
        <v>25</v>
      </c>
      <c r="IM32">
        <v>26.9</v>
      </c>
      <c r="IN32">
        <v>20</v>
      </c>
      <c r="IO32">
        <v>38.5</v>
      </c>
      <c r="IP32">
        <v>3.8</v>
      </c>
      <c r="IQ32">
        <v>23.1</v>
      </c>
      <c r="IR32">
        <v>23.1</v>
      </c>
      <c r="IS32">
        <v>30.8</v>
      </c>
      <c r="IT32" t="s">
        <v>403</v>
      </c>
      <c r="IU32" t="s">
        <v>403</v>
      </c>
      <c r="IV32" t="s">
        <v>403</v>
      </c>
      <c r="IW32" t="s">
        <v>403</v>
      </c>
      <c r="IX32">
        <v>20</v>
      </c>
      <c r="IY32">
        <v>55.6</v>
      </c>
      <c r="IZ32">
        <v>10</v>
      </c>
      <c r="JA32">
        <v>27.8</v>
      </c>
      <c r="JB32">
        <v>0</v>
      </c>
      <c r="JC32">
        <v>11.1</v>
      </c>
      <c r="JD32">
        <v>16.7</v>
      </c>
      <c r="JE32">
        <v>16.7</v>
      </c>
      <c r="JF32" t="s">
        <v>403</v>
      </c>
      <c r="JG32" t="s">
        <v>403</v>
      </c>
      <c r="JH32" t="s">
        <v>403</v>
      </c>
      <c r="JI32" t="s">
        <v>403</v>
      </c>
      <c r="JJ32">
        <v>25</v>
      </c>
      <c r="JK32">
        <v>55.6</v>
      </c>
      <c r="JL32">
        <v>10</v>
      </c>
      <c r="JM32">
        <v>40.700000000000003</v>
      </c>
      <c r="JN32">
        <v>0</v>
      </c>
      <c r="JO32">
        <v>0</v>
      </c>
      <c r="JP32">
        <v>0</v>
      </c>
      <c r="JQ32">
        <v>3.7</v>
      </c>
      <c r="JR32" t="s">
        <v>403</v>
      </c>
      <c r="JS32" t="s">
        <v>403</v>
      </c>
      <c r="JT32" t="s">
        <v>403</v>
      </c>
      <c r="JU32" t="s">
        <v>403</v>
      </c>
      <c r="JV32" t="e">
        <v>#N/A</v>
      </c>
      <c r="JW32" t="e">
        <v>#N/A</v>
      </c>
      <c r="JX32" t="e">
        <v>#N/A</v>
      </c>
      <c r="JY32" t="e">
        <v>#N/A</v>
      </c>
      <c r="JZ32" t="e">
        <v>#N/A</v>
      </c>
      <c r="KA32" t="e">
        <v>#N/A</v>
      </c>
      <c r="KB32" t="e">
        <v>#N/A</v>
      </c>
      <c r="KC32" t="e">
        <v>#N/A</v>
      </c>
      <c r="KD32" t="e">
        <v>#N/A</v>
      </c>
      <c r="KE32" t="e">
        <v>#N/A</v>
      </c>
      <c r="KF32" t="e">
        <v>#N/A</v>
      </c>
      <c r="KG32" t="e">
        <v>#N/A</v>
      </c>
      <c r="KH32" t="e">
        <v>#N/A</v>
      </c>
      <c r="KI32" t="e">
        <v>#N/A</v>
      </c>
      <c r="KJ32" t="e">
        <v>#N/A</v>
      </c>
      <c r="KK32" t="e">
        <v>#N/A</v>
      </c>
      <c r="KL32" t="e">
        <v>#N/A</v>
      </c>
      <c r="KM32" t="e">
        <v>#N/A</v>
      </c>
      <c r="KN32" t="e">
        <v>#N/A</v>
      </c>
      <c r="KO32" t="e">
        <v>#N/A</v>
      </c>
      <c r="KP32" t="e">
        <v>#N/A</v>
      </c>
      <c r="KQ32" t="e">
        <v>#N/A</v>
      </c>
      <c r="KR32" t="e">
        <v>#N/A</v>
      </c>
      <c r="KS32" t="e">
        <v>#N/A</v>
      </c>
      <c r="KT32" t="e">
        <v>#N/A</v>
      </c>
      <c r="KU32" t="e">
        <v>#N/A</v>
      </c>
      <c r="KV32" t="e">
        <v>#N/A</v>
      </c>
      <c r="KW32" t="e">
        <v>#N/A</v>
      </c>
      <c r="KX32" t="e">
        <v>#N/A</v>
      </c>
      <c r="KY32" t="e">
        <v>#N/A</v>
      </c>
      <c r="KZ32" t="e">
        <v>#N/A</v>
      </c>
      <c r="LA32" t="e">
        <v>#N/A</v>
      </c>
      <c r="LB32" t="e">
        <v>#N/A</v>
      </c>
      <c r="LC32" t="e">
        <v>#N/A</v>
      </c>
      <c r="LD32" t="e">
        <v>#N/A</v>
      </c>
      <c r="LE32" t="e">
        <v>#N/A</v>
      </c>
      <c r="LF32" t="e">
        <v>#N/A</v>
      </c>
      <c r="LG32" t="e">
        <v>#N/A</v>
      </c>
      <c r="LH32" t="e">
        <v>#N/A</v>
      </c>
      <c r="LI32" t="e">
        <v>#N/A</v>
      </c>
      <c r="LJ32" t="e">
        <v>#N/A</v>
      </c>
      <c r="LK32" t="e">
        <v>#N/A</v>
      </c>
      <c r="LL32" t="e">
        <v>#N/A</v>
      </c>
      <c r="LM32" t="e">
        <v>#N/A</v>
      </c>
      <c r="LN32" t="e">
        <v>#N/A</v>
      </c>
      <c r="LO32" t="e">
        <v>#N/A</v>
      </c>
      <c r="LP32" t="e">
        <v>#N/A</v>
      </c>
      <c r="LQ32" t="e">
        <v>#N/A</v>
      </c>
      <c r="LR32">
        <v>30</v>
      </c>
      <c r="LS32">
        <v>33.299999999999997</v>
      </c>
      <c r="LT32">
        <v>20</v>
      </c>
      <c r="LU32">
        <v>16.7</v>
      </c>
      <c r="LV32">
        <v>13.3</v>
      </c>
      <c r="LW32">
        <v>30</v>
      </c>
      <c r="LX32">
        <v>33.299999999999997</v>
      </c>
      <c r="LY32">
        <v>36.700000000000003</v>
      </c>
      <c r="LZ32" t="s">
        <v>403</v>
      </c>
      <c r="MA32" t="s">
        <v>403</v>
      </c>
      <c r="MB32" t="s">
        <v>403</v>
      </c>
      <c r="MC32" t="s">
        <v>403</v>
      </c>
      <c r="MD32">
        <v>30</v>
      </c>
      <c r="ME32">
        <v>33.299999999999997</v>
      </c>
      <c r="MF32">
        <v>20</v>
      </c>
      <c r="MG32">
        <v>16.7</v>
      </c>
      <c r="MH32">
        <v>13.3</v>
      </c>
      <c r="MI32">
        <v>30</v>
      </c>
      <c r="MJ32">
        <v>33.299999999999997</v>
      </c>
      <c r="MK32">
        <v>36.700000000000003</v>
      </c>
      <c r="ML32" t="s">
        <v>403</v>
      </c>
      <c r="MM32" t="s">
        <v>403</v>
      </c>
      <c r="MN32" t="s">
        <v>403</v>
      </c>
      <c r="MO32" t="s">
        <v>403</v>
      </c>
      <c r="MP32">
        <v>25</v>
      </c>
      <c r="MQ32">
        <v>50</v>
      </c>
      <c r="MR32">
        <v>10</v>
      </c>
      <c r="MS32">
        <v>12.5</v>
      </c>
      <c r="MT32">
        <v>4.2</v>
      </c>
      <c r="MU32">
        <v>25</v>
      </c>
      <c r="MV32">
        <v>29.2</v>
      </c>
      <c r="MW32">
        <v>33.299999999999997</v>
      </c>
      <c r="MX32" t="s">
        <v>403</v>
      </c>
      <c r="MY32" t="s">
        <v>403</v>
      </c>
      <c r="MZ32" t="s">
        <v>403</v>
      </c>
      <c r="NA32" t="s">
        <v>403</v>
      </c>
      <c r="NB32">
        <v>45</v>
      </c>
      <c r="NC32">
        <v>64.400000000000006</v>
      </c>
      <c r="ND32">
        <v>15</v>
      </c>
      <c r="NE32">
        <v>24.4</v>
      </c>
      <c r="NF32">
        <v>0</v>
      </c>
      <c r="NG32">
        <v>11.1</v>
      </c>
      <c r="NH32">
        <v>11.1</v>
      </c>
      <c r="NI32">
        <v>11.1</v>
      </c>
      <c r="NJ32" t="s">
        <v>403</v>
      </c>
      <c r="NK32" t="s">
        <v>403</v>
      </c>
      <c r="NL32" t="s">
        <v>403</v>
      </c>
      <c r="NM32" t="s">
        <v>403</v>
      </c>
      <c r="NN32">
        <v>35</v>
      </c>
      <c r="NO32">
        <v>65.7</v>
      </c>
      <c r="NP32">
        <v>10</v>
      </c>
      <c r="NQ32">
        <v>31.4</v>
      </c>
      <c r="NR32">
        <v>0</v>
      </c>
      <c r="NS32">
        <v>2.9</v>
      </c>
      <c r="NT32">
        <v>2.9</v>
      </c>
      <c r="NU32">
        <v>2.9</v>
      </c>
      <c r="NV32" t="s">
        <v>403</v>
      </c>
      <c r="NW32" t="s">
        <v>403</v>
      </c>
      <c r="NX32" t="s">
        <v>403</v>
      </c>
      <c r="NY32" t="s">
        <v>403</v>
      </c>
      <c r="NZ32">
        <v>25</v>
      </c>
      <c r="OA32">
        <v>30.8</v>
      </c>
      <c r="OB32">
        <v>20</v>
      </c>
      <c r="OC32">
        <v>15.4</v>
      </c>
      <c r="OD32">
        <v>15.4</v>
      </c>
      <c r="OE32">
        <v>30.8</v>
      </c>
      <c r="OF32">
        <v>34.6</v>
      </c>
      <c r="OG32">
        <v>38.5</v>
      </c>
      <c r="OH32" t="s">
        <v>403</v>
      </c>
      <c r="OI32" t="s">
        <v>403</v>
      </c>
      <c r="OJ32" t="s">
        <v>403</v>
      </c>
      <c r="OK32" t="s">
        <v>403</v>
      </c>
      <c r="OL32">
        <v>20</v>
      </c>
      <c r="OM32">
        <v>52.6</v>
      </c>
      <c r="ON32">
        <v>10</v>
      </c>
      <c r="OO32">
        <v>10.5</v>
      </c>
      <c r="OP32">
        <v>5.3</v>
      </c>
      <c r="OQ32">
        <v>26.3</v>
      </c>
      <c r="OR32">
        <v>31.6</v>
      </c>
      <c r="OS32">
        <v>31.6</v>
      </c>
      <c r="OT32" t="s">
        <v>403</v>
      </c>
      <c r="OU32" t="s">
        <v>403</v>
      </c>
      <c r="OV32" t="s">
        <v>403</v>
      </c>
      <c r="OW32" t="s">
        <v>403</v>
      </c>
      <c r="OX32">
        <v>35</v>
      </c>
      <c r="OY32">
        <v>58.8</v>
      </c>
      <c r="OZ32">
        <v>15</v>
      </c>
      <c r="PA32">
        <v>29.4</v>
      </c>
      <c r="PB32">
        <v>0</v>
      </c>
      <c r="PC32">
        <v>11.8</v>
      </c>
      <c r="PD32">
        <v>11.8</v>
      </c>
      <c r="PE32">
        <v>11.8</v>
      </c>
      <c r="PF32" t="s">
        <v>403</v>
      </c>
      <c r="PG32" t="s">
        <v>403</v>
      </c>
      <c r="PH32" t="s">
        <v>403</v>
      </c>
      <c r="PI32" t="s">
        <v>403</v>
      </c>
      <c r="PJ32">
        <v>30</v>
      </c>
      <c r="PK32">
        <v>67.900000000000006</v>
      </c>
      <c r="PL32">
        <v>10</v>
      </c>
      <c r="PM32">
        <v>28.6</v>
      </c>
      <c r="PN32">
        <v>0</v>
      </c>
      <c r="PO32">
        <v>3.6</v>
      </c>
      <c r="PP32">
        <v>3.6</v>
      </c>
      <c r="PQ32">
        <v>3.6</v>
      </c>
      <c r="PR32" t="s">
        <v>403</v>
      </c>
      <c r="PS32" t="s">
        <v>403</v>
      </c>
      <c r="PT32" t="s">
        <v>403</v>
      </c>
      <c r="PU32" t="s">
        <v>403</v>
      </c>
      <c r="PV32" t="e">
        <v>#N/A</v>
      </c>
      <c r="PW32" t="e">
        <v>#N/A</v>
      </c>
      <c r="PX32" t="e">
        <v>#N/A</v>
      </c>
      <c r="PY32" t="e">
        <v>#N/A</v>
      </c>
      <c r="PZ32" t="e">
        <v>#N/A</v>
      </c>
      <c r="QA32" t="e">
        <v>#N/A</v>
      </c>
      <c r="QB32" t="e">
        <v>#N/A</v>
      </c>
      <c r="QC32" t="e">
        <v>#N/A</v>
      </c>
      <c r="QD32" t="e">
        <v>#N/A</v>
      </c>
      <c r="QE32" t="e">
        <v>#N/A</v>
      </c>
      <c r="QF32" t="e">
        <v>#N/A</v>
      </c>
      <c r="QG32" t="e">
        <v>#N/A</v>
      </c>
      <c r="QH32" t="e">
        <v>#N/A</v>
      </c>
      <c r="QI32" t="e">
        <v>#N/A</v>
      </c>
      <c r="QJ32" t="e">
        <v>#N/A</v>
      </c>
      <c r="QK32" t="e">
        <v>#N/A</v>
      </c>
      <c r="QL32" t="e">
        <v>#N/A</v>
      </c>
      <c r="QM32" t="e">
        <v>#N/A</v>
      </c>
      <c r="QN32" t="e">
        <v>#N/A</v>
      </c>
      <c r="QO32" t="e">
        <v>#N/A</v>
      </c>
      <c r="QP32" t="e">
        <v>#N/A</v>
      </c>
      <c r="QQ32" t="e">
        <v>#N/A</v>
      </c>
      <c r="QR32" t="e">
        <v>#N/A</v>
      </c>
      <c r="QS32" t="e">
        <v>#N/A</v>
      </c>
      <c r="QT32" t="e">
        <v>#N/A</v>
      </c>
      <c r="QU32" t="e">
        <v>#N/A</v>
      </c>
      <c r="QV32" t="e">
        <v>#N/A</v>
      </c>
      <c r="QW32" t="e">
        <v>#N/A</v>
      </c>
      <c r="QX32" t="e">
        <v>#N/A</v>
      </c>
      <c r="QY32" t="e">
        <v>#N/A</v>
      </c>
      <c r="QZ32" t="e">
        <v>#N/A</v>
      </c>
      <c r="RA32" t="e">
        <v>#N/A</v>
      </c>
      <c r="RB32" t="e">
        <v>#N/A</v>
      </c>
      <c r="RC32" t="e">
        <v>#N/A</v>
      </c>
      <c r="RD32" t="e">
        <v>#N/A</v>
      </c>
      <c r="RE32" t="e">
        <v>#N/A</v>
      </c>
      <c r="RF32" t="e">
        <v>#N/A</v>
      </c>
      <c r="RG32" t="e">
        <v>#N/A</v>
      </c>
      <c r="RH32" t="e">
        <v>#N/A</v>
      </c>
      <c r="RI32" t="e">
        <v>#N/A</v>
      </c>
      <c r="RJ32" t="e">
        <v>#N/A</v>
      </c>
      <c r="RK32" t="e">
        <v>#N/A</v>
      </c>
      <c r="RL32" t="e">
        <v>#N/A</v>
      </c>
      <c r="RM32" t="e">
        <v>#N/A</v>
      </c>
      <c r="RN32" t="e">
        <v>#N/A</v>
      </c>
      <c r="RO32" t="e">
        <v>#N/A</v>
      </c>
      <c r="RP32" t="e">
        <v>#N/A</v>
      </c>
      <c r="RQ32" t="e">
        <v>#N/A</v>
      </c>
    </row>
    <row r="33" spans="2:485" x14ac:dyDescent="0.45">
      <c r="B33"/>
      <c r="E33" t="s">
        <v>1196</v>
      </c>
      <c r="F33" t="s">
        <v>1197</v>
      </c>
      <c r="G33" t="s">
        <v>1198</v>
      </c>
      <c r="H33" t="s">
        <v>1199</v>
      </c>
      <c r="I33" t="s">
        <v>1200</v>
      </c>
      <c r="J33" t="s">
        <v>1201</v>
      </c>
      <c r="K33" t="s">
        <v>1202</v>
      </c>
      <c r="L33" t="s">
        <v>1203</v>
      </c>
      <c r="M33" t="s">
        <v>1204</v>
      </c>
      <c r="N33" t="s">
        <v>1205</v>
      </c>
      <c r="O33" t="s">
        <v>1206</v>
      </c>
      <c r="P33" t="s">
        <v>1207</v>
      </c>
      <c r="Q33" t="s">
        <v>1208</v>
      </c>
      <c r="R33" t="s">
        <v>1209</v>
      </c>
      <c r="S33" t="s">
        <v>1210</v>
      </c>
      <c r="T33" t="s">
        <v>1211</v>
      </c>
      <c r="U33" t="s">
        <v>1212</v>
      </c>
      <c r="V33" t="s">
        <v>1213</v>
      </c>
      <c r="W33" t="s">
        <v>1214</v>
      </c>
      <c r="X33" t="s">
        <v>1215</v>
      </c>
      <c r="Y33" t="s">
        <v>1216</v>
      </c>
      <c r="Z33" t="s">
        <v>1217</v>
      </c>
      <c r="AA33" t="s">
        <v>1218</v>
      </c>
      <c r="AB33" t="s">
        <v>1219</v>
      </c>
      <c r="AC33" t="s">
        <v>1220</v>
      </c>
      <c r="AD33" t="s">
        <v>1221</v>
      </c>
      <c r="AE33" t="s">
        <v>1222</v>
      </c>
      <c r="AF33" t="s">
        <v>1223</v>
      </c>
      <c r="AG33" t="s">
        <v>1224</v>
      </c>
      <c r="AH33" t="s">
        <v>1225</v>
      </c>
      <c r="AI33" t="s">
        <v>1226</v>
      </c>
      <c r="AJ33" t="s">
        <v>1227</v>
      </c>
      <c r="AK33" t="s">
        <v>1228</v>
      </c>
      <c r="AL33" t="s">
        <v>1229</v>
      </c>
      <c r="AM33" t="s">
        <v>1230</v>
      </c>
      <c r="AN33" t="s">
        <v>1207</v>
      </c>
      <c r="AO33" t="s">
        <v>1231</v>
      </c>
      <c r="AP33">
        <v>80</v>
      </c>
      <c r="AQ33">
        <v>43.3</v>
      </c>
      <c r="AR33">
        <v>45</v>
      </c>
      <c r="AS33">
        <v>13.8</v>
      </c>
      <c r="AT33">
        <v>4.4000000000000004</v>
      </c>
      <c r="AU33">
        <v>23</v>
      </c>
      <c r="AV33">
        <v>31.1</v>
      </c>
      <c r="AW33">
        <v>38.6</v>
      </c>
      <c r="AX33">
        <v>20</v>
      </c>
      <c r="AY33">
        <v>13800</v>
      </c>
      <c r="AZ33">
        <v>20000</v>
      </c>
      <c r="BA33">
        <v>27300</v>
      </c>
      <c r="BB33">
        <v>70</v>
      </c>
      <c r="BC33">
        <v>32</v>
      </c>
      <c r="BD33">
        <v>45</v>
      </c>
      <c r="BE33">
        <v>23.9</v>
      </c>
      <c r="BF33">
        <v>4.4000000000000004</v>
      </c>
      <c r="BG33">
        <v>25.2</v>
      </c>
      <c r="BH33">
        <v>36.799999999999997</v>
      </c>
      <c r="BI33">
        <v>39.700000000000003</v>
      </c>
      <c r="BJ33">
        <v>15</v>
      </c>
      <c r="BK33">
        <v>17700</v>
      </c>
      <c r="BL33">
        <v>21600</v>
      </c>
      <c r="BM33">
        <v>25900</v>
      </c>
      <c r="BN33">
        <v>75</v>
      </c>
      <c r="BO33">
        <v>43.7</v>
      </c>
      <c r="BP33">
        <v>40</v>
      </c>
      <c r="BQ33">
        <v>28.5</v>
      </c>
      <c r="BR33">
        <v>4</v>
      </c>
      <c r="BS33">
        <v>15.2</v>
      </c>
      <c r="BT33">
        <v>20.8</v>
      </c>
      <c r="BU33">
        <v>23.8</v>
      </c>
      <c r="BV33" t="s">
        <v>403</v>
      </c>
      <c r="BW33" t="s">
        <v>403</v>
      </c>
      <c r="BX33" t="s">
        <v>403</v>
      </c>
      <c r="BY33" t="s">
        <v>403</v>
      </c>
      <c r="BZ33">
        <v>60</v>
      </c>
      <c r="CA33">
        <v>52.8</v>
      </c>
      <c r="CB33">
        <v>30</v>
      </c>
      <c r="CC33">
        <v>21.9</v>
      </c>
      <c r="CD33">
        <v>0</v>
      </c>
      <c r="CE33">
        <v>19.399999999999999</v>
      </c>
      <c r="CF33">
        <v>23.6</v>
      </c>
      <c r="CG33">
        <v>25.3</v>
      </c>
      <c r="CH33" t="s">
        <v>403</v>
      </c>
      <c r="CI33" t="s">
        <v>403</v>
      </c>
      <c r="CJ33" t="s">
        <v>403</v>
      </c>
      <c r="CK33" t="s">
        <v>403</v>
      </c>
      <c r="CL33">
        <v>40</v>
      </c>
      <c r="CM33">
        <v>24.8</v>
      </c>
      <c r="CN33">
        <v>30</v>
      </c>
      <c r="CO33">
        <v>19.399999999999999</v>
      </c>
      <c r="CP33">
        <v>1.3</v>
      </c>
      <c r="CQ33">
        <v>26.6</v>
      </c>
      <c r="CR33">
        <v>38.5</v>
      </c>
      <c r="CS33">
        <v>54.5</v>
      </c>
      <c r="CT33" t="s">
        <v>403</v>
      </c>
      <c r="CU33" t="s">
        <v>403</v>
      </c>
      <c r="CV33" t="s">
        <v>403</v>
      </c>
      <c r="CW33" t="s">
        <v>403</v>
      </c>
      <c r="CX33">
        <v>45</v>
      </c>
      <c r="CY33">
        <v>19.7</v>
      </c>
      <c r="CZ33">
        <v>35</v>
      </c>
      <c r="DA33">
        <v>32.9</v>
      </c>
      <c r="DB33">
        <v>6.4</v>
      </c>
      <c r="DC33">
        <v>24.2</v>
      </c>
      <c r="DD33">
        <v>38.799999999999997</v>
      </c>
      <c r="DE33">
        <v>41</v>
      </c>
      <c r="DF33">
        <v>10</v>
      </c>
      <c r="DG33">
        <v>17600</v>
      </c>
      <c r="DH33">
        <v>21000</v>
      </c>
      <c r="DI33">
        <v>25700</v>
      </c>
      <c r="DJ33">
        <v>50</v>
      </c>
      <c r="DK33">
        <v>43.4</v>
      </c>
      <c r="DL33">
        <v>25</v>
      </c>
      <c r="DM33">
        <v>29.9</v>
      </c>
      <c r="DN33">
        <v>6.2</v>
      </c>
      <c r="DO33">
        <v>9.3000000000000007</v>
      </c>
      <c r="DP33">
        <v>15.8</v>
      </c>
      <c r="DQ33">
        <v>20.6</v>
      </c>
      <c r="DR33" t="s">
        <v>403</v>
      </c>
      <c r="DS33" t="s">
        <v>403</v>
      </c>
      <c r="DT33" t="s">
        <v>403</v>
      </c>
      <c r="DU33" t="s">
        <v>403</v>
      </c>
      <c r="DV33">
        <v>35</v>
      </c>
      <c r="DW33">
        <v>48.5</v>
      </c>
      <c r="DX33">
        <v>20</v>
      </c>
      <c r="DY33">
        <v>22.1</v>
      </c>
      <c r="DZ33">
        <v>0</v>
      </c>
      <c r="EA33">
        <v>26.5</v>
      </c>
      <c r="EB33">
        <v>29.4</v>
      </c>
      <c r="EC33">
        <v>29.4</v>
      </c>
      <c r="ED33" t="s">
        <v>403</v>
      </c>
      <c r="EE33" t="s">
        <v>403</v>
      </c>
      <c r="EF33" t="s">
        <v>403</v>
      </c>
      <c r="EG33" t="s">
        <v>403</v>
      </c>
      <c r="EH33">
        <v>45</v>
      </c>
      <c r="EI33">
        <v>59.5</v>
      </c>
      <c r="EJ33">
        <v>15</v>
      </c>
      <c r="EK33">
        <v>8.9</v>
      </c>
      <c r="EL33">
        <v>7</v>
      </c>
      <c r="EM33">
        <v>19.899999999999999</v>
      </c>
      <c r="EN33">
        <v>24.6</v>
      </c>
      <c r="EO33">
        <v>24.6</v>
      </c>
      <c r="EP33" t="s">
        <v>403</v>
      </c>
      <c r="EQ33" t="s">
        <v>403</v>
      </c>
      <c r="ER33" t="s">
        <v>403</v>
      </c>
      <c r="ES33" t="s">
        <v>403</v>
      </c>
      <c r="ET33">
        <v>20</v>
      </c>
      <c r="EU33">
        <v>59.2</v>
      </c>
      <c r="EV33">
        <v>10</v>
      </c>
      <c r="EW33">
        <v>3.9</v>
      </c>
      <c r="EX33">
        <v>0</v>
      </c>
      <c r="EY33">
        <v>27.4</v>
      </c>
      <c r="EZ33">
        <v>32.200000000000003</v>
      </c>
      <c r="FA33">
        <v>36.9</v>
      </c>
      <c r="FB33" t="s">
        <v>403</v>
      </c>
      <c r="FC33" t="s">
        <v>403</v>
      </c>
      <c r="FD33" t="s">
        <v>403</v>
      </c>
      <c r="FE33" t="s">
        <v>403</v>
      </c>
      <c r="FF33">
        <v>25</v>
      </c>
      <c r="FG33">
        <v>44.4</v>
      </c>
      <c r="FH33">
        <v>15</v>
      </c>
      <c r="FI33">
        <v>25.9</v>
      </c>
      <c r="FJ33">
        <v>0</v>
      </c>
      <c r="FK33">
        <v>25.9</v>
      </c>
      <c r="FL33">
        <v>29.6</v>
      </c>
      <c r="FM33">
        <v>29.6</v>
      </c>
      <c r="FN33" t="s">
        <v>403</v>
      </c>
      <c r="FO33" t="s">
        <v>403</v>
      </c>
      <c r="FP33" t="s">
        <v>403</v>
      </c>
      <c r="FQ33" t="s">
        <v>403</v>
      </c>
      <c r="FR33">
        <v>25</v>
      </c>
      <c r="FS33">
        <v>58.6</v>
      </c>
      <c r="FT33">
        <v>10</v>
      </c>
      <c r="FU33">
        <v>21.7</v>
      </c>
      <c r="FV33">
        <v>0</v>
      </c>
      <c r="FW33">
        <v>9.9</v>
      </c>
      <c r="FX33">
        <v>15.8</v>
      </c>
      <c r="FY33">
        <v>19.7</v>
      </c>
      <c r="FZ33" t="s">
        <v>403</v>
      </c>
      <c r="GA33" t="s">
        <v>403</v>
      </c>
      <c r="GB33" t="s">
        <v>403</v>
      </c>
      <c r="GC33" t="s">
        <v>403</v>
      </c>
      <c r="GD33">
        <v>85</v>
      </c>
      <c r="GE33">
        <v>42.9</v>
      </c>
      <c r="GF33">
        <v>50</v>
      </c>
      <c r="GG33">
        <v>12.6</v>
      </c>
      <c r="GH33">
        <v>7.2</v>
      </c>
      <c r="GI33">
        <v>14.5</v>
      </c>
      <c r="GJ33">
        <v>22.7</v>
      </c>
      <c r="GK33">
        <v>37.4</v>
      </c>
      <c r="GL33">
        <v>10</v>
      </c>
      <c r="GM33">
        <v>11900</v>
      </c>
      <c r="GN33">
        <v>17000</v>
      </c>
      <c r="GO33">
        <v>20000</v>
      </c>
      <c r="GP33">
        <v>50</v>
      </c>
      <c r="GQ33">
        <v>45.5</v>
      </c>
      <c r="GR33">
        <v>30</v>
      </c>
      <c r="GS33">
        <v>14.8</v>
      </c>
      <c r="GT33">
        <v>3.8</v>
      </c>
      <c r="GU33">
        <v>27.3</v>
      </c>
      <c r="GV33">
        <v>33</v>
      </c>
      <c r="GW33">
        <v>35.9</v>
      </c>
      <c r="GX33">
        <v>15</v>
      </c>
      <c r="GY33">
        <v>12300</v>
      </c>
      <c r="GZ33">
        <v>25800</v>
      </c>
      <c r="HA33">
        <v>30700</v>
      </c>
      <c r="HB33">
        <v>85</v>
      </c>
      <c r="HC33">
        <v>49.4</v>
      </c>
      <c r="HD33">
        <v>40</v>
      </c>
      <c r="HE33">
        <v>21.8</v>
      </c>
      <c r="HF33">
        <v>3</v>
      </c>
      <c r="HG33">
        <v>17.399999999999999</v>
      </c>
      <c r="HH33">
        <v>23.3</v>
      </c>
      <c r="HI33">
        <v>25.7</v>
      </c>
      <c r="HJ33">
        <v>15</v>
      </c>
      <c r="HK33">
        <v>17200</v>
      </c>
      <c r="HL33">
        <v>29100</v>
      </c>
      <c r="HM33">
        <v>31300</v>
      </c>
      <c r="HN33">
        <v>75</v>
      </c>
      <c r="HO33">
        <v>59</v>
      </c>
      <c r="HP33">
        <v>30</v>
      </c>
      <c r="HQ33">
        <v>16.3</v>
      </c>
      <c r="HR33">
        <v>1.4</v>
      </c>
      <c r="HS33">
        <v>18.3</v>
      </c>
      <c r="HT33">
        <v>20.6</v>
      </c>
      <c r="HU33">
        <v>23.3</v>
      </c>
      <c r="HV33" t="s">
        <v>403</v>
      </c>
      <c r="HW33" t="s">
        <v>403</v>
      </c>
      <c r="HX33" t="s">
        <v>403</v>
      </c>
      <c r="HY33" t="s">
        <v>403</v>
      </c>
      <c r="HZ33">
        <v>45</v>
      </c>
      <c r="IA33">
        <v>28.9</v>
      </c>
      <c r="IB33">
        <v>35</v>
      </c>
      <c r="IC33">
        <v>17.399999999999999</v>
      </c>
      <c r="ID33">
        <v>8.6999999999999993</v>
      </c>
      <c r="IE33">
        <v>15.5</v>
      </c>
      <c r="IF33">
        <v>27</v>
      </c>
      <c r="IG33">
        <v>45</v>
      </c>
      <c r="IH33" t="s">
        <v>403</v>
      </c>
      <c r="II33" t="s">
        <v>403</v>
      </c>
      <c r="IJ33" t="s">
        <v>403</v>
      </c>
      <c r="IK33" t="s">
        <v>403</v>
      </c>
      <c r="IL33">
        <v>30</v>
      </c>
      <c r="IM33">
        <v>42.3</v>
      </c>
      <c r="IN33">
        <v>20</v>
      </c>
      <c r="IO33">
        <v>11.6</v>
      </c>
      <c r="IP33">
        <v>3.2</v>
      </c>
      <c r="IQ33">
        <v>34.9</v>
      </c>
      <c r="IR33">
        <v>41.3</v>
      </c>
      <c r="IS33">
        <v>42.8</v>
      </c>
      <c r="IT33">
        <v>10</v>
      </c>
      <c r="IU33">
        <v>11700</v>
      </c>
      <c r="IV33">
        <v>25800</v>
      </c>
      <c r="IW33">
        <v>29900</v>
      </c>
      <c r="IX33">
        <v>55</v>
      </c>
      <c r="IY33">
        <v>36.5</v>
      </c>
      <c r="IZ33">
        <v>35</v>
      </c>
      <c r="JA33">
        <v>23.3</v>
      </c>
      <c r="JB33">
        <v>0.9</v>
      </c>
      <c r="JC33">
        <v>26.5</v>
      </c>
      <c r="JD33">
        <v>35.6</v>
      </c>
      <c r="JE33">
        <v>39.299999999999997</v>
      </c>
      <c r="JF33">
        <v>15</v>
      </c>
      <c r="JG33">
        <v>17200</v>
      </c>
      <c r="JH33">
        <v>29100</v>
      </c>
      <c r="JI33">
        <v>31300</v>
      </c>
      <c r="JJ33">
        <v>40</v>
      </c>
      <c r="JK33">
        <v>60</v>
      </c>
      <c r="JL33">
        <v>15</v>
      </c>
      <c r="JM33">
        <v>12.5</v>
      </c>
      <c r="JN33">
        <v>0</v>
      </c>
      <c r="JO33">
        <v>20</v>
      </c>
      <c r="JP33">
        <v>22.5</v>
      </c>
      <c r="JQ33">
        <v>27.5</v>
      </c>
      <c r="JR33" t="s">
        <v>403</v>
      </c>
      <c r="JS33" t="s">
        <v>403</v>
      </c>
      <c r="JT33" t="s">
        <v>403</v>
      </c>
      <c r="JU33" t="s">
        <v>403</v>
      </c>
      <c r="JV33">
        <v>40</v>
      </c>
      <c r="JW33">
        <v>60.1</v>
      </c>
      <c r="JX33">
        <v>15</v>
      </c>
      <c r="JY33">
        <v>6.6</v>
      </c>
      <c r="JZ33">
        <v>5.3</v>
      </c>
      <c r="KA33">
        <v>13.3</v>
      </c>
      <c r="KB33">
        <v>17.3</v>
      </c>
      <c r="KC33">
        <v>27.9</v>
      </c>
      <c r="KD33" t="s">
        <v>403</v>
      </c>
      <c r="KE33" t="s">
        <v>403</v>
      </c>
      <c r="KF33" t="s">
        <v>403</v>
      </c>
      <c r="KG33" t="s">
        <v>403</v>
      </c>
      <c r="KH33">
        <v>20</v>
      </c>
      <c r="KI33">
        <v>50.3</v>
      </c>
      <c r="KJ33">
        <v>10</v>
      </c>
      <c r="KK33">
        <v>19.5</v>
      </c>
      <c r="KL33">
        <v>4.9000000000000004</v>
      </c>
      <c r="KM33">
        <v>15.5</v>
      </c>
      <c r="KN33">
        <v>20.399999999999999</v>
      </c>
      <c r="KO33">
        <v>25.3</v>
      </c>
      <c r="KP33" t="s">
        <v>403</v>
      </c>
      <c r="KQ33" t="s">
        <v>403</v>
      </c>
      <c r="KR33" t="s">
        <v>403</v>
      </c>
      <c r="KS33" t="s">
        <v>403</v>
      </c>
      <c r="KT33">
        <v>30</v>
      </c>
      <c r="KU33">
        <v>74</v>
      </c>
      <c r="KV33">
        <v>10</v>
      </c>
      <c r="KW33">
        <v>19.100000000000001</v>
      </c>
      <c r="KX33">
        <v>6.9</v>
      </c>
      <c r="KY33">
        <v>0</v>
      </c>
      <c r="KZ33">
        <v>0</v>
      </c>
      <c r="LA33">
        <v>0</v>
      </c>
      <c r="LB33" t="s">
        <v>403</v>
      </c>
      <c r="LC33" t="s">
        <v>403</v>
      </c>
      <c r="LD33" t="s">
        <v>403</v>
      </c>
      <c r="LE33" t="s">
        <v>403</v>
      </c>
      <c r="LF33">
        <v>35</v>
      </c>
      <c r="LG33">
        <v>57.9</v>
      </c>
      <c r="LH33">
        <v>15</v>
      </c>
      <c r="LI33">
        <v>20.8</v>
      </c>
      <c r="LJ33">
        <v>3</v>
      </c>
      <c r="LK33">
        <v>16.3</v>
      </c>
      <c r="LL33">
        <v>18.3</v>
      </c>
      <c r="LM33">
        <v>18.3</v>
      </c>
      <c r="LN33" t="s">
        <v>403</v>
      </c>
      <c r="LO33" t="s">
        <v>403</v>
      </c>
      <c r="LP33" t="s">
        <v>403</v>
      </c>
      <c r="LQ33" t="s">
        <v>403</v>
      </c>
      <c r="LR33">
        <v>70</v>
      </c>
      <c r="LS33">
        <v>29</v>
      </c>
      <c r="LT33">
        <v>50</v>
      </c>
      <c r="LU33">
        <v>21.7</v>
      </c>
      <c r="LV33">
        <v>4.4000000000000004</v>
      </c>
      <c r="LW33">
        <v>20.100000000000001</v>
      </c>
      <c r="LX33">
        <v>34.1</v>
      </c>
      <c r="LY33">
        <v>44.9</v>
      </c>
      <c r="LZ33">
        <v>10</v>
      </c>
      <c r="MA33">
        <v>13300</v>
      </c>
      <c r="MB33">
        <v>17200</v>
      </c>
      <c r="MC33">
        <v>20600</v>
      </c>
      <c r="MD33">
        <v>70</v>
      </c>
      <c r="ME33">
        <v>29</v>
      </c>
      <c r="MF33">
        <v>50</v>
      </c>
      <c r="MG33">
        <v>21.7</v>
      </c>
      <c r="MH33">
        <v>4.4000000000000004</v>
      </c>
      <c r="MI33">
        <v>20.100000000000001</v>
      </c>
      <c r="MJ33">
        <v>34.1</v>
      </c>
      <c r="MK33">
        <v>44.9</v>
      </c>
      <c r="ML33">
        <v>10</v>
      </c>
      <c r="MM33">
        <v>13300</v>
      </c>
      <c r="MN33">
        <v>17200</v>
      </c>
      <c r="MO33">
        <v>20600</v>
      </c>
      <c r="MP33">
        <v>75</v>
      </c>
      <c r="MQ33">
        <v>41.1</v>
      </c>
      <c r="MR33">
        <v>45</v>
      </c>
      <c r="MS33">
        <v>24.5</v>
      </c>
      <c r="MT33">
        <v>1.3</v>
      </c>
      <c r="MU33">
        <v>16.600000000000001</v>
      </c>
      <c r="MV33">
        <v>23.2</v>
      </c>
      <c r="MW33">
        <v>33.1</v>
      </c>
      <c r="MX33">
        <v>10</v>
      </c>
      <c r="MY33">
        <v>15200</v>
      </c>
      <c r="MZ33">
        <v>20300</v>
      </c>
      <c r="NA33">
        <v>26600</v>
      </c>
      <c r="NB33">
        <v>100</v>
      </c>
      <c r="NC33">
        <v>49.4</v>
      </c>
      <c r="ND33">
        <v>50</v>
      </c>
      <c r="NE33">
        <v>24.9</v>
      </c>
      <c r="NF33">
        <v>1</v>
      </c>
      <c r="NG33">
        <v>16.600000000000001</v>
      </c>
      <c r="NH33">
        <v>20.8</v>
      </c>
      <c r="NI33">
        <v>24.7</v>
      </c>
      <c r="NJ33">
        <v>15</v>
      </c>
      <c r="NK33">
        <v>18600</v>
      </c>
      <c r="NL33">
        <v>24600</v>
      </c>
      <c r="NM33">
        <v>36600</v>
      </c>
      <c r="NN33">
        <v>65</v>
      </c>
      <c r="NO33">
        <v>51.6</v>
      </c>
      <c r="NP33">
        <v>30</v>
      </c>
      <c r="NQ33">
        <v>26.6</v>
      </c>
      <c r="NR33">
        <v>1.6</v>
      </c>
      <c r="NS33">
        <v>20.3</v>
      </c>
      <c r="NT33">
        <v>20.3</v>
      </c>
      <c r="NU33">
        <v>20.3</v>
      </c>
      <c r="NV33">
        <v>10</v>
      </c>
      <c r="NW33">
        <v>10200</v>
      </c>
      <c r="NX33">
        <v>19500</v>
      </c>
      <c r="NY33">
        <v>26900</v>
      </c>
      <c r="NZ33">
        <v>45</v>
      </c>
      <c r="OA33">
        <v>19.7</v>
      </c>
      <c r="OB33">
        <v>35</v>
      </c>
      <c r="OC33">
        <v>29.7</v>
      </c>
      <c r="OD33">
        <v>6.4</v>
      </c>
      <c r="OE33">
        <v>18.899999999999999</v>
      </c>
      <c r="OF33">
        <v>35</v>
      </c>
      <c r="OG33">
        <v>44.2</v>
      </c>
      <c r="OH33" t="s">
        <v>403</v>
      </c>
      <c r="OI33" t="s">
        <v>403</v>
      </c>
      <c r="OJ33" t="s">
        <v>403</v>
      </c>
      <c r="OK33" t="s">
        <v>403</v>
      </c>
      <c r="OL33">
        <v>50</v>
      </c>
      <c r="OM33">
        <v>39.200000000000003</v>
      </c>
      <c r="ON33">
        <v>30</v>
      </c>
      <c r="OO33">
        <v>23.7</v>
      </c>
      <c r="OP33">
        <v>2.1</v>
      </c>
      <c r="OQ33">
        <v>13.4</v>
      </c>
      <c r="OR33">
        <v>19.600000000000001</v>
      </c>
      <c r="OS33">
        <v>35</v>
      </c>
      <c r="OT33" t="s">
        <v>403</v>
      </c>
      <c r="OU33" t="s">
        <v>403</v>
      </c>
      <c r="OV33" t="s">
        <v>403</v>
      </c>
      <c r="OW33" t="s">
        <v>403</v>
      </c>
      <c r="OX33">
        <v>55</v>
      </c>
      <c r="OY33">
        <v>39.700000000000003</v>
      </c>
      <c r="OZ33">
        <v>35</v>
      </c>
      <c r="PA33">
        <v>29.9</v>
      </c>
      <c r="PB33">
        <v>1.8</v>
      </c>
      <c r="PC33">
        <v>22.5</v>
      </c>
      <c r="PD33">
        <v>26.7</v>
      </c>
      <c r="PE33">
        <v>28.5</v>
      </c>
      <c r="PF33">
        <v>10</v>
      </c>
      <c r="PG33">
        <v>18600</v>
      </c>
      <c r="PH33">
        <v>24600</v>
      </c>
      <c r="PI33">
        <v>33200</v>
      </c>
      <c r="PJ33">
        <v>35</v>
      </c>
      <c r="PK33">
        <v>48.5</v>
      </c>
      <c r="PL33">
        <v>15</v>
      </c>
      <c r="PM33">
        <v>33.299999999999997</v>
      </c>
      <c r="PN33">
        <v>0</v>
      </c>
      <c r="PO33">
        <v>18.2</v>
      </c>
      <c r="PP33">
        <v>18.2</v>
      </c>
      <c r="PQ33">
        <v>18.2</v>
      </c>
      <c r="PR33" t="s">
        <v>403</v>
      </c>
      <c r="PS33" t="s">
        <v>403</v>
      </c>
      <c r="PT33" t="s">
        <v>403</v>
      </c>
      <c r="PU33" t="s">
        <v>403</v>
      </c>
      <c r="PV33">
        <v>20</v>
      </c>
      <c r="PW33">
        <v>49.7</v>
      </c>
      <c r="PX33">
        <v>10</v>
      </c>
      <c r="PY33">
        <v>3.9</v>
      </c>
      <c r="PZ33">
        <v>0</v>
      </c>
      <c r="QA33">
        <v>22.7</v>
      </c>
      <c r="QB33">
        <v>32.200000000000003</v>
      </c>
      <c r="QC33">
        <v>46.4</v>
      </c>
      <c r="QD33" t="s">
        <v>403</v>
      </c>
      <c r="QE33" t="s">
        <v>403</v>
      </c>
      <c r="QF33" t="s">
        <v>403</v>
      </c>
      <c r="QG33" t="s">
        <v>403</v>
      </c>
      <c r="QH33">
        <v>25</v>
      </c>
      <c r="QI33">
        <v>44.4</v>
      </c>
      <c r="QJ33">
        <v>15</v>
      </c>
      <c r="QK33">
        <v>25.9</v>
      </c>
      <c r="QL33">
        <v>0</v>
      </c>
      <c r="QM33">
        <v>22.2</v>
      </c>
      <c r="QN33">
        <v>29.6</v>
      </c>
      <c r="QO33">
        <v>29.6</v>
      </c>
      <c r="QP33" t="s">
        <v>403</v>
      </c>
      <c r="QQ33" t="s">
        <v>403</v>
      </c>
      <c r="QR33" t="s">
        <v>403</v>
      </c>
      <c r="QS33" t="s">
        <v>403</v>
      </c>
      <c r="QT33">
        <v>25</v>
      </c>
      <c r="QU33">
        <v>44.4</v>
      </c>
      <c r="QV33">
        <v>15</v>
      </c>
      <c r="QW33">
        <v>25.9</v>
      </c>
      <c r="QX33">
        <v>0</v>
      </c>
      <c r="QY33">
        <v>25.9</v>
      </c>
      <c r="QZ33">
        <v>29.6</v>
      </c>
      <c r="RA33">
        <v>29.6</v>
      </c>
      <c r="RB33" t="s">
        <v>403</v>
      </c>
      <c r="RC33" t="s">
        <v>403</v>
      </c>
      <c r="RD33" t="s">
        <v>403</v>
      </c>
      <c r="RE33" t="s">
        <v>403</v>
      </c>
      <c r="RF33">
        <v>30</v>
      </c>
      <c r="RG33">
        <v>54.8</v>
      </c>
      <c r="RH33">
        <v>15</v>
      </c>
      <c r="RI33">
        <v>19.399999999999999</v>
      </c>
      <c r="RJ33">
        <v>3.2</v>
      </c>
      <c r="RK33">
        <v>22.6</v>
      </c>
      <c r="RL33">
        <v>22.6</v>
      </c>
      <c r="RM33">
        <v>22.6</v>
      </c>
      <c r="RN33" t="s">
        <v>403</v>
      </c>
      <c r="RO33" t="s">
        <v>403</v>
      </c>
      <c r="RP33" t="s">
        <v>403</v>
      </c>
      <c r="RQ33" t="s">
        <v>403</v>
      </c>
    </row>
    <row r="34" spans="2:485" x14ac:dyDescent="0.45">
      <c r="B34"/>
      <c r="E34" t="s">
        <v>1232</v>
      </c>
      <c r="F34" t="s">
        <v>1233</v>
      </c>
      <c r="G34" t="s">
        <v>1234</v>
      </c>
      <c r="H34" t="s">
        <v>1235</v>
      </c>
      <c r="I34" t="s">
        <v>1236</v>
      </c>
      <c r="J34" t="s">
        <v>1237</v>
      </c>
      <c r="K34" t="s">
        <v>1238</v>
      </c>
      <c r="L34" t="s">
        <v>1239</v>
      </c>
      <c r="M34" t="s">
        <v>1240</v>
      </c>
      <c r="N34" t="s">
        <v>1241</v>
      </c>
      <c r="O34" t="s">
        <v>1242</v>
      </c>
      <c r="P34" t="s">
        <v>1243</v>
      </c>
      <c r="Q34" t="s">
        <v>1244</v>
      </c>
      <c r="R34" t="s">
        <v>1245</v>
      </c>
      <c r="S34" t="s">
        <v>1246</v>
      </c>
      <c r="T34" t="s">
        <v>1247</v>
      </c>
      <c r="U34" t="s">
        <v>1248</v>
      </c>
      <c r="V34" t="s">
        <v>1249</v>
      </c>
      <c r="W34" t="s">
        <v>1250</v>
      </c>
      <c r="X34" t="s">
        <v>1251</v>
      </c>
      <c r="Y34" t="s">
        <v>1252</v>
      </c>
      <c r="Z34" t="s">
        <v>1253</v>
      </c>
      <c r="AA34" t="s">
        <v>1254</v>
      </c>
      <c r="AB34" t="s">
        <v>1255</v>
      </c>
      <c r="AC34" t="s">
        <v>1256</v>
      </c>
      <c r="AD34" t="s">
        <v>1257</v>
      </c>
      <c r="AE34" t="s">
        <v>1258</v>
      </c>
      <c r="AF34" t="s">
        <v>1259</v>
      </c>
      <c r="AG34" t="s">
        <v>1260</v>
      </c>
      <c r="AH34" t="s">
        <v>1261</v>
      </c>
      <c r="AI34" t="s">
        <v>1262</v>
      </c>
      <c r="AJ34" t="s">
        <v>1263</v>
      </c>
      <c r="AK34" t="s">
        <v>1264</v>
      </c>
      <c r="AL34" t="s">
        <v>1265</v>
      </c>
      <c r="AM34" t="s">
        <v>1266</v>
      </c>
      <c r="AN34" t="s">
        <v>1243</v>
      </c>
      <c r="AO34" t="s">
        <v>1267</v>
      </c>
      <c r="AP34" t="s">
        <v>403</v>
      </c>
      <c r="AQ34" t="s">
        <v>403</v>
      </c>
      <c r="AR34" t="s">
        <v>403</v>
      </c>
      <c r="AS34" t="s">
        <v>403</v>
      </c>
      <c r="AT34" t="s">
        <v>403</v>
      </c>
      <c r="AU34" t="s">
        <v>403</v>
      </c>
      <c r="AV34" t="s">
        <v>403</v>
      </c>
      <c r="AW34" t="s">
        <v>403</v>
      </c>
      <c r="AX34">
        <v>1415</v>
      </c>
      <c r="AY34">
        <v>12800</v>
      </c>
      <c r="AZ34">
        <v>17300</v>
      </c>
      <c r="BA34">
        <v>22200</v>
      </c>
      <c r="BB34" t="s">
        <v>403</v>
      </c>
      <c r="BC34" t="s">
        <v>403</v>
      </c>
      <c r="BD34" t="s">
        <v>403</v>
      </c>
      <c r="BE34" t="s">
        <v>403</v>
      </c>
      <c r="BF34" t="s">
        <v>403</v>
      </c>
      <c r="BG34" t="s">
        <v>403</v>
      </c>
      <c r="BH34" t="s">
        <v>403</v>
      </c>
      <c r="BI34" t="s">
        <v>403</v>
      </c>
      <c r="BJ34">
        <v>1605</v>
      </c>
      <c r="BK34">
        <v>14600</v>
      </c>
      <c r="BL34">
        <v>19500</v>
      </c>
      <c r="BM34">
        <v>25600</v>
      </c>
      <c r="BN34" t="s">
        <v>403</v>
      </c>
      <c r="BO34" t="s">
        <v>403</v>
      </c>
      <c r="BP34" t="s">
        <v>403</v>
      </c>
      <c r="BQ34" t="s">
        <v>403</v>
      </c>
      <c r="BR34" t="s">
        <v>403</v>
      </c>
      <c r="BS34" t="s">
        <v>403</v>
      </c>
      <c r="BT34" t="s">
        <v>403</v>
      </c>
      <c r="BU34" t="s">
        <v>403</v>
      </c>
      <c r="BV34">
        <v>1380</v>
      </c>
      <c r="BW34">
        <v>15900</v>
      </c>
      <c r="BX34">
        <v>21700</v>
      </c>
      <c r="BY34">
        <v>28800</v>
      </c>
      <c r="BZ34" t="s">
        <v>403</v>
      </c>
      <c r="CA34" t="s">
        <v>403</v>
      </c>
      <c r="CB34" t="s">
        <v>403</v>
      </c>
      <c r="CC34" t="s">
        <v>403</v>
      </c>
      <c r="CD34" t="s">
        <v>403</v>
      </c>
      <c r="CE34" t="s">
        <v>403</v>
      </c>
      <c r="CF34" t="s">
        <v>403</v>
      </c>
      <c r="CG34" t="s">
        <v>403</v>
      </c>
      <c r="CH34">
        <v>1140</v>
      </c>
      <c r="CI34">
        <v>15900</v>
      </c>
      <c r="CJ34">
        <v>25100</v>
      </c>
      <c r="CK34">
        <v>35000</v>
      </c>
      <c r="CL34" t="s">
        <v>403</v>
      </c>
      <c r="CM34" t="s">
        <v>403</v>
      </c>
      <c r="CN34" t="s">
        <v>403</v>
      </c>
      <c r="CO34" t="s">
        <v>403</v>
      </c>
      <c r="CP34" t="s">
        <v>403</v>
      </c>
      <c r="CQ34" t="s">
        <v>403</v>
      </c>
      <c r="CR34" t="s">
        <v>403</v>
      </c>
      <c r="CS34" t="s">
        <v>403</v>
      </c>
      <c r="CT34">
        <v>985</v>
      </c>
      <c r="CU34">
        <v>12600</v>
      </c>
      <c r="CV34">
        <v>16400</v>
      </c>
      <c r="CW34">
        <v>20700</v>
      </c>
      <c r="CX34" t="s">
        <v>403</v>
      </c>
      <c r="CY34" t="s">
        <v>403</v>
      </c>
      <c r="CZ34" t="s">
        <v>403</v>
      </c>
      <c r="DA34" t="s">
        <v>403</v>
      </c>
      <c r="DB34" t="s">
        <v>403</v>
      </c>
      <c r="DC34" t="s">
        <v>403</v>
      </c>
      <c r="DD34" t="s">
        <v>403</v>
      </c>
      <c r="DE34" t="s">
        <v>403</v>
      </c>
      <c r="DF34">
        <v>1095</v>
      </c>
      <c r="DG34">
        <v>14100</v>
      </c>
      <c r="DH34">
        <v>18700</v>
      </c>
      <c r="DI34">
        <v>24500</v>
      </c>
      <c r="DJ34" t="s">
        <v>403</v>
      </c>
      <c r="DK34" t="s">
        <v>403</v>
      </c>
      <c r="DL34" t="s">
        <v>403</v>
      </c>
      <c r="DM34" t="s">
        <v>403</v>
      </c>
      <c r="DN34" t="s">
        <v>403</v>
      </c>
      <c r="DO34" t="s">
        <v>403</v>
      </c>
      <c r="DP34" t="s">
        <v>403</v>
      </c>
      <c r="DQ34" t="s">
        <v>403</v>
      </c>
      <c r="DR34">
        <v>960</v>
      </c>
      <c r="DS34">
        <v>15000</v>
      </c>
      <c r="DT34">
        <v>20500</v>
      </c>
      <c r="DU34">
        <v>27600</v>
      </c>
      <c r="DV34" t="s">
        <v>403</v>
      </c>
      <c r="DW34" t="s">
        <v>403</v>
      </c>
      <c r="DX34" t="s">
        <v>403</v>
      </c>
      <c r="DY34" t="s">
        <v>403</v>
      </c>
      <c r="DZ34" t="s">
        <v>403</v>
      </c>
      <c r="EA34" t="s">
        <v>403</v>
      </c>
      <c r="EB34" t="s">
        <v>403</v>
      </c>
      <c r="EC34" t="s">
        <v>403</v>
      </c>
      <c r="ED34">
        <v>795</v>
      </c>
      <c r="EE34">
        <v>14300</v>
      </c>
      <c r="EF34">
        <v>22800</v>
      </c>
      <c r="EG34">
        <v>32300</v>
      </c>
      <c r="EH34" t="s">
        <v>403</v>
      </c>
      <c r="EI34" t="s">
        <v>403</v>
      </c>
      <c r="EJ34" t="s">
        <v>403</v>
      </c>
      <c r="EK34" t="s">
        <v>403</v>
      </c>
      <c r="EL34" t="s">
        <v>403</v>
      </c>
      <c r="EM34" t="s">
        <v>403</v>
      </c>
      <c r="EN34" t="s">
        <v>403</v>
      </c>
      <c r="EO34" t="s">
        <v>403</v>
      </c>
      <c r="EP34">
        <v>430</v>
      </c>
      <c r="EQ34">
        <v>14100</v>
      </c>
      <c r="ER34">
        <v>20100</v>
      </c>
      <c r="ES34">
        <v>24300</v>
      </c>
      <c r="ET34" t="s">
        <v>403</v>
      </c>
      <c r="EU34" t="s">
        <v>403</v>
      </c>
      <c r="EV34" t="s">
        <v>403</v>
      </c>
      <c r="EW34" t="s">
        <v>403</v>
      </c>
      <c r="EX34" t="s">
        <v>403</v>
      </c>
      <c r="EY34" t="s">
        <v>403</v>
      </c>
      <c r="EZ34" t="s">
        <v>403</v>
      </c>
      <c r="FA34" t="s">
        <v>403</v>
      </c>
      <c r="FB34">
        <v>510</v>
      </c>
      <c r="FC34">
        <v>16000</v>
      </c>
      <c r="FD34">
        <v>21500</v>
      </c>
      <c r="FE34">
        <v>28300</v>
      </c>
      <c r="FF34" t="s">
        <v>403</v>
      </c>
      <c r="FG34" t="s">
        <v>403</v>
      </c>
      <c r="FH34" t="s">
        <v>403</v>
      </c>
      <c r="FI34" t="s">
        <v>403</v>
      </c>
      <c r="FJ34" t="s">
        <v>403</v>
      </c>
      <c r="FK34" t="s">
        <v>403</v>
      </c>
      <c r="FL34" t="s">
        <v>403</v>
      </c>
      <c r="FM34" t="s">
        <v>403</v>
      </c>
      <c r="FN34">
        <v>420</v>
      </c>
      <c r="FO34">
        <v>17900</v>
      </c>
      <c r="FP34">
        <v>25100</v>
      </c>
      <c r="FQ34">
        <v>31600</v>
      </c>
      <c r="FR34" t="s">
        <v>403</v>
      </c>
      <c r="FS34" t="s">
        <v>403</v>
      </c>
      <c r="FT34" t="s">
        <v>403</v>
      </c>
      <c r="FU34" t="s">
        <v>403</v>
      </c>
      <c r="FV34" t="s">
        <v>403</v>
      </c>
      <c r="FW34" t="s">
        <v>403</v>
      </c>
      <c r="FX34" t="s">
        <v>403</v>
      </c>
      <c r="FY34" t="s">
        <v>403</v>
      </c>
      <c r="FZ34">
        <v>340</v>
      </c>
      <c r="GA34">
        <v>20800</v>
      </c>
      <c r="GB34">
        <v>29700</v>
      </c>
      <c r="GC34">
        <v>41400</v>
      </c>
      <c r="GD34" t="s">
        <v>403</v>
      </c>
      <c r="GE34" t="s">
        <v>403</v>
      </c>
      <c r="GF34" t="s">
        <v>403</v>
      </c>
      <c r="GG34" t="s">
        <v>403</v>
      </c>
      <c r="GH34" t="s">
        <v>403</v>
      </c>
      <c r="GI34" t="s">
        <v>403</v>
      </c>
      <c r="GJ34" t="s">
        <v>403</v>
      </c>
      <c r="GK34" t="s">
        <v>403</v>
      </c>
      <c r="GL34">
        <v>1650</v>
      </c>
      <c r="GM34">
        <v>12000</v>
      </c>
      <c r="GN34">
        <v>16200</v>
      </c>
      <c r="GO34">
        <v>21200</v>
      </c>
      <c r="GP34" t="s">
        <v>403</v>
      </c>
      <c r="GQ34" t="s">
        <v>403</v>
      </c>
      <c r="GR34" t="s">
        <v>403</v>
      </c>
      <c r="GS34" t="s">
        <v>403</v>
      </c>
      <c r="GT34" t="s">
        <v>403</v>
      </c>
      <c r="GU34" t="s">
        <v>403</v>
      </c>
      <c r="GV34" t="s">
        <v>403</v>
      </c>
      <c r="GW34" t="s">
        <v>403</v>
      </c>
      <c r="GX34">
        <v>1480</v>
      </c>
      <c r="GY34">
        <v>14000</v>
      </c>
      <c r="GZ34">
        <v>18900</v>
      </c>
      <c r="HA34">
        <v>25000</v>
      </c>
      <c r="HB34" t="s">
        <v>403</v>
      </c>
      <c r="HC34" t="s">
        <v>403</v>
      </c>
      <c r="HD34" t="s">
        <v>403</v>
      </c>
      <c r="HE34" t="s">
        <v>403</v>
      </c>
      <c r="HF34" t="s">
        <v>403</v>
      </c>
      <c r="HG34" t="s">
        <v>403</v>
      </c>
      <c r="HH34" t="s">
        <v>403</v>
      </c>
      <c r="HI34" t="s">
        <v>403</v>
      </c>
      <c r="HJ34">
        <v>1220</v>
      </c>
      <c r="HK34">
        <v>15000</v>
      </c>
      <c r="HL34">
        <v>20500</v>
      </c>
      <c r="HM34">
        <v>27900</v>
      </c>
      <c r="HN34" t="s">
        <v>403</v>
      </c>
      <c r="HO34" t="s">
        <v>403</v>
      </c>
      <c r="HP34" t="s">
        <v>403</v>
      </c>
      <c r="HQ34" t="s">
        <v>403</v>
      </c>
      <c r="HR34" t="s">
        <v>403</v>
      </c>
      <c r="HS34" t="s">
        <v>403</v>
      </c>
      <c r="HT34" t="s">
        <v>403</v>
      </c>
      <c r="HU34" t="s">
        <v>403</v>
      </c>
      <c r="HV34">
        <v>1110</v>
      </c>
      <c r="HW34">
        <v>14100</v>
      </c>
      <c r="HX34">
        <v>24200</v>
      </c>
      <c r="HY34">
        <v>35600</v>
      </c>
      <c r="HZ34" t="s">
        <v>403</v>
      </c>
      <c r="IA34" t="s">
        <v>403</v>
      </c>
      <c r="IB34" t="s">
        <v>403</v>
      </c>
      <c r="IC34" t="s">
        <v>403</v>
      </c>
      <c r="ID34" t="s">
        <v>403</v>
      </c>
      <c r="IE34" t="s">
        <v>403</v>
      </c>
      <c r="IF34" t="s">
        <v>403</v>
      </c>
      <c r="IG34" t="s">
        <v>403</v>
      </c>
      <c r="IH34">
        <v>1140</v>
      </c>
      <c r="II34">
        <v>11700</v>
      </c>
      <c r="IJ34">
        <v>15400</v>
      </c>
      <c r="IK34">
        <v>19700</v>
      </c>
      <c r="IL34" t="s">
        <v>403</v>
      </c>
      <c r="IM34" t="s">
        <v>403</v>
      </c>
      <c r="IN34" t="s">
        <v>403</v>
      </c>
      <c r="IO34" t="s">
        <v>403</v>
      </c>
      <c r="IP34" t="s">
        <v>403</v>
      </c>
      <c r="IQ34" t="s">
        <v>403</v>
      </c>
      <c r="IR34" t="s">
        <v>403</v>
      </c>
      <c r="IS34" t="s">
        <v>403</v>
      </c>
      <c r="IT34">
        <v>1015</v>
      </c>
      <c r="IU34">
        <v>13200</v>
      </c>
      <c r="IV34">
        <v>17800</v>
      </c>
      <c r="IW34">
        <v>23500</v>
      </c>
      <c r="IX34" t="s">
        <v>403</v>
      </c>
      <c r="IY34" t="s">
        <v>403</v>
      </c>
      <c r="IZ34" t="s">
        <v>403</v>
      </c>
      <c r="JA34" t="s">
        <v>403</v>
      </c>
      <c r="JB34" t="s">
        <v>403</v>
      </c>
      <c r="JC34" t="s">
        <v>403</v>
      </c>
      <c r="JD34" t="s">
        <v>403</v>
      </c>
      <c r="JE34" t="s">
        <v>403</v>
      </c>
      <c r="JF34">
        <v>840</v>
      </c>
      <c r="JG34">
        <v>14400</v>
      </c>
      <c r="JH34">
        <v>19400</v>
      </c>
      <c r="JI34">
        <v>26000</v>
      </c>
      <c r="JJ34" t="s">
        <v>403</v>
      </c>
      <c r="JK34" t="s">
        <v>403</v>
      </c>
      <c r="JL34" t="s">
        <v>403</v>
      </c>
      <c r="JM34" t="s">
        <v>403</v>
      </c>
      <c r="JN34" t="s">
        <v>403</v>
      </c>
      <c r="JO34" t="s">
        <v>403</v>
      </c>
      <c r="JP34" t="s">
        <v>403</v>
      </c>
      <c r="JQ34" t="s">
        <v>403</v>
      </c>
      <c r="JR34">
        <v>790</v>
      </c>
      <c r="JS34">
        <v>12700</v>
      </c>
      <c r="JT34">
        <v>22200</v>
      </c>
      <c r="JU34">
        <v>32100</v>
      </c>
      <c r="JV34" t="s">
        <v>403</v>
      </c>
      <c r="JW34" t="s">
        <v>403</v>
      </c>
      <c r="JX34" t="s">
        <v>403</v>
      </c>
      <c r="JY34" t="s">
        <v>403</v>
      </c>
      <c r="JZ34" t="s">
        <v>403</v>
      </c>
      <c r="KA34" t="s">
        <v>403</v>
      </c>
      <c r="KB34" t="s">
        <v>403</v>
      </c>
      <c r="KC34" t="s">
        <v>403</v>
      </c>
      <c r="KD34">
        <v>510</v>
      </c>
      <c r="KE34">
        <v>13200</v>
      </c>
      <c r="KF34">
        <v>19400</v>
      </c>
      <c r="KG34">
        <v>23700</v>
      </c>
      <c r="KH34" t="s">
        <v>403</v>
      </c>
      <c r="KI34" t="s">
        <v>403</v>
      </c>
      <c r="KJ34" t="s">
        <v>403</v>
      </c>
      <c r="KK34" t="s">
        <v>403</v>
      </c>
      <c r="KL34" t="s">
        <v>403</v>
      </c>
      <c r="KM34" t="s">
        <v>403</v>
      </c>
      <c r="KN34" t="s">
        <v>403</v>
      </c>
      <c r="KO34" t="s">
        <v>403</v>
      </c>
      <c r="KP34">
        <v>465</v>
      </c>
      <c r="KQ34">
        <v>15800</v>
      </c>
      <c r="KR34">
        <v>21700</v>
      </c>
      <c r="KS34">
        <v>27500</v>
      </c>
      <c r="KT34" t="s">
        <v>403</v>
      </c>
      <c r="KU34" t="s">
        <v>403</v>
      </c>
      <c r="KV34" t="s">
        <v>403</v>
      </c>
      <c r="KW34" t="s">
        <v>403</v>
      </c>
      <c r="KX34" t="s">
        <v>403</v>
      </c>
      <c r="KY34" t="s">
        <v>403</v>
      </c>
      <c r="KZ34" t="s">
        <v>403</v>
      </c>
      <c r="LA34" t="s">
        <v>403</v>
      </c>
      <c r="LB34">
        <v>380</v>
      </c>
      <c r="LC34">
        <v>16400</v>
      </c>
      <c r="LD34">
        <v>23400</v>
      </c>
      <c r="LE34">
        <v>32900</v>
      </c>
      <c r="LF34" t="s">
        <v>403</v>
      </c>
      <c r="LG34" t="s">
        <v>403</v>
      </c>
      <c r="LH34" t="s">
        <v>403</v>
      </c>
      <c r="LI34" t="s">
        <v>403</v>
      </c>
      <c r="LJ34" t="s">
        <v>403</v>
      </c>
      <c r="LK34" t="s">
        <v>403</v>
      </c>
      <c r="LL34" t="s">
        <v>403</v>
      </c>
      <c r="LM34" t="s">
        <v>403</v>
      </c>
      <c r="LN34">
        <v>320</v>
      </c>
      <c r="LO34">
        <v>19500</v>
      </c>
      <c r="LP34">
        <v>30700</v>
      </c>
      <c r="LQ34">
        <v>42500</v>
      </c>
      <c r="LR34" t="s">
        <v>403</v>
      </c>
      <c r="LS34" t="s">
        <v>403</v>
      </c>
      <c r="LT34" t="s">
        <v>403</v>
      </c>
      <c r="LU34" t="s">
        <v>403</v>
      </c>
      <c r="LV34" t="s">
        <v>403</v>
      </c>
      <c r="LW34" t="s">
        <v>403</v>
      </c>
      <c r="LX34" t="s">
        <v>403</v>
      </c>
      <c r="LY34" t="s">
        <v>403</v>
      </c>
      <c r="LZ34">
        <v>1510</v>
      </c>
      <c r="MA34">
        <v>11300</v>
      </c>
      <c r="MB34">
        <v>16000</v>
      </c>
      <c r="MC34">
        <v>21000</v>
      </c>
      <c r="MD34" t="s">
        <v>403</v>
      </c>
      <c r="ME34" t="s">
        <v>403</v>
      </c>
      <c r="MF34" t="s">
        <v>403</v>
      </c>
      <c r="MG34" t="s">
        <v>403</v>
      </c>
      <c r="MH34" t="s">
        <v>403</v>
      </c>
      <c r="MI34" t="s">
        <v>403</v>
      </c>
      <c r="MJ34" t="s">
        <v>403</v>
      </c>
      <c r="MK34" t="s">
        <v>403</v>
      </c>
      <c r="ML34">
        <v>1510</v>
      </c>
      <c r="MM34">
        <v>11300</v>
      </c>
      <c r="MN34">
        <v>16000</v>
      </c>
      <c r="MO34">
        <v>21000</v>
      </c>
      <c r="MP34" t="s">
        <v>403</v>
      </c>
      <c r="MQ34" t="s">
        <v>403</v>
      </c>
      <c r="MR34" t="s">
        <v>403</v>
      </c>
      <c r="MS34" t="s">
        <v>403</v>
      </c>
      <c r="MT34" t="s">
        <v>403</v>
      </c>
      <c r="MU34" t="s">
        <v>403</v>
      </c>
      <c r="MV34" t="s">
        <v>403</v>
      </c>
      <c r="MW34" t="s">
        <v>403</v>
      </c>
      <c r="MX34">
        <v>1340</v>
      </c>
      <c r="MY34">
        <v>13900</v>
      </c>
      <c r="MZ34">
        <v>18900</v>
      </c>
      <c r="NA34">
        <v>25000</v>
      </c>
      <c r="NB34" t="s">
        <v>403</v>
      </c>
      <c r="NC34" t="s">
        <v>403</v>
      </c>
      <c r="ND34" t="s">
        <v>403</v>
      </c>
      <c r="NE34" t="s">
        <v>403</v>
      </c>
      <c r="NF34" t="s">
        <v>403</v>
      </c>
      <c r="NG34" t="s">
        <v>403</v>
      </c>
      <c r="NH34" t="s">
        <v>403</v>
      </c>
      <c r="NI34" t="s">
        <v>403</v>
      </c>
      <c r="NJ34">
        <v>1155</v>
      </c>
      <c r="NK34">
        <v>15000</v>
      </c>
      <c r="NL34">
        <v>21200</v>
      </c>
      <c r="NM34">
        <v>27600</v>
      </c>
      <c r="NN34" t="s">
        <v>403</v>
      </c>
      <c r="NO34" t="s">
        <v>403</v>
      </c>
      <c r="NP34" t="s">
        <v>403</v>
      </c>
      <c r="NQ34" t="s">
        <v>403</v>
      </c>
      <c r="NR34" t="s">
        <v>403</v>
      </c>
      <c r="NS34" t="s">
        <v>403</v>
      </c>
      <c r="NT34" t="s">
        <v>403</v>
      </c>
      <c r="NU34" t="s">
        <v>403</v>
      </c>
      <c r="NV34">
        <v>1190</v>
      </c>
      <c r="NW34">
        <v>14900</v>
      </c>
      <c r="NX34">
        <v>24400</v>
      </c>
      <c r="NY34">
        <v>34500</v>
      </c>
      <c r="NZ34" t="s">
        <v>403</v>
      </c>
      <c r="OA34" t="s">
        <v>403</v>
      </c>
      <c r="OB34" t="s">
        <v>403</v>
      </c>
      <c r="OC34" t="s">
        <v>403</v>
      </c>
      <c r="OD34" t="s">
        <v>403</v>
      </c>
      <c r="OE34" t="s">
        <v>403</v>
      </c>
      <c r="OF34" t="s">
        <v>403</v>
      </c>
      <c r="OG34" t="s">
        <v>403</v>
      </c>
      <c r="OH34">
        <v>1040</v>
      </c>
      <c r="OI34">
        <v>10900</v>
      </c>
      <c r="OJ34">
        <v>15400</v>
      </c>
      <c r="OK34">
        <v>19900</v>
      </c>
      <c r="OL34" t="s">
        <v>403</v>
      </c>
      <c r="OM34" t="s">
        <v>403</v>
      </c>
      <c r="ON34" t="s">
        <v>403</v>
      </c>
      <c r="OO34" t="s">
        <v>403</v>
      </c>
      <c r="OP34" t="s">
        <v>403</v>
      </c>
      <c r="OQ34" t="s">
        <v>403</v>
      </c>
      <c r="OR34" t="s">
        <v>403</v>
      </c>
      <c r="OS34" t="s">
        <v>403</v>
      </c>
      <c r="OT34">
        <v>935</v>
      </c>
      <c r="OU34">
        <v>13100</v>
      </c>
      <c r="OV34">
        <v>17800</v>
      </c>
      <c r="OW34">
        <v>23500</v>
      </c>
      <c r="OX34" t="s">
        <v>403</v>
      </c>
      <c r="OY34" t="s">
        <v>403</v>
      </c>
      <c r="OZ34" t="s">
        <v>403</v>
      </c>
      <c r="PA34" t="s">
        <v>403</v>
      </c>
      <c r="PB34" t="s">
        <v>403</v>
      </c>
      <c r="PC34" t="s">
        <v>403</v>
      </c>
      <c r="PD34" t="s">
        <v>403</v>
      </c>
      <c r="PE34" t="s">
        <v>403</v>
      </c>
      <c r="PF34">
        <v>785</v>
      </c>
      <c r="PG34">
        <v>14000</v>
      </c>
      <c r="PH34">
        <v>20000</v>
      </c>
      <c r="PI34">
        <v>26000</v>
      </c>
      <c r="PJ34" t="s">
        <v>403</v>
      </c>
      <c r="PK34" t="s">
        <v>403</v>
      </c>
      <c r="PL34" t="s">
        <v>403</v>
      </c>
      <c r="PM34" t="s">
        <v>403</v>
      </c>
      <c r="PN34" t="s">
        <v>403</v>
      </c>
      <c r="PO34" t="s">
        <v>403</v>
      </c>
      <c r="PP34" t="s">
        <v>403</v>
      </c>
      <c r="PQ34" t="s">
        <v>403</v>
      </c>
      <c r="PR34">
        <v>810</v>
      </c>
      <c r="PS34">
        <v>13200</v>
      </c>
      <c r="PT34">
        <v>21900</v>
      </c>
      <c r="PU34">
        <v>32100</v>
      </c>
      <c r="PV34" t="s">
        <v>403</v>
      </c>
      <c r="PW34" t="s">
        <v>403</v>
      </c>
      <c r="PX34" t="s">
        <v>403</v>
      </c>
      <c r="PY34" t="s">
        <v>403</v>
      </c>
      <c r="PZ34" t="s">
        <v>403</v>
      </c>
      <c r="QA34" t="s">
        <v>403</v>
      </c>
      <c r="QB34" t="s">
        <v>403</v>
      </c>
      <c r="QC34" t="s">
        <v>403</v>
      </c>
      <c r="QD34">
        <v>470</v>
      </c>
      <c r="QE34">
        <v>12600</v>
      </c>
      <c r="QF34">
        <v>18300</v>
      </c>
      <c r="QG34">
        <v>22700</v>
      </c>
      <c r="QH34" t="s">
        <v>403</v>
      </c>
      <c r="QI34" t="s">
        <v>403</v>
      </c>
      <c r="QJ34" t="s">
        <v>403</v>
      </c>
      <c r="QK34" t="s">
        <v>403</v>
      </c>
      <c r="QL34" t="s">
        <v>403</v>
      </c>
      <c r="QM34" t="s">
        <v>403</v>
      </c>
      <c r="QN34" t="s">
        <v>403</v>
      </c>
      <c r="QO34" t="s">
        <v>403</v>
      </c>
      <c r="QP34">
        <v>405</v>
      </c>
      <c r="QQ34">
        <v>15800</v>
      </c>
      <c r="QR34">
        <v>21400</v>
      </c>
      <c r="QS34">
        <v>27100</v>
      </c>
      <c r="QT34" t="s">
        <v>403</v>
      </c>
      <c r="QU34" t="s">
        <v>403</v>
      </c>
      <c r="QV34" t="s">
        <v>403</v>
      </c>
      <c r="QW34" t="s">
        <v>403</v>
      </c>
      <c r="QX34" t="s">
        <v>403</v>
      </c>
      <c r="QY34" t="s">
        <v>403</v>
      </c>
      <c r="QZ34" t="s">
        <v>403</v>
      </c>
      <c r="RA34" t="s">
        <v>403</v>
      </c>
      <c r="RB34">
        <v>420</v>
      </c>
      <c r="RC34">
        <v>17900</v>
      </c>
      <c r="RD34">
        <v>25100</v>
      </c>
      <c r="RE34">
        <v>31600</v>
      </c>
      <c r="RF34" t="s">
        <v>403</v>
      </c>
      <c r="RG34" t="s">
        <v>403</v>
      </c>
      <c r="RH34" t="s">
        <v>403</v>
      </c>
      <c r="RI34" t="s">
        <v>403</v>
      </c>
      <c r="RJ34" t="s">
        <v>403</v>
      </c>
      <c r="RK34" t="s">
        <v>403</v>
      </c>
      <c r="RL34" t="s">
        <v>403</v>
      </c>
      <c r="RM34" t="s">
        <v>403</v>
      </c>
      <c r="RN34">
        <v>380</v>
      </c>
      <c r="RO34">
        <v>22400</v>
      </c>
      <c r="RP34">
        <v>30600</v>
      </c>
      <c r="RQ34">
        <v>39800</v>
      </c>
    </row>
    <row r="35" spans="2:485" x14ac:dyDescent="0.45">
      <c r="B35"/>
      <c r="E35" t="s">
        <v>1268</v>
      </c>
      <c r="F35" t="s">
        <v>1269</v>
      </c>
      <c r="G35" t="s">
        <v>1270</v>
      </c>
      <c r="H35" t="s">
        <v>1271</v>
      </c>
      <c r="I35" t="s">
        <v>1272</v>
      </c>
      <c r="J35" t="s">
        <v>1273</v>
      </c>
      <c r="K35" t="s">
        <v>1274</v>
      </c>
      <c r="L35" t="s">
        <v>1275</v>
      </c>
      <c r="M35" t="s">
        <v>1276</v>
      </c>
      <c r="N35" t="s">
        <v>1277</v>
      </c>
      <c r="O35" t="s">
        <v>1278</v>
      </c>
      <c r="P35" t="s">
        <v>1279</v>
      </c>
      <c r="Q35" t="s">
        <v>1280</v>
      </c>
      <c r="R35" t="s">
        <v>1281</v>
      </c>
      <c r="S35" t="s">
        <v>1282</v>
      </c>
      <c r="T35" t="s">
        <v>1283</v>
      </c>
      <c r="U35" t="s">
        <v>1284</v>
      </c>
      <c r="V35" t="s">
        <v>1285</v>
      </c>
      <c r="W35" t="s">
        <v>1286</v>
      </c>
      <c r="X35" t="s">
        <v>1287</v>
      </c>
      <c r="Y35" t="s">
        <v>1288</v>
      </c>
      <c r="Z35" t="s">
        <v>1289</v>
      </c>
      <c r="AA35" t="s">
        <v>1290</v>
      </c>
      <c r="AB35" t="s">
        <v>1291</v>
      </c>
      <c r="AC35" t="s">
        <v>1292</v>
      </c>
      <c r="AD35" t="s">
        <v>1293</v>
      </c>
      <c r="AE35" t="s">
        <v>1294</v>
      </c>
      <c r="AF35" t="s">
        <v>1295</v>
      </c>
      <c r="AG35" t="s">
        <v>1296</v>
      </c>
      <c r="AH35" t="s">
        <v>1297</v>
      </c>
      <c r="AI35" t="s">
        <v>1298</v>
      </c>
      <c r="AJ35" t="s">
        <v>1299</v>
      </c>
      <c r="AK35" t="s">
        <v>1300</v>
      </c>
      <c r="AL35" t="s">
        <v>1301</v>
      </c>
      <c r="AM35" t="s">
        <v>1302</v>
      </c>
      <c r="AN35" t="s">
        <v>1279</v>
      </c>
      <c r="AO35" t="s">
        <v>1303</v>
      </c>
      <c r="AP35">
        <v>195</v>
      </c>
      <c r="AQ35">
        <v>36.9</v>
      </c>
      <c r="AR35">
        <v>125</v>
      </c>
      <c r="AS35">
        <v>15</v>
      </c>
      <c r="AT35">
        <v>1.7</v>
      </c>
      <c r="AU35">
        <v>4.9000000000000004</v>
      </c>
      <c r="AV35">
        <v>7.8</v>
      </c>
      <c r="AW35">
        <v>46.5</v>
      </c>
      <c r="AX35" t="s">
        <v>403</v>
      </c>
      <c r="AY35" t="s">
        <v>403</v>
      </c>
      <c r="AZ35" t="s">
        <v>403</v>
      </c>
      <c r="BA35" t="s">
        <v>403</v>
      </c>
      <c r="BB35">
        <v>155</v>
      </c>
      <c r="BC35">
        <v>51.9</v>
      </c>
      <c r="BD35">
        <v>75</v>
      </c>
      <c r="BE35">
        <v>27.4</v>
      </c>
      <c r="BF35">
        <v>1.9</v>
      </c>
      <c r="BG35">
        <v>12.4</v>
      </c>
      <c r="BH35">
        <v>13.7</v>
      </c>
      <c r="BI35">
        <v>18.8</v>
      </c>
      <c r="BJ35">
        <v>15</v>
      </c>
      <c r="BK35">
        <v>12300</v>
      </c>
      <c r="BL35">
        <v>23200</v>
      </c>
      <c r="BM35">
        <v>29200</v>
      </c>
      <c r="BN35">
        <v>135</v>
      </c>
      <c r="BO35">
        <v>58.7</v>
      </c>
      <c r="BP35">
        <v>55</v>
      </c>
      <c r="BQ35">
        <v>22.9</v>
      </c>
      <c r="BR35">
        <v>2.2999999999999998</v>
      </c>
      <c r="BS35">
        <v>10.5</v>
      </c>
      <c r="BT35">
        <v>12.8</v>
      </c>
      <c r="BU35">
        <v>16.100000000000001</v>
      </c>
      <c r="BV35">
        <v>15</v>
      </c>
      <c r="BW35">
        <v>20000</v>
      </c>
      <c r="BX35">
        <v>22500</v>
      </c>
      <c r="BY35">
        <v>27600</v>
      </c>
      <c r="BZ35">
        <v>70</v>
      </c>
      <c r="CA35">
        <v>38.6</v>
      </c>
      <c r="CB35">
        <v>45</v>
      </c>
      <c r="CC35">
        <v>32.1</v>
      </c>
      <c r="CD35">
        <v>1.4</v>
      </c>
      <c r="CE35">
        <v>26.4</v>
      </c>
      <c r="CF35">
        <v>26.4</v>
      </c>
      <c r="CG35">
        <v>27.9</v>
      </c>
      <c r="CH35">
        <v>15</v>
      </c>
      <c r="CI35">
        <v>26400</v>
      </c>
      <c r="CJ35">
        <v>30100</v>
      </c>
      <c r="CK35">
        <v>41700</v>
      </c>
      <c r="CL35">
        <v>110</v>
      </c>
      <c r="CM35">
        <v>39.4</v>
      </c>
      <c r="CN35">
        <v>70</v>
      </c>
      <c r="CO35">
        <v>16.3</v>
      </c>
      <c r="CP35">
        <v>2.5</v>
      </c>
      <c r="CQ35">
        <v>6.1</v>
      </c>
      <c r="CR35">
        <v>10.1</v>
      </c>
      <c r="CS35">
        <v>41.8</v>
      </c>
      <c r="CT35" t="s">
        <v>403</v>
      </c>
      <c r="CU35" t="s">
        <v>403</v>
      </c>
      <c r="CV35" t="s">
        <v>403</v>
      </c>
      <c r="CW35" t="s">
        <v>403</v>
      </c>
      <c r="CX35">
        <v>90</v>
      </c>
      <c r="CY35">
        <v>51.9</v>
      </c>
      <c r="CZ35">
        <v>45</v>
      </c>
      <c r="DA35">
        <v>25.9</v>
      </c>
      <c r="DB35">
        <v>1.1000000000000001</v>
      </c>
      <c r="DC35">
        <v>14.3</v>
      </c>
      <c r="DD35">
        <v>14.3</v>
      </c>
      <c r="DE35">
        <v>21</v>
      </c>
      <c r="DF35" t="s">
        <v>403</v>
      </c>
      <c r="DG35" t="s">
        <v>403</v>
      </c>
      <c r="DH35" t="s">
        <v>403</v>
      </c>
      <c r="DI35" t="s">
        <v>403</v>
      </c>
      <c r="DJ35">
        <v>80</v>
      </c>
      <c r="DK35">
        <v>62.3</v>
      </c>
      <c r="DL35">
        <v>30</v>
      </c>
      <c r="DM35">
        <v>19.5</v>
      </c>
      <c r="DN35">
        <v>3.8</v>
      </c>
      <c r="DO35">
        <v>10</v>
      </c>
      <c r="DP35">
        <v>11.3</v>
      </c>
      <c r="DQ35">
        <v>14.4</v>
      </c>
      <c r="DR35" t="s">
        <v>403</v>
      </c>
      <c r="DS35" t="s">
        <v>403</v>
      </c>
      <c r="DT35" t="s">
        <v>403</v>
      </c>
      <c r="DU35" t="s">
        <v>403</v>
      </c>
      <c r="DV35">
        <v>50</v>
      </c>
      <c r="DW35">
        <v>37.9</v>
      </c>
      <c r="DX35">
        <v>30</v>
      </c>
      <c r="DY35">
        <v>27.4</v>
      </c>
      <c r="DZ35">
        <v>0</v>
      </c>
      <c r="EA35">
        <v>32.6</v>
      </c>
      <c r="EB35">
        <v>32.6</v>
      </c>
      <c r="EC35">
        <v>34.700000000000003</v>
      </c>
      <c r="ED35">
        <v>15</v>
      </c>
      <c r="EE35">
        <v>26400</v>
      </c>
      <c r="EF35">
        <v>29900</v>
      </c>
      <c r="EG35">
        <v>36600</v>
      </c>
      <c r="EH35">
        <v>80</v>
      </c>
      <c r="EI35">
        <v>33.5</v>
      </c>
      <c r="EJ35">
        <v>55</v>
      </c>
      <c r="EK35">
        <v>13.2</v>
      </c>
      <c r="EL35">
        <v>0.6</v>
      </c>
      <c r="EM35">
        <v>3.4</v>
      </c>
      <c r="EN35">
        <v>4.5999999999999996</v>
      </c>
      <c r="EO35">
        <v>52.8</v>
      </c>
      <c r="EP35" t="s">
        <v>403</v>
      </c>
      <c r="EQ35" t="s">
        <v>403</v>
      </c>
      <c r="ER35" t="s">
        <v>403</v>
      </c>
      <c r="ES35" t="s">
        <v>403</v>
      </c>
      <c r="ET35">
        <v>65</v>
      </c>
      <c r="EU35">
        <v>51.8</v>
      </c>
      <c r="EV35">
        <v>30</v>
      </c>
      <c r="EW35">
        <v>29.3</v>
      </c>
      <c r="EX35">
        <v>3</v>
      </c>
      <c r="EY35">
        <v>9.9</v>
      </c>
      <c r="EZ35">
        <v>12.9</v>
      </c>
      <c r="FA35">
        <v>15.9</v>
      </c>
      <c r="FB35" t="s">
        <v>403</v>
      </c>
      <c r="FC35" t="s">
        <v>403</v>
      </c>
      <c r="FD35" t="s">
        <v>403</v>
      </c>
      <c r="FE35" t="s">
        <v>403</v>
      </c>
      <c r="FF35">
        <v>55</v>
      </c>
      <c r="FG35">
        <v>53.2</v>
      </c>
      <c r="FH35">
        <v>25</v>
      </c>
      <c r="FI35">
        <v>28.1</v>
      </c>
      <c r="FJ35">
        <v>0</v>
      </c>
      <c r="FK35">
        <v>11.2</v>
      </c>
      <c r="FL35">
        <v>15</v>
      </c>
      <c r="FM35">
        <v>18.7</v>
      </c>
      <c r="FN35" t="s">
        <v>403</v>
      </c>
      <c r="FO35" t="s">
        <v>403</v>
      </c>
      <c r="FP35" t="s">
        <v>403</v>
      </c>
      <c r="FQ35" t="s">
        <v>403</v>
      </c>
      <c r="FR35">
        <v>20</v>
      </c>
      <c r="FS35">
        <v>40</v>
      </c>
      <c r="FT35">
        <v>15</v>
      </c>
      <c r="FU35">
        <v>42.2</v>
      </c>
      <c r="FV35">
        <v>4.4000000000000004</v>
      </c>
      <c r="FW35">
        <v>13.3</v>
      </c>
      <c r="FX35">
        <v>13.3</v>
      </c>
      <c r="FY35">
        <v>13.3</v>
      </c>
      <c r="FZ35" t="s">
        <v>403</v>
      </c>
      <c r="GA35" t="s">
        <v>403</v>
      </c>
      <c r="GB35" t="s">
        <v>403</v>
      </c>
      <c r="GC35" t="s">
        <v>403</v>
      </c>
      <c r="GD35">
        <v>180</v>
      </c>
      <c r="GE35">
        <v>27</v>
      </c>
      <c r="GF35">
        <v>130</v>
      </c>
      <c r="GG35">
        <v>17.399999999999999</v>
      </c>
      <c r="GH35">
        <v>5.7</v>
      </c>
      <c r="GI35">
        <v>6.5</v>
      </c>
      <c r="GJ35">
        <v>10.9</v>
      </c>
      <c r="GK35">
        <v>49.9</v>
      </c>
      <c r="GL35" t="s">
        <v>403</v>
      </c>
      <c r="GM35" t="s">
        <v>403</v>
      </c>
      <c r="GN35" t="s">
        <v>403</v>
      </c>
      <c r="GO35" t="s">
        <v>403</v>
      </c>
      <c r="GP35">
        <v>150</v>
      </c>
      <c r="GQ35">
        <v>52.9</v>
      </c>
      <c r="GR35">
        <v>70</v>
      </c>
      <c r="GS35">
        <v>33.4</v>
      </c>
      <c r="GT35">
        <v>2</v>
      </c>
      <c r="GU35">
        <v>4.7</v>
      </c>
      <c r="GV35">
        <v>6.7</v>
      </c>
      <c r="GW35">
        <v>11.7</v>
      </c>
      <c r="GX35" t="s">
        <v>403</v>
      </c>
      <c r="GY35" t="s">
        <v>403</v>
      </c>
      <c r="GZ35" t="s">
        <v>403</v>
      </c>
      <c r="HA35" t="s">
        <v>403</v>
      </c>
      <c r="HB35">
        <v>110</v>
      </c>
      <c r="HC35">
        <v>52.9</v>
      </c>
      <c r="HD35">
        <v>55</v>
      </c>
      <c r="HE35">
        <v>29.3</v>
      </c>
      <c r="HF35">
        <v>3.6</v>
      </c>
      <c r="HG35">
        <v>12.9</v>
      </c>
      <c r="HH35">
        <v>13.8</v>
      </c>
      <c r="HI35">
        <v>14.3</v>
      </c>
      <c r="HJ35">
        <v>15</v>
      </c>
      <c r="HK35">
        <v>18400</v>
      </c>
      <c r="HL35">
        <v>22100</v>
      </c>
      <c r="HM35">
        <v>27800</v>
      </c>
      <c r="HN35">
        <v>40</v>
      </c>
      <c r="HO35">
        <v>47</v>
      </c>
      <c r="HP35">
        <v>20</v>
      </c>
      <c r="HQ35">
        <v>24.8</v>
      </c>
      <c r="HR35">
        <v>0.9</v>
      </c>
      <c r="HS35">
        <v>23.5</v>
      </c>
      <c r="HT35">
        <v>26.1</v>
      </c>
      <c r="HU35">
        <v>27.4</v>
      </c>
      <c r="HV35" t="s">
        <v>403</v>
      </c>
      <c r="HW35" t="s">
        <v>403</v>
      </c>
      <c r="HX35" t="s">
        <v>403</v>
      </c>
      <c r="HY35" t="s">
        <v>403</v>
      </c>
      <c r="HZ35">
        <v>110</v>
      </c>
      <c r="IA35">
        <v>25.5</v>
      </c>
      <c r="IB35">
        <v>80</v>
      </c>
      <c r="IC35">
        <v>23.3</v>
      </c>
      <c r="ID35">
        <v>5</v>
      </c>
      <c r="IE35">
        <v>9.3000000000000007</v>
      </c>
      <c r="IF35">
        <v>14.8</v>
      </c>
      <c r="IG35">
        <v>46.1</v>
      </c>
      <c r="IH35" t="s">
        <v>403</v>
      </c>
      <c r="II35" t="s">
        <v>403</v>
      </c>
      <c r="IJ35" t="s">
        <v>403</v>
      </c>
      <c r="IK35" t="s">
        <v>403</v>
      </c>
      <c r="IL35">
        <v>95</v>
      </c>
      <c r="IM35">
        <v>54.2</v>
      </c>
      <c r="IN35">
        <v>45</v>
      </c>
      <c r="IO35">
        <v>34.4</v>
      </c>
      <c r="IP35">
        <v>1</v>
      </c>
      <c r="IQ35">
        <v>3.6</v>
      </c>
      <c r="IR35">
        <v>5.7</v>
      </c>
      <c r="IS35">
        <v>10.4</v>
      </c>
      <c r="IT35" t="s">
        <v>403</v>
      </c>
      <c r="IU35" t="s">
        <v>403</v>
      </c>
      <c r="IV35" t="s">
        <v>403</v>
      </c>
      <c r="IW35" t="s">
        <v>403</v>
      </c>
      <c r="IX35">
        <v>80</v>
      </c>
      <c r="IY35">
        <v>55</v>
      </c>
      <c r="IZ35">
        <v>35</v>
      </c>
      <c r="JA35">
        <v>30.2</v>
      </c>
      <c r="JB35">
        <v>2.6</v>
      </c>
      <c r="JC35">
        <v>12.2</v>
      </c>
      <c r="JD35">
        <v>12.2</v>
      </c>
      <c r="JE35">
        <v>12.2</v>
      </c>
      <c r="JF35" t="s">
        <v>403</v>
      </c>
      <c r="JG35" t="s">
        <v>403</v>
      </c>
      <c r="JH35" t="s">
        <v>403</v>
      </c>
      <c r="JI35" t="s">
        <v>403</v>
      </c>
      <c r="JJ35">
        <v>25</v>
      </c>
      <c r="JK35">
        <v>56.2</v>
      </c>
      <c r="JL35">
        <v>10</v>
      </c>
      <c r="JM35">
        <v>25</v>
      </c>
      <c r="JN35">
        <v>0</v>
      </c>
      <c r="JO35">
        <v>16.7</v>
      </c>
      <c r="JP35">
        <v>16.7</v>
      </c>
      <c r="JQ35">
        <v>18.8</v>
      </c>
      <c r="JR35" t="s">
        <v>403</v>
      </c>
      <c r="JS35" t="s">
        <v>403</v>
      </c>
      <c r="JT35" t="s">
        <v>403</v>
      </c>
      <c r="JU35" t="s">
        <v>403</v>
      </c>
      <c r="JV35">
        <v>70</v>
      </c>
      <c r="JW35">
        <v>29.2</v>
      </c>
      <c r="JX35">
        <v>50</v>
      </c>
      <c r="JY35">
        <v>8.4</v>
      </c>
      <c r="JZ35">
        <v>6.7</v>
      </c>
      <c r="KA35">
        <v>2.1</v>
      </c>
      <c r="KB35">
        <v>4.9000000000000004</v>
      </c>
      <c r="KC35">
        <v>55.8</v>
      </c>
      <c r="KD35" t="s">
        <v>403</v>
      </c>
      <c r="KE35" t="s">
        <v>403</v>
      </c>
      <c r="KF35" t="s">
        <v>403</v>
      </c>
      <c r="KG35" t="s">
        <v>403</v>
      </c>
      <c r="KH35">
        <v>55</v>
      </c>
      <c r="KI35">
        <v>50.6</v>
      </c>
      <c r="KJ35">
        <v>25</v>
      </c>
      <c r="KK35">
        <v>31.7</v>
      </c>
      <c r="KL35">
        <v>3.7</v>
      </c>
      <c r="KM35">
        <v>6.5</v>
      </c>
      <c r="KN35">
        <v>8.4</v>
      </c>
      <c r="KO35">
        <v>14</v>
      </c>
      <c r="KP35" t="s">
        <v>403</v>
      </c>
      <c r="KQ35" t="s">
        <v>403</v>
      </c>
      <c r="KR35" t="s">
        <v>403</v>
      </c>
      <c r="KS35" t="s">
        <v>403</v>
      </c>
      <c r="KT35">
        <v>35</v>
      </c>
      <c r="KU35">
        <v>47.9</v>
      </c>
      <c r="KV35">
        <v>20</v>
      </c>
      <c r="KW35">
        <v>27.4</v>
      </c>
      <c r="KX35">
        <v>5.8</v>
      </c>
      <c r="KY35">
        <v>14.5</v>
      </c>
      <c r="KZ35">
        <v>17.399999999999999</v>
      </c>
      <c r="LA35">
        <v>18.899999999999999</v>
      </c>
      <c r="LB35" t="s">
        <v>403</v>
      </c>
      <c r="LC35" t="s">
        <v>403</v>
      </c>
      <c r="LD35" t="s">
        <v>403</v>
      </c>
      <c r="LE35" t="s">
        <v>403</v>
      </c>
      <c r="LF35">
        <v>15</v>
      </c>
      <c r="LG35">
        <v>31.4</v>
      </c>
      <c r="LH35">
        <v>10</v>
      </c>
      <c r="LI35">
        <v>24.4</v>
      </c>
      <c r="LJ35">
        <v>2.2999999999999998</v>
      </c>
      <c r="LK35">
        <v>34.9</v>
      </c>
      <c r="LL35">
        <v>41.9</v>
      </c>
      <c r="LM35">
        <v>41.9</v>
      </c>
      <c r="LN35" t="s">
        <v>403</v>
      </c>
      <c r="LO35" t="s">
        <v>403</v>
      </c>
      <c r="LP35" t="s">
        <v>403</v>
      </c>
      <c r="LQ35" t="s">
        <v>403</v>
      </c>
      <c r="LR35">
        <v>155</v>
      </c>
      <c r="LS35">
        <v>32</v>
      </c>
      <c r="LT35">
        <v>105</v>
      </c>
      <c r="LU35">
        <v>13.2</v>
      </c>
      <c r="LV35">
        <v>2.6</v>
      </c>
      <c r="LW35">
        <v>8.1999999999999993</v>
      </c>
      <c r="LX35">
        <v>14.3</v>
      </c>
      <c r="LY35">
        <v>52.1</v>
      </c>
      <c r="LZ35" t="s">
        <v>403</v>
      </c>
      <c r="MA35" t="s">
        <v>403</v>
      </c>
      <c r="MB35" t="s">
        <v>403</v>
      </c>
      <c r="MC35" t="s">
        <v>403</v>
      </c>
      <c r="MD35">
        <v>155</v>
      </c>
      <c r="ME35">
        <v>32</v>
      </c>
      <c r="MF35">
        <v>105</v>
      </c>
      <c r="MG35">
        <v>13.2</v>
      </c>
      <c r="MH35">
        <v>2.6</v>
      </c>
      <c r="MI35">
        <v>8.1999999999999993</v>
      </c>
      <c r="MJ35">
        <v>14.3</v>
      </c>
      <c r="MK35">
        <v>52.1</v>
      </c>
      <c r="ML35" t="s">
        <v>403</v>
      </c>
      <c r="MM35" t="s">
        <v>403</v>
      </c>
      <c r="MN35" t="s">
        <v>403</v>
      </c>
      <c r="MO35" t="s">
        <v>403</v>
      </c>
      <c r="MP35">
        <v>135</v>
      </c>
      <c r="MQ35">
        <v>58.7</v>
      </c>
      <c r="MR35">
        <v>55</v>
      </c>
      <c r="MS35">
        <v>21</v>
      </c>
      <c r="MT35">
        <v>1.1000000000000001</v>
      </c>
      <c r="MU35">
        <v>9</v>
      </c>
      <c r="MV35">
        <v>13.9</v>
      </c>
      <c r="MW35">
        <v>19.2</v>
      </c>
      <c r="MX35" t="s">
        <v>403</v>
      </c>
      <c r="MY35" t="s">
        <v>403</v>
      </c>
      <c r="MZ35" t="s">
        <v>403</v>
      </c>
      <c r="NA35" t="s">
        <v>403</v>
      </c>
      <c r="NB35">
        <v>105</v>
      </c>
      <c r="NC35">
        <v>45</v>
      </c>
      <c r="ND35">
        <v>55</v>
      </c>
      <c r="NE35">
        <v>30.9</v>
      </c>
      <c r="NF35">
        <v>1.9</v>
      </c>
      <c r="NG35">
        <v>12.1</v>
      </c>
      <c r="NH35">
        <v>15.9</v>
      </c>
      <c r="NI35">
        <v>22.2</v>
      </c>
      <c r="NJ35" t="s">
        <v>403</v>
      </c>
      <c r="NK35" t="s">
        <v>403</v>
      </c>
      <c r="NL35" t="s">
        <v>403</v>
      </c>
      <c r="NM35" t="s">
        <v>403</v>
      </c>
      <c r="NN35">
        <v>70</v>
      </c>
      <c r="NO35">
        <v>51.1</v>
      </c>
      <c r="NP35">
        <v>35</v>
      </c>
      <c r="NQ35">
        <v>31.3</v>
      </c>
      <c r="NR35">
        <v>1.5</v>
      </c>
      <c r="NS35">
        <v>13.9</v>
      </c>
      <c r="NT35">
        <v>13.9</v>
      </c>
      <c r="NU35">
        <v>16.100000000000001</v>
      </c>
      <c r="NV35" t="s">
        <v>403</v>
      </c>
      <c r="NW35" t="s">
        <v>403</v>
      </c>
      <c r="NX35" t="s">
        <v>403</v>
      </c>
      <c r="NY35" t="s">
        <v>403</v>
      </c>
      <c r="NZ35">
        <v>90</v>
      </c>
      <c r="OA35">
        <v>32.1</v>
      </c>
      <c r="OB35">
        <v>60</v>
      </c>
      <c r="OC35">
        <v>9.8000000000000007</v>
      </c>
      <c r="OD35">
        <v>2.2000000000000002</v>
      </c>
      <c r="OE35">
        <v>8.6</v>
      </c>
      <c r="OF35">
        <v>14.4</v>
      </c>
      <c r="OG35">
        <v>55.9</v>
      </c>
      <c r="OH35" t="s">
        <v>403</v>
      </c>
      <c r="OI35" t="s">
        <v>403</v>
      </c>
      <c r="OJ35" t="s">
        <v>403</v>
      </c>
      <c r="OK35" t="s">
        <v>403</v>
      </c>
      <c r="OL35">
        <v>80</v>
      </c>
      <c r="OM35">
        <v>62.3</v>
      </c>
      <c r="ON35">
        <v>30</v>
      </c>
      <c r="OO35">
        <v>18.2</v>
      </c>
      <c r="OP35">
        <v>1.9</v>
      </c>
      <c r="OQ35">
        <v>8.8000000000000007</v>
      </c>
      <c r="OR35">
        <v>15.7</v>
      </c>
      <c r="OS35">
        <v>17.600000000000001</v>
      </c>
      <c r="OT35" t="s">
        <v>403</v>
      </c>
      <c r="OU35" t="s">
        <v>403</v>
      </c>
      <c r="OV35" t="s">
        <v>403</v>
      </c>
      <c r="OW35" t="s">
        <v>403</v>
      </c>
      <c r="OX35">
        <v>65</v>
      </c>
      <c r="OY35">
        <v>40.200000000000003</v>
      </c>
      <c r="OZ35">
        <v>40</v>
      </c>
      <c r="PA35">
        <v>34.6</v>
      </c>
      <c r="PB35">
        <v>3.1</v>
      </c>
      <c r="PC35">
        <v>8.6999999999999993</v>
      </c>
      <c r="PD35">
        <v>13.4</v>
      </c>
      <c r="PE35">
        <v>22</v>
      </c>
      <c r="PF35" t="s">
        <v>403</v>
      </c>
      <c r="PG35" t="s">
        <v>403</v>
      </c>
      <c r="PH35" t="s">
        <v>403</v>
      </c>
      <c r="PI35" t="s">
        <v>403</v>
      </c>
      <c r="PJ35">
        <v>40</v>
      </c>
      <c r="PK35">
        <v>57.2</v>
      </c>
      <c r="PL35">
        <v>15</v>
      </c>
      <c r="PM35">
        <v>25</v>
      </c>
      <c r="PN35">
        <v>0</v>
      </c>
      <c r="PO35">
        <v>17.8</v>
      </c>
      <c r="PP35">
        <v>17.8</v>
      </c>
      <c r="PQ35">
        <v>17.8</v>
      </c>
      <c r="PR35" t="s">
        <v>403</v>
      </c>
      <c r="PS35" t="s">
        <v>403</v>
      </c>
      <c r="PT35" t="s">
        <v>403</v>
      </c>
      <c r="PU35" t="s">
        <v>403</v>
      </c>
      <c r="PV35">
        <v>65</v>
      </c>
      <c r="PW35">
        <v>32</v>
      </c>
      <c r="PX35">
        <v>45</v>
      </c>
      <c r="PY35">
        <v>17.899999999999999</v>
      </c>
      <c r="PZ35">
        <v>3</v>
      </c>
      <c r="QA35">
        <v>7.6</v>
      </c>
      <c r="QB35">
        <v>14.1</v>
      </c>
      <c r="QC35">
        <v>47</v>
      </c>
      <c r="QD35" t="s">
        <v>403</v>
      </c>
      <c r="QE35" t="s">
        <v>403</v>
      </c>
      <c r="QF35" t="s">
        <v>403</v>
      </c>
      <c r="QG35" t="s">
        <v>403</v>
      </c>
      <c r="QH35">
        <v>55</v>
      </c>
      <c r="QI35">
        <v>53.2</v>
      </c>
      <c r="QJ35">
        <v>25</v>
      </c>
      <c r="QK35">
        <v>25.2</v>
      </c>
      <c r="QL35">
        <v>0</v>
      </c>
      <c r="QM35">
        <v>9.4</v>
      </c>
      <c r="QN35">
        <v>11.2</v>
      </c>
      <c r="QO35">
        <v>21.5</v>
      </c>
      <c r="QP35" t="s">
        <v>403</v>
      </c>
      <c r="QQ35" t="s">
        <v>403</v>
      </c>
      <c r="QR35" t="s">
        <v>403</v>
      </c>
      <c r="QS35" t="s">
        <v>403</v>
      </c>
      <c r="QT35">
        <v>55</v>
      </c>
      <c r="QU35">
        <v>53.2</v>
      </c>
      <c r="QV35">
        <v>25</v>
      </c>
      <c r="QW35">
        <v>28.1</v>
      </c>
      <c r="QX35">
        <v>0</v>
      </c>
      <c r="QY35">
        <v>11.2</v>
      </c>
      <c r="QZ35">
        <v>15</v>
      </c>
      <c r="RA35">
        <v>18.7</v>
      </c>
      <c r="RB35" t="s">
        <v>403</v>
      </c>
      <c r="RC35" t="s">
        <v>403</v>
      </c>
      <c r="RD35" t="s">
        <v>403</v>
      </c>
      <c r="RE35" t="s">
        <v>403</v>
      </c>
      <c r="RF35">
        <v>30</v>
      </c>
      <c r="RG35">
        <v>42.8</v>
      </c>
      <c r="RH35">
        <v>15</v>
      </c>
      <c r="RI35">
        <v>39.9</v>
      </c>
      <c r="RJ35">
        <v>3.5</v>
      </c>
      <c r="RK35">
        <v>8.6999999999999993</v>
      </c>
      <c r="RL35">
        <v>8.6999999999999993</v>
      </c>
      <c r="RM35">
        <v>13.9</v>
      </c>
      <c r="RN35" t="s">
        <v>403</v>
      </c>
      <c r="RO35" t="s">
        <v>403</v>
      </c>
      <c r="RP35" t="s">
        <v>403</v>
      </c>
      <c r="RQ35" t="s">
        <v>403</v>
      </c>
    </row>
    <row r="36" spans="2:485" x14ac:dyDescent="0.45">
      <c r="B36"/>
      <c r="E36" t="s">
        <v>1304</v>
      </c>
      <c r="F36" t="s">
        <v>1305</v>
      </c>
      <c r="G36" t="s">
        <v>1306</v>
      </c>
      <c r="H36" t="s">
        <v>1307</v>
      </c>
      <c r="I36" t="s">
        <v>1308</v>
      </c>
      <c r="J36" t="s">
        <v>1309</v>
      </c>
      <c r="K36" t="s">
        <v>1310</v>
      </c>
      <c r="L36" t="s">
        <v>1311</v>
      </c>
      <c r="M36" t="s">
        <v>1312</v>
      </c>
      <c r="N36" t="s">
        <v>1313</v>
      </c>
      <c r="O36" t="s">
        <v>1314</v>
      </c>
      <c r="P36" t="s">
        <v>1315</v>
      </c>
      <c r="Q36" t="s">
        <v>1316</v>
      </c>
      <c r="R36" t="s">
        <v>1317</v>
      </c>
      <c r="S36" t="s">
        <v>1318</v>
      </c>
      <c r="T36" t="s">
        <v>1319</v>
      </c>
      <c r="U36" t="s">
        <v>1320</v>
      </c>
      <c r="V36" t="s">
        <v>1321</v>
      </c>
      <c r="W36" t="s">
        <v>1322</v>
      </c>
      <c r="X36" t="s">
        <v>1323</v>
      </c>
      <c r="Y36" t="s">
        <v>1324</v>
      </c>
      <c r="Z36" t="s">
        <v>1325</v>
      </c>
      <c r="AA36" t="s">
        <v>1326</v>
      </c>
      <c r="AB36" t="s">
        <v>1327</v>
      </c>
      <c r="AC36" t="s">
        <v>1328</v>
      </c>
      <c r="AD36" t="s">
        <v>1329</v>
      </c>
      <c r="AE36" t="s">
        <v>1330</v>
      </c>
      <c r="AF36" t="s">
        <v>1331</v>
      </c>
      <c r="AG36" t="s">
        <v>1332</v>
      </c>
      <c r="AH36" t="s">
        <v>1333</v>
      </c>
      <c r="AI36" t="s">
        <v>1334</v>
      </c>
      <c r="AJ36" t="s">
        <v>1335</v>
      </c>
      <c r="AK36" t="s">
        <v>1336</v>
      </c>
      <c r="AL36" t="s">
        <v>1337</v>
      </c>
      <c r="AM36" t="s">
        <v>1338</v>
      </c>
      <c r="AN36" t="s">
        <v>1315</v>
      </c>
      <c r="AO36" t="s">
        <v>1339</v>
      </c>
      <c r="AP36">
        <v>155</v>
      </c>
      <c r="AQ36">
        <v>16</v>
      </c>
      <c r="AR36">
        <v>130</v>
      </c>
      <c r="AS36">
        <v>13.9</v>
      </c>
      <c r="AT36">
        <v>3.8</v>
      </c>
      <c r="AU36">
        <v>13</v>
      </c>
      <c r="AV36">
        <v>32.4</v>
      </c>
      <c r="AW36">
        <v>66.3</v>
      </c>
      <c r="AX36">
        <v>20</v>
      </c>
      <c r="AY36">
        <v>20200</v>
      </c>
      <c r="AZ36">
        <v>22600</v>
      </c>
      <c r="BA36">
        <v>37100</v>
      </c>
      <c r="BB36">
        <v>150</v>
      </c>
      <c r="BC36">
        <v>30.6</v>
      </c>
      <c r="BD36">
        <v>105</v>
      </c>
      <c r="BE36">
        <v>13.5</v>
      </c>
      <c r="BF36">
        <v>5</v>
      </c>
      <c r="BG36">
        <v>18.3</v>
      </c>
      <c r="BH36">
        <v>32.299999999999997</v>
      </c>
      <c r="BI36">
        <v>50.9</v>
      </c>
      <c r="BJ36">
        <v>25</v>
      </c>
      <c r="BK36">
        <v>23500</v>
      </c>
      <c r="BL36">
        <v>30800</v>
      </c>
      <c r="BM36">
        <v>37300</v>
      </c>
      <c r="BN36">
        <v>105</v>
      </c>
      <c r="BO36">
        <v>23.4</v>
      </c>
      <c r="BP36">
        <v>80</v>
      </c>
      <c r="BQ36">
        <v>16.899999999999999</v>
      </c>
      <c r="BR36">
        <v>3.3</v>
      </c>
      <c r="BS36">
        <v>32.1</v>
      </c>
      <c r="BT36">
        <v>48.8</v>
      </c>
      <c r="BU36">
        <v>56.4</v>
      </c>
      <c r="BV36">
        <v>30</v>
      </c>
      <c r="BW36">
        <v>33800</v>
      </c>
      <c r="BX36">
        <v>42500</v>
      </c>
      <c r="BY36">
        <v>49900</v>
      </c>
      <c r="BZ36">
        <v>80</v>
      </c>
      <c r="CA36">
        <v>36.700000000000003</v>
      </c>
      <c r="CB36">
        <v>50</v>
      </c>
      <c r="CC36">
        <v>33.9</v>
      </c>
      <c r="CD36">
        <v>1.3</v>
      </c>
      <c r="CE36">
        <v>25</v>
      </c>
      <c r="CF36">
        <v>28.2</v>
      </c>
      <c r="CG36">
        <v>28.2</v>
      </c>
      <c r="CH36">
        <v>20</v>
      </c>
      <c r="CI36">
        <v>24400</v>
      </c>
      <c r="CJ36">
        <v>34900</v>
      </c>
      <c r="CK36">
        <v>54200</v>
      </c>
      <c r="CL36">
        <v>50</v>
      </c>
      <c r="CM36">
        <v>6.8</v>
      </c>
      <c r="CN36">
        <v>50</v>
      </c>
      <c r="CO36">
        <v>9.6999999999999993</v>
      </c>
      <c r="CP36">
        <v>5.8</v>
      </c>
      <c r="CQ36">
        <v>12.6</v>
      </c>
      <c r="CR36">
        <v>43.7</v>
      </c>
      <c r="CS36">
        <v>77.7</v>
      </c>
      <c r="CT36" t="s">
        <v>403</v>
      </c>
      <c r="CU36" t="s">
        <v>403</v>
      </c>
      <c r="CV36" t="s">
        <v>403</v>
      </c>
      <c r="CW36" t="s">
        <v>403</v>
      </c>
      <c r="CX36">
        <v>40</v>
      </c>
      <c r="CY36">
        <v>36.1</v>
      </c>
      <c r="CZ36">
        <v>25</v>
      </c>
      <c r="DA36">
        <v>7.7</v>
      </c>
      <c r="DB36">
        <v>5.2</v>
      </c>
      <c r="DC36">
        <v>21.5</v>
      </c>
      <c r="DD36">
        <v>38.200000000000003</v>
      </c>
      <c r="DE36">
        <v>51.1</v>
      </c>
      <c r="DF36" t="s">
        <v>403</v>
      </c>
      <c r="DG36" t="s">
        <v>403</v>
      </c>
      <c r="DH36" t="s">
        <v>403</v>
      </c>
      <c r="DI36" t="s">
        <v>403</v>
      </c>
      <c r="DJ36">
        <v>35</v>
      </c>
      <c r="DK36">
        <v>33.200000000000003</v>
      </c>
      <c r="DL36">
        <v>20</v>
      </c>
      <c r="DM36">
        <v>18.100000000000001</v>
      </c>
      <c r="DN36">
        <v>6</v>
      </c>
      <c r="DO36">
        <v>26.1</v>
      </c>
      <c r="DP36">
        <v>36.700000000000003</v>
      </c>
      <c r="DQ36">
        <v>42.7</v>
      </c>
      <c r="DR36" t="s">
        <v>403</v>
      </c>
      <c r="DS36" t="s">
        <v>403</v>
      </c>
      <c r="DT36" t="s">
        <v>403</v>
      </c>
      <c r="DU36" t="s">
        <v>403</v>
      </c>
      <c r="DV36">
        <v>25</v>
      </c>
      <c r="DW36">
        <v>34.200000000000003</v>
      </c>
      <c r="DX36">
        <v>15</v>
      </c>
      <c r="DY36">
        <v>31</v>
      </c>
      <c r="DZ36">
        <v>0</v>
      </c>
      <c r="EA36">
        <v>34.799999999999997</v>
      </c>
      <c r="EB36">
        <v>34.799999999999997</v>
      </c>
      <c r="EC36">
        <v>34.799999999999997</v>
      </c>
      <c r="ED36" t="s">
        <v>403</v>
      </c>
      <c r="EE36" t="s">
        <v>403</v>
      </c>
      <c r="EF36" t="s">
        <v>403</v>
      </c>
      <c r="EG36" t="s">
        <v>403</v>
      </c>
      <c r="EH36">
        <v>105</v>
      </c>
      <c r="EI36">
        <v>20.6</v>
      </c>
      <c r="EJ36">
        <v>85</v>
      </c>
      <c r="EK36">
        <v>15.9</v>
      </c>
      <c r="EL36">
        <v>2.9</v>
      </c>
      <c r="EM36">
        <v>13.2</v>
      </c>
      <c r="EN36">
        <v>26.9</v>
      </c>
      <c r="EO36">
        <v>60.6</v>
      </c>
      <c r="EP36">
        <v>15</v>
      </c>
      <c r="EQ36">
        <v>18400</v>
      </c>
      <c r="ER36">
        <v>20800</v>
      </c>
      <c r="ES36">
        <v>38900</v>
      </c>
      <c r="ET36">
        <v>110</v>
      </c>
      <c r="EU36">
        <v>28.7</v>
      </c>
      <c r="EV36">
        <v>80</v>
      </c>
      <c r="EW36">
        <v>15.5</v>
      </c>
      <c r="EX36">
        <v>5</v>
      </c>
      <c r="EY36">
        <v>17.2</v>
      </c>
      <c r="EZ36">
        <v>30.2</v>
      </c>
      <c r="FA36">
        <v>50.8</v>
      </c>
      <c r="FB36">
        <v>15</v>
      </c>
      <c r="FC36">
        <v>24300</v>
      </c>
      <c r="FD36">
        <v>25800</v>
      </c>
      <c r="FE36">
        <v>34400</v>
      </c>
      <c r="FF36">
        <v>70</v>
      </c>
      <c r="FG36">
        <v>18.8</v>
      </c>
      <c r="FH36">
        <v>60</v>
      </c>
      <c r="FI36">
        <v>16.3</v>
      </c>
      <c r="FJ36">
        <v>2.1</v>
      </c>
      <c r="FK36">
        <v>34.9</v>
      </c>
      <c r="FL36">
        <v>54.4</v>
      </c>
      <c r="FM36">
        <v>62.8</v>
      </c>
      <c r="FN36">
        <v>20</v>
      </c>
      <c r="FO36">
        <v>37800</v>
      </c>
      <c r="FP36">
        <v>45500</v>
      </c>
      <c r="FQ36">
        <v>49900</v>
      </c>
      <c r="FR36">
        <v>50</v>
      </c>
      <c r="FS36">
        <v>37.9</v>
      </c>
      <c r="FT36">
        <v>30</v>
      </c>
      <c r="FU36">
        <v>35.4</v>
      </c>
      <c r="FV36">
        <v>1.9</v>
      </c>
      <c r="FW36">
        <v>20.100000000000001</v>
      </c>
      <c r="FX36">
        <v>24.8</v>
      </c>
      <c r="FY36">
        <v>24.8</v>
      </c>
      <c r="FZ36" t="s">
        <v>403</v>
      </c>
      <c r="GA36" t="s">
        <v>403</v>
      </c>
      <c r="GB36" t="s">
        <v>403</v>
      </c>
      <c r="GC36" t="s">
        <v>403</v>
      </c>
      <c r="GD36">
        <v>160</v>
      </c>
      <c r="GE36">
        <v>22.5</v>
      </c>
      <c r="GF36">
        <v>120</v>
      </c>
      <c r="GG36">
        <v>7.4</v>
      </c>
      <c r="GH36">
        <v>1.9</v>
      </c>
      <c r="GI36">
        <v>15.6</v>
      </c>
      <c r="GJ36">
        <v>39.700000000000003</v>
      </c>
      <c r="GK36">
        <v>68.099999999999994</v>
      </c>
      <c r="GL36">
        <v>25</v>
      </c>
      <c r="GM36">
        <v>21000</v>
      </c>
      <c r="GN36">
        <v>25700</v>
      </c>
      <c r="GO36">
        <v>35100</v>
      </c>
      <c r="GP36">
        <v>110</v>
      </c>
      <c r="GQ36">
        <v>32</v>
      </c>
      <c r="GR36">
        <v>75</v>
      </c>
      <c r="GS36">
        <v>8.6</v>
      </c>
      <c r="GT36">
        <v>3.4</v>
      </c>
      <c r="GU36">
        <v>15.2</v>
      </c>
      <c r="GV36">
        <v>43.3</v>
      </c>
      <c r="GW36">
        <v>56</v>
      </c>
      <c r="GX36">
        <v>15</v>
      </c>
      <c r="GY36">
        <v>21500</v>
      </c>
      <c r="GZ36">
        <v>28800</v>
      </c>
      <c r="HA36">
        <v>33000</v>
      </c>
      <c r="HB36">
        <v>120</v>
      </c>
      <c r="HC36">
        <v>34.4</v>
      </c>
      <c r="HD36">
        <v>80</v>
      </c>
      <c r="HE36">
        <v>17</v>
      </c>
      <c r="HF36">
        <v>2.4</v>
      </c>
      <c r="HG36">
        <v>26.1</v>
      </c>
      <c r="HH36">
        <v>37.9</v>
      </c>
      <c r="HI36">
        <v>46.2</v>
      </c>
      <c r="HJ36">
        <v>30</v>
      </c>
      <c r="HK36">
        <v>25500</v>
      </c>
      <c r="HL36">
        <v>30400</v>
      </c>
      <c r="HM36">
        <v>40100</v>
      </c>
      <c r="HN36">
        <v>60</v>
      </c>
      <c r="HO36">
        <v>45.5</v>
      </c>
      <c r="HP36">
        <v>30</v>
      </c>
      <c r="HQ36">
        <v>21.3</v>
      </c>
      <c r="HR36">
        <v>3.1</v>
      </c>
      <c r="HS36">
        <v>30.1</v>
      </c>
      <c r="HT36">
        <v>30.1</v>
      </c>
      <c r="HU36">
        <v>30.1</v>
      </c>
      <c r="HV36">
        <v>15</v>
      </c>
      <c r="HW36">
        <v>28200</v>
      </c>
      <c r="HX36">
        <v>38500</v>
      </c>
      <c r="HY36">
        <v>85000</v>
      </c>
      <c r="HZ36">
        <v>50</v>
      </c>
      <c r="IA36">
        <v>15.4</v>
      </c>
      <c r="IB36">
        <v>40</v>
      </c>
      <c r="IC36">
        <v>14.7</v>
      </c>
      <c r="ID36">
        <v>2.1</v>
      </c>
      <c r="IE36">
        <v>15.7</v>
      </c>
      <c r="IF36">
        <v>36.700000000000003</v>
      </c>
      <c r="IG36">
        <v>67.8</v>
      </c>
      <c r="IH36" t="s">
        <v>403</v>
      </c>
      <c r="II36" t="s">
        <v>403</v>
      </c>
      <c r="IJ36" t="s">
        <v>403</v>
      </c>
      <c r="IK36" t="s">
        <v>403</v>
      </c>
      <c r="IL36">
        <v>25</v>
      </c>
      <c r="IM36">
        <v>37.1</v>
      </c>
      <c r="IN36">
        <v>15</v>
      </c>
      <c r="IO36">
        <v>3.8</v>
      </c>
      <c r="IP36">
        <v>8.3000000000000007</v>
      </c>
      <c r="IQ36">
        <v>10.9</v>
      </c>
      <c r="IR36">
        <v>43.5</v>
      </c>
      <c r="IS36">
        <v>50.8</v>
      </c>
      <c r="IT36" t="s">
        <v>403</v>
      </c>
      <c r="IU36" t="s">
        <v>403</v>
      </c>
      <c r="IV36" t="s">
        <v>403</v>
      </c>
      <c r="IW36" t="s">
        <v>403</v>
      </c>
      <c r="IX36">
        <v>35</v>
      </c>
      <c r="IY36">
        <v>33.200000000000003</v>
      </c>
      <c r="IZ36">
        <v>25</v>
      </c>
      <c r="JA36">
        <v>13.2</v>
      </c>
      <c r="JB36">
        <v>3.9</v>
      </c>
      <c r="JC36">
        <v>31.2</v>
      </c>
      <c r="JD36">
        <v>40</v>
      </c>
      <c r="JE36">
        <v>49.8</v>
      </c>
      <c r="JF36" t="s">
        <v>403</v>
      </c>
      <c r="JG36" t="s">
        <v>403</v>
      </c>
      <c r="JH36" t="s">
        <v>403</v>
      </c>
      <c r="JI36" t="s">
        <v>403</v>
      </c>
      <c r="JJ36">
        <v>10</v>
      </c>
      <c r="JK36">
        <v>23.6</v>
      </c>
      <c r="JL36">
        <v>10</v>
      </c>
      <c r="JM36">
        <v>20.8</v>
      </c>
      <c r="JN36">
        <v>4.2</v>
      </c>
      <c r="JO36">
        <v>51.4</v>
      </c>
      <c r="JP36">
        <v>51.4</v>
      </c>
      <c r="JQ36">
        <v>51.4</v>
      </c>
      <c r="JR36" t="s">
        <v>403</v>
      </c>
      <c r="JS36" t="s">
        <v>403</v>
      </c>
      <c r="JT36" t="s">
        <v>403</v>
      </c>
      <c r="JU36" t="s">
        <v>403</v>
      </c>
      <c r="JV36">
        <v>110</v>
      </c>
      <c r="JW36">
        <v>25.6</v>
      </c>
      <c r="JX36">
        <v>80</v>
      </c>
      <c r="JY36">
        <v>4.3</v>
      </c>
      <c r="JZ36">
        <v>1.8</v>
      </c>
      <c r="KA36">
        <v>15.5</v>
      </c>
      <c r="KB36">
        <v>41</v>
      </c>
      <c r="KC36">
        <v>68.3</v>
      </c>
      <c r="KD36">
        <v>15</v>
      </c>
      <c r="KE36">
        <v>21900</v>
      </c>
      <c r="KF36">
        <v>32000</v>
      </c>
      <c r="KG36">
        <v>37800</v>
      </c>
      <c r="KH36">
        <v>85</v>
      </c>
      <c r="KI36">
        <v>30.4</v>
      </c>
      <c r="KJ36">
        <v>60</v>
      </c>
      <c r="KK36">
        <v>10.1</v>
      </c>
      <c r="KL36">
        <v>1.8</v>
      </c>
      <c r="KM36">
        <v>16.600000000000001</v>
      </c>
      <c r="KN36">
        <v>43.2</v>
      </c>
      <c r="KO36">
        <v>57.7</v>
      </c>
      <c r="KP36">
        <v>10</v>
      </c>
      <c r="KQ36">
        <v>26400</v>
      </c>
      <c r="KR36">
        <v>29500</v>
      </c>
      <c r="KS36">
        <v>33700</v>
      </c>
      <c r="KT36">
        <v>85</v>
      </c>
      <c r="KU36">
        <v>34.9</v>
      </c>
      <c r="KV36">
        <v>55</v>
      </c>
      <c r="KW36">
        <v>18.600000000000001</v>
      </c>
      <c r="KX36">
        <v>1.8</v>
      </c>
      <c r="KY36">
        <v>24</v>
      </c>
      <c r="KZ36">
        <v>37</v>
      </c>
      <c r="LA36">
        <v>44.7</v>
      </c>
      <c r="LB36">
        <v>15</v>
      </c>
      <c r="LC36">
        <v>25900</v>
      </c>
      <c r="LD36">
        <v>30100</v>
      </c>
      <c r="LE36">
        <v>45100</v>
      </c>
      <c r="LF36">
        <v>45</v>
      </c>
      <c r="LG36">
        <v>51.1</v>
      </c>
      <c r="LH36">
        <v>25</v>
      </c>
      <c r="LI36">
        <v>21.4</v>
      </c>
      <c r="LJ36">
        <v>2.9</v>
      </c>
      <c r="LK36">
        <v>24.6</v>
      </c>
      <c r="LL36">
        <v>24.6</v>
      </c>
      <c r="LM36">
        <v>24.6</v>
      </c>
      <c r="LN36" t="s">
        <v>403</v>
      </c>
      <c r="LO36" t="s">
        <v>403</v>
      </c>
      <c r="LP36" t="s">
        <v>403</v>
      </c>
      <c r="LQ36" t="s">
        <v>403</v>
      </c>
      <c r="LR36">
        <v>150</v>
      </c>
      <c r="LS36">
        <v>24.9</v>
      </c>
      <c r="LT36">
        <v>110</v>
      </c>
      <c r="LU36">
        <v>10.1</v>
      </c>
      <c r="LV36">
        <v>3.6</v>
      </c>
      <c r="LW36">
        <v>11.1</v>
      </c>
      <c r="LX36">
        <v>29.7</v>
      </c>
      <c r="LY36">
        <v>61.4</v>
      </c>
      <c r="LZ36">
        <v>15</v>
      </c>
      <c r="MA36">
        <v>16200</v>
      </c>
      <c r="MB36">
        <v>21900</v>
      </c>
      <c r="MC36">
        <v>29200</v>
      </c>
      <c r="MD36">
        <v>150</v>
      </c>
      <c r="ME36">
        <v>24.9</v>
      </c>
      <c r="MF36">
        <v>110</v>
      </c>
      <c r="MG36">
        <v>10.1</v>
      </c>
      <c r="MH36">
        <v>3.6</v>
      </c>
      <c r="MI36">
        <v>11.1</v>
      </c>
      <c r="MJ36">
        <v>29.7</v>
      </c>
      <c r="MK36">
        <v>61.4</v>
      </c>
      <c r="ML36">
        <v>15</v>
      </c>
      <c r="MM36">
        <v>16200</v>
      </c>
      <c r="MN36">
        <v>21900</v>
      </c>
      <c r="MO36">
        <v>29200</v>
      </c>
      <c r="MP36">
        <v>105</v>
      </c>
      <c r="MQ36">
        <v>23.4</v>
      </c>
      <c r="MR36">
        <v>80</v>
      </c>
      <c r="MS36">
        <v>12.1</v>
      </c>
      <c r="MT36">
        <v>1</v>
      </c>
      <c r="MU36">
        <v>18.8</v>
      </c>
      <c r="MV36">
        <v>56.1</v>
      </c>
      <c r="MW36">
        <v>63.6</v>
      </c>
      <c r="MX36">
        <v>20</v>
      </c>
      <c r="MY36">
        <v>25000</v>
      </c>
      <c r="MZ36">
        <v>35300</v>
      </c>
      <c r="NA36">
        <v>39900</v>
      </c>
      <c r="NB36">
        <v>105</v>
      </c>
      <c r="NC36">
        <v>31.6</v>
      </c>
      <c r="ND36">
        <v>70</v>
      </c>
      <c r="NE36">
        <v>16.100000000000001</v>
      </c>
      <c r="NF36">
        <v>4.0999999999999996</v>
      </c>
      <c r="NG36">
        <v>23.3</v>
      </c>
      <c r="NH36">
        <v>42.8</v>
      </c>
      <c r="NI36">
        <v>48.1</v>
      </c>
      <c r="NJ36">
        <v>20</v>
      </c>
      <c r="NK36">
        <v>29000</v>
      </c>
      <c r="NL36">
        <v>35600</v>
      </c>
      <c r="NM36">
        <v>49200</v>
      </c>
      <c r="NN36">
        <v>75</v>
      </c>
      <c r="NO36">
        <v>57.6</v>
      </c>
      <c r="NP36">
        <v>30</v>
      </c>
      <c r="NQ36">
        <v>20.8</v>
      </c>
      <c r="NR36">
        <v>1.3</v>
      </c>
      <c r="NS36">
        <v>20.2</v>
      </c>
      <c r="NT36">
        <v>20.2</v>
      </c>
      <c r="NU36">
        <v>20.2</v>
      </c>
      <c r="NV36">
        <v>15</v>
      </c>
      <c r="NW36">
        <v>23900</v>
      </c>
      <c r="NX36">
        <v>34700</v>
      </c>
      <c r="NY36">
        <v>46000</v>
      </c>
      <c r="NZ36">
        <v>40</v>
      </c>
      <c r="OA36">
        <v>28.3</v>
      </c>
      <c r="OB36">
        <v>30</v>
      </c>
      <c r="OC36">
        <v>7.7</v>
      </c>
      <c r="OD36">
        <v>6</v>
      </c>
      <c r="OE36">
        <v>10.3</v>
      </c>
      <c r="OF36">
        <v>27</v>
      </c>
      <c r="OG36">
        <v>57.9</v>
      </c>
      <c r="OH36" t="s">
        <v>403</v>
      </c>
      <c r="OI36" t="s">
        <v>403</v>
      </c>
      <c r="OJ36" t="s">
        <v>403</v>
      </c>
      <c r="OK36" t="s">
        <v>403</v>
      </c>
      <c r="OL36">
        <v>35</v>
      </c>
      <c r="OM36">
        <v>33.200000000000003</v>
      </c>
      <c r="ON36">
        <v>20</v>
      </c>
      <c r="OO36">
        <v>9</v>
      </c>
      <c r="OP36">
        <v>3</v>
      </c>
      <c r="OQ36">
        <v>23.1</v>
      </c>
      <c r="OR36">
        <v>51.7</v>
      </c>
      <c r="OS36">
        <v>54.8</v>
      </c>
      <c r="OT36" t="s">
        <v>403</v>
      </c>
      <c r="OU36" t="s">
        <v>403</v>
      </c>
      <c r="OV36" t="s">
        <v>403</v>
      </c>
      <c r="OW36" t="s">
        <v>403</v>
      </c>
      <c r="OX36">
        <v>35</v>
      </c>
      <c r="OY36">
        <v>26</v>
      </c>
      <c r="OZ36">
        <v>25</v>
      </c>
      <c r="PA36">
        <v>12.6</v>
      </c>
      <c r="PB36">
        <v>0.9</v>
      </c>
      <c r="PC36">
        <v>23.3</v>
      </c>
      <c r="PD36">
        <v>51.2</v>
      </c>
      <c r="PE36">
        <v>60.5</v>
      </c>
      <c r="PF36" t="s">
        <v>403</v>
      </c>
      <c r="PG36" t="s">
        <v>403</v>
      </c>
      <c r="PH36" t="s">
        <v>403</v>
      </c>
      <c r="PI36" t="s">
        <v>403</v>
      </c>
      <c r="PJ36">
        <v>20</v>
      </c>
      <c r="PK36">
        <v>54.4</v>
      </c>
      <c r="PL36">
        <v>10</v>
      </c>
      <c r="PM36">
        <v>27.2</v>
      </c>
      <c r="PN36">
        <v>0</v>
      </c>
      <c r="PO36">
        <v>18.399999999999999</v>
      </c>
      <c r="PP36">
        <v>18.399999999999999</v>
      </c>
      <c r="PQ36">
        <v>18.399999999999999</v>
      </c>
      <c r="PR36" t="s">
        <v>403</v>
      </c>
      <c r="PS36" t="s">
        <v>403</v>
      </c>
      <c r="PT36" t="s">
        <v>403</v>
      </c>
      <c r="PU36" t="s">
        <v>403</v>
      </c>
      <c r="PV36">
        <v>110</v>
      </c>
      <c r="PW36">
        <v>23.7</v>
      </c>
      <c r="PX36">
        <v>85</v>
      </c>
      <c r="PY36">
        <v>10.9</v>
      </c>
      <c r="PZ36">
        <v>2.7</v>
      </c>
      <c r="QA36">
        <v>11.3</v>
      </c>
      <c r="QB36">
        <v>30.6</v>
      </c>
      <c r="QC36">
        <v>62.6</v>
      </c>
      <c r="QD36">
        <v>10</v>
      </c>
      <c r="QE36">
        <v>16200</v>
      </c>
      <c r="QF36">
        <v>21300</v>
      </c>
      <c r="QG36">
        <v>30000</v>
      </c>
      <c r="QH36">
        <v>70</v>
      </c>
      <c r="QI36">
        <v>18.8</v>
      </c>
      <c r="QJ36">
        <v>60</v>
      </c>
      <c r="QK36">
        <v>13.5</v>
      </c>
      <c r="QL36">
        <v>0</v>
      </c>
      <c r="QM36">
        <v>16.7</v>
      </c>
      <c r="QN36">
        <v>58.1</v>
      </c>
      <c r="QO36">
        <v>67.7</v>
      </c>
      <c r="QP36">
        <v>10</v>
      </c>
      <c r="QQ36">
        <v>25000</v>
      </c>
      <c r="QR36">
        <v>37600</v>
      </c>
      <c r="QS36">
        <v>59900</v>
      </c>
      <c r="QT36">
        <v>70</v>
      </c>
      <c r="QU36">
        <v>18.8</v>
      </c>
      <c r="QV36">
        <v>60</v>
      </c>
      <c r="QW36">
        <v>16.3</v>
      </c>
      <c r="QX36">
        <v>2.1</v>
      </c>
      <c r="QY36">
        <v>34.9</v>
      </c>
      <c r="QZ36">
        <v>54.4</v>
      </c>
      <c r="RA36">
        <v>62.8</v>
      </c>
      <c r="RB36">
        <v>20</v>
      </c>
      <c r="RC36">
        <v>37800</v>
      </c>
      <c r="RD36">
        <v>45500</v>
      </c>
      <c r="RE36">
        <v>49900</v>
      </c>
      <c r="RF36">
        <v>55</v>
      </c>
      <c r="RG36">
        <v>58.8</v>
      </c>
      <c r="RH36">
        <v>25</v>
      </c>
      <c r="RI36">
        <v>18.7</v>
      </c>
      <c r="RJ36">
        <v>1.8</v>
      </c>
      <c r="RK36">
        <v>20.8</v>
      </c>
      <c r="RL36">
        <v>20.8</v>
      </c>
      <c r="RM36">
        <v>20.8</v>
      </c>
      <c r="RN36" t="s">
        <v>403</v>
      </c>
      <c r="RO36" t="s">
        <v>403</v>
      </c>
      <c r="RP36" t="s">
        <v>403</v>
      </c>
      <c r="RQ36" t="s">
        <v>403</v>
      </c>
    </row>
    <row r="37" spans="2:485" x14ac:dyDescent="0.45">
      <c r="B37"/>
      <c r="E37" t="s">
        <v>1340</v>
      </c>
      <c r="F37" t="s">
        <v>1341</v>
      </c>
      <c r="G37" t="s">
        <v>1342</v>
      </c>
      <c r="H37" t="s">
        <v>1343</v>
      </c>
      <c r="I37" t="s">
        <v>1344</v>
      </c>
      <c r="J37" t="s">
        <v>1345</v>
      </c>
      <c r="K37" t="s">
        <v>1346</v>
      </c>
      <c r="L37" t="s">
        <v>1347</v>
      </c>
      <c r="M37" t="s">
        <v>1348</v>
      </c>
      <c r="N37" t="s">
        <v>1349</v>
      </c>
      <c r="O37" t="s">
        <v>1350</v>
      </c>
      <c r="P37" t="s">
        <v>1351</v>
      </c>
      <c r="Q37" t="s">
        <v>1352</v>
      </c>
      <c r="R37" t="s">
        <v>1353</v>
      </c>
      <c r="S37" t="s">
        <v>1354</v>
      </c>
      <c r="T37" t="s">
        <v>1355</v>
      </c>
      <c r="U37" t="s">
        <v>1356</v>
      </c>
      <c r="V37" t="s">
        <v>1357</v>
      </c>
      <c r="W37" t="s">
        <v>1358</v>
      </c>
      <c r="X37" t="s">
        <v>1359</v>
      </c>
      <c r="Y37" t="s">
        <v>1360</v>
      </c>
      <c r="Z37" t="s">
        <v>1361</v>
      </c>
      <c r="AA37" t="s">
        <v>1362</v>
      </c>
      <c r="AB37" t="s">
        <v>1363</v>
      </c>
      <c r="AC37" t="s">
        <v>1364</v>
      </c>
      <c r="AD37" t="s">
        <v>1365</v>
      </c>
      <c r="AE37" t="s">
        <v>1366</v>
      </c>
      <c r="AF37" t="s">
        <v>1367</v>
      </c>
      <c r="AG37" t="s">
        <v>1368</v>
      </c>
      <c r="AH37" t="s">
        <v>1369</v>
      </c>
      <c r="AI37" t="s">
        <v>1370</v>
      </c>
      <c r="AJ37" t="s">
        <v>1371</v>
      </c>
      <c r="AK37" t="s">
        <v>1372</v>
      </c>
      <c r="AL37" t="s">
        <v>1373</v>
      </c>
      <c r="AM37" t="s">
        <v>1374</v>
      </c>
      <c r="AN37" t="s">
        <v>1351</v>
      </c>
      <c r="AO37" t="s">
        <v>1375</v>
      </c>
      <c r="AP37" t="s">
        <v>403</v>
      </c>
      <c r="AQ37" t="s">
        <v>403</v>
      </c>
      <c r="AR37" t="s">
        <v>403</v>
      </c>
      <c r="AS37" t="s">
        <v>403</v>
      </c>
      <c r="AT37" t="s">
        <v>403</v>
      </c>
      <c r="AU37" t="s">
        <v>403</v>
      </c>
      <c r="AV37" t="s">
        <v>403</v>
      </c>
      <c r="AW37" t="s">
        <v>403</v>
      </c>
      <c r="AX37">
        <v>1340</v>
      </c>
      <c r="AY37">
        <v>17800</v>
      </c>
      <c r="AZ37">
        <v>24400</v>
      </c>
      <c r="BA37">
        <v>29200</v>
      </c>
      <c r="BB37" t="s">
        <v>403</v>
      </c>
      <c r="BC37" t="s">
        <v>403</v>
      </c>
      <c r="BD37" t="s">
        <v>403</v>
      </c>
      <c r="BE37" t="s">
        <v>403</v>
      </c>
      <c r="BF37" t="s">
        <v>403</v>
      </c>
      <c r="BG37" t="s">
        <v>403</v>
      </c>
      <c r="BH37" t="s">
        <v>403</v>
      </c>
      <c r="BI37" t="s">
        <v>403</v>
      </c>
      <c r="BJ37">
        <v>1295</v>
      </c>
      <c r="BK37">
        <v>23300</v>
      </c>
      <c r="BL37">
        <v>29800</v>
      </c>
      <c r="BM37">
        <v>36900</v>
      </c>
      <c r="BN37" t="s">
        <v>403</v>
      </c>
      <c r="BO37" t="s">
        <v>403</v>
      </c>
      <c r="BP37" t="s">
        <v>403</v>
      </c>
      <c r="BQ37" t="s">
        <v>403</v>
      </c>
      <c r="BR37" t="s">
        <v>403</v>
      </c>
      <c r="BS37" t="s">
        <v>403</v>
      </c>
      <c r="BT37" t="s">
        <v>403</v>
      </c>
      <c r="BU37" t="s">
        <v>403</v>
      </c>
      <c r="BV37">
        <v>1325</v>
      </c>
      <c r="BW37">
        <v>26700</v>
      </c>
      <c r="BX37">
        <v>32900</v>
      </c>
      <c r="BY37">
        <v>42800</v>
      </c>
      <c r="BZ37" t="s">
        <v>403</v>
      </c>
      <c r="CA37" t="s">
        <v>403</v>
      </c>
      <c r="CB37" t="s">
        <v>403</v>
      </c>
      <c r="CC37" t="s">
        <v>403</v>
      </c>
      <c r="CD37" t="s">
        <v>403</v>
      </c>
      <c r="CE37" t="s">
        <v>403</v>
      </c>
      <c r="CF37" t="s">
        <v>403</v>
      </c>
      <c r="CG37" t="s">
        <v>403</v>
      </c>
      <c r="CH37">
        <v>1435</v>
      </c>
      <c r="CI37">
        <v>30100</v>
      </c>
      <c r="CJ37">
        <v>39200</v>
      </c>
      <c r="CK37">
        <v>56500</v>
      </c>
      <c r="CL37" t="s">
        <v>403</v>
      </c>
      <c r="CM37" t="s">
        <v>403</v>
      </c>
      <c r="CN37" t="s">
        <v>403</v>
      </c>
      <c r="CO37" t="s">
        <v>403</v>
      </c>
      <c r="CP37" t="s">
        <v>403</v>
      </c>
      <c r="CQ37" t="s">
        <v>403</v>
      </c>
      <c r="CR37" t="s">
        <v>403</v>
      </c>
      <c r="CS37" t="s">
        <v>403</v>
      </c>
      <c r="CT37">
        <v>265</v>
      </c>
      <c r="CU37">
        <v>18400</v>
      </c>
      <c r="CV37">
        <v>24400</v>
      </c>
      <c r="CW37">
        <v>29300</v>
      </c>
      <c r="CX37" t="s">
        <v>403</v>
      </c>
      <c r="CY37" t="s">
        <v>403</v>
      </c>
      <c r="CZ37" t="s">
        <v>403</v>
      </c>
      <c r="DA37" t="s">
        <v>403</v>
      </c>
      <c r="DB37" t="s">
        <v>403</v>
      </c>
      <c r="DC37" t="s">
        <v>403</v>
      </c>
      <c r="DD37" t="s">
        <v>403</v>
      </c>
      <c r="DE37" t="s">
        <v>403</v>
      </c>
      <c r="DF37">
        <v>270</v>
      </c>
      <c r="DG37">
        <v>22500</v>
      </c>
      <c r="DH37">
        <v>27600</v>
      </c>
      <c r="DI37">
        <v>35900</v>
      </c>
      <c r="DJ37" t="s">
        <v>403</v>
      </c>
      <c r="DK37" t="s">
        <v>403</v>
      </c>
      <c r="DL37" t="s">
        <v>403</v>
      </c>
      <c r="DM37" t="s">
        <v>403</v>
      </c>
      <c r="DN37" t="s">
        <v>403</v>
      </c>
      <c r="DO37" t="s">
        <v>403</v>
      </c>
      <c r="DP37" t="s">
        <v>403</v>
      </c>
      <c r="DQ37" t="s">
        <v>403</v>
      </c>
      <c r="DR37">
        <v>275</v>
      </c>
      <c r="DS37">
        <v>26000</v>
      </c>
      <c r="DT37">
        <v>31400</v>
      </c>
      <c r="DU37">
        <v>38900</v>
      </c>
      <c r="DV37" t="s">
        <v>403</v>
      </c>
      <c r="DW37" t="s">
        <v>403</v>
      </c>
      <c r="DX37" t="s">
        <v>403</v>
      </c>
      <c r="DY37" t="s">
        <v>403</v>
      </c>
      <c r="DZ37" t="s">
        <v>403</v>
      </c>
      <c r="EA37" t="s">
        <v>403</v>
      </c>
      <c r="EB37" t="s">
        <v>403</v>
      </c>
      <c r="EC37" t="s">
        <v>403</v>
      </c>
      <c r="ED37">
        <v>300</v>
      </c>
      <c r="EE37">
        <v>25500</v>
      </c>
      <c r="EF37">
        <v>34900</v>
      </c>
      <c r="EG37">
        <v>45400</v>
      </c>
      <c r="EH37" t="s">
        <v>403</v>
      </c>
      <c r="EI37" t="s">
        <v>403</v>
      </c>
      <c r="EJ37" t="s">
        <v>403</v>
      </c>
      <c r="EK37" t="s">
        <v>403</v>
      </c>
      <c r="EL37" t="s">
        <v>403</v>
      </c>
      <c r="EM37" t="s">
        <v>403</v>
      </c>
      <c r="EN37" t="s">
        <v>403</v>
      </c>
      <c r="EO37" t="s">
        <v>403</v>
      </c>
      <c r="EP37">
        <v>1075</v>
      </c>
      <c r="EQ37">
        <v>17700</v>
      </c>
      <c r="ER37">
        <v>24400</v>
      </c>
      <c r="ES37">
        <v>29100</v>
      </c>
      <c r="ET37" t="s">
        <v>403</v>
      </c>
      <c r="EU37" t="s">
        <v>403</v>
      </c>
      <c r="EV37" t="s">
        <v>403</v>
      </c>
      <c r="EW37" t="s">
        <v>403</v>
      </c>
      <c r="EX37" t="s">
        <v>403</v>
      </c>
      <c r="EY37" t="s">
        <v>403</v>
      </c>
      <c r="EZ37" t="s">
        <v>403</v>
      </c>
      <c r="FA37" t="s">
        <v>403</v>
      </c>
      <c r="FB37">
        <v>1025</v>
      </c>
      <c r="FC37">
        <v>23900</v>
      </c>
      <c r="FD37">
        <v>30000</v>
      </c>
      <c r="FE37">
        <v>37300</v>
      </c>
      <c r="FF37" t="s">
        <v>403</v>
      </c>
      <c r="FG37" t="s">
        <v>403</v>
      </c>
      <c r="FH37" t="s">
        <v>403</v>
      </c>
      <c r="FI37" t="s">
        <v>403</v>
      </c>
      <c r="FJ37" t="s">
        <v>403</v>
      </c>
      <c r="FK37" t="s">
        <v>403</v>
      </c>
      <c r="FL37" t="s">
        <v>403</v>
      </c>
      <c r="FM37" t="s">
        <v>403</v>
      </c>
      <c r="FN37">
        <v>1055</v>
      </c>
      <c r="FO37">
        <v>27000</v>
      </c>
      <c r="FP37">
        <v>33600</v>
      </c>
      <c r="FQ37">
        <v>44000</v>
      </c>
      <c r="FR37" t="s">
        <v>403</v>
      </c>
      <c r="FS37" t="s">
        <v>403</v>
      </c>
      <c r="FT37" t="s">
        <v>403</v>
      </c>
      <c r="FU37" t="s">
        <v>403</v>
      </c>
      <c r="FV37" t="s">
        <v>403</v>
      </c>
      <c r="FW37" t="s">
        <v>403</v>
      </c>
      <c r="FX37" t="s">
        <v>403</v>
      </c>
      <c r="FY37" t="s">
        <v>403</v>
      </c>
      <c r="FZ37">
        <v>1130</v>
      </c>
      <c r="GA37">
        <v>31400</v>
      </c>
      <c r="GB37">
        <v>41000</v>
      </c>
      <c r="GC37">
        <v>59300</v>
      </c>
      <c r="GD37" t="s">
        <v>403</v>
      </c>
      <c r="GE37" t="s">
        <v>403</v>
      </c>
      <c r="GF37" t="s">
        <v>403</v>
      </c>
      <c r="GG37" t="s">
        <v>403</v>
      </c>
      <c r="GH37" t="s">
        <v>403</v>
      </c>
      <c r="GI37" t="s">
        <v>403</v>
      </c>
      <c r="GJ37" t="s">
        <v>403</v>
      </c>
      <c r="GK37" t="s">
        <v>403</v>
      </c>
      <c r="GL37">
        <v>1155</v>
      </c>
      <c r="GM37">
        <v>18200</v>
      </c>
      <c r="GN37">
        <v>24000</v>
      </c>
      <c r="GO37">
        <v>29200</v>
      </c>
      <c r="GP37" t="s">
        <v>403</v>
      </c>
      <c r="GQ37" t="s">
        <v>403</v>
      </c>
      <c r="GR37" t="s">
        <v>403</v>
      </c>
      <c r="GS37" t="s">
        <v>403</v>
      </c>
      <c r="GT37" t="s">
        <v>403</v>
      </c>
      <c r="GU37" t="s">
        <v>403</v>
      </c>
      <c r="GV37" t="s">
        <v>403</v>
      </c>
      <c r="GW37" t="s">
        <v>403</v>
      </c>
      <c r="GX37">
        <v>1125</v>
      </c>
      <c r="GY37">
        <v>22300</v>
      </c>
      <c r="GZ37">
        <v>28600</v>
      </c>
      <c r="HA37">
        <v>36500</v>
      </c>
      <c r="HB37" t="s">
        <v>403</v>
      </c>
      <c r="HC37" t="s">
        <v>403</v>
      </c>
      <c r="HD37" t="s">
        <v>403</v>
      </c>
      <c r="HE37" t="s">
        <v>403</v>
      </c>
      <c r="HF37" t="s">
        <v>403</v>
      </c>
      <c r="HG37" t="s">
        <v>403</v>
      </c>
      <c r="HH37" t="s">
        <v>403</v>
      </c>
      <c r="HI37" t="s">
        <v>403</v>
      </c>
      <c r="HJ37">
        <v>1300</v>
      </c>
      <c r="HK37">
        <v>25100</v>
      </c>
      <c r="HL37">
        <v>31400</v>
      </c>
      <c r="HM37">
        <v>41000</v>
      </c>
      <c r="HN37" t="s">
        <v>403</v>
      </c>
      <c r="HO37" t="s">
        <v>403</v>
      </c>
      <c r="HP37" t="s">
        <v>403</v>
      </c>
      <c r="HQ37" t="s">
        <v>403</v>
      </c>
      <c r="HR37" t="s">
        <v>403</v>
      </c>
      <c r="HS37" t="s">
        <v>403</v>
      </c>
      <c r="HT37" t="s">
        <v>403</v>
      </c>
      <c r="HU37" t="s">
        <v>403</v>
      </c>
      <c r="HV37">
        <v>1420</v>
      </c>
      <c r="HW37">
        <v>28500</v>
      </c>
      <c r="HX37">
        <v>37700</v>
      </c>
      <c r="HY37">
        <v>51900</v>
      </c>
      <c r="HZ37" t="s">
        <v>403</v>
      </c>
      <c r="IA37" t="s">
        <v>403</v>
      </c>
      <c r="IB37" t="s">
        <v>403</v>
      </c>
      <c r="IC37" t="s">
        <v>403</v>
      </c>
      <c r="ID37" t="s">
        <v>403</v>
      </c>
      <c r="IE37" t="s">
        <v>403</v>
      </c>
      <c r="IF37" t="s">
        <v>403</v>
      </c>
      <c r="IG37" t="s">
        <v>403</v>
      </c>
      <c r="IH37">
        <v>245</v>
      </c>
      <c r="II37">
        <v>17900</v>
      </c>
      <c r="IJ37">
        <v>23500</v>
      </c>
      <c r="IK37">
        <v>28600</v>
      </c>
      <c r="IL37" t="s">
        <v>403</v>
      </c>
      <c r="IM37" t="s">
        <v>403</v>
      </c>
      <c r="IN37" t="s">
        <v>403</v>
      </c>
      <c r="IO37" t="s">
        <v>403</v>
      </c>
      <c r="IP37" t="s">
        <v>403</v>
      </c>
      <c r="IQ37" t="s">
        <v>403</v>
      </c>
      <c r="IR37" t="s">
        <v>403</v>
      </c>
      <c r="IS37" t="s">
        <v>403</v>
      </c>
      <c r="IT37">
        <v>245</v>
      </c>
      <c r="IU37">
        <v>23000</v>
      </c>
      <c r="IV37">
        <v>27900</v>
      </c>
      <c r="IW37">
        <v>36700</v>
      </c>
      <c r="IX37" t="s">
        <v>403</v>
      </c>
      <c r="IY37" t="s">
        <v>403</v>
      </c>
      <c r="IZ37" t="s">
        <v>403</v>
      </c>
      <c r="JA37" t="s">
        <v>403</v>
      </c>
      <c r="JB37" t="s">
        <v>403</v>
      </c>
      <c r="JC37" t="s">
        <v>403</v>
      </c>
      <c r="JD37" t="s">
        <v>403</v>
      </c>
      <c r="JE37" t="s">
        <v>403</v>
      </c>
      <c r="JF37">
        <v>265</v>
      </c>
      <c r="JG37">
        <v>24200</v>
      </c>
      <c r="JH37">
        <v>29900</v>
      </c>
      <c r="JI37">
        <v>37800</v>
      </c>
      <c r="JJ37" t="s">
        <v>403</v>
      </c>
      <c r="JK37" t="s">
        <v>403</v>
      </c>
      <c r="JL37" t="s">
        <v>403</v>
      </c>
      <c r="JM37" t="s">
        <v>403</v>
      </c>
      <c r="JN37" t="s">
        <v>403</v>
      </c>
      <c r="JO37" t="s">
        <v>403</v>
      </c>
      <c r="JP37" t="s">
        <v>403</v>
      </c>
      <c r="JQ37" t="s">
        <v>403</v>
      </c>
      <c r="JR37">
        <v>300</v>
      </c>
      <c r="JS37">
        <v>23200</v>
      </c>
      <c r="JT37">
        <v>34800</v>
      </c>
      <c r="JU37">
        <v>46100</v>
      </c>
      <c r="JV37" t="s">
        <v>403</v>
      </c>
      <c r="JW37" t="s">
        <v>403</v>
      </c>
      <c r="JX37" t="s">
        <v>403</v>
      </c>
      <c r="JY37" t="s">
        <v>403</v>
      </c>
      <c r="JZ37" t="s">
        <v>403</v>
      </c>
      <c r="KA37" t="s">
        <v>403</v>
      </c>
      <c r="KB37" t="s">
        <v>403</v>
      </c>
      <c r="KC37" t="s">
        <v>403</v>
      </c>
      <c r="KD37">
        <v>915</v>
      </c>
      <c r="KE37">
        <v>18200</v>
      </c>
      <c r="KF37">
        <v>24200</v>
      </c>
      <c r="KG37">
        <v>29400</v>
      </c>
      <c r="KH37" t="s">
        <v>403</v>
      </c>
      <c r="KI37" t="s">
        <v>403</v>
      </c>
      <c r="KJ37" t="s">
        <v>403</v>
      </c>
      <c r="KK37" t="s">
        <v>403</v>
      </c>
      <c r="KL37" t="s">
        <v>403</v>
      </c>
      <c r="KM37" t="s">
        <v>403</v>
      </c>
      <c r="KN37" t="s">
        <v>403</v>
      </c>
      <c r="KO37" t="s">
        <v>403</v>
      </c>
      <c r="KP37">
        <v>880</v>
      </c>
      <c r="KQ37">
        <v>22100</v>
      </c>
      <c r="KR37">
        <v>28900</v>
      </c>
      <c r="KS37">
        <v>36400</v>
      </c>
      <c r="KT37" t="s">
        <v>403</v>
      </c>
      <c r="KU37" t="s">
        <v>403</v>
      </c>
      <c r="KV37" t="s">
        <v>403</v>
      </c>
      <c r="KW37" t="s">
        <v>403</v>
      </c>
      <c r="KX37" t="s">
        <v>403</v>
      </c>
      <c r="KY37" t="s">
        <v>403</v>
      </c>
      <c r="KZ37" t="s">
        <v>403</v>
      </c>
      <c r="LA37" t="s">
        <v>403</v>
      </c>
      <c r="LB37">
        <v>1035</v>
      </c>
      <c r="LC37">
        <v>25200</v>
      </c>
      <c r="LD37">
        <v>31800</v>
      </c>
      <c r="LE37">
        <v>41900</v>
      </c>
      <c r="LF37" t="s">
        <v>403</v>
      </c>
      <c r="LG37" t="s">
        <v>403</v>
      </c>
      <c r="LH37" t="s">
        <v>403</v>
      </c>
      <c r="LI37" t="s">
        <v>403</v>
      </c>
      <c r="LJ37" t="s">
        <v>403</v>
      </c>
      <c r="LK37" t="s">
        <v>403</v>
      </c>
      <c r="LL37" t="s">
        <v>403</v>
      </c>
      <c r="LM37" t="s">
        <v>403</v>
      </c>
      <c r="LN37">
        <v>1120</v>
      </c>
      <c r="LO37">
        <v>29400</v>
      </c>
      <c r="LP37">
        <v>38600</v>
      </c>
      <c r="LQ37">
        <v>53700</v>
      </c>
      <c r="LR37" t="s">
        <v>403</v>
      </c>
      <c r="LS37" t="s">
        <v>403</v>
      </c>
      <c r="LT37" t="s">
        <v>403</v>
      </c>
      <c r="LU37" t="s">
        <v>403</v>
      </c>
      <c r="LV37" t="s">
        <v>403</v>
      </c>
      <c r="LW37" t="s">
        <v>403</v>
      </c>
      <c r="LX37" t="s">
        <v>403</v>
      </c>
      <c r="LY37" t="s">
        <v>403</v>
      </c>
      <c r="LZ37">
        <v>1095</v>
      </c>
      <c r="MA37">
        <v>17800</v>
      </c>
      <c r="MB37">
        <v>23500</v>
      </c>
      <c r="MC37">
        <v>28100</v>
      </c>
      <c r="MD37" t="s">
        <v>403</v>
      </c>
      <c r="ME37" t="s">
        <v>403</v>
      </c>
      <c r="MF37" t="s">
        <v>403</v>
      </c>
      <c r="MG37" t="s">
        <v>403</v>
      </c>
      <c r="MH37" t="s">
        <v>403</v>
      </c>
      <c r="MI37" t="s">
        <v>403</v>
      </c>
      <c r="MJ37" t="s">
        <v>403</v>
      </c>
      <c r="MK37" t="s">
        <v>403</v>
      </c>
      <c r="ML37">
        <v>1095</v>
      </c>
      <c r="MM37">
        <v>17800</v>
      </c>
      <c r="MN37">
        <v>23500</v>
      </c>
      <c r="MO37">
        <v>28100</v>
      </c>
      <c r="MP37" t="s">
        <v>403</v>
      </c>
      <c r="MQ37" t="s">
        <v>403</v>
      </c>
      <c r="MR37" t="s">
        <v>403</v>
      </c>
      <c r="MS37" t="s">
        <v>403</v>
      </c>
      <c r="MT37" t="s">
        <v>403</v>
      </c>
      <c r="MU37" t="s">
        <v>403</v>
      </c>
      <c r="MV37" t="s">
        <v>403</v>
      </c>
      <c r="MW37" t="s">
        <v>403</v>
      </c>
      <c r="MX37">
        <v>1135</v>
      </c>
      <c r="MY37">
        <v>21700</v>
      </c>
      <c r="MZ37">
        <v>28000</v>
      </c>
      <c r="NA37">
        <v>35500</v>
      </c>
      <c r="NB37" t="s">
        <v>403</v>
      </c>
      <c r="NC37" t="s">
        <v>403</v>
      </c>
      <c r="ND37" t="s">
        <v>403</v>
      </c>
      <c r="NE37" t="s">
        <v>403</v>
      </c>
      <c r="NF37" t="s">
        <v>403</v>
      </c>
      <c r="NG37" t="s">
        <v>403</v>
      </c>
      <c r="NH37" t="s">
        <v>403</v>
      </c>
      <c r="NI37" t="s">
        <v>403</v>
      </c>
      <c r="NJ37">
        <v>1235</v>
      </c>
      <c r="NK37">
        <v>24800</v>
      </c>
      <c r="NL37">
        <v>30800</v>
      </c>
      <c r="NM37">
        <v>40000</v>
      </c>
      <c r="NN37" t="s">
        <v>403</v>
      </c>
      <c r="NO37" t="s">
        <v>403</v>
      </c>
      <c r="NP37" t="s">
        <v>403</v>
      </c>
      <c r="NQ37" t="s">
        <v>403</v>
      </c>
      <c r="NR37" t="s">
        <v>403</v>
      </c>
      <c r="NS37" t="s">
        <v>403</v>
      </c>
      <c r="NT37" t="s">
        <v>403</v>
      </c>
      <c r="NU37" t="s">
        <v>403</v>
      </c>
      <c r="NV37">
        <v>1255</v>
      </c>
      <c r="NW37">
        <v>27600</v>
      </c>
      <c r="NX37">
        <v>35900</v>
      </c>
      <c r="NY37">
        <v>49800</v>
      </c>
      <c r="NZ37" t="s">
        <v>403</v>
      </c>
      <c r="OA37" t="s">
        <v>403</v>
      </c>
      <c r="OB37" t="s">
        <v>403</v>
      </c>
      <c r="OC37" t="s">
        <v>403</v>
      </c>
      <c r="OD37" t="s">
        <v>403</v>
      </c>
      <c r="OE37" t="s">
        <v>403</v>
      </c>
      <c r="OF37" t="s">
        <v>403</v>
      </c>
      <c r="OG37" t="s">
        <v>403</v>
      </c>
      <c r="OH37">
        <v>225</v>
      </c>
      <c r="OI37">
        <v>17100</v>
      </c>
      <c r="OJ37">
        <v>23400</v>
      </c>
      <c r="OK37">
        <v>27400</v>
      </c>
      <c r="OL37" t="s">
        <v>403</v>
      </c>
      <c r="OM37" t="s">
        <v>403</v>
      </c>
      <c r="ON37" t="s">
        <v>403</v>
      </c>
      <c r="OO37" t="s">
        <v>403</v>
      </c>
      <c r="OP37" t="s">
        <v>403</v>
      </c>
      <c r="OQ37" t="s">
        <v>403</v>
      </c>
      <c r="OR37" t="s">
        <v>403</v>
      </c>
      <c r="OS37" t="s">
        <v>403</v>
      </c>
      <c r="OT37">
        <v>235</v>
      </c>
      <c r="OU37">
        <v>20800</v>
      </c>
      <c r="OV37">
        <v>26400</v>
      </c>
      <c r="OW37">
        <v>33400</v>
      </c>
      <c r="OX37" t="s">
        <v>403</v>
      </c>
      <c r="OY37" t="s">
        <v>403</v>
      </c>
      <c r="OZ37" t="s">
        <v>403</v>
      </c>
      <c r="PA37" t="s">
        <v>403</v>
      </c>
      <c r="PB37" t="s">
        <v>403</v>
      </c>
      <c r="PC37" t="s">
        <v>403</v>
      </c>
      <c r="PD37" t="s">
        <v>403</v>
      </c>
      <c r="PE37" t="s">
        <v>403</v>
      </c>
      <c r="PF37">
        <v>265</v>
      </c>
      <c r="PG37">
        <v>24600</v>
      </c>
      <c r="PH37">
        <v>29900</v>
      </c>
      <c r="PI37">
        <v>39800</v>
      </c>
      <c r="PJ37" t="s">
        <v>403</v>
      </c>
      <c r="PK37" t="s">
        <v>403</v>
      </c>
      <c r="PL37" t="s">
        <v>403</v>
      </c>
      <c r="PM37" t="s">
        <v>403</v>
      </c>
      <c r="PN37" t="s">
        <v>403</v>
      </c>
      <c r="PO37" t="s">
        <v>403</v>
      </c>
      <c r="PP37" t="s">
        <v>403</v>
      </c>
      <c r="PQ37" t="s">
        <v>403</v>
      </c>
      <c r="PR37">
        <v>275</v>
      </c>
      <c r="PS37">
        <v>24100</v>
      </c>
      <c r="PT37">
        <v>32100</v>
      </c>
      <c r="PU37">
        <v>41400</v>
      </c>
      <c r="PV37" t="s">
        <v>403</v>
      </c>
      <c r="PW37" t="s">
        <v>403</v>
      </c>
      <c r="PX37" t="s">
        <v>403</v>
      </c>
      <c r="PY37" t="s">
        <v>403</v>
      </c>
      <c r="PZ37" t="s">
        <v>403</v>
      </c>
      <c r="QA37" t="s">
        <v>403</v>
      </c>
      <c r="QB37" t="s">
        <v>403</v>
      </c>
      <c r="QC37" t="s">
        <v>403</v>
      </c>
      <c r="QD37">
        <v>870</v>
      </c>
      <c r="QE37">
        <v>17900</v>
      </c>
      <c r="QF37">
        <v>23600</v>
      </c>
      <c r="QG37">
        <v>28500</v>
      </c>
      <c r="QH37" t="s">
        <v>403</v>
      </c>
      <c r="QI37" t="s">
        <v>403</v>
      </c>
      <c r="QJ37" t="s">
        <v>403</v>
      </c>
      <c r="QK37" t="s">
        <v>403</v>
      </c>
      <c r="QL37" t="s">
        <v>403</v>
      </c>
      <c r="QM37" t="s">
        <v>403</v>
      </c>
      <c r="QN37" t="s">
        <v>403</v>
      </c>
      <c r="QO37" t="s">
        <v>403</v>
      </c>
      <c r="QP37">
        <v>900</v>
      </c>
      <c r="QQ37">
        <v>22400</v>
      </c>
      <c r="QR37">
        <v>28500</v>
      </c>
      <c r="QS37">
        <v>35800</v>
      </c>
      <c r="QT37" t="s">
        <v>403</v>
      </c>
      <c r="QU37" t="s">
        <v>403</v>
      </c>
      <c r="QV37" t="s">
        <v>403</v>
      </c>
      <c r="QW37" t="s">
        <v>403</v>
      </c>
      <c r="QX37" t="s">
        <v>403</v>
      </c>
      <c r="QY37" t="s">
        <v>403</v>
      </c>
      <c r="QZ37" t="s">
        <v>403</v>
      </c>
      <c r="RA37" t="s">
        <v>403</v>
      </c>
      <c r="RB37">
        <v>1055</v>
      </c>
      <c r="RC37">
        <v>27000</v>
      </c>
      <c r="RD37">
        <v>33600</v>
      </c>
      <c r="RE37">
        <v>44000</v>
      </c>
      <c r="RF37" t="s">
        <v>403</v>
      </c>
      <c r="RG37" t="s">
        <v>403</v>
      </c>
      <c r="RH37" t="s">
        <v>403</v>
      </c>
      <c r="RI37" t="s">
        <v>403</v>
      </c>
      <c r="RJ37" t="s">
        <v>403</v>
      </c>
      <c r="RK37" t="s">
        <v>403</v>
      </c>
      <c r="RL37" t="s">
        <v>403</v>
      </c>
      <c r="RM37" t="s">
        <v>403</v>
      </c>
      <c r="RN37">
        <v>985</v>
      </c>
      <c r="RO37">
        <v>28700</v>
      </c>
      <c r="RP37">
        <v>37000</v>
      </c>
      <c r="RQ37">
        <v>51400</v>
      </c>
    </row>
    <row r="38" spans="2:485" x14ac:dyDescent="0.45">
      <c r="B38"/>
      <c r="E38" t="s">
        <v>1376</v>
      </c>
      <c r="F38" t="s">
        <v>1377</v>
      </c>
      <c r="G38" t="s">
        <v>1378</v>
      </c>
      <c r="H38" t="s">
        <v>1379</v>
      </c>
      <c r="I38" t="s">
        <v>1380</v>
      </c>
      <c r="J38" t="s">
        <v>1381</v>
      </c>
      <c r="K38" t="s">
        <v>1382</v>
      </c>
      <c r="L38" t="s">
        <v>1383</v>
      </c>
      <c r="M38" t="s">
        <v>1384</v>
      </c>
      <c r="N38" t="s">
        <v>1385</v>
      </c>
      <c r="O38" t="s">
        <v>1386</v>
      </c>
      <c r="P38" t="s">
        <v>1387</v>
      </c>
      <c r="Q38" t="s">
        <v>1388</v>
      </c>
      <c r="R38" t="s">
        <v>1389</v>
      </c>
      <c r="S38" t="s">
        <v>1390</v>
      </c>
      <c r="T38" t="s">
        <v>1391</v>
      </c>
      <c r="U38" t="s">
        <v>1392</v>
      </c>
      <c r="V38" t="s">
        <v>1393</v>
      </c>
      <c r="W38" t="s">
        <v>1394</v>
      </c>
      <c r="X38" t="s">
        <v>1395</v>
      </c>
      <c r="Y38" t="s">
        <v>1396</v>
      </c>
      <c r="Z38" t="s">
        <v>1397</v>
      </c>
      <c r="AA38" t="s">
        <v>1398</v>
      </c>
      <c r="AB38" t="s">
        <v>1399</v>
      </c>
      <c r="AC38" t="s">
        <v>1400</v>
      </c>
      <c r="AD38" t="s">
        <v>1401</v>
      </c>
      <c r="AE38" t="s">
        <v>1402</v>
      </c>
      <c r="AF38" t="s">
        <v>1403</v>
      </c>
      <c r="AG38" t="s">
        <v>1404</v>
      </c>
      <c r="AH38" t="s">
        <v>1405</v>
      </c>
      <c r="AI38" t="s">
        <v>1406</v>
      </c>
      <c r="AJ38" t="s">
        <v>1407</v>
      </c>
      <c r="AK38" t="s">
        <v>1408</v>
      </c>
      <c r="AL38" t="s">
        <v>1409</v>
      </c>
      <c r="AM38" t="s">
        <v>1410</v>
      </c>
      <c r="AN38" t="s">
        <v>1387</v>
      </c>
      <c r="AO38" t="s">
        <v>1411</v>
      </c>
      <c r="AP38">
        <v>190</v>
      </c>
      <c r="AQ38">
        <v>40.6</v>
      </c>
      <c r="AR38">
        <v>115</v>
      </c>
      <c r="AS38">
        <v>12.5</v>
      </c>
      <c r="AT38">
        <v>1</v>
      </c>
      <c r="AU38">
        <v>7.3</v>
      </c>
      <c r="AV38">
        <v>16.100000000000001</v>
      </c>
      <c r="AW38">
        <v>45.8</v>
      </c>
      <c r="AX38">
        <v>10</v>
      </c>
      <c r="AY38">
        <v>19400</v>
      </c>
      <c r="AZ38">
        <v>37300</v>
      </c>
      <c r="BA38">
        <v>47700</v>
      </c>
      <c r="BB38">
        <v>185</v>
      </c>
      <c r="BC38">
        <v>45.1</v>
      </c>
      <c r="BD38">
        <v>100</v>
      </c>
      <c r="BE38">
        <v>21.7</v>
      </c>
      <c r="BF38">
        <v>1.3</v>
      </c>
      <c r="BG38">
        <v>9.3000000000000007</v>
      </c>
      <c r="BH38">
        <v>19.7</v>
      </c>
      <c r="BI38">
        <v>31.9</v>
      </c>
      <c r="BJ38">
        <v>15</v>
      </c>
      <c r="BK38">
        <v>20800</v>
      </c>
      <c r="BL38">
        <v>33000</v>
      </c>
      <c r="BM38">
        <v>58100</v>
      </c>
      <c r="BN38">
        <v>160</v>
      </c>
      <c r="BO38">
        <v>55.7</v>
      </c>
      <c r="BP38">
        <v>70</v>
      </c>
      <c r="BQ38">
        <v>18</v>
      </c>
      <c r="BR38">
        <v>1.3</v>
      </c>
      <c r="BS38">
        <v>10.3</v>
      </c>
      <c r="BT38">
        <v>13.9</v>
      </c>
      <c r="BU38">
        <v>25</v>
      </c>
      <c r="BV38">
        <v>15</v>
      </c>
      <c r="BW38">
        <v>30400</v>
      </c>
      <c r="BX38">
        <v>36900</v>
      </c>
      <c r="BY38">
        <v>53400</v>
      </c>
      <c r="BZ38">
        <v>100</v>
      </c>
      <c r="CA38">
        <v>45.9</v>
      </c>
      <c r="CB38">
        <v>55</v>
      </c>
      <c r="CC38">
        <v>27</v>
      </c>
      <c r="CD38">
        <v>1</v>
      </c>
      <c r="CE38">
        <v>23</v>
      </c>
      <c r="CF38">
        <v>25</v>
      </c>
      <c r="CG38">
        <v>26</v>
      </c>
      <c r="CH38">
        <v>20</v>
      </c>
      <c r="CI38">
        <v>21300</v>
      </c>
      <c r="CJ38">
        <v>41300</v>
      </c>
      <c r="CK38">
        <v>54600</v>
      </c>
      <c r="CL38">
        <v>55</v>
      </c>
      <c r="CM38">
        <v>32.6</v>
      </c>
      <c r="CN38">
        <v>35</v>
      </c>
      <c r="CO38">
        <v>12.2</v>
      </c>
      <c r="CP38">
        <v>1.8</v>
      </c>
      <c r="CQ38">
        <v>8.6</v>
      </c>
      <c r="CR38">
        <v>18.600000000000001</v>
      </c>
      <c r="CS38">
        <v>53.3</v>
      </c>
      <c r="CT38" t="s">
        <v>403</v>
      </c>
      <c r="CU38" t="s">
        <v>403</v>
      </c>
      <c r="CV38" t="s">
        <v>403</v>
      </c>
      <c r="CW38" t="s">
        <v>403</v>
      </c>
      <c r="CX38">
        <v>55</v>
      </c>
      <c r="CY38">
        <v>45.4</v>
      </c>
      <c r="CZ38">
        <v>30</v>
      </c>
      <c r="DA38">
        <v>27.2</v>
      </c>
      <c r="DB38">
        <v>2.5</v>
      </c>
      <c r="DC38">
        <v>1.9</v>
      </c>
      <c r="DD38">
        <v>13.1</v>
      </c>
      <c r="DE38">
        <v>24.9</v>
      </c>
      <c r="DF38" t="s">
        <v>403</v>
      </c>
      <c r="DG38" t="s">
        <v>403</v>
      </c>
      <c r="DH38" t="s">
        <v>403</v>
      </c>
      <c r="DI38" t="s">
        <v>403</v>
      </c>
      <c r="DJ38">
        <v>60</v>
      </c>
      <c r="DK38">
        <v>64.2</v>
      </c>
      <c r="DL38">
        <v>20</v>
      </c>
      <c r="DM38">
        <v>15.6</v>
      </c>
      <c r="DN38">
        <v>3.5</v>
      </c>
      <c r="DO38">
        <v>6.3</v>
      </c>
      <c r="DP38">
        <v>9.8000000000000007</v>
      </c>
      <c r="DQ38">
        <v>16.8</v>
      </c>
      <c r="DR38" t="s">
        <v>403</v>
      </c>
      <c r="DS38" t="s">
        <v>403</v>
      </c>
      <c r="DT38" t="s">
        <v>403</v>
      </c>
      <c r="DU38" t="s">
        <v>403</v>
      </c>
      <c r="DV38">
        <v>35</v>
      </c>
      <c r="DW38">
        <v>40.5</v>
      </c>
      <c r="DX38">
        <v>20</v>
      </c>
      <c r="DY38">
        <v>28.8</v>
      </c>
      <c r="DZ38">
        <v>2.8</v>
      </c>
      <c r="EA38">
        <v>25.1</v>
      </c>
      <c r="EB38">
        <v>25.1</v>
      </c>
      <c r="EC38">
        <v>27.9</v>
      </c>
      <c r="ED38" t="s">
        <v>403</v>
      </c>
      <c r="EE38" t="s">
        <v>403</v>
      </c>
      <c r="EF38" t="s">
        <v>403</v>
      </c>
      <c r="EG38" t="s">
        <v>403</v>
      </c>
      <c r="EH38">
        <v>135</v>
      </c>
      <c r="EI38">
        <v>43.9</v>
      </c>
      <c r="EJ38">
        <v>75</v>
      </c>
      <c r="EK38">
        <v>12.6</v>
      </c>
      <c r="EL38">
        <v>0.7</v>
      </c>
      <c r="EM38">
        <v>6.8</v>
      </c>
      <c r="EN38">
        <v>15.1</v>
      </c>
      <c r="EO38">
        <v>42.8</v>
      </c>
      <c r="EP38" t="s">
        <v>403</v>
      </c>
      <c r="EQ38" t="s">
        <v>403</v>
      </c>
      <c r="ER38" t="s">
        <v>403</v>
      </c>
      <c r="ES38" t="s">
        <v>403</v>
      </c>
      <c r="ET38">
        <v>130</v>
      </c>
      <c r="EU38">
        <v>45</v>
      </c>
      <c r="EV38">
        <v>70</v>
      </c>
      <c r="EW38">
        <v>19.399999999999999</v>
      </c>
      <c r="EX38">
        <v>0.8</v>
      </c>
      <c r="EY38">
        <v>12.4</v>
      </c>
      <c r="EZ38">
        <v>22.5</v>
      </c>
      <c r="FA38">
        <v>34.9</v>
      </c>
      <c r="FB38">
        <v>10</v>
      </c>
      <c r="FC38">
        <v>27000</v>
      </c>
      <c r="FD38">
        <v>35700</v>
      </c>
      <c r="FE38">
        <v>58100</v>
      </c>
      <c r="FF38">
        <v>100</v>
      </c>
      <c r="FG38">
        <v>50.8</v>
      </c>
      <c r="FH38">
        <v>50</v>
      </c>
      <c r="FI38">
        <v>19.399999999999999</v>
      </c>
      <c r="FJ38">
        <v>0</v>
      </c>
      <c r="FK38">
        <v>12.5</v>
      </c>
      <c r="FL38">
        <v>16.3</v>
      </c>
      <c r="FM38">
        <v>29.7</v>
      </c>
      <c r="FN38">
        <v>10</v>
      </c>
      <c r="FO38">
        <v>30400</v>
      </c>
      <c r="FP38">
        <v>35800</v>
      </c>
      <c r="FQ38">
        <v>43000</v>
      </c>
      <c r="FR38">
        <v>60</v>
      </c>
      <c r="FS38">
        <v>49.1</v>
      </c>
      <c r="FT38">
        <v>30</v>
      </c>
      <c r="FU38">
        <v>26</v>
      </c>
      <c r="FV38">
        <v>0</v>
      </c>
      <c r="FW38">
        <v>21.7</v>
      </c>
      <c r="FX38">
        <v>24.9</v>
      </c>
      <c r="FY38">
        <v>24.9</v>
      </c>
      <c r="FZ38" t="s">
        <v>403</v>
      </c>
      <c r="GA38" t="s">
        <v>403</v>
      </c>
      <c r="GB38" t="s">
        <v>403</v>
      </c>
      <c r="GC38" t="s">
        <v>403</v>
      </c>
      <c r="GD38">
        <v>165</v>
      </c>
      <c r="GE38">
        <v>34.700000000000003</v>
      </c>
      <c r="GF38">
        <v>105</v>
      </c>
      <c r="GG38">
        <v>9.3000000000000007</v>
      </c>
      <c r="GH38">
        <v>3.9</v>
      </c>
      <c r="GI38">
        <v>8.1999999999999993</v>
      </c>
      <c r="GJ38">
        <v>17.899999999999999</v>
      </c>
      <c r="GK38">
        <v>52.1</v>
      </c>
      <c r="GL38">
        <v>10</v>
      </c>
      <c r="GM38">
        <v>24600</v>
      </c>
      <c r="GN38">
        <v>33800</v>
      </c>
      <c r="GO38">
        <v>51200</v>
      </c>
      <c r="GP38">
        <v>155</v>
      </c>
      <c r="GQ38">
        <v>53.6</v>
      </c>
      <c r="GR38">
        <v>70</v>
      </c>
      <c r="GS38">
        <v>12.5</v>
      </c>
      <c r="GT38">
        <v>1.3</v>
      </c>
      <c r="GU38">
        <v>8</v>
      </c>
      <c r="GV38">
        <v>20.3</v>
      </c>
      <c r="GW38">
        <v>32.6</v>
      </c>
      <c r="GX38">
        <v>10</v>
      </c>
      <c r="GY38">
        <v>20000</v>
      </c>
      <c r="GZ38">
        <v>27400</v>
      </c>
      <c r="HA38">
        <v>38600</v>
      </c>
      <c r="HB38">
        <v>125</v>
      </c>
      <c r="HC38">
        <v>53.6</v>
      </c>
      <c r="HD38">
        <v>60</v>
      </c>
      <c r="HE38">
        <v>21.4</v>
      </c>
      <c r="HF38">
        <v>1.1000000000000001</v>
      </c>
      <c r="HG38">
        <v>12</v>
      </c>
      <c r="HH38">
        <v>15.5</v>
      </c>
      <c r="HI38">
        <v>24</v>
      </c>
      <c r="HJ38">
        <v>15</v>
      </c>
      <c r="HK38">
        <v>29000</v>
      </c>
      <c r="HL38">
        <v>36800</v>
      </c>
      <c r="HM38">
        <v>54900</v>
      </c>
      <c r="HN38">
        <v>65</v>
      </c>
      <c r="HO38">
        <v>50.5</v>
      </c>
      <c r="HP38">
        <v>30</v>
      </c>
      <c r="HQ38">
        <v>14.3</v>
      </c>
      <c r="HR38">
        <v>0</v>
      </c>
      <c r="HS38">
        <v>32.799999999999997</v>
      </c>
      <c r="HT38">
        <v>32.799999999999997</v>
      </c>
      <c r="HU38">
        <v>35.200000000000003</v>
      </c>
      <c r="HV38">
        <v>20</v>
      </c>
      <c r="HW38">
        <v>27200</v>
      </c>
      <c r="HX38">
        <v>44000</v>
      </c>
      <c r="HY38">
        <v>65000</v>
      </c>
      <c r="HZ38">
        <v>50</v>
      </c>
      <c r="IA38">
        <v>33.200000000000003</v>
      </c>
      <c r="IB38">
        <v>30</v>
      </c>
      <c r="IC38">
        <v>12.5</v>
      </c>
      <c r="ID38">
        <v>5.2</v>
      </c>
      <c r="IE38">
        <v>10.4</v>
      </c>
      <c r="IF38">
        <v>20.8</v>
      </c>
      <c r="IG38">
        <v>49.1</v>
      </c>
      <c r="IH38" t="s">
        <v>403</v>
      </c>
      <c r="II38" t="s">
        <v>403</v>
      </c>
      <c r="IJ38" t="s">
        <v>403</v>
      </c>
      <c r="IK38" t="s">
        <v>403</v>
      </c>
      <c r="IL38">
        <v>45</v>
      </c>
      <c r="IM38">
        <v>57.8</v>
      </c>
      <c r="IN38">
        <v>20</v>
      </c>
      <c r="IO38">
        <v>12.6</v>
      </c>
      <c r="IP38">
        <v>2.2000000000000002</v>
      </c>
      <c r="IQ38">
        <v>6.7</v>
      </c>
      <c r="IR38">
        <v>18.5</v>
      </c>
      <c r="IS38">
        <v>27.4</v>
      </c>
      <c r="IT38" t="s">
        <v>403</v>
      </c>
      <c r="IU38" t="s">
        <v>403</v>
      </c>
      <c r="IV38" t="s">
        <v>403</v>
      </c>
      <c r="IW38" t="s">
        <v>403</v>
      </c>
      <c r="IX38">
        <v>45</v>
      </c>
      <c r="IY38">
        <v>53.9</v>
      </c>
      <c r="IZ38">
        <v>20</v>
      </c>
      <c r="JA38">
        <v>23</v>
      </c>
      <c r="JB38">
        <v>0.7</v>
      </c>
      <c r="JC38">
        <v>16.600000000000001</v>
      </c>
      <c r="JD38">
        <v>17.399999999999999</v>
      </c>
      <c r="JE38">
        <v>22.4</v>
      </c>
      <c r="JF38" t="s">
        <v>403</v>
      </c>
      <c r="JG38" t="s">
        <v>403</v>
      </c>
      <c r="JH38" t="s">
        <v>403</v>
      </c>
      <c r="JI38" t="s">
        <v>403</v>
      </c>
      <c r="JJ38">
        <v>15</v>
      </c>
      <c r="JK38">
        <v>58.9</v>
      </c>
      <c r="JL38">
        <v>5</v>
      </c>
      <c r="JM38">
        <v>6.3</v>
      </c>
      <c r="JN38">
        <v>0</v>
      </c>
      <c r="JO38">
        <v>25.3</v>
      </c>
      <c r="JP38">
        <v>25.3</v>
      </c>
      <c r="JQ38">
        <v>34.700000000000003</v>
      </c>
      <c r="JR38" t="s">
        <v>403</v>
      </c>
      <c r="JS38" t="s">
        <v>403</v>
      </c>
      <c r="JT38" t="s">
        <v>403</v>
      </c>
      <c r="JU38" t="s">
        <v>403</v>
      </c>
      <c r="JV38">
        <v>115</v>
      </c>
      <c r="JW38">
        <v>35.299999999999997</v>
      </c>
      <c r="JX38">
        <v>75</v>
      </c>
      <c r="JY38">
        <v>8</v>
      </c>
      <c r="JZ38">
        <v>3.3</v>
      </c>
      <c r="KA38">
        <v>7.3</v>
      </c>
      <c r="KB38">
        <v>16.600000000000001</v>
      </c>
      <c r="KC38">
        <v>53.4</v>
      </c>
      <c r="KD38" t="s">
        <v>403</v>
      </c>
      <c r="KE38" t="s">
        <v>403</v>
      </c>
      <c r="KF38" t="s">
        <v>403</v>
      </c>
      <c r="KG38" t="s">
        <v>403</v>
      </c>
      <c r="KH38">
        <v>110</v>
      </c>
      <c r="KI38">
        <v>51.8</v>
      </c>
      <c r="KJ38">
        <v>50</v>
      </c>
      <c r="KK38">
        <v>12.4</v>
      </c>
      <c r="KL38">
        <v>0.9</v>
      </c>
      <c r="KM38">
        <v>8.6</v>
      </c>
      <c r="KN38">
        <v>21</v>
      </c>
      <c r="KO38">
        <v>34.799999999999997</v>
      </c>
      <c r="KP38" t="s">
        <v>403</v>
      </c>
      <c r="KQ38" t="s">
        <v>403</v>
      </c>
      <c r="KR38" t="s">
        <v>403</v>
      </c>
      <c r="KS38" t="s">
        <v>403</v>
      </c>
      <c r="KT38">
        <v>80</v>
      </c>
      <c r="KU38">
        <v>53.5</v>
      </c>
      <c r="KV38">
        <v>35</v>
      </c>
      <c r="KW38">
        <v>20.5</v>
      </c>
      <c r="KX38">
        <v>1.3</v>
      </c>
      <c r="KY38">
        <v>9.4</v>
      </c>
      <c r="KZ38">
        <v>14.4</v>
      </c>
      <c r="LA38">
        <v>24.8</v>
      </c>
      <c r="LB38" t="s">
        <v>403</v>
      </c>
      <c r="LC38" t="s">
        <v>403</v>
      </c>
      <c r="LD38" t="s">
        <v>403</v>
      </c>
      <c r="LE38" t="s">
        <v>403</v>
      </c>
      <c r="LF38">
        <v>50</v>
      </c>
      <c r="LG38">
        <v>47.8</v>
      </c>
      <c r="LH38">
        <v>25</v>
      </c>
      <c r="LI38">
        <v>17</v>
      </c>
      <c r="LJ38">
        <v>0</v>
      </c>
      <c r="LK38">
        <v>35.299999999999997</v>
      </c>
      <c r="LL38">
        <v>35.299999999999997</v>
      </c>
      <c r="LM38">
        <v>35.299999999999997</v>
      </c>
      <c r="LN38">
        <v>15</v>
      </c>
      <c r="LO38">
        <v>31500</v>
      </c>
      <c r="LP38">
        <v>44000</v>
      </c>
      <c r="LQ38">
        <v>73600</v>
      </c>
      <c r="LR38">
        <v>185</v>
      </c>
      <c r="LS38">
        <v>35.299999999999997</v>
      </c>
      <c r="LT38">
        <v>120</v>
      </c>
      <c r="LU38">
        <v>14.3</v>
      </c>
      <c r="LV38">
        <v>2.7</v>
      </c>
      <c r="LW38">
        <v>7.7</v>
      </c>
      <c r="LX38">
        <v>17.100000000000001</v>
      </c>
      <c r="LY38">
        <v>47.7</v>
      </c>
      <c r="LZ38" t="s">
        <v>403</v>
      </c>
      <c r="MA38" t="s">
        <v>403</v>
      </c>
      <c r="MB38" t="s">
        <v>403</v>
      </c>
      <c r="MC38" t="s">
        <v>403</v>
      </c>
      <c r="MD38">
        <v>185</v>
      </c>
      <c r="ME38">
        <v>35.299999999999997</v>
      </c>
      <c r="MF38">
        <v>120</v>
      </c>
      <c r="MG38">
        <v>14.3</v>
      </c>
      <c r="MH38">
        <v>2.7</v>
      </c>
      <c r="MI38">
        <v>7.7</v>
      </c>
      <c r="MJ38">
        <v>17.100000000000001</v>
      </c>
      <c r="MK38">
        <v>47.7</v>
      </c>
      <c r="ML38" t="s">
        <v>403</v>
      </c>
      <c r="MM38" t="s">
        <v>403</v>
      </c>
      <c r="MN38" t="s">
        <v>403</v>
      </c>
      <c r="MO38" t="s">
        <v>403</v>
      </c>
      <c r="MP38">
        <v>160</v>
      </c>
      <c r="MQ38">
        <v>55.1</v>
      </c>
      <c r="MR38">
        <v>70</v>
      </c>
      <c r="MS38">
        <v>14.6</v>
      </c>
      <c r="MT38">
        <v>1.3</v>
      </c>
      <c r="MU38">
        <v>7.9</v>
      </c>
      <c r="MV38">
        <v>19.899999999999999</v>
      </c>
      <c r="MW38">
        <v>29.1</v>
      </c>
      <c r="MX38" t="s">
        <v>403</v>
      </c>
      <c r="MY38" t="s">
        <v>403</v>
      </c>
      <c r="MZ38" t="s">
        <v>403</v>
      </c>
      <c r="NA38" t="s">
        <v>403</v>
      </c>
      <c r="NB38">
        <v>145</v>
      </c>
      <c r="NC38">
        <v>47.2</v>
      </c>
      <c r="ND38">
        <v>75</v>
      </c>
      <c r="NE38">
        <v>23</v>
      </c>
      <c r="NF38">
        <v>3.5</v>
      </c>
      <c r="NG38">
        <v>13.1</v>
      </c>
      <c r="NH38">
        <v>17</v>
      </c>
      <c r="NI38">
        <v>26.3</v>
      </c>
      <c r="NJ38">
        <v>15</v>
      </c>
      <c r="NK38">
        <v>22200</v>
      </c>
      <c r="NL38">
        <v>29700</v>
      </c>
      <c r="NM38">
        <v>35500</v>
      </c>
      <c r="NN38">
        <v>75</v>
      </c>
      <c r="NO38">
        <v>59</v>
      </c>
      <c r="NP38">
        <v>30</v>
      </c>
      <c r="NQ38">
        <v>18</v>
      </c>
      <c r="NR38">
        <v>1.3</v>
      </c>
      <c r="NS38">
        <v>16.399999999999999</v>
      </c>
      <c r="NT38">
        <v>19.100000000000001</v>
      </c>
      <c r="NU38">
        <v>21.7</v>
      </c>
      <c r="NV38">
        <v>10</v>
      </c>
      <c r="NW38">
        <v>25700</v>
      </c>
      <c r="NX38">
        <v>36400</v>
      </c>
      <c r="NY38">
        <v>116200</v>
      </c>
      <c r="NZ38">
        <v>55</v>
      </c>
      <c r="OA38">
        <v>34.200000000000003</v>
      </c>
      <c r="OB38">
        <v>35</v>
      </c>
      <c r="OC38">
        <v>16.899999999999999</v>
      </c>
      <c r="OD38">
        <v>5.6</v>
      </c>
      <c r="OE38">
        <v>0</v>
      </c>
      <c r="OF38">
        <v>6.5</v>
      </c>
      <c r="OG38">
        <v>43.2</v>
      </c>
      <c r="OH38" t="s">
        <v>403</v>
      </c>
      <c r="OI38" t="s">
        <v>403</v>
      </c>
      <c r="OJ38" t="s">
        <v>403</v>
      </c>
      <c r="OK38" t="s">
        <v>403</v>
      </c>
      <c r="OL38">
        <v>60</v>
      </c>
      <c r="OM38">
        <v>62.4</v>
      </c>
      <c r="ON38">
        <v>20</v>
      </c>
      <c r="OO38">
        <v>15.6</v>
      </c>
      <c r="OP38">
        <v>0</v>
      </c>
      <c r="OQ38">
        <v>4.5999999999999996</v>
      </c>
      <c r="OR38">
        <v>13.3</v>
      </c>
      <c r="OS38">
        <v>22</v>
      </c>
      <c r="OT38" t="s">
        <v>403</v>
      </c>
      <c r="OU38" t="s">
        <v>403</v>
      </c>
      <c r="OV38" t="s">
        <v>403</v>
      </c>
      <c r="OW38" t="s">
        <v>403</v>
      </c>
      <c r="OX38">
        <v>55</v>
      </c>
      <c r="OY38">
        <v>52</v>
      </c>
      <c r="OZ38">
        <v>25</v>
      </c>
      <c r="PA38">
        <v>26</v>
      </c>
      <c r="PB38">
        <v>1.8</v>
      </c>
      <c r="PC38">
        <v>12.1</v>
      </c>
      <c r="PD38">
        <v>15.7</v>
      </c>
      <c r="PE38">
        <v>20.2</v>
      </c>
      <c r="PF38" t="s">
        <v>403</v>
      </c>
      <c r="PG38" t="s">
        <v>403</v>
      </c>
      <c r="PH38" t="s">
        <v>403</v>
      </c>
      <c r="PI38" t="s">
        <v>403</v>
      </c>
      <c r="PJ38">
        <v>20</v>
      </c>
      <c r="PK38">
        <v>51.6</v>
      </c>
      <c r="PL38">
        <v>10</v>
      </c>
      <c r="PM38">
        <v>32.799999999999997</v>
      </c>
      <c r="PN38">
        <v>0</v>
      </c>
      <c r="PO38">
        <v>13.3</v>
      </c>
      <c r="PP38">
        <v>15.6</v>
      </c>
      <c r="PQ38">
        <v>15.6</v>
      </c>
      <c r="PR38" t="s">
        <v>403</v>
      </c>
      <c r="PS38" t="s">
        <v>403</v>
      </c>
      <c r="PT38" t="s">
        <v>403</v>
      </c>
      <c r="PU38" t="s">
        <v>403</v>
      </c>
      <c r="PV38">
        <v>130</v>
      </c>
      <c r="PW38">
        <v>35.700000000000003</v>
      </c>
      <c r="PX38">
        <v>85</v>
      </c>
      <c r="PY38">
        <v>13.2</v>
      </c>
      <c r="PZ38">
        <v>1.5</v>
      </c>
      <c r="QA38">
        <v>10.8</v>
      </c>
      <c r="QB38">
        <v>21.5</v>
      </c>
      <c r="QC38">
        <v>49.6</v>
      </c>
      <c r="QD38" t="s">
        <v>403</v>
      </c>
      <c r="QE38" t="s">
        <v>403</v>
      </c>
      <c r="QF38" t="s">
        <v>403</v>
      </c>
      <c r="QG38" t="s">
        <v>403</v>
      </c>
      <c r="QH38">
        <v>100</v>
      </c>
      <c r="QI38">
        <v>50.8</v>
      </c>
      <c r="QJ38">
        <v>50</v>
      </c>
      <c r="QK38">
        <v>14</v>
      </c>
      <c r="QL38">
        <v>2</v>
      </c>
      <c r="QM38">
        <v>9.6999999999999993</v>
      </c>
      <c r="QN38">
        <v>23.8</v>
      </c>
      <c r="QO38">
        <v>33.200000000000003</v>
      </c>
      <c r="QP38" t="s">
        <v>403</v>
      </c>
      <c r="QQ38" t="s">
        <v>403</v>
      </c>
      <c r="QR38" t="s">
        <v>403</v>
      </c>
      <c r="QS38" t="s">
        <v>403</v>
      </c>
      <c r="QT38">
        <v>100</v>
      </c>
      <c r="QU38">
        <v>50.8</v>
      </c>
      <c r="QV38">
        <v>50</v>
      </c>
      <c r="QW38">
        <v>19.399999999999999</v>
      </c>
      <c r="QX38">
        <v>0</v>
      </c>
      <c r="QY38">
        <v>12.5</v>
      </c>
      <c r="QZ38">
        <v>16.3</v>
      </c>
      <c r="RA38">
        <v>29.7</v>
      </c>
      <c r="RB38">
        <v>10</v>
      </c>
      <c r="RC38">
        <v>30400</v>
      </c>
      <c r="RD38">
        <v>35800</v>
      </c>
      <c r="RE38">
        <v>43000</v>
      </c>
      <c r="RF38">
        <v>55</v>
      </c>
      <c r="RG38">
        <v>61.9</v>
      </c>
      <c r="RH38">
        <v>20</v>
      </c>
      <c r="RI38">
        <v>12.2</v>
      </c>
      <c r="RJ38">
        <v>1.8</v>
      </c>
      <c r="RK38">
        <v>17.7</v>
      </c>
      <c r="RL38">
        <v>20.399999999999999</v>
      </c>
      <c r="RM38">
        <v>24.1</v>
      </c>
      <c r="RN38" t="s">
        <v>403</v>
      </c>
      <c r="RO38" t="s">
        <v>403</v>
      </c>
      <c r="RP38" t="s">
        <v>403</v>
      </c>
      <c r="RQ38" t="s">
        <v>403</v>
      </c>
    </row>
    <row r="39" spans="2:485" x14ac:dyDescent="0.45">
      <c r="B39"/>
      <c r="E39" t="s">
        <v>1412</v>
      </c>
      <c r="F39" t="s">
        <v>1413</v>
      </c>
      <c r="G39" t="s">
        <v>1414</v>
      </c>
      <c r="H39" t="s">
        <v>1415</v>
      </c>
      <c r="I39" t="s">
        <v>1416</v>
      </c>
      <c r="J39" t="s">
        <v>1417</v>
      </c>
      <c r="K39" t="s">
        <v>1418</v>
      </c>
      <c r="L39" t="s">
        <v>1419</v>
      </c>
      <c r="M39" t="s">
        <v>1420</v>
      </c>
      <c r="N39" t="s">
        <v>1421</v>
      </c>
      <c r="O39" t="s">
        <v>1422</v>
      </c>
      <c r="P39" t="s">
        <v>1423</v>
      </c>
      <c r="Q39" t="s">
        <v>1424</v>
      </c>
      <c r="R39" t="s">
        <v>1425</v>
      </c>
      <c r="S39" t="s">
        <v>1426</v>
      </c>
      <c r="T39" t="s">
        <v>1427</v>
      </c>
      <c r="U39" t="s">
        <v>1428</v>
      </c>
      <c r="V39" t="s">
        <v>1429</v>
      </c>
      <c r="W39" t="s">
        <v>1430</v>
      </c>
      <c r="X39" t="s">
        <v>1431</v>
      </c>
      <c r="Y39" t="s">
        <v>1432</v>
      </c>
      <c r="Z39" t="s">
        <v>1433</v>
      </c>
      <c r="AA39" t="s">
        <v>1434</v>
      </c>
      <c r="AB39" t="s">
        <v>1435</v>
      </c>
      <c r="AC39" t="s">
        <v>1436</v>
      </c>
      <c r="AD39" t="s">
        <v>1437</v>
      </c>
      <c r="AE39" t="s">
        <v>1438</v>
      </c>
      <c r="AF39" t="s">
        <v>1439</v>
      </c>
      <c r="AG39" t="s">
        <v>1440</v>
      </c>
      <c r="AH39" t="s">
        <v>1441</v>
      </c>
      <c r="AI39" t="s">
        <v>1442</v>
      </c>
      <c r="AJ39" t="s">
        <v>1443</v>
      </c>
      <c r="AK39" t="s">
        <v>1444</v>
      </c>
      <c r="AL39" t="s">
        <v>1445</v>
      </c>
      <c r="AM39" t="s">
        <v>1446</v>
      </c>
      <c r="AN39" t="s">
        <v>1423</v>
      </c>
      <c r="AO39" t="s">
        <v>1447</v>
      </c>
      <c r="AP39">
        <v>100</v>
      </c>
      <c r="AQ39">
        <v>18.2</v>
      </c>
      <c r="AR39">
        <v>85</v>
      </c>
      <c r="AS39">
        <v>15.9</v>
      </c>
      <c r="AT39">
        <v>4.8</v>
      </c>
      <c r="AU39">
        <v>12.7</v>
      </c>
      <c r="AV39">
        <v>35.200000000000003</v>
      </c>
      <c r="AW39">
        <v>61.1</v>
      </c>
      <c r="AX39">
        <v>10</v>
      </c>
      <c r="AY39">
        <v>14900</v>
      </c>
      <c r="AZ39">
        <v>19300</v>
      </c>
      <c r="BA39">
        <v>25400</v>
      </c>
      <c r="BB39">
        <v>80</v>
      </c>
      <c r="BC39">
        <v>21.8</v>
      </c>
      <c r="BD39">
        <v>65</v>
      </c>
      <c r="BE39">
        <v>14.2</v>
      </c>
      <c r="BF39">
        <v>0</v>
      </c>
      <c r="BG39">
        <v>22.9</v>
      </c>
      <c r="BH39">
        <v>43.2</v>
      </c>
      <c r="BI39">
        <v>64.099999999999994</v>
      </c>
      <c r="BJ39">
        <v>20</v>
      </c>
      <c r="BK39">
        <v>21600</v>
      </c>
      <c r="BL39">
        <v>28500</v>
      </c>
      <c r="BM39">
        <v>32900</v>
      </c>
      <c r="BN39">
        <v>60</v>
      </c>
      <c r="BO39">
        <v>32.1</v>
      </c>
      <c r="BP39">
        <v>40</v>
      </c>
      <c r="BQ39">
        <v>16.100000000000001</v>
      </c>
      <c r="BR39">
        <v>7.3</v>
      </c>
      <c r="BS39">
        <v>23.6</v>
      </c>
      <c r="BT39">
        <v>34</v>
      </c>
      <c r="BU39">
        <v>44.5</v>
      </c>
      <c r="BV39">
        <v>15</v>
      </c>
      <c r="BW39">
        <v>26700</v>
      </c>
      <c r="BX39">
        <v>30200</v>
      </c>
      <c r="BY39">
        <v>33800</v>
      </c>
      <c r="BZ39">
        <v>55</v>
      </c>
      <c r="CA39">
        <v>45.7</v>
      </c>
      <c r="CB39">
        <v>30</v>
      </c>
      <c r="CC39">
        <v>21.6</v>
      </c>
      <c r="CD39">
        <v>1.8</v>
      </c>
      <c r="CE39">
        <v>25.3</v>
      </c>
      <c r="CF39">
        <v>30.8</v>
      </c>
      <c r="CG39">
        <v>30.8</v>
      </c>
      <c r="CH39">
        <v>15</v>
      </c>
      <c r="CI39">
        <v>12600</v>
      </c>
      <c r="CJ39">
        <v>34500</v>
      </c>
      <c r="CK39">
        <v>42300</v>
      </c>
      <c r="CL39">
        <v>60</v>
      </c>
      <c r="CM39">
        <v>15.2</v>
      </c>
      <c r="CN39">
        <v>50</v>
      </c>
      <c r="CO39">
        <v>18.600000000000001</v>
      </c>
      <c r="CP39">
        <v>5.7</v>
      </c>
      <c r="CQ39">
        <v>15.3</v>
      </c>
      <c r="CR39">
        <v>34</v>
      </c>
      <c r="CS39">
        <v>60.4</v>
      </c>
      <c r="CT39" t="s">
        <v>403</v>
      </c>
      <c r="CU39" t="s">
        <v>403</v>
      </c>
      <c r="CV39" t="s">
        <v>403</v>
      </c>
      <c r="CW39" t="s">
        <v>403</v>
      </c>
      <c r="CX39">
        <v>45</v>
      </c>
      <c r="CY39">
        <v>22.8</v>
      </c>
      <c r="CZ39">
        <v>35</v>
      </c>
      <c r="DA39">
        <v>12.3</v>
      </c>
      <c r="DB39">
        <v>0</v>
      </c>
      <c r="DC39">
        <v>20.7</v>
      </c>
      <c r="DD39">
        <v>48.8</v>
      </c>
      <c r="DE39">
        <v>64.900000000000006</v>
      </c>
      <c r="DF39" t="s">
        <v>403</v>
      </c>
      <c r="DG39" t="s">
        <v>403</v>
      </c>
      <c r="DH39" t="s">
        <v>403</v>
      </c>
      <c r="DI39" t="s">
        <v>403</v>
      </c>
      <c r="DJ39">
        <v>35</v>
      </c>
      <c r="DK39">
        <v>27.5</v>
      </c>
      <c r="DL39">
        <v>25</v>
      </c>
      <c r="DM39">
        <v>15.3</v>
      </c>
      <c r="DN39">
        <v>10.7</v>
      </c>
      <c r="DO39">
        <v>26.4</v>
      </c>
      <c r="DP39">
        <v>35.9</v>
      </c>
      <c r="DQ39">
        <v>46.6</v>
      </c>
      <c r="DR39" t="s">
        <v>403</v>
      </c>
      <c r="DS39" t="s">
        <v>403</v>
      </c>
      <c r="DT39" t="s">
        <v>403</v>
      </c>
      <c r="DU39" t="s">
        <v>403</v>
      </c>
      <c r="DV39">
        <v>35</v>
      </c>
      <c r="DW39">
        <v>50.2</v>
      </c>
      <c r="DX39">
        <v>20</v>
      </c>
      <c r="DY39">
        <v>21.4</v>
      </c>
      <c r="DZ39">
        <v>0</v>
      </c>
      <c r="EA39">
        <v>22.8</v>
      </c>
      <c r="EB39">
        <v>28.4</v>
      </c>
      <c r="EC39">
        <v>28.4</v>
      </c>
      <c r="ED39" t="s">
        <v>403</v>
      </c>
      <c r="EE39" t="s">
        <v>403</v>
      </c>
      <c r="EF39" t="s">
        <v>403</v>
      </c>
      <c r="EG39" t="s">
        <v>403</v>
      </c>
      <c r="EH39">
        <v>45</v>
      </c>
      <c r="EI39">
        <v>22.2</v>
      </c>
      <c r="EJ39">
        <v>35</v>
      </c>
      <c r="EK39">
        <v>12.3</v>
      </c>
      <c r="EL39">
        <v>3.4</v>
      </c>
      <c r="EM39">
        <v>9.4</v>
      </c>
      <c r="EN39">
        <v>36.799999999999997</v>
      </c>
      <c r="EO39">
        <v>62.1</v>
      </c>
      <c r="EP39" t="s">
        <v>403</v>
      </c>
      <c r="EQ39" t="s">
        <v>403</v>
      </c>
      <c r="ER39" t="s">
        <v>403</v>
      </c>
      <c r="ES39" t="s">
        <v>403</v>
      </c>
      <c r="ET39">
        <v>35</v>
      </c>
      <c r="EU39">
        <v>20.5</v>
      </c>
      <c r="EV39">
        <v>30</v>
      </c>
      <c r="EW39">
        <v>16.399999999999999</v>
      </c>
      <c r="EX39">
        <v>0</v>
      </c>
      <c r="EY39">
        <v>25.5</v>
      </c>
      <c r="EZ39">
        <v>36.4</v>
      </c>
      <c r="FA39">
        <v>63.1</v>
      </c>
      <c r="FB39" t="s">
        <v>403</v>
      </c>
      <c r="FC39" t="s">
        <v>403</v>
      </c>
      <c r="FD39" t="s">
        <v>403</v>
      </c>
      <c r="FE39" t="s">
        <v>403</v>
      </c>
      <c r="FF39">
        <v>30</v>
      </c>
      <c r="FG39">
        <v>37.299999999999997</v>
      </c>
      <c r="FH39">
        <v>20</v>
      </c>
      <c r="FI39">
        <v>17.100000000000001</v>
      </c>
      <c r="FJ39">
        <v>3.4</v>
      </c>
      <c r="FK39">
        <v>20.5</v>
      </c>
      <c r="FL39">
        <v>31.9</v>
      </c>
      <c r="FM39">
        <v>42.2</v>
      </c>
      <c r="FN39" t="s">
        <v>403</v>
      </c>
      <c r="FO39" t="s">
        <v>403</v>
      </c>
      <c r="FP39" t="s">
        <v>403</v>
      </c>
      <c r="FQ39" t="s">
        <v>403</v>
      </c>
      <c r="FR39">
        <v>20</v>
      </c>
      <c r="FS39">
        <v>37.200000000000003</v>
      </c>
      <c r="FT39">
        <v>10</v>
      </c>
      <c r="FU39">
        <v>22.1</v>
      </c>
      <c r="FV39">
        <v>5.3</v>
      </c>
      <c r="FW39">
        <v>30.1</v>
      </c>
      <c r="FX39">
        <v>35.4</v>
      </c>
      <c r="FY39">
        <v>35.4</v>
      </c>
      <c r="FZ39" t="s">
        <v>403</v>
      </c>
      <c r="GA39" t="s">
        <v>403</v>
      </c>
      <c r="GB39" t="s">
        <v>403</v>
      </c>
      <c r="GC39" t="s">
        <v>403</v>
      </c>
      <c r="GD39">
        <v>125</v>
      </c>
      <c r="GE39">
        <v>15.1</v>
      </c>
      <c r="GF39">
        <v>105</v>
      </c>
      <c r="GG39">
        <v>12.5</v>
      </c>
      <c r="GH39">
        <v>4.5999999999999996</v>
      </c>
      <c r="GI39">
        <v>24.9</v>
      </c>
      <c r="GJ39">
        <v>45.7</v>
      </c>
      <c r="GK39">
        <v>67.8</v>
      </c>
      <c r="GL39">
        <v>30</v>
      </c>
      <c r="GM39">
        <v>15700</v>
      </c>
      <c r="GN39">
        <v>23600</v>
      </c>
      <c r="GO39">
        <v>28300</v>
      </c>
      <c r="GP39">
        <v>95</v>
      </c>
      <c r="GQ39">
        <v>23.3</v>
      </c>
      <c r="GR39">
        <v>75</v>
      </c>
      <c r="GS39">
        <v>15.3</v>
      </c>
      <c r="GT39">
        <v>0.2</v>
      </c>
      <c r="GU39">
        <v>17.600000000000001</v>
      </c>
      <c r="GV39">
        <v>37.700000000000003</v>
      </c>
      <c r="GW39">
        <v>61.2</v>
      </c>
      <c r="GX39">
        <v>15</v>
      </c>
      <c r="GY39">
        <v>21400</v>
      </c>
      <c r="GZ39">
        <v>24900</v>
      </c>
      <c r="HA39">
        <v>32000</v>
      </c>
      <c r="HB39">
        <v>75</v>
      </c>
      <c r="HC39">
        <v>39.4</v>
      </c>
      <c r="HD39">
        <v>45</v>
      </c>
      <c r="HE39">
        <v>12.1</v>
      </c>
      <c r="HF39">
        <v>9.6999999999999993</v>
      </c>
      <c r="HG39">
        <v>26</v>
      </c>
      <c r="HH39">
        <v>33.5</v>
      </c>
      <c r="HI39">
        <v>38.799999999999997</v>
      </c>
      <c r="HJ39">
        <v>20</v>
      </c>
      <c r="HK39">
        <v>27200</v>
      </c>
      <c r="HL39">
        <v>29200</v>
      </c>
      <c r="HM39">
        <v>34800</v>
      </c>
      <c r="HN39">
        <v>45</v>
      </c>
      <c r="HO39">
        <v>49.3</v>
      </c>
      <c r="HP39">
        <v>25</v>
      </c>
      <c r="HQ39">
        <v>29.3</v>
      </c>
      <c r="HR39">
        <v>2.1</v>
      </c>
      <c r="HS39">
        <v>19.3</v>
      </c>
      <c r="HT39">
        <v>19.3</v>
      </c>
      <c r="HU39">
        <v>19.3</v>
      </c>
      <c r="HV39" t="s">
        <v>403</v>
      </c>
      <c r="HW39" t="s">
        <v>403</v>
      </c>
      <c r="HX39" t="s">
        <v>403</v>
      </c>
      <c r="HY39" t="s">
        <v>403</v>
      </c>
      <c r="HZ39">
        <v>80</v>
      </c>
      <c r="IA39">
        <v>19.5</v>
      </c>
      <c r="IB39">
        <v>65</v>
      </c>
      <c r="IC39">
        <v>10.5</v>
      </c>
      <c r="ID39">
        <v>3.2</v>
      </c>
      <c r="IE39">
        <v>26.4</v>
      </c>
      <c r="IF39">
        <v>45.7</v>
      </c>
      <c r="IG39">
        <v>66.8</v>
      </c>
      <c r="IH39">
        <v>20</v>
      </c>
      <c r="II39">
        <v>19700</v>
      </c>
      <c r="IJ39">
        <v>24500</v>
      </c>
      <c r="IK39">
        <v>27400</v>
      </c>
      <c r="IL39">
        <v>55</v>
      </c>
      <c r="IM39">
        <v>27</v>
      </c>
      <c r="IN39">
        <v>40</v>
      </c>
      <c r="IO39">
        <v>20.2</v>
      </c>
      <c r="IP39">
        <v>0.3</v>
      </c>
      <c r="IQ39">
        <v>20.3</v>
      </c>
      <c r="IR39">
        <v>32.5</v>
      </c>
      <c r="IS39">
        <v>52.4</v>
      </c>
      <c r="IT39">
        <v>10</v>
      </c>
      <c r="IU39">
        <v>14200</v>
      </c>
      <c r="IV39">
        <v>23800</v>
      </c>
      <c r="IW39">
        <v>29200</v>
      </c>
      <c r="IX39">
        <v>45</v>
      </c>
      <c r="IY39">
        <v>41.7</v>
      </c>
      <c r="IZ39">
        <v>25</v>
      </c>
      <c r="JA39">
        <v>10.6</v>
      </c>
      <c r="JB39">
        <v>2.8</v>
      </c>
      <c r="JC39">
        <v>30.7</v>
      </c>
      <c r="JD39">
        <v>38.5</v>
      </c>
      <c r="JE39">
        <v>44.9</v>
      </c>
      <c r="JF39">
        <v>15</v>
      </c>
      <c r="JG39">
        <v>26700</v>
      </c>
      <c r="JH39">
        <v>29200</v>
      </c>
      <c r="JI39">
        <v>33600</v>
      </c>
      <c r="JJ39">
        <v>30</v>
      </c>
      <c r="JK39">
        <v>41.2</v>
      </c>
      <c r="JL39">
        <v>15</v>
      </c>
      <c r="JM39">
        <v>34.1</v>
      </c>
      <c r="JN39">
        <v>3.5</v>
      </c>
      <c r="JO39">
        <v>21.2</v>
      </c>
      <c r="JP39">
        <v>21.2</v>
      </c>
      <c r="JQ39">
        <v>21.2</v>
      </c>
      <c r="JR39" t="s">
        <v>403</v>
      </c>
      <c r="JS39" t="s">
        <v>403</v>
      </c>
      <c r="JT39" t="s">
        <v>403</v>
      </c>
      <c r="JU39" t="s">
        <v>403</v>
      </c>
      <c r="JV39">
        <v>40</v>
      </c>
      <c r="JW39">
        <v>6.4</v>
      </c>
      <c r="JX39">
        <v>40</v>
      </c>
      <c r="JY39">
        <v>16.399999999999999</v>
      </c>
      <c r="JZ39">
        <v>7.3</v>
      </c>
      <c r="KA39">
        <v>21.8</v>
      </c>
      <c r="KB39">
        <v>45.7</v>
      </c>
      <c r="KC39">
        <v>69.900000000000006</v>
      </c>
      <c r="KD39" t="s">
        <v>403</v>
      </c>
      <c r="KE39" t="s">
        <v>403</v>
      </c>
      <c r="KF39" t="s">
        <v>403</v>
      </c>
      <c r="KG39" t="s">
        <v>403</v>
      </c>
      <c r="KH39">
        <v>40</v>
      </c>
      <c r="KI39">
        <v>18.399999999999999</v>
      </c>
      <c r="KJ39">
        <v>35</v>
      </c>
      <c r="KK39">
        <v>8.6</v>
      </c>
      <c r="KL39">
        <v>0</v>
      </c>
      <c r="KM39">
        <v>13.9</v>
      </c>
      <c r="KN39">
        <v>44.7</v>
      </c>
      <c r="KO39">
        <v>73</v>
      </c>
      <c r="KP39" t="s">
        <v>403</v>
      </c>
      <c r="KQ39" t="s">
        <v>403</v>
      </c>
      <c r="KR39" t="s">
        <v>403</v>
      </c>
      <c r="KS39" t="s">
        <v>403</v>
      </c>
      <c r="KT39">
        <v>30</v>
      </c>
      <c r="KU39">
        <v>35.5</v>
      </c>
      <c r="KV39">
        <v>20</v>
      </c>
      <c r="KW39">
        <v>14.7</v>
      </c>
      <c r="KX39">
        <v>21.1</v>
      </c>
      <c r="KY39">
        <v>18.2</v>
      </c>
      <c r="KZ39">
        <v>25.2</v>
      </c>
      <c r="LA39">
        <v>28.7</v>
      </c>
      <c r="LB39" t="s">
        <v>403</v>
      </c>
      <c r="LC39" t="s">
        <v>403</v>
      </c>
      <c r="LD39" t="s">
        <v>403</v>
      </c>
      <c r="LE39" t="s">
        <v>403</v>
      </c>
      <c r="LF39">
        <v>20</v>
      </c>
      <c r="LG39">
        <v>61.8</v>
      </c>
      <c r="LH39">
        <v>5</v>
      </c>
      <c r="LI39">
        <v>21.8</v>
      </c>
      <c r="LJ39">
        <v>0</v>
      </c>
      <c r="LK39">
        <v>16.399999999999999</v>
      </c>
      <c r="LL39">
        <v>16.399999999999999</v>
      </c>
      <c r="LM39">
        <v>16.399999999999999</v>
      </c>
      <c r="LN39" t="s">
        <v>403</v>
      </c>
      <c r="LO39" t="s">
        <v>403</v>
      </c>
      <c r="LP39" t="s">
        <v>403</v>
      </c>
      <c r="LQ39" t="s">
        <v>403</v>
      </c>
      <c r="LR39">
        <v>80</v>
      </c>
      <c r="LS39">
        <v>14.4</v>
      </c>
      <c r="LT39">
        <v>70</v>
      </c>
      <c r="LU39">
        <v>10.5</v>
      </c>
      <c r="LV39">
        <v>2.9</v>
      </c>
      <c r="LW39">
        <v>19.8</v>
      </c>
      <c r="LX39">
        <v>41.9</v>
      </c>
      <c r="LY39">
        <v>72.3</v>
      </c>
      <c r="LZ39">
        <v>15</v>
      </c>
      <c r="MA39">
        <v>18400</v>
      </c>
      <c r="MB39">
        <v>23900</v>
      </c>
      <c r="MC39">
        <v>33000</v>
      </c>
      <c r="MD39">
        <v>80</v>
      </c>
      <c r="ME39">
        <v>14.4</v>
      </c>
      <c r="MF39">
        <v>70</v>
      </c>
      <c r="MG39">
        <v>10.5</v>
      </c>
      <c r="MH39">
        <v>2.9</v>
      </c>
      <c r="MI39">
        <v>19.8</v>
      </c>
      <c r="MJ39">
        <v>41.9</v>
      </c>
      <c r="MK39">
        <v>72.3</v>
      </c>
      <c r="ML39">
        <v>15</v>
      </c>
      <c r="MM39">
        <v>18400</v>
      </c>
      <c r="MN39">
        <v>23900</v>
      </c>
      <c r="MO39">
        <v>33000</v>
      </c>
      <c r="MP39">
        <v>60</v>
      </c>
      <c r="MQ39">
        <v>26.9</v>
      </c>
      <c r="MR39">
        <v>45</v>
      </c>
      <c r="MS39">
        <v>17.600000000000001</v>
      </c>
      <c r="MT39">
        <v>2.8</v>
      </c>
      <c r="MU39">
        <v>16.399999999999999</v>
      </c>
      <c r="MV39">
        <v>34.799999999999997</v>
      </c>
      <c r="MW39">
        <v>52.7</v>
      </c>
      <c r="MX39" t="s">
        <v>403</v>
      </c>
      <c r="MY39" t="s">
        <v>403</v>
      </c>
      <c r="MZ39" t="s">
        <v>403</v>
      </c>
      <c r="NA39" t="s">
        <v>403</v>
      </c>
      <c r="NB39">
        <v>65</v>
      </c>
      <c r="NC39">
        <v>19.600000000000001</v>
      </c>
      <c r="ND39">
        <v>50</v>
      </c>
      <c r="NE39">
        <v>21.8</v>
      </c>
      <c r="NF39">
        <v>3.1</v>
      </c>
      <c r="NG39">
        <v>30.2</v>
      </c>
      <c r="NH39">
        <v>45.7</v>
      </c>
      <c r="NI39">
        <v>55.5</v>
      </c>
      <c r="NJ39">
        <v>20</v>
      </c>
      <c r="NK39">
        <v>22900</v>
      </c>
      <c r="NL39">
        <v>30300</v>
      </c>
      <c r="NM39">
        <v>41000</v>
      </c>
      <c r="NN39">
        <v>65</v>
      </c>
      <c r="NO39">
        <v>39.700000000000003</v>
      </c>
      <c r="NP39">
        <v>40</v>
      </c>
      <c r="NQ39">
        <v>27.6</v>
      </c>
      <c r="NR39">
        <v>1.5</v>
      </c>
      <c r="NS39">
        <v>28.1</v>
      </c>
      <c r="NT39">
        <v>31.2</v>
      </c>
      <c r="NU39">
        <v>31.2</v>
      </c>
      <c r="NV39">
        <v>15</v>
      </c>
      <c r="NW39">
        <v>29100</v>
      </c>
      <c r="NX39">
        <v>35200</v>
      </c>
      <c r="NY39">
        <v>43800</v>
      </c>
      <c r="NZ39">
        <v>45</v>
      </c>
      <c r="OA39">
        <v>18.3</v>
      </c>
      <c r="OB39">
        <v>35</v>
      </c>
      <c r="OC39">
        <v>10.1</v>
      </c>
      <c r="OD39">
        <v>3</v>
      </c>
      <c r="OE39">
        <v>17.399999999999999</v>
      </c>
      <c r="OF39">
        <v>42.4</v>
      </c>
      <c r="OG39">
        <v>68.599999999999994</v>
      </c>
      <c r="OH39" t="s">
        <v>403</v>
      </c>
      <c r="OI39" t="s">
        <v>403</v>
      </c>
      <c r="OJ39" t="s">
        <v>403</v>
      </c>
      <c r="OK39" t="s">
        <v>403</v>
      </c>
      <c r="OL39">
        <v>35</v>
      </c>
      <c r="OM39">
        <v>27.5</v>
      </c>
      <c r="ON39">
        <v>25</v>
      </c>
      <c r="OO39">
        <v>20.399999999999999</v>
      </c>
      <c r="OP39">
        <v>0</v>
      </c>
      <c r="OQ39">
        <v>21.9</v>
      </c>
      <c r="OR39">
        <v>38.4</v>
      </c>
      <c r="OS39">
        <v>52.2</v>
      </c>
      <c r="OT39" t="s">
        <v>403</v>
      </c>
      <c r="OU39" t="s">
        <v>403</v>
      </c>
      <c r="OV39" t="s">
        <v>403</v>
      </c>
      <c r="OW39" t="s">
        <v>403</v>
      </c>
      <c r="OX39">
        <v>40</v>
      </c>
      <c r="OY39">
        <v>20.2</v>
      </c>
      <c r="OZ39">
        <v>30</v>
      </c>
      <c r="PA39">
        <v>26.5</v>
      </c>
      <c r="PB39">
        <v>2.6</v>
      </c>
      <c r="PC39">
        <v>30.7</v>
      </c>
      <c r="PD39">
        <v>39.4</v>
      </c>
      <c r="PE39">
        <v>50.7</v>
      </c>
      <c r="PF39">
        <v>10</v>
      </c>
      <c r="PG39">
        <v>13200</v>
      </c>
      <c r="PH39">
        <v>28500</v>
      </c>
      <c r="PI39">
        <v>41000</v>
      </c>
      <c r="PJ39">
        <v>35</v>
      </c>
      <c r="PK39">
        <v>40.6</v>
      </c>
      <c r="PL39">
        <v>20</v>
      </c>
      <c r="PM39">
        <v>31.3</v>
      </c>
      <c r="PN39">
        <v>2.8</v>
      </c>
      <c r="PO39">
        <v>22.6</v>
      </c>
      <c r="PP39">
        <v>25.3</v>
      </c>
      <c r="PQ39">
        <v>25.3</v>
      </c>
      <c r="PR39" t="s">
        <v>403</v>
      </c>
      <c r="PS39" t="s">
        <v>403</v>
      </c>
      <c r="PT39" t="s">
        <v>403</v>
      </c>
      <c r="PU39" t="s">
        <v>403</v>
      </c>
      <c r="PV39">
        <v>35</v>
      </c>
      <c r="PW39">
        <v>9.6</v>
      </c>
      <c r="PX39">
        <v>35</v>
      </c>
      <c r="PY39">
        <v>10.9</v>
      </c>
      <c r="PZ39">
        <v>2.7</v>
      </c>
      <c r="QA39">
        <v>22.8</v>
      </c>
      <c r="QB39">
        <v>41.2</v>
      </c>
      <c r="QC39">
        <v>76.8</v>
      </c>
      <c r="QD39" t="s">
        <v>403</v>
      </c>
      <c r="QE39" t="s">
        <v>403</v>
      </c>
      <c r="QF39" t="s">
        <v>403</v>
      </c>
      <c r="QG39" t="s">
        <v>403</v>
      </c>
      <c r="QH39">
        <v>30</v>
      </c>
      <c r="QI39">
        <v>26.2</v>
      </c>
      <c r="QJ39">
        <v>20</v>
      </c>
      <c r="QK39">
        <v>14.5</v>
      </c>
      <c r="QL39">
        <v>6</v>
      </c>
      <c r="QM39">
        <v>10.3</v>
      </c>
      <c r="QN39">
        <v>30.8</v>
      </c>
      <c r="QO39">
        <v>53.3</v>
      </c>
      <c r="QP39" t="s">
        <v>403</v>
      </c>
      <c r="QQ39" t="s">
        <v>403</v>
      </c>
      <c r="QR39" t="s">
        <v>403</v>
      </c>
      <c r="QS39" t="s">
        <v>403</v>
      </c>
      <c r="QT39">
        <v>30</v>
      </c>
      <c r="QU39">
        <v>37.299999999999997</v>
      </c>
      <c r="QV39">
        <v>20</v>
      </c>
      <c r="QW39">
        <v>17.100000000000001</v>
      </c>
      <c r="QX39">
        <v>3.4</v>
      </c>
      <c r="QY39">
        <v>20.5</v>
      </c>
      <c r="QZ39">
        <v>31.9</v>
      </c>
      <c r="RA39">
        <v>42.2</v>
      </c>
      <c r="RB39" t="s">
        <v>403</v>
      </c>
      <c r="RC39" t="s">
        <v>403</v>
      </c>
      <c r="RD39" t="s">
        <v>403</v>
      </c>
      <c r="RE39" t="s">
        <v>403</v>
      </c>
      <c r="RF39">
        <v>30</v>
      </c>
      <c r="RG39">
        <v>38.6</v>
      </c>
      <c r="RH39">
        <v>20</v>
      </c>
      <c r="RI39">
        <v>22.8</v>
      </c>
      <c r="RJ39">
        <v>0</v>
      </c>
      <c r="RK39">
        <v>35.1</v>
      </c>
      <c r="RL39">
        <v>38.6</v>
      </c>
      <c r="RM39">
        <v>38.6</v>
      </c>
      <c r="RN39" t="s">
        <v>403</v>
      </c>
      <c r="RO39" t="s">
        <v>403</v>
      </c>
      <c r="RP39" t="s">
        <v>403</v>
      </c>
      <c r="RQ39" t="s">
        <v>403</v>
      </c>
    </row>
    <row r="40" spans="2:485" x14ac:dyDescent="0.45">
      <c r="B40"/>
      <c r="E40" t="s">
        <v>1448</v>
      </c>
      <c r="F40" t="s">
        <v>1449</v>
      </c>
      <c r="G40" t="s">
        <v>1450</v>
      </c>
      <c r="H40" t="s">
        <v>1451</v>
      </c>
      <c r="I40" t="s">
        <v>1452</v>
      </c>
      <c r="J40" t="s">
        <v>1453</v>
      </c>
      <c r="K40" t="s">
        <v>1454</v>
      </c>
      <c r="L40" t="s">
        <v>1455</v>
      </c>
      <c r="M40" t="s">
        <v>1456</v>
      </c>
      <c r="N40" t="s">
        <v>1457</v>
      </c>
      <c r="O40" t="s">
        <v>1458</v>
      </c>
      <c r="P40" t="s">
        <v>1459</v>
      </c>
      <c r="Q40" t="s">
        <v>1460</v>
      </c>
      <c r="R40" t="s">
        <v>1461</v>
      </c>
      <c r="S40" t="s">
        <v>1462</v>
      </c>
      <c r="T40" t="s">
        <v>1463</v>
      </c>
      <c r="U40" t="s">
        <v>1464</v>
      </c>
      <c r="V40" t="s">
        <v>1465</v>
      </c>
      <c r="W40" t="s">
        <v>1466</v>
      </c>
      <c r="X40" t="s">
        <v>1467</v>
      </c>
      <c r="Y40" t="s">
        <v>1468</v>
      </c>
      <c r="Z40" t="s">
        <v>1469</v>
      </c>
      <c r="AA40" t="s">
        <v>1470</v>
      </c>
      <c r="AB40" t="s">
        <v>1471</v>
      </c>
      <c r="AC40" t="s">
        <v>1472</v>
      </c>
      <c r="AD40" t="s">
        <v>1473</v>
      </c>
      <c r="AE40" t="s">
        <v>1474</v>
      </c>
      <c r="AF40" t="s">
        <v>1475</v>
      </c>
      <c r="AG40" t="s">
        <v>1476</v>
      </c>
      <c r="AH40" t="s">
        <v>1477</v>
      </c>
      <c r="AI40" t="s">
        <v>1478</v>
      </c>
      <c r="AJ40" t="s">
        <v>1479</v>
      </c>
      <c r="AK40" t="s">
        <v>1480</v>
      </c>
      <c r="AL40" t="s">
        <v>1481</v>
      </c>
      <c r="AM40" t="s">
        <v>1482</v>
      </c>
      <c r="AN40" t="s">
        <v>1459</v>
      </c>
      <c r="AO40" t="s">
        <v>1483</v>
      </c>
      <c r="AP40" t="s">
        <v>403</v>
      </c>
      <c r="AQ40" t="s">
        <v>403</v>
      </c>
      <c r="AR40" t="s">
        <v>403</v>
      </c>
      <c r="AS40" t="s">
        <v>403</v>
      </c>
      <c r="AT40" t="s">
        <v>403</v>
      </c>
      <c r="AU40" t="s">
        <v>403</v>
      </c>
      <c r="AV40" t="s">
        <v>403</v>
      </c>
      <c r="AW40" t="s">
        <v>403</v>
      </c>
      <c r="AX40">
        <v>1740</v>
      </c>
      <c r="AY40">
        <v>16400</v>
      </c>
      <c r="AZ40">
        <v>21000</v>
      </c>
      <c r="BA40">
        <v>25500</v>
      </c>
      <c r="BB40" t="s">
        <v>403</v>
      </c>
      <c r="BC40" t="s">
        <v>403</v>
      </c>
      <c r="BD40" t="s">
        <v>403</v>
      </c>
      <c r="BE40" t="s">
        <v>403</v>
      </c>
      <c r="BF40" t="s">
        <v>403</v>
      </c>
      <c r="BG40" t="s">
        <v>403</v>
      </c>
      <c r="BH40" t="s">
        <v>403</v>
      </c>
      <c r="BI40" t="s">
        <v>403</v>
      </c>
      <c r="BJ40">
        <v>1590</v>
      </c>
      <c r="BK40">
        <v>20800</v>
      </c>
      <c r="BL40">
        <v>25200</v>
      </c>
      <c r="BM40">
        <v>31500</v>
      </c>
      <c r="BN40" t="s">
        <v>403</v>
      </c>
      <c r="BO40" t="s">
        <v>403</v>
      </c>
      <c r="BP40" t="s">
        <v>403</v>
      </c>
      <c r="BQ40" t="s">
        <v>403</v>
      </c>
      <c r="BR40" t="s">
        <v>403</v>
      </c>
      <c r="BS40" t="s">
        <v>403</v>
      </c>
      <c r="BT40" t="s">
        <v>403</v>
      </c>
      <c r="BU40" t="s">
        <v>403</v>
      </c>
      <c r="BV40">
        <v>1605</v>
      </c>
      <c r="BW40">
        <v>23400</v>
      </c>
      <c r="BX40">
        <v>29100</v>
      </c>
      <c r="BY40">
        <v>36700</v>
      </c>
      <c r="BZ40" t="s">
        <v>403</v>
      </c>
      <c r="CA40" t="s">
        <v>403</v>
      </c>
      <c r="CB40" t="s">
        <v>403</v>
      </c>
      <c r="CC40" t="s">
        <v>403</v>
      </c>
      <c r="CD40" t="s">
        <v>403</v>
      </c>
      <c r="CE40" t="s">
        <v>403</v>
      </c>
      <c r="CF40" t="s">
        <v>403</v>
      </c>
      <c r="CG40" t="s">
        <v>403</v>
      </c>
      <c r="CH40">
        <v>1420</v>
      </c>
      <c r="CI40">
        <v>25200</v>
      </c>
      <c r="CJ40">
        <v>35000</v>
      </c>
      <c r="CK40">
        <v>46100</v>
      </c>
      <c r="CL40" t="s">
        <v>403</v>
      </c>
      <c r="CM40" t="s">
        <v>403</v>
      </c>
      <c r="CN40" t="s">
        <v>403</v>
      </c>
      <c r="CO40" t="s">
        <v>403</v>
      </c>
      <c r="CP40" t="s">
        <v>403</v>
      </c>
      <c r="CQ40" t="s">
        <v>403</v>
      </c>
      <c r="CR40" t="s">
        <v>403</v>
      </c>
      <c r="CS40" t="s">
        <v>403</v>
      </c>
      <c r="CT40">
        <v>720</v>
      </c>
      <c r="CU40">
        <v>16500</v>
      </c>
      <c r="CV40">
        <v>21600</v>
      </c>
      <c r="CW40">
        <v>25700</v>
      </c>
      <c r="CX40" t="s">
        <v>403</v>
      </c>
      <c r="CY40" t="s">
        <v>403</v>
      </c>
      <c r="CZ40" t="s">
        <v>403</v>
      </c>
      <c r="DA40" t="s">
        <v>403</v>
      </c>
      <c r="DB40" t="s">
        <v>403</v>
      </c>
      <c r="DC40" t="s">
        <v>403</v>
      </c>
      <c r="DD40" t="s">
        <v>403</v>
      </c>
      <c r="DE40" t="s">
        <v>403</v>
      </c>
      <c r="DF40">
        <v>705</v>
      </c>
      <c r="DG40">
        <v>20600</v>
      </c>
      <c r="DH40">
        <v>24900</v>
      </c>
      <c r="DI40">
        <v>30500</v>
      </c>
      <c r="DJ40" t="s">
        <v>403</v>
      </c>
      <c r="DK40" t="s">
        <v>403</v>
      </c>
      <c r="DL40" t="s">
        <v>403</v>
      </c>
      <c r="DM40" t="s">
        <v>403</v>
      </c>
      <c r="DN40" t="s">
        <v>403</v>
      </c>
      <c r="DO40" t="s">
        <v>403</v>
      </c>
      <c r="DP40" t="s">
        <v>403</v>
      </c>
      <c r="DQ40" t="s">
        <v>403</v>
      </c>
      <c r="DR40">
        <v>670</v>
      </c>
      <c r="DS40">
        <v>23100</v>
      </c>
      <c r="DT40">
        <v>28700</v>
      </c>
      <c r="DU40">
        <v>35200</v>
      </c>
      <c r="DV40" t="s">
        <v>403</v>
      </c>
      <c r="DW40" t="s">
        <v>403</v>
      </c>
      <c r="DX40" t="s">
        <v>403</v>
      </c>
      <c r="DY40" t="s">
        <v>403</v>
      </c>
      <c r="DZ40" t="s">
        <v>403</v>
      </c>
      <c r="EA40" t="s">
        <v>403</v>
      </c>
      <c r="EB40" t="s">
        <v>403</v>
      </c>
      <c r="EC40" t="s">
        <v>403</v>
      </c>
      <c r="ED40">
        <v>640</v>
      </c>
      <c r="EE40">
        <v>21100</v>
      </c>
      <c r="EF40">
        <v>31800</v>
      </c>
      <c r="EG40">
        <v>41300</v>
      </c>
      <c r="EH40" t="s">
        <v>403</v>
      </c>
      <c r="EI40" t="s">
        <v>403</v>
      </c>
      <c r="EJ40" t="s">
        <v>403</v>
      </c>
      <c r="EK40" t="s">
        <v>403</v>
      </c>
      <c r="EL40" t="s">
        <v>403</v>
      </c>
      <c r="EM40" t="s">
        <v>403</v>
      </c>
      <c r="EN40" t="s">
        <v>403</v>
      </c>
      <c r="EO40" t="s">
        <v>403</v>
      </c>
      <c r="EP40">
        <v>1020</v>
      </c>
      <c r="EQ40">
        <v>16300</v>
      </c>
      <c r="ER40">
        <v>20700</v>
      </c>
      <c r="ES40">
        <v>25400</v>
      </c>
      <c r="ET40" t="s">
        <v>403</v>
      </c>
      <c r="EU40" t="s">
        <v>403</v>
      </c>
      <c r="EV40" t="s">
        <v>403</v>
      </c>
      <c r="EW40" t="s">
        <v>403</v>
      </c>
      <c r="EX40" t="s">
        <v>403</v>
      </c>
      <c r="EY40" t="s">
        <v>403</v>
      </c>
      <c r="EZ40" t="s">
        <v>403</v>
      </c>
      <c r="FA40" t="s">
        <v>403</v>
      </c>
      <c r="FB40">
        <v>880</v>
      </c>
      <c r="FC40">
        <v>21300</v>
      </c>
      <c r="FD40">
        <v>25600</v>
      </c>
      <c r="FE40">
        <v>32300</v>
      </c>
      <c r="FF40" t="s">
        <v>403</v>
      </c>
      <c r="FG40" t="s">
        <v>403</v>
      </c>
      <c r="FH40" t="s">
        <v>403</v>
      </c>
      <c r="FI40" t="s">
        <v>403</v>
      </c>
      <c r="FJ40" t="s">
        <v>403</v>
      </c>
      <c r="FK40" t="s">
        <v>403</v>
      </c>
      <c r="FL40" t="s">
        <v>403</v>
      </c>
      <c r="FM40" t="s">
        <v>403</v>
      </c>
      <c r="FN40">
        <v>935</v>
      </c>
      <c r="FO40">
        <v>23500</v>
      </c>
      <c r="FP40">
        <v>29400</v>
      </c>
      <c r="FQ40">
        <v>37900</v>
      </c>
      <c r="FR40" t="s">
        <v>403</v>
      </c>
      <c r="FS40" t="s">
        <v>403</v>
      </c>
      <c r="FT40" t="s">
        <v>403</v>
      </c>
      <c r="FU40" t="s">
        <v>403</v>
      </c>
      <c r="FV40" t="s">
        <v>403</v>
      </c>
      <c r="FW40" t="s">
        <v>403</v>
      </c>
      <c r="FX40" t="s">
        <v>403</v>
      </c>
      <c r="FY40" t="s">
        <v>403</v>
      </c>
      <c r="FZ40">
        <v>780</v>
      </c>
      <c r="GA40">
        <v>28900</v>
      </c>
      <c r="GB40">
        <v>36900</v>
      </c>
      <c r="GC40">
        <v>51100</v>
      </c>
      <c r="GD40" t="s">
        <v>403</v>
      </c>
      <c r="GE40" t="s">
        <v>403</v>
      </c>
      <c r="GF40" t="s">
        <v>403</v>
      </c>
      <c r="GG40" t="s">
        <v>403</v>
      </c>
      <c r="GH40" t="s">
        <v>403</v>
      </c>
      <c r="GI40" t="s">
        <v>403</v>
      </c>
      <c r="GJ40" t="s">
        <v>403</v>
      </c>
      <c r="GK40" t="s">
        <v>403</v>
      </c>
      <c r="GL40">
        <v>1625</v>
      </c>
      <c r="GM40">
        <v>16700</v>
      </c>
      <c r="GN40">
        <v>21100</v>
      </c>
      <c r="GO40">
        <v>26100</v>
      </c>
      <c r="GP40" t="s">
        <v>403</v>
      </c>
      <c r="GQ40" t="s">
        <v>403</v>
      </c>
      <c r="GR40" t="s">
        <v>403</v>
      </c>
      <c r="GS40" t="s">
        <v>403</v>
      </c>
      <c r="GT40" t="s">
        <v>403</v>
      </c>
      <c r="GU40" t="s">
        <v>403</v>
      </c>
      <c r="GV40" t="s">
        <v>403</v>
      </c>
      <c r="GW40" t="s">
        <v>403</v>
      </c>
      <c r="GX40">
        <v>1540</v>
      </c>
      <c r="GY40">
        <v>19900</v>
      </c>
      <c r="GZ40">
        <v>24800</v>
      </c>
      <c r="HA40">
        <v>31100</v>
      </c>
      <c r="HB40" t="s">
        <v>403</v>
      </c>
      <c r="HC40" t="s">
        <v>403</v>
      </c>
      <c r="HD40" t="s">
        <v>403</v>
      </c>
      <c r="HE40" t="s">
        <v>403</v>
      </c>
      <c r="HF40" t="s">
        <v>403</v>
      </c>
      <c r="HG40" t="s">
        <v>403</v>
      </c>
      <c r="HH40" t="s">
        <v>403</v>
      </c>
      <c r="HI40" t="s">
        <v>403</v>
      </c>
      <c r="HJ40">
        <v>1485</v>
      </c>
      <c r="HK40">
        <v>22500</v>
      </c>
      <c r="HL40">
        <v>28800</v>
      </c>
      <c r="HM40">
        <v>35600</v>
      </c>
      <c r="HN40" t="s">
        <v>403</v>
      </c>
      <c r="HO40" t="s">
        <v>403</v>
      </c>
      <c r="HP40" t="s">
        <v>403</v>
      </c>
      <c r="HQ40" t="s">
        <v>403</v>
      </c>
      <c r="HR40" t="s">
        <v>403</v>
      </c>
      <c r="HS40" t="s">
        <v>403</v>
      </c>
      <c r="HT40" t="s">
        <v>403</v>
      </c>
      <c r="HU40" t="s">
        <v>403</v>
      </c>
      <c r="HV40">
        <v>1520</v>
      </c>
      <c r="HW40">
        <v>24800</v>
      </c>
      <c r="HX40">
        <v>34000</v>
      </c>
      <c r="HY40">
        <v>44800</v>
      </c>
      <c r="HZ40" t="s">
        <v>403</v>
      </c>
      <c r="IA40" t="s">
        <v>403</v>
      </c>
      <c r="IB40" t="s">
        <v>403</v>
      </c>
      <c r="IC40" t="s">
        <v>403</v>
      </c>
      <c r="ID40" t="s">
        <v>403</v>
      </c>
      <c r="IE40" t="s">
        <v>403</v>
      </c>
      <c r="IF40" t="s">
        <v>403</v>
      </c>
      <c r="IG40" t="s">
        <v>403</v>
      </c>
      <c r="IH40">
        <v>675</v>
      </c>
      <c r="II40">
        <v>16900</v>
      </c>
      <c r="IJ40">
        <v>21100</v>
      </c>
      <c r="IK40">
        <v>25700</v>
      </c>
      <c r="IL40" t="s">
        <v>403</v>
      </c>
      <c r="IM40" t="s">
        <v>403</v>
      </c>
      <c r="IN40" t="s">
        <v>403</v>
      </c>
      <c r="IO40" t="s">
        <v>403</v>
      </c>
      <c r="IP40" t="s">
        <v>403</v>
      </c>
      <c r="IQ40" t="s">
        <v>403</v>
      </c>
      <c r="IR40" t="s">
        <v>403</v>
      </c>
      <c r="IS40" t="s">
        <v>403</v>
      </c>
      <c r="IT40">
        <v>665</v>
      </c>
      <c r="IU40">
        <v>19400</v>
      </c>
      <c r="IV40">
        <v>24200</v>
      </c>
      <c r="IW40">
        <v>29100</v>
      </c>
      <c r="IX40" t="s">
        <v>403</v>
      </c>
      <c r="IY40" t="s">
        <v>403</v>
      </c>
      <c r="IZ40" t="s">
        <v>403</v>
      </c>
      <c r="JA40" t="s">
        <v>403</v>
      </c>
      <c r="JB40" t="s">
        <v>403</v>
      </c>
      <c r="JC40" t="s">
        <v>403</v>
      </c>
      <c r="JD40" t="s">
        <v>403</v>
      </c>
      <c r="JE40" t="s">
        <v>403</v>
      </c>
      <c r="JF40">
        <v>625</v>
      </c>
      <c r="JG40">
        <v>22000</v>
      </c>
      <c r="JH40">
        <v>28100</v>
      </c>
      <c r="JI40">
        <v>35100</v>
      </c>
      <c r="JJ40" t="s">
        <v>403</v>
      </c>
      <c r="JK40" t="s">
        <v>403</v>
      </c>
      <c r="JL40" t="s">
        <v>403</v>
      </c>
      <c r="JM40" t="s">
        <v>403</v>
      </c>
      <c r="JN40" t="s">
        <v>403</v>
      </c>
      <c r="JO40" t="s">
        <v>403</v>
      </c>
      <c r="JP40" t="s">
        <v>403</v>
      </c>
      <c r="JQ40" t="s">
        <v>403</v>
      </c>
      <c r="JR40">
        <v>685</v>
      </c>
      <c r="JS40">
        <v>21900</v>
      </c>
      <c r="JT40">
        <v>30900</v>
      </c>
      <c r="JU40">
        <v>39700</v>
      </c>
      <c r="JV40" t="s">
        <v>403</v>
      </c>
      <c r="JW40" t="s">
        <v>403</v>
      </c>
      <c r="JX40" t="s">
        <v>403</v>
      </c>
      <c r="JY40" t="s">
        <v>403</v>
      </c>
      <c r="JZ40" t="s">
        <v>403</v>
      </c>
      <c r="KA40" t="s">
        <v>403</v>
      </c>
      <c r="KB40" t="s">
        <v>403</v>
      </c>
      <c r="KC40" t="s">
        <v>403</v>
      </c>
      <c r="KD40">
        <v>950</v>
      </c>
      <c r="KE40">
        <v>16400</v>
      </c>
      <c r="KF40">
        <v>21100</v>
      </c>
      <c r="KG40">
        <v>26400</v>
      </c>
      <c r="KH40" t="s">
        <v>403</v>
      </c>
      <c r="KI40" t="s">
        <v>403</v>
      </c>
      <c r="KJ40" t="s">
        <v>403</v>
      </c>
      <c r="KK40" t="s">
        <v>403</v>
      </c>
      <c r="KL40" t="s">
        <v>403</v>
      </c>
      <c r="KM40" t="s">
        <v>403</v>
      </c>
      <c r="KN40" t="s">
        <v>403</v>
      </c>
      <c r="KO40" t="s">
        <v>403</v>
      </c>
      <c r="KP40">
        <v>875</v>
      </c>
      <c r="KQ40">
        <v>20300</v>
      </c>
      <c r="KR40">
        <v>25600</v>
      </c>
      <c r="KS40">
        <v>32300</v>
      </c>
      <c r="KT40" t="s">
        <v>403</v>
      </c>
      <c r="KU40" t="s">
        <v>403</v>
      </c>
      <c r="KV40" t="s">
        <v>403</v>
      </c>
      <c r="KW40" t="s">
        <v>403</v>
      </c>
      <c r="KX40" t="s">
        <v>403</v>
      </c>
      <c r="KY40" t="s">
        <v>403</v>
      </c>
      <c r="KZ40" t="s">
        <v>403</v>
      </c>
      <c r="LA40" t="s">
        <v>403</v>
      </c>
      <c r="LB40">
        <v>860</v>
      </c>
      <c r="LC40">
        <v>23300</v>
      </c>
      <c r="LD40">
        <v>29200</v>
      </c>
      <c r="LE40">
        <v>35800</v>
      </c>
      <c r="LF40" t="s">
        <v>403</v>
      </c>
      <c r="LG40" t="s">
        <v>403</v>
      </c>
      <c r="LH40" t="s">
        <v>403</v>
      </c>
      <c r="LI40" t="s">
        <v>403</v>
      </c>
      <c r="LJ40" t="s">
        <v>403</v>
      </c>
      <c r="LK40" t="s">
        <v>403</v>
      </c>
      <c r="LL40" t="s">
        <v>403</v>
      </c>
      <c r="LM40" t="s">
        <v>403</v>
      </c>
      <c r="LN40">
        <v>835</v>
      </c>
      <c r="LO40">
        <v>28700</v>
      </c>
      <c r="LP40">
        <v>35900</v>
      </c>
      <c r="LQ40">
        <v>49200</v>
      </c>
      <c r="LR40" t="s">
        <v>403</v>
      </c>
      <c r="LS40" t="s">
        <v>403</v>
      </c>
      <c r="LT40" t="s">
        <v>403</v>
      </c>
      <c r="LU40" t="s">
        <v>403</v>
      </c>
      <c r="LV40" t="s">
        <v>403</v>
      </c>
      <c r="LW40" t="s">
        <v>403</v>
      </c>
      <c r="LX40" t="s">
        <v>403</v>
      </c>
      <c r="LY40" t="s">
        <v>403</v>
      </c>
      <c r="LZ40">
        <v>1420</v>
      </c>
      <c r="MA40">
        <v>15600</v>
      </c>
      <c r="MB40">
        <v>20200</v>
      </c>
      <c r="MC40">
        <v>25000</v>
      </c>
      <c r="MD40" t="s">
        <v>403</v>
      </c>
      <c r="ME40" t="s">
        <v>403</v>
      </c>
      <c r="MF40" t="s">
        <v>403</v>
      </c>
      <c r="MG40" t="s">
        <v>403</v>
      </c>
      <c r="MH40" t="s">
        <v>403</v>
      </c>
      <c r="MI40" t="s">
        <v>403</v>
      </c>
      <c r="MJ40" t="s">
        <v>403</v>
      </c>
      <c r="MK40" t="s">
        <v>403</v>
      </c>
      <c r="ML40">
        <v>1420</v>
      </c>
      <c r="MM40">
        <v>15600</v>
      </c>
      <c r="MN40">
        <v>20200</v>
      </c>
      <c r="MO40">
        <v>25000</v>
      </c>
      <c r="MP40" t="s">
        <v>403</v>
      </c>
      <c r="MQ40" t="s">
        <v>403</v>
      </c>
      <c r="MR40" t="s">
        <v>403</v>
      </c>
      <c r="MS40" t="s">
        <v>403</v>
      </c>
      <c r="MT40" t="s">
        <v>403</v>
      </c>
      <c r="MU40" t="s">
        <v>403</v>
      </c>
      <c r="MV40" t="s">
        <v>403</v>
      </c>
      <c r="MW40" t="s">
        <v>403</v>
      </c>
      <c r="MX40">
        <v>1385</v>
      </c>
      <c r="MY40">
        <v>19900</v>
      </c>
      <c r="MZ40">
        <v>24600</v>
      </c>
      <c r="NA40">
        <v>30400</v>
      </c>
      <c r="NB40" t="s">
        <v>403</v>
      </c>
      <c r="NC40" t="s">
        <v>403</v>
      </c>
      <c r="ND40" t="s">
        <v>403</v>
      </c>
      <c r="NE40" t="s">
        <v>403</v>
      </c>
      <c r="NF40" t="s">
        <v>403</v>
      </c>
      <c r="NG40" t="s">
        <v>403</v>
      </c>
      <c r="NH40" t="s">
        <v>403</v>
      </c>
      <c r="NI40" t="s">
        <v>403</v>
      </c>
      <c r="NJ40">
        <v>1385</v>
      </c>
      <c r="NK40">
        <v>21800</v>
      </c>
      <c r="NL40">
        <v>27700</v>
      </c>
      <c r="NM40">
        <v>33900</v>
      </c>
      <c r="NN40" t="s">
        <v>403</v>
      </c>
      <c r="NO40" t="s">
        <v>403</v>
      </c>
      <c r="NP40" t="s">
        <v>403</v>
      </c>
      <c r="NQ40" t="s">
        <v>403</v>
      </c>
      <c r="NR40" t="s">
        <v>403</v>
      </c>
      <c r="NS40" t="s">
        <v>403</v>
      </c>
      <c r="NT40" t="s">
        <v>403</v>
      </c>
      <c r="NU40" t="s">
        <v>403</v>
      </c>
      <c r="NV40">
        <v>1550</v>
      </c>
      <c r="NW40">
        <v>24600</v>
      </c>
      <c r="NX40">
        <v>33600</v>
      </c>
      <c r="NY40">
        <v>43700</v>
      </c>
      <c r="NZ40" t="s">
        <v>403</v>
      </c>
      <c r="OA40" t="s">
        <v>403</v>
      </c>
      <c r="OB40" t="s">
        <v>403</v>
      </c>
      <c r="OC40" t="s">
        <v>403</v>
      </c>
      <c r="OD40" t="s">
        <v>403</v>
      </c>
      <c r="OE40" t="s">
        <v>403</v>
      </c>
      <c r="OF40" t="s">
        <v>403</v>
      </c>
      <c r="OG40" t="s">
        <v>403</v>
      </c>
      <c r="OH40">
        <v>630</v>
      </c>
      <c r="OI40">
        <v>15100</v>
      </c>
      <c r="OJ40">
        <v>19800</v>
      </c>
      <c r="OK40">
        <v>24200</v>
      </c>
      <c r="OL40" t="s">
        <v>403</v>
      </c>
      <c r="OM40" t="s">
        <v>403</v>
      </c>
      <c r="ON40" t="s">
        <v>403</v>
      </c>
      <c r="OO40" t="s">
        <v>403</v>
      </c>
      <c r="OP40" t="s">
        <v>403</v>
      </c>
      <c r="OQ40" t="s">
        <v>403</v>
      </c>
      <c r="OR40" t="s">
        <v>403</v>
      </c>
      <c r="OS40" t="s">
        <v>403</v>
      </c>
      <c r="OT40">
        <v>585</v>
      </c>
      <c r="OU40">
        <v>20200</v>
      </c>
      <c r="OV40">
        <v>24700</v>
      </c>
      <c r="OW40">
        <v>29700</v>
      </c>
      <c r="OX40" t="s">
        <v>403</v>
      </c>
      <c r="OY40" t="s">
        <v>403</v>
      </c>
      <c r="OZ40" t="s">
        <v>403</v>
      </c>
      <c r="PA40" t="s">
        <v>403</v>
      </c>
      <c r="PB40" t="s">
        <v>403</v>
      </c>
      <c r="PC40" t="s">
        <v>403</v>
      </c>
      <c r="PD40" t="s">
        <v>403</v>
      </c>
      <c r="PE40" t="s">
        <v>403</v>
      </c>
      <c r="PF40">
        <v>620</v>
      </c>
      <c r="PG40">
        <v>20700</v>
      </c>
      <c r="PH40">
        <v>26700</v>
      </c>
      <c r="PI40">
        <v>32700</v>
      </c>
      <c r="PJ40" t="s">
        <v>403</v>
      </c>
      <c r="PK40" t="s">
        <v>403</v>
      </c>
      <c r="PL40" t="s">
        <v>403</v>
      </c>
      <c r="PM40" t="s">
        <v>403</v>
      </c>
      <c r="PN40" t="s">
        <v>403</v>
      </c>
      <c r="PO40" t="s">
        <v>403</v>
      </c>
      <c r="PP40" t="s">
        <v>403</v>
      </c>
      <c r="PQ40" t="s">
        <v>403</v>
      </c>
      <c r="PR40">
        <v>700</v>
      </c>
      <c r="PS40">
        <v>19800</v>
      </c>
      <c r="PT40">
        <v>30400</v>
      </c>
      <c r="PU40">
        <v>39300</v>
      </c>
      <c r="PV40" t="s">
        <v>403</v>
      </c>
      <c r="PW40" t="s">
        <v>403</v>
      </c>
      <c r="PX40" t="s">
        <v>403</v>
      </c>
      <c r="PY40" t="s">
        <v>403</v>
      </c>
      <c r="PZ40" t="s">
        <v>403</v>
      </c>
      <c r="QA40" t="s">
        <v>403</v>
      </c>
      <c r="QB40" t="s">
        <v>403</v>
      </c>
      <c r="QC40" t="s">
        <v>403</v>
      </c>
      <c r="QD40">
        <v>790</v>
      </c>
      <c r="QE40">
        <v>16300</v>
      </c>
      <c r="QF40">
        <v>20500</v>
      </c>
      <c r="QG40">
        <v>25700</v>
      </c>
      <c r="QH40" t="s">
        <v>403</v>
      </c>
      <c r="QI40" t="s">
        <v>403</v>
      </c>
      <c r="QJ40" t="s">
        <v>403</v>
      </c>
      <c r="QK40" t="s">
        <v>403</v>
      </c>
      <c r="QL40" t="s">
        <v>403</v>
      </c>
      <c r="QM40" t="s">
        <v>403</v>
      </c>
      <c r="QN40" t="s">
        <v>403</v>
      </c>
      <c r="QO40" t="s">
        <v>403</v>
      </c>
      <c r="QP40">
        <v>800</v>
      </c>
      <c r="QQ40">
        <v>19800</v>
      </c>
      <c r="QR40">
        <v>24500</v>
      </c>
      <c r="QS40">
        <v>31100</v>
      </c>
      <c r="QT40" t="s">
        <v>403</v>
      </c>
      <c r="QU40" t="s">
        <v>403</v>
      </c>
      <c r="QV40" t="s">
        <v>403</v>
      </c>
      <c r="QW40" t="s">
        <v>403</v>
      </c>
      <c r="QX40" t="s">
        <v>403</v>
      </c>
      <c r="QY40" t="s">
        <v>403</v>
      </c>
      <c r="QZ40" t="s">
        <v>403</v>
      </c>
      <c r="RA40" t="s">
        <v>403</v>
      </c>
      <c r="RB40">
        <v>935</v>
      </c>
      <c r="RC40">
        <v>23500</v>
      </c>
      <c r="RD40">
        <v>29400</v>
      </c>
      <c r="RE40">
        <v>37900</v>
      </c>
      <c r="RF40" t="s">
        <v>403</v>
      </c>
      <c r="RG40" t="s">
        <v>403</v>
      </c>
      <c r="RH40" t="s">
        <v>403</v>
      </c>
      <c r="RI40" t="s">
        <v>403</v>
      </c>
      <c r="RJ40" t="s">
        <v>403</v>
      </c>
      <c r="RK40" t="s">
        <v>403</v>
      </c>
      <c r="RL40" t="s">
        <v>403</v>
      </c>
      <c r="RM40" t="s">
        <v>403</v>
      </c>
      <c r="RN40">
        <v>850</v>
      </c>
      <c r="RO40">
        <v>27800</v>
      </c>
      <c r="RP40">
        <v>35500</v>
      </c>
      <c r="RQ40">
        <v>47900</v>
      </c>
    </row>
    <row r="41" spans="2:485" x14ac:dyDescent="0.45">
      <c r="B41"/>
      <c r="E41" t="s">
        <v>1484</v>
      </c>
      <c r="F41" t="s">
        <v>1485</v>
      </c>
      <c r="G41" t="s">
        <v>1486</v>
      </c>
      <c r="H41" t="s">
        <v>1487</v>
      </c>
      <c r="I41" t="s">
        <v>1488</v>
      </c>
      <c r="J41" t="s">
        <v>1489</v>
      </c>
      <c r="K41" t="s">
        <v>1490</v>
      </c>
      <c r="L41" t="s">
        <v>1491</v>
      </c>
      <c r="M41" t="s">
        <v>1492</v>
      </c>
      <c r="N41" t="s">
        <v>1493</v>
      </c>
      <c r="O41" t="s">
        <v>1494</v>
      </c>
      <c r="P41" t="s">
        <v>1495</v>
      </c>
      <c r="Q41" t="s">
        <v>1496</v>
      </c>
      <c r="R41" t="s">
        <v>1497</v>
      </c>
      <c r="S41" t="s">
        <v>1498</v>
      </c>
      <c r="T41" t="s">
        <v>1499</v>
      </c>
      <c r="U41" t="s">
        <v>1500</v>
      </c>
      <c r="V41" t="s">
        <v>1501</v>
      </c>
      <c r="W41" t="s">
        <v>1502</v>
      </c>
      <c r="X41" t="s">
        <v>1503</v>
      </c>
      <c r="Y41" t="s">
        <v>1504</v>
      </c>
      <c r="Z41" t="s">
        <v>1505</v>
      </c>
      <c r="AA41" t="s">
        <v>1506</v>
      </c>
      <c r="AB41" t="s">
        <v>1507</v>
      </c>
      <c r="AC41" t="s">
        <v>1508</v>
      </c>
      <c r="AD41" t="s">
        <v>1509</v>
      </c>
      <c r="AE41" t="s">
        <v>1510</v>
      </c>
      <c r="AF41" t="s">
        <v>1511</v>
      </c>
      <c r="AG41" t="s">
        <v>1512</v>
      </c>
      <c r="AH41" t="s">
        <v>1513</v>
      </c>
      <c r="AI41" t="s">
        <v>1514</v>
      </c>
      <c r="AJ41" t="s">
        <v>1515</v>
      </c>
      <c r="AK41" t="s">
        <v>1516</v>
      </c>
      <c r="AL41" t="s">
        <v>1517</v>
      </c>
      <c r="AM41" t="s">
        <v>1518</v>
      </c>
      <c r="AN41" t="s">
        <v>1495</v>
      </c>
      <c r="AO41" t="s">
        <v>1519</v>
      </c>
      <c r="AP41">
        <v>330</v>
      </c>
      <c r="AQ41">
        <v>39.799999999999997</v>
      </c>
      <c r="AR41">
        <v>200</v>
      </c>
      <c r="AS41">
        <v>9.4</v>
      </c>
      <c r="AT41">
        <v>2.7</v>
      </c>
      <c r="AU41">
        <v>6.5</v>
      </c>
      <c r="AV41">
        <v>13.3</v>
      </c>
      <c r="AW41">
        <v>48.1</v>
      </c>
      <c r="AX41">
        <v>15</v>
      </c>
      <c r="AY41">
        <v>22000</v>
      </c>
      <c r="AZ41">
        <v>27700</v>
      </c>
      <c r="BA41">
        <v>39200</v>
      </c>
      <c r="BB41">
        <v>230</v>
      </c>
      <c r="BC41">
        <v>61.3</v>
      </c>
      <c r="BD41">
        <v>90</v>
      </c>
      <c r="BE41">
        <v>18</v>
      </c>
      <c r="BF41">
        <v>0.4</v>
      </c>
      <c r="BG41">
        <v>7.1</v>
      </c>
      <c r="BH41">
        <v>12.2</v>
      </c>
      <c r="BI41">
        <v>20.3</v>
      </c>
      <c r="BJ41">
        <v>15</v>
      </c>
      <c r="BK41">
        <v>16500</v>
      </c>
      <c r="BL41">
        <v>26000</v>
      </c>
      <c r="BM41">
        <v>55100</v>
      </c>
      <c r="BN41">
        <v>205</v>
      </c>
      <c r="BO41">
        <v>52.3</v>
      </c>
      <c r="BP41">
        <v>95</v>
      </c>
      <c r="BQ41">
        <v>19</v>
      </c>
      <c r="BR41">
        <v>2.2999999999999998</v>
      </c>
      <c r="BS41">
        <v>13.7</v>
      </c>
      <c r="BT41">
        <v>18.399999999999999</v>
      </c>
      <c r="BU41">
        <v>26.4</v>
      </c>
      <c r="BV41">
        <v>25</v>
      </c>
      <c r="BW41">
        <v>22000</v>
      </c>
      <c r="BX41">
        <v>26800</v>
      </c>
      <c r="BY41">
        <v>33600</v>
      </c>
      <c r="BZ41">
        <v>115</v>
      </c>
      <c r="CA41">
        <v>48.6</v>
      </c>
      <c r="CB41">
        <v>60</v>
      </c>
      <c r="CC41">
        <v>22.4</v>
      </c>
      <c r="CD41">
        <v>0.6</v>
      </c>
      <c r="CE41">
        <v>27.5</v>
      </c>
      <c r="CF41">
        <v>27.5</v>
      </c>
      <c r="CG41">
        <v>28.4</v>
      </c>
      <c r="CH41">
        <v>25</v>
      </c>
      <c r="CI41">
        <v>23700</v>
      </c>
      <c r="CJ41">
        <v>35700</v>
      </c>
      <c r="CK41">
        <v>58500</v>
      </c>
      <c r="CL41">
        <v>180</v>
      </c>
      <c r="CM41">
        <v>40.5</v>
      </c>
      <c r="CN41">
        <v>105</v>
      </c>
      <c r="CO41">
        <v>10.6</v>
      </c>
      <c r="CP41">
        <v>2.4</v>
      </c>
      <c r="CQ41">
        <v>6.8</v>
      </c>
      <c r="CR41">
        <v>12.9</v>
      </c>
      <c r="CS41">
        <v>46.5</v>
      </c>
      <c r="CT41" t="s">
        <v>403</v>
      </c>
      <c r="CU41" t="s">
        <v>403</v>
      </c>
      <c r="CV41" t="s">
        <v>403</v>
      </c>
      <c r="CW41" t="s">
        <v>403</v>
      </c>
      <c r="CX41">
        <v>105</v>
      </c>
      <c r="CY41">
        <v>67.099999999999994</v>
      </c>
      <c r="CZ41">
        <v>35</v>
      </c>
      <c r="DA41">
        <v>18.2</v>
      </c>
      <c r="DB41">
        <v>0</v>
      </c>
      <c r="DC41">
        <v>7.7</v>
      </c>
      <c r="DD41">
        <v>10.3</v>
      </c>
      <c r="DE41">
        <v>14.6</v>
      </c>
      <c r="DF41" t="s">
        <v>403</v>
      </c>
      <c r="DG41" t="s">
        <v>403</v>
      </c>
      <c r="DH41" t="s">
        <v>403</v>
      </c>
      <c r="DI41" t="s">
        <v>403</v>
      </c>
      <c r="DJ41">
        <v>115</v>
      </c>
      <c r="DK41">
        <v>53.5</v>
      </c>
      <c r="DL41">
        <v>55</v>
      </c>
      <c r="DM41">
        <v>22.6</v>
      </c>
      <c r="DN41">
        <v>1.5</v>
      </c>
      <c r="DO41">
        <v>10.9</v>
      </c>
      <c r="DP41">
        <v>14.9</v>
      </c>
      <c r="DQ41">
        <v>22.4</v>
      </c>
      <c r="DR41">
        <v>10</v>
      </c>
      <c r="DS41">
        <v>21800</v>
      </c>
      <c r="DT41">
        <v>26300</v>
      </c>
      <c r="DU41">
        <v>32900</v>
      </c>
      <c r="DV41">
        <v>55</v>
      </c>
      <c r="DW41">
        <v>53.1</v>
      </c>
      <c r="DX41">
        <v>25</v>
      </c>
      <c r="DY41">
        <v>17.600000000000001</v>
      </c>
      <c r="DZ41">
        <v>1.2</v>
      </c>
      <c r="EA41">
        <v>26.3</v>
      </c>
      <c r="EB41">
        <v>26.3</v>
      </c>
      <c r="EC41">
        <v>28.1</v>
      </c>
      <c r="ED41">
        <v>10</v>
      </c>
      <c r="EE41">
        <v>19400</v>
      </c>
      <c r="EF41">
        <v>28600</v>
      </c>
      <c r="EG41">
        <v>38200</v>
      </c>
      <c r="EH41">
        <v>150</v>
      </c>
      <c r="EI41">
        <v>39.1</v>
      </c>
      <c r="EJ41">
        <v>90</v>
      </c>
      <c r="EK41">
        <v>7.9</v>
      </c>
      <c r="EL41">
        <v>3</v>
      </c>
      <c r="EM41">
        <v>6.1</v>
      </c>
      <c r="EN41">
        <v>13.7</v>
      </c>
      <c r="EO41">
        <v>50</v>
      </c>
      <c r="EP41" t="s">
        <v>403</v>
      </c>
      <c r="EQ41" t="s">
        <v>403</v>
      </c>
      <c r="ER41" t="s">
        <v>403</v>
      </c>
      <c r="ES41" t="s">
        <v>403</v>
      </c>
      <c r="ET41">
        <v>125</v>
      </c>
      <c r="EU41">
        <v>56.2</v>
      </c>
      <c r="EV41">
        <v>55</v>
      </c>
      <c r="EW41">
        <v>17.8</v>
      </c>
      <c r="EX41">
        <v>0.8</v>
      </c>
      <c r="EY41">
        <v>6.5</v>
      </c>
      <c r="EZ41">
        <v>13.8</v>
      </c>
      <c r="FA41">
        <v>25.1</v>
      </c>
      <c r="FB41" t="s">
        <v>403</v>
      </c>
      <c r="FC41" t="s">
        <v>403</v>
      </c>
      <c r="FD41" t="s">
        <v>403</v>
      </c>
      <c r="FE41" t="s">
        <v>403</v>
      </c>
      <c r="FF41">
        <v>90</v>
      </c>
      <c r="FG41">
        <v>50.9</v>
      </c>
      <c r="FH41">
        <v>45</v>
      </c>
      <c r="FI41">
        <v>14.5</v>
      </c>
      <c r="FJ41">
        <v>3.3</v>
      </c>
      <c r="FK41">
        <v>17.2</v>
      </c>
      <c r="FL41">
        <v>22.8</v>
      </c>
      <c r="FM41">
        <v>31.3</v>
      </c>
      <c r="FN41">
        <v>15</v>
      </c>
      <c r="FO41">
        <v>22500</v>
      </c>
      <c r="FP41">
        <v>29800</v>
      </c>
      <c r="FQ41">
        <v>39900</v>
      </c>
      <c r="FR41">
        <v>55</v>
      </c>
      <c r="FS41">
        <v>44.2</v>
      </c>
      <c r="FT41">
        <v>30</v>
      </c>
      <c r="FU41">
        <v>27</v>
      </c>
      <c r="FV41">
        <v>0</v>
      </c>
      <c r="FW41">
        <v>28.8</v>
      </c>
      <c r="FX41">
        <v>28.8</v>
      </c>
      <c r="FY41">
        <v>28.8</v>
      </c>
      <c r="FZ41">
        <v>15</v>
      </c>
      <c r="GA41">
        <v>30600</v>
      </c>
      <c r="GB41">
        <v>44100</v>
      </c>
      <c r="GC41">
        <v>88500</v>
      </c>
      <c r="GD41">
        <v>235</v>
      </c>
      <c r="GE41">
        <v>36.9</v>
      </c>
      <c r="GF41">
        <v>145</v>
      </c>
      <c r="GG41">
        <v>14.2</v>
      </c>
      <c r="GH41">
        <v>2.9</v>
      </c>
      <c r="GI41">
        <v>7.5</v>
      </c>
      <c r="GJ41">
        <v>16.5</v>
      </c>
      <c r="GK41">
        <v>46</v>
      </c>
      <c r="GL41">
        <v>15</v>
      </c>
      <c r="GM41">
        <v>8900</v>
      </c>
      <c r="GN41">
        <v>21800</v>
      </c>
      <c r="GO41">
        <v>26000</v>
      </c>
      <c r="GP41">
        <v>220</v>
      </c>
      <c r="GQ41">
        <v>58.9</v>
      </c>
      <c r="GR41">
        <v>90</v>
      </c>
      <c r="GS41">
        <v>16.600000000000001</v>
      </c>
      <c r="GT41">
        <v>2.7</v>
      </c>
      <c r="GU41">
        <v>5.6</v>
      </c>
      <c r="GV41">
        <v>10.1</v>
      </c>
      <c r="GW41">
        <v>21.9</v>
      </c>
      <c r="GX41">
        <v>10</v>
      </c>
      <c r="GY41">
        <v>22200</v>
      </c>
      <c r="GZ41">
        <v>29600</v>
      </c>
      <c r="HA41">
        <v>40100</v>
      </c>
      <c r="HB41">
        <v>190</v>
      </c>
      <c r="HC41">
        <v>53.4</v>
      </c>
      <c r="HD41">
        <v>90</v>
      </c>
      <c r="HE41">
        <v>23.7</v>
      </c>
      <c r="HF41">
        <v>3.7</v>
      </c>
      <c r="HG41">
        <v>12.4</v>
      </c>
      <c r="HH41">
        <v>15.3</v>
      </c>
      <c r="HI41">
        <v>19.3</v>
      </c>
      <c r="HJ41">
        <v>25</v>
      </c>
      <c r="HK41">
        <v>22100</v>
      </c>
      <c r="HL41">
        <v>27100</v>
      </c>
      <c r="HM41">
        <v>34900</v>
      </c>
      <c r="HN41">
        <v>90</v>
      </c>
      <c r="HO41">
        <v>49.5</v>
      </c>
      <c r="HP41">
        <v>45</v>
      </c>
      <c r="HQ41">
        <v>20.9</v>
      </c>
      <c r="HR41">
        <v>2.9</v>
      </c>
      <c r="HS41">
        <v>25.6</v>
      </c>
      <c r="HT41">
        <v>25.6</v>
      </c>
      <c r="HU41">
        <v>26.7</v>
      </c>
      <c r="HV41">
        <v>20</v>
      </c>
      <c r="HW41">
        <v>17000</v>
      </c>
      <c r="HX41">
        <v>36100</v>
      </c>
      <c r="HY41">
        <v>55200</v>
      </c>
      <c r="HZ41">
        <v>130</v>
      </c>
      <c r="IA41">
        <v>34.799999999999997</v>
      </c>
      <c r="IB41">
        <v>85</v>
      </c>
      <c r="IC41">
        <v>14.2</v>
      </c>
      <c r="ID41">
        <v>4.2</v>
      </c>
      <c r="IE41">
        <v>6.3</v>
      </c>
      <c r="IF41">
        <v>17</v>
      </c>
      <c r="IG41">
        <v>46.8</v>
      </c>
      <c r="IH41" t="s">
        <v>403</v>
      </c>
      <c r="II41" t="s">
        <v>403</v>
      </c>
      <c r="IJ41" t="s">
        <v>403</v>
      </c>
      <c r="IK41" t="s">
        <v>403</v>
      </c>
      <c r="IL41">
        <v>100</v>
      </c>
      <c r="IM41">
        <v>62</v>
      </c>
      <c r="IN41">
        <v>40</v>
      </c>
      <c r="IO41">
        <v>20.399999999999999</v>
      </c>
      <c r="IP41">
        <v>3</v>
      </c>
      <c r="IQ41">
        <v>4.0999999999999996</v>
      </c>
      <c r="IR41">
        <v>4.4000000000000004</v>
      </c>
      <c r="IS41">
        <v>14.5</v>
      </c>
      <c r="IT41" t="s">
        <v>403</v>
      </c>
      <c r="IU41" t="s">
        <v>403</v>
      </c>
      <c r="IV41" t="s">
        <v>403</v>
      </c>
      <c r="IW41" t="s">
        <v>403</v>
      </c>
      <c r="IX41">
        <v>115</v>
      </c>
      <c r="IY41">
        <v>51.3</v>
      </c>
      <c r="IZ41">
        <v>55</v>
      </c>
      <c r="JA41">
        <v>24.8</v>
      </c>
      <c r="JB41">
        <v>4.4000000000000004</v>
      </c>
      <c r="JC41">
        <v>12.8</v>
      </c>
      <c r="JD41">
        <v>15.3</v>
      </c>
      <c r="JE41">
        <v>19.5</v>
      </c>
      <c r="JF41">
        <v>15</v>
      </c>
      <c r="JG41">
        <v>22100</v>
      </c>
      <c r="JH41">
        <v>27100</v>
      </c>
      <c r="JI41">
        <v>30600</v>
      </c>
      <c r="JJ41">
        <v>50</v>
      </c>
      <c r="JK41">
        <v>49.3</v>
      </c>
      <c r="JL41">
        <v>25</v>
      </c>
      <c r="JM41">
        <v>24.7</v>
      </c>
      <c r="JN41">
        <v>3.4</v>
      </c>
      <c r="JO41">
        <v>22.6</v>
      </c>
      <c r="JP41">
        <v>22.6</v>
      </c>
      <c r="JQ41">
        <v>22.6</v>
      </c>
      <c r="JR41" t="s">
        <v>403</v>
      </c>
      <c r="JS41" t="s">
        <v>403</v>
      </c>
      <c r="JT41" t="s">
        <v>403</v>
      </c>
      <c r="JU41" t="s">
        <v>403</v>
      </c>
      <c r="JV41">
        <v>100</v>
      </c>
      <c r="JW41">
        <v>39.6</v>
      </c>
      <c r="JX41">
        <v>60</v>
      </c>
      <c r="JY41">
        <v>14.1</v>
      </c>
      <c r="JZ41">
        <v>1.3</v>
      </c>
      <c r="KA41">
        <v>9.1</v>
      </c>
      <c r="KB41">
        <v>15.8</v>
      </c>
      <c r="KC41">
        <v>45</v>
      </c>
      <c r="KD41" t="s">
        <v>403</v>
      </c>
      <c r="KE41" t="s">
        <v>403</v>
      </c>
      <c r="KF41" t="s">
        <v>403</v>
      </c>
      <c r="KG41" t="s">
        <v>403</v>
      </c>
      <c r="KH41">
        <v>125</v>
      </c>
      <c r="KI41">
        <v>56.4</v>
      </c>
      <c r="KJ41">
        <v>55</v>
      </c>
      <c r="KK41">
        <v>13.4</v>
      </c>
      <c r="KL41">
        <v>2.4</v>
      </c>
      <c r="KM41">
        <v>6.8</v>
      </c>
      <c r="KN41">
        <v>14.6</v>
      </c>
      <c r="KO41">
        <v>27.8</v>
      </c>
      <c r="KP41" t="s">
        <v>403</v>
      </c>
      <c r="KQ41" t="s">
        <v>403</v>
      </c>
      <c r="KR41" t="s">
        <v>403</v>
      </c>
      <c r="KS41" t="s">
        <v>403</v>
      </c>
      <c r="KT41">
        <v>75</v>
      </c>
      <c r="KU41">
        <v>56.4</v>
      </c>
      <c r="KV41">
        <v>35</v>
      </c>
      <c r="KW41">
        <v>22</v>
      </c>
      <c r="KX41">
        <v>2.6</v>
      </c>
      <c r="KY41">
        <v>11.7</v>
      </c>
      <c r="KZ41">
        <v>15.3</v>
      </c>
      <c r="LA41">
        <v>19</v>
      </c>
      <c r="LB41" t="s">
        <v>403</v>
      </c>
      <c r="LC41" t="s">
        <v>403</v>
      </c>
      <c r="LD41" t="s">
        <v>403</v>
      </c>
      <c r="LE41" t="s">
        <v>403</v>
      </c>
      <c r="LF41">
        <v>45</v>
      </c>
      <c r="LG41">
        <v>49.8</v>
      </c>
      <c r="LH41">
        <v>20</v>
      </c>
      <c r="LI41">
        <v>16.600000000000001</v>
      </c>
      <c r="LJ41">
        <v>2.2999999999999998</v>
      </c>
      <c r="LK41">
        <v>29</v>
      </c>
      <c r="LL41">
        <v>29</v>
      </c>
      <c r="LM41">
        <v>31.3</v>
      </c>
      <c r="LN41" t="s">
        <v>403</v>
      </c>
      <c r="LO41" t="s">
        <v>403</v>
      </c>
      <c r="LP41" t="s">
        <v>403</v>
      </c>
      <c r="LQ41" t="s">
        <v>403</v>
      </c>
      <c r="LR41">
        <v>230</v>
      </c>
      <c r="LS41">
        <v>48.4</v>
      </c>
      <c r="LT41">
        <v>120</v>
      </c>
      <c r="LU41">
        <v>12.3</v>
      </c>
      <c r="LV41">
        <v>1.3</v>
      </c>
      <c r="LW41">
        <v>6.8</v>
      </c>
      <c r="LX41">
        <v>14.2</v>
      </c>
      <c r="LY41">
        <v>38</v>
      </c>
      <c r="LZ41">
        <v>10</v>
      </c>
      <c r="MA41">
        <v>8000</v>
      </c>
      <c r="MB41">
        <v>19000</v>
      </c>
      <c r="MC41">
        <v>26300</v>
      </c>
      <c r="MD41">
        <v>230</v>
      </c>
      <c r="ME41">
        <v>48.4</v>
      </c>
      <c r="MF41">
        <v>120</v>
      </c>
      <c r="MG41">
        <v>12.3</v>
      </c>
      <c r="MH41">
        <v>1.3</v>
      </c>
      <c r="MI41">
        <v>6.8</v>
      </c>
      <c r="MJ41">
        <v>14.2</v>
      </c>
      <c r="MK41">
        <v>38</v>
      </c>
      <c r="ML41">
        <v>10</v>
      </c>
      <c r="MM41">
        <v>8000</v>
      </c>
      <c r="MN41">
        <v>19000</v>
      </c>
      <c r="MO41">
        <v>26300</v>
      </c>
      <c r="MP41">
        <v>205</v>
      </c>
      <c r="MQ41">
        <v>52.3</v>
      </c>
      <c r="MR41">
        <v>95</v>
      </c>
      <c r="MS41">
        <v>16.399999999999999</v>
      </c>
      <c r="MT41">
        <v>1.5</v>
      </c>
      <c r="MU41">
        <v>9</v>
      </c>
      <c r="MV41">
        <v>18.3</v>
      </c>
      <c r="MW41">
        <v>29.8</v>
      </c>
      <c r="MX41">
        <v>15</v>
      </c>
      <c r="MY41">
        <v>19600</v>
      </c>
      <c r="MZ41">
        <v>24200</v>
      </c>
      <c r="NA41">
        <v>30600</v>
      </c>
      <c r="NB41">
        <v>165</v>
      </c>
      <c r="NC41">
        <v>55.4</v>
      </c>
      <c r="ND41">
        <v>75</v>
      </c>
      <c r="NE41">
        <v>15.8</v>
      </c>
      <c r="NF41">
        <v>0.6</v>
      </c>
      <c r="NG41">
        <v>14.7</v>
      </c>
      <c r="NH41">
        <v>21.1</v>
      </c>
      <c r="NI41">
        <v>28.2</v>
      </c>
      <c r="NJ41">
        <v>15</v>
      </c>
      <c r="NK41">
        <v>11400</v>
      </c>
      <c r="NL41">
        <v>23600</v>
      </c>
      <c r="NM41">
        <v>29300</v>
      </c>
      <c r="NN41">
        <v>80</v>
      </c>
      <c r="NO41">
        <v>58.9</v>
      </c>
      <c r="NP41">
        <v>35</v>
      </c>
      <c r="NQ41">
        <v>23.4</v>
      </c>
      <c r="NR41">
        <v>2.5</v>
      </c>
      <c r="NS41">
        <v>9</v>
      </c>
      <c r="NT41">
        <v>12.7</v>
      </c>
      <c r="NU41">
        <v>15.2</v>
      </c>
      <c r="NV41" t="s">
        <v>403</v>
      </c>
      <c r="NW41" t="s">
        <v>403</v>
      </c>
      <c r="NX41" t="s">
        <v>403</v>
      </c>
      <c r="NY41" t="s">
        <v>403</v>
      </c>
      <c r="NZ41">
        <v>105</v>
      </c>
      <c r="OA41">
        <v>56.3</v>
      </c>
      <c r="OB41">
        <v>45</v>
      </c>
      <c r="OC41">
        <v>11.5</v>
      </c>
      <c r="OD41">
        <v>1.6</v>
      </c>
      <c r="OE41">
        <v>8.1</v>
      </c>
      <c r="OF41">
        <v>12.7</v>
      </c>
      <c r="OG41">
        <v>30.6</v>
      </c>
      <c r="OH41" t="s">
        <v>403</v>
      </c>
      <c r="OI41" t="s">
        <v>403</v>
      </c>
      <c r="OJ41" t="s">
        <v>403</v>
      </c>
      <c r="OK41" t="s">
        <v>403</v>
      </c>
      <c r="OL41">
        <v>115</v>
      </c>
      <c r="OM41">
        <v>53.5</v>
      </c>
      <c r="ON41">
        <v>55</v>
      </c>
      <c r="OO41">
        <v>15.7</v>
      </c>
      <c r="OP41">
        <v>2.7</v>
      </c>
      <c r="OQ41">
        <v>9.3000000000000007</v>
      </c>
      <c r="OR41">
        <v>16.899999999999999</v>
      </c>
      <c r="OS41">
        <v>28.2</v>
      </c>
      <c r="OT41" t="s">
        <v>403</v>
      </c>
      <c r="OU41" t="s">
        <v>403</v>
      </c>
      <c r="OV41" t="s">
        <v>403</v>
      </c>
      <c r="OW41" t="s">
        <v>403</v>
      </c>
      <c r="OX41">
        <v>85</v>
      </c>
      <c r="OY41">
        <v>63.3</v>
      </c>
      <c r="OZ41">
        <v>30</v>
      </c>
      <c r="PA41">
        <v>13.6</v>
      </c>
      <c r="PB41">
        <v>1.2</v>
      </c>
      <c r="PC41">
        <v>15.2</v>
      </c>
      <c r="PD41">
        <v>19</v>
      </c>
      <c r="PE41">
        <v>21.9</v>
      </c>
      <c r="PF41" t="s">
        <v>403</v>
      </c>
      <c r="PG41" t="s">
        <v>403</v>
      </c>
      <c r="PH41" t="s">
        <v>403</v>
      </c>
      <c r="PI41" t="s">
        <v>403</v>
      </c>
      <c r="PJ41">
        <v>45</v>
      </c>
      <c r="PK41">
        <v>66</v>
      </c>
      <c r="PL41">
        <v>15</v>
      </c>
      <c r="PM41">
        <v>25.4</v>
      </c>
      <c r="PN41">
        <v>2.2000000000000002</v>
      </c>
      <c r="PO41">
        <v>4.0999999999999996</v>
      </c>
      <c r="PP41">
        <v>6.3</v>
      </c>
      <c r="PQ41">
        <v>6.3</v>
      </c>
      <c r="PR41" t="s">
        <v>403</v>
      </c>
      <c r="PS41" t="s">
        <v>403</v>
      </c>
      <c r="PT41" t="s">
        <v>403</v>
      </c>
      <c r="PU41" t="s">
        <v>403</v>
      </c>
      <c r="PV41">
        <v>125</v>
      </c>
      <c r="PW41">
        <v>41.7</v>
      </c>
      <c r="PX41">
        <v>70</v>
      </c>
      <c r="PY41">
        <v>13</v>
      </c>
      <c r="PZ41">
        <v>1.1000000000000001</v>
      </c>
      <c r="QA41">
        <v>5.7</v>
      </c>
      <c r="QB41">
        <v>15.4</v>
      </c>
      <c r="QC41">
        <v>44.3</v>
      </c>
      <c r="QD41" t="s">
        <v>403</v>
      </c>
      <c r="QE41" t="s">
        <v>403</v>
      </c>
      <c r="QF41" t="s">
        <v>403</v>
      </c>
      <c r="QG41" t="s">
        <v>403</v>
      </c>
      <c r="QH41">
        <v>90</v>
      </c>
      <c r="QI41">
        <v>50.9</v>
      </c>
      <c r="QJ41">
        <v>45</v>
      </c>
      <c r="QK41">
        <v>17.2</v>
      </c>
      <c r="QL41">
        <v>0</v>
      </c>
      <c r="QM41">
        <v>8.6</v>
      </c>
      <c r="QN41">
        <v>20</v>
      </c>
      <c r="QO41">
        <v>31.9</v>
      </c>
      <c r="QP41" t="s">
        <v>403</v>
      </c>
      <c r="QQ41" t="s">
        <v>403</v>
      </c>
      <c r="QR41" t="s">
        <v>403</v>
      </c>
      <c r="QS41" t="s">
        <v>403</v>
      </c>
      <c r="QT41">
        <v>90</v>
      </c>
      <c r="QU41">
        <v>50.9</v>
      </c>
      <c r="QV41">
        <v>45</v>
      </c>
      <c r="QW41">
        <v>14.5</v>
      </c>
      <c r="QX41">
        <v>3.3</v>
      </c>
      <c r="QY41">
        <v>17.2</v>
      </c>
      <c r="QZ41">
        <v>22.8</v>
      </c>
      <c r="RA41">
        <v>31.3</v>
      </c>
      <c r="RB41">
        <v>15</v>
      </c>
      <c r="RC41">
        <v>22500</v>
      </c>
      <c r="RD41">
        <v>29800</v>
      </c>
      <c r="RE41">
        <v>39900</v>
      </c>
      <c r="RF41">
        <v>35</v>
      </c>
      <c r="RG41">
        <v>49.8</v>
      </c>
      <c r="RH41">
        <v>20</v>
      </c>
      <c r="RI41">
        <v>20.9</v>
      </c>
      <c r="RJ41">
        <v>2.8</v>
      </c>
      <c r="RK41">
        <v>15.2</v>
      </c>
      <c r="RL41">
        <v>20.9</v>
      </c>
      <c r="RM41">
        <v>26.5</v>
      </c>
      <c r="RN41" t="s">
        <v>403</v>
      </c>
      <c r="RO41" t="s">
        <v>403</v>
      </c>
      <c r="RP41" t="s">
        <v>403</v>
      </c>
      <c r="RQ41" t="s">
        <v>403</v>
      </c>
    </row>
    <row r="42" spans="2:485" x14ac:dyDescent="0.45">
      <c r="B42"/>
      <c r="E42" t="s">
        <v>1520</v>
      </c>
      <c r="F42" t="s">
        <v>1521</v>
      </c>
      <c r="G42" t="s">
        <v>1522</v>
      </c>
      <c r="H42" t="s">
        <v>1523</v>
      </c>
      <c r="I42" t="s">
        <v>1524</v>
      </c>
      <c r="J42" t="s">
        <v>1525</v>
      </c>
      <c r="K42" t="s">
        <v>1526</v>
      </c>
      <c r="L42" t="s">
        <v>1527</v>
      </c>
      <c r="M42" t="s">
        <v>1528</v>
      </c>
      <c r="N42" t="s">
        <v>1529</v>
      </c>
      <c r="O42" t="s">
        <v>1530</v>
      </c>
      <c r="P42" t="s">
        <v>1531</v>
      </c>
      <c r="Q42" t="s">
        <v>1532</v>
      </c>
      <c r="R42" t="s">
        <v>1533</v>
      </c>
      <c r="S42" t="s">
        <v>1534</v>
      </c>
      <c r="T42" t="s">
        <v>1535</v>
      </c>
      <c r="U42" t="s">
        <v>1536</v>
      </c>
      <c r="V42" t="s">
        <v>1537</v>
      </c>
      <c r="W42" t="s">
        <v>1538</v>
      </c>
      <c r="X42" t="s">
        <v>1539</v>
      </c>
      <c r="Y42" t="s">
        <v>1540</v>
      </c>
      <c r="Z42" t="s">
        <v>1541</v>
      </c>
      <c r="AA42" t="s">
        <v>1542</v>
      </c>
      <c r="AB42" t="s">
        <v>1543</v>
      </c>
      <c r="AC42" t="s">
        <v>1544</v>
      </c>
      <c r="AD42" t="s">
        <v>1545</v>
      </c>
      <c r="AE42" t="s">
        <v>1546</v>
      </c>
      <c r="AF42" t="s">
        <v>1547</v>
      </c>
      <c r="AG42" t="s">
        <v>1548</v>
      </c>
      <c r="AH42" t="s">
        <v>1549</v>
      </c>
      <c r="AI42" t="s">
        <v>1550</v>
      </c>
      <c r="AJ42" t="s">
        <v>1551</v>
      </c>
      <c r="AK42" t="s">
        <v>1552</v>
      </c>
      <c r="AL42" t="s">
        <v>1553</v>
      </c>
      <c r="AM42" t="s">
        <v>1554</v>
      </c>
      <c r="AN42" t="s">
        <v>1531</v>
      </c>
      <c r="AO42" t="s">
        <v>1555</v>
      </c>
      <c r="AP42">
        <v>100</v>
      </c>
      <c r="AQ42">
        <v>18.899999999999999</v>
      </c>
      <c r="AR42">
        <v>80</v>
      </c>
      <c r="AS42">
        <v>9.8000000000000007</v>
      </c>
      <c r="AT42">
        <v>8.3000000000000007</v>
      </c>
      <c r="AU42">
        <v>25.3</v>
      </c>
      <c r="AV42">
        <v>39.700000000000003</v>
      </c>
      <c r="AW42">
        <v>62.9</v>
      </c>
      <c r="AX42">
        <v>25</v>
      </c>
      <c r="AY42">
        <v>12500</v>
      </c>
      <c r="AZ42">
        <v>17200</v>
      </c>
      <c r="BA42">
        <v>24900</v>
      </c>
      <c r="BB42">
        <v>110</v>
      </c>
      <c r="BC42">
        <v>31.4</v>
      </c>
      <c r="BD42">
        <v>75</v>
      </c>
      <c r="BE42">
        <v>18.2</v>
      </c>
      <c r="BF42">
        <v>2.2000000000000002</v>
      </c>
      <c r="BG42">
        <v>23.3</v>
      </c>
      <c r="BH42">
        <v>36.4</v>
      </c>
      <c r="BI42">
        <v>48.2</v>
      </c>
      <c r="BJ42">
        <v>25</v>
      </c>
      <c r="BK42">
        <v>18800</v>
      </c>
      <c r="BL42">
        <v>23200</v>
      </c>
      <c r="BM42">
        <v>28300</v>
      </c>
      <c r="BN42">
        <v>90</v>
      </c>
      <c r="BO42">
        <v>38.700000000000003</v>
      </c>
      <c r="BP42">
        <v>55</v>
      </c>
      <c r="BQ42">
        <v>17.7</v>
      </c>
      <c r="BR42">
        <v>1.8</v>
      </c>
      <c r="BS42">
        <v>24.5</v>
      </c>
      <c r="BT42">
        <v>34.200000000000003</v>
      </c>
      <c r="BU42">
        <v>41.8</v>
      </c>
      <c r="BV42">
        <v>20</v>
      </c>
      <c r="BW42">
        <v>21400</v>
      </c>
      <c r="BX42">
        <v>27100</v>
      </c>
      <c r="BY42">
        <v>32700</v>
      </c>
      <c r="BZ42">
        <v>60</v>
      </c>
      <c r="CA42">
        <v>33.6</v>
      </c>
      <c r="CB42">
        <v>40</v>
      </c>
      <c r="CC42">
        <v>35</v>
      </c>
      <c r="CD42">
        <v>0</v>
      </c>
      <c r="CE42">
        <v>25.5</v>
      </c>
      <c r="CF42">
        <v>30.9</v>
      </c>
      <c r="CG42">
        <v>31.4</v>
      </c>
      <c r="CH42">
        <v>15</v>
      </c>
      <c r="CI42">
        <v>27000</v>
      </c>
      <c r="CJ42">
        <v>34500</v>
      </c>
      <c r="CK42">
        <v>43000</v>
      </c>
      <c r="CL42">
        <v>55</v>
      </c>
      <c r="CM42">
        <v>7.1</v>
      </c>
      <c r="CN42">
        <v>55</v>
      </c>
      <c r="CO42">
        <v>12.1</v>
      </c>
      <c r="CP42">
        <v>12.1</v>
      </c>
      <c r="CQ42">
        <v>31.8</v>
      </c>
      <c r="CR42">
        <v>49.4</v>
      </c>
      <c r="CS42">
        <v>68.8</v>
      </c>
      <c r="CT42">
        <v>15</v>
      </c>
      <c r="CU42">
        <v>12400</v>
      </c>
      <c r="CV42">
        <v>17000</v>
      </c>
      <c r="CW42">
        <v>19700</v>
      </c>
      <c r="CX42">
        <v>65</v>
      </c>
      <c r="CY42">
        <v>29.1</v>
      </c>
      <c r="CZ42">
        <v>45</v>
      </c>
      <c r="DA42">
        <v>17.8</v>
      </c>
      <c r="DB42">
        <v>0</v>
      </c>
      <c r="DC42">
        <v>27</v>
      </c>
      <c r="DD42">
        <v>43.3</v>
      </c>
      <c r="DE42">
        <v>53.1</v>
      </c>
      <c r="DF42">
        <v>20</v>
      </c>
      <c r="DG42">
        <v>18800</v>
      </c>
      <c r="DH42">
        <v>23200</v>
      </c>
      <c r="DI42">
        <v>39600</v>
      </c>
      <c r="DJ42">
        <v>55</v>
      </c>
      <c r="DK42">
        <v>34.700000000000003</v>
      </c>
      <c r="DL42">
        <v>35</v>
      </c>
      <c r="DM42">
        <v>19.100000000000001</v>
      </c>
      <c r="DN42">
        <v>1.9</v>
      </c>
      <c r="DO42">
        <v>29.5</v>
      </c>
      <c r="DP42">
        <v>37.5</v>
      </c>
      <c r="DQ42">
        <v>44.4</v>
      </c>
      <c r="DR42">
        <v>15</v>
      </c>
      <c r="DS42">
        <v>17500</v>
      </c>
      <c r="DT42">
        <v>25200</v>
      </c>
      <c r="DU42">
        <v>33100</v>
      </c>
      <c r="DV42">
        <v>35</v>
      </c>
      <c r="DW42">
        <v>32.4</v>
      </c>
      <c r="DX42">
        <v>25</v>
      </c>
      <c r="DY42">
        <v>37.299999999999997</v>
      </c>
      <c r="DZ42">
        <v>0</v>
      </c>
      <c r="EA42">
        <v>23.1</v>
      </c>
      <c r="EB42">
        <v>29.3</v>
      </c>
      <c r="EC42">
        <v>30.2</v>
      </c>
      <c r="ED42" t="s">
        <v>403</v>
      </c>
      <c r="EE42" t="s">
        <v>403</v>
      </c>
      <c r="EF42" t="s">
        <v>403</v>
      </c>
      <c r="EG42" t="s">
        <v>403</v>
      </c>
      <c r="EH42">
        <v>45</v>
      </c>
      <c r="EI42">
        <v>33.799999999999997</v>
      </c>
      <c r="EJ42">
        <v>30</v>
      </c>
      <c r="EK42">
        <v>7</v>
      </c>
      <c r="EL42">
        <v>3.7</v>
      </c>
      <c r="EM42">
        <v>17.3</v>
      </c>
      <c r="EN42">
        <v>27.6</v>
      </c>
      <c r="EO42">
        <v>55.5</v>
      </c>
      <c r="EP42" t="s">
        <v>403</v>
      </c>
      <c r="EQ42" t="s">
        <v>403</v>
      </c>
      <c r="ER42" t="s">
        <v>403</v>
      </c>
      <c r="ES42" t="s">
        <v>403</v>
      </c>
      <c r="ET42">
        <v>45</v>
      </c>
      <c r="EU42">
        <v>34.6</v>
      </c>
      <c r="EV42">
        <v>30</v>
      </c>
      <c r="EW42">
        <v>18.8</v>
      </c>
      <c r="EX42">
        <v>5.4</v>
      </c>
      <c r="EY42">
        <v>18.2</v>
      </c>
      <c r="EZ42">
        <v>26.7</v>
      </c>
      <c r="FA42">
        <v>41.3</v>
      </c>
      <c r="FB42" t="s">
        <v>403</v>
      </c>
      <c r="FC42" t="s">
        <v>403</v>
      </c>
      <c r="FD42" t="s">
        <v>403</v>
      </c>
      <c r="FE42" t="s">
        <v>403</v>
      </c>
      <c r="FF42">
        <v>40</v>
      </c>
      <c r="FG42">
        <v>44.2</v>
      </c>
      <c r="FH42">
        <v>20</v>
      </c>
      <c r="FI42">
        <v>15.8</v>
      </c>
      <c r="FJ42">
        <v>1.7</v>
      </c>
      <c r="FK42">
        <v>17.5</v>
      </c>
      <c r="FL42">
        <v>29.7</v>
      </c>
      <c r="FM42">
        <v>38.299999999999997</v>
      </c>
      <c r="FN42" t="s">
        <v>403</v>
      </c>
      <c r="FO42" t="s">
        <v>403</v>
      </c>
      <c r="FP42" t="s">
        <v>403</v>
      </c>
      <c r="FQ42" t="s">
        <v>403</v>
      </c>
      <c r="FR42">
        <v>25</v>
      </c>
      <c r="FS42">
        <v>35.4</v>
      </c>
      <c r="FT42">
        <v>15</v>
      </c>
      <c r="FU42">
        <v>31.2</v>
      </c>
      <c r="FV42">
        <v>0</v>
      </c>
      <c r="FW42">
        <v>29.2</v>
      </c>
      <c r="FX42">
        <v>33.299999999999997</v>
      </c>
      <c r="FY42">
        <v>33.299999999999997</v>
      </c>
      <c r="FZ42" t="s">
        <v>403</v>
      </c>
      <c r="GA42" t="s">
        <v>403</v>
      </c>
      <c r="GB42" t="s">
        <v>403</v>
      </c>
      <c r="GC42" t="s">
        <v>403</v>
      </c>
      <c r="GD42">
        <v>120</v>
      </c>
      <c r="GE42">
        <v>18.899999999999999</v>
      </c>
      <c r="GF42">
        <v>100</v>
      </c>
      <c r="GG42">
        <v>6.7</v>
      </c>
      <c r="GH42">
        <v>5.8</v>
      </c>
      <c r="GI42">
        <v>29.7</v>
      </c>
      <c r="GJ42">
        <v>47.8</v>
      </c>
      <c r="GK42">
        <v>68.599999999999994</v>
      </c>
      <c r="GL42">
        <v>35</v>
      </c>
      <c r="GM42">
        <v>11100</v>
      </c>
      <c r="GN42">
        <v>18500</v>
      </c>
      <c r="GO42">
        <v>22200</v>
      </c>
      <c r="GP42">
        <v>115</v>
      </c>
      <c r="GQ42">
        <v>28.9</v>
      </c>
      <c r="GR42">
        <v>80</v>
      </c>
      <c r="GS42">
        <v>17.3</v>
      </c>
      <c r="GT42">
        <v>5.6</v>
      </c>
      <c r="GU42">
        <v>25.7</v>
      </c>
      <c r="GV42">
        <v>38.9</v>
      </c>
      <c r="GW42">
        <v>48.2</v>
      </c>
      <c r="GX42">
        <v>30</v>
      </c>
      <c r="GY42">
        <v>14700</v>
      </c>
      <c r="GZ42">
        <v>22200</v>
      </c>
      <c r="HA42">
        <v>29100</v>
      </c>
      <c r="HB42">
        <v>95</v>
      </c>
      <c r="HC42">
        <v>27</v>
      </c>
      <c r="HD42">
        <v>70</v>
      </c>
      <c r="HE42">
        <v>21.3</v>
      </c>
      <c r="HF42">
        <v>4.2</v>
      </c>
      <c r="HG42">
        <v>33.5</v>
      </c>
      <c r="HH42">
        <v>37.200000000000003</v>
      </c>
      <c r="HI42">
        <v>47.5</v>
      </c>
      <c r="HJ42">
        <v>30</v>
      </c>
      <c r="HK42">
        <v>19900</v>
      </c>
      <c r="HL42">
        <v>26200</v>
      </c>
      <c r="HM42">
        <v>33600</v>
      </c>
      <c r="HN42">
        <v>35</v>
      </c>
      <c r="HO42">
        <v>39.1</v>
      </c>
      <c r="HP42">
        <v>20</v>
      </c>
      <c r="HQ42">
        <v>43.5</v>
      </c>
      <c r="HR42">
        <v>0</v>
      </c>
      <c r="HS42">
        <v>10.6</v>
      </c>
      <c r="HT42">
        <v>17.399999999999999</v>
      </c>
      <c r="HU42">
        <v>17.399999999999999</v>
      </c>
      <c r="HV42" t="s">
        <v>403</v>
      </c>
      <c r="HW42" t="s">
        <v>403</v>
      </c>
      <c r="HX42" t="s">
        <v>403</v>
      </c>
      <c r="HY42" t="s">
        <v>403</v>
      </c>
      <c r="HZ42">
        <v>70</v>
      </c>
      <c r="IA42">
        <v>13.4</v>
      </c>
      <c r="IB42">
        <v>60</v>
      </c>
      <c r="IC42">
        <v>6.8</v>
      </c>
      <c r="ID42">
        <v>7.4</v>
      </c>
      <c r="IE42">
        <v>32.700000000000003</v>
      </c>
      <c r="IF42">
        <v>51.4</v>
      </c>
      <c r="IG42">
        <v>72.400000000000006</v>
      </c>
      <c r="IH42">
        <v>20</v>
      </c>
      <c r="II42">
        <v>10500</v>
      </c>
      <c r="IJ42">
        <v>15700</v>
      </c>
      <c r="IK42">
        <v>19700</v>
      </c>
      <c r="IL42">
        <v>70</v>
      </c>
      <c r="IM42">
        <v>23.8</v>
      </c>
      <c r="IN42">
        <v>55</v>
      </c>
      <c r="IO42">
        <v>21.5</v>
      </c>
      <c r="IP42">
        <v>5.8</v>
      </c>
      <c r="IQ42">
        <v>25.3</v>
      </c>
      <c r="IR42">
        <v>39.700000000000003</v>
      </c>
      <c r="IS42">
        <v>48.9</v>
      </c>
      <c r="IT42">
        <v>20</v>
      </c>
      <c r="IU42">
        <v>17300</v>
      </c>
      <c r="IV42">
        <v>22600</v>
      </c>
      <c r="IW42">
        <v>29100</v>
      </c>
      <c r="IX42">
        <v>55</v>
      </c>
      <c r="IY42">
        <v>17.7</v>
      </c>
      <c r="IZ42">
        <v>45</v>
      </c>
      <c r="JA42">
        <v>21.2</v>
      </c>
      <c r="JB42">
        <v>5.8</v>
      </c>
      <c r="JC42">
        <v>40.700000000000003</v>
      </c>
      <c r="JD42">
        <v>46.8</v>
      </c>
      <c r="JE42">
        <v>55.2</v>
      </c>
      <c r="JF42">
        <v>20</v>
      </c>
      <c r="JG42">
        <v>19200</v>
      </c>
      <c r="JH42">
        <v>25500</v>
      </c>
      <c r="JI42">
        <v>32200</v>
      </c>
      <c r="JJ42">
        <v>20</v>
      </c>
      <c r="JK42">
        <v>35.200000000000003</v>
      </c>
      <c r="JL42">
        <v>10</v>
      </c>
      <c r="JM42">
        <v>49.1</v>
      </c>
      <c r="JN42">
        <v>0</v>
      </c>
      <c r="JO42">
        <v>4.5999999999999996</v>
      </c>
      <c r="JP42">
        <v>15.7</v>
      </c>
      <c r="JQ42">
        <v>15.7</v>
      </c>
      <c r="JR42" t="s">
        <v>403</v>
      </c>
      <c r="JS42" t="s">
        <v>403</v>
      </c>
      <c r="JT42" t="s">
        <v>403</v>
      </c>
      <c r="JU42" t="s">
        <v>403</v>
      </c>
      <c r="JV42">
        <v>50</v>
      </c>
      <c r="JW42">
        <v>27</v>
      </c>
      <c r="JX42">
        <v>35</v>
      </c>
      <c r="JY42">
        <v>6.5</v>
      </c>
      <c r="JZ42">
        <v>3.4</v>
      </c>
      <c r="KA42">
        <v>25.2</v>
      </c>
      <c r="KB42">
        <v>42.6</v>
      </c>
      <c r="KC42">
        <v>63.1</v>
      </c>
      <c r="KD42">
        <v>10</v>
      </c>
      <c r="KE42">
        <v>18500</v>
      </c>
      <c r="KF42">
        <v>21300</v>
      </c>
      <c r="KG42">
        <v>25600</v>
      </c>
      <c r="KH42">
        <v>45</v>
      </c>
      <c r="KI42">
        <v>37</v>
      </c>
      <c r="KJ42">
        <v>30</v>
      </c>
      <c r="KK42">
        <v>10.6</v>
      </c>
      <c r="KL42">
        <v>5.2</v>
      </c>
      <c r="KM42">
        <v>26.5</v>
      </c>
      <c r="KN42">
        <v>37.700000000000003</v>
      </c>
      <c r="KO42">
        <v>47.2</v>
      </c>
      <c r="KP42">
        <v>10</v>
      </c>
      <c r="KQ42">
        <v>14700</v>
      </c>
      <c r="KR42">
        <v>21800</v>
      </c>
      <c r="KS42">
        <v>28800</v>
      </c>
      <c r="KT42">
        <v>40</v>
      </c>
      <c r="KU42">
        <v>41</v>
      </c>
      <c r="KV42">
        <v>20</v>
      </c>
      <c r="KW42">
        <v>21.4</v>
      </c>
      <c r="KX42">
        <v>1.7</v>
      </c>
      <c r="KY42">
        <v>22.7</v>
      </c>
      <c r="KZ42">
        <v>22.7</v>
      </c>
      <c r="LA42">
        <v>35.799999999999997</v>
      </c>
      <c r="LB42" t="s">
        <v>403</v>
      </c>
      <c r="LC42" t="s">
        <v>403</v>
      </c>
      <c r="LD42" t="s">
        <v>403</v>
      </c>
      <c r="LE42" t="s">
        <v>403</v>
      </c>
      <c r="LF42">
        <v>15</v>
      </c>
      <c r="LG42">
        <v>43.4</v>
      </c>
      <c r="LH42">
        <v>10</v>
      </c>
      <c r="LI42">
        <v>37.4</v>
      </c>
      <c r="LJ42">
        <v>0</v>
      </c>
      <c r="LK42">
        <v>17.2</v>
      </c>
      <c r="LL42">
        <v>19.2</v>
      </c>
      <c r="LM42">
        <v>19.2</v>
      </c>
      <c r="LN42" t="s">
        <v>403</v>
      </c>
      <c r="LO42" t="s">
        <v>403</v>
      </c>
      <c r="LP42" t="s">
        <v>403</v>
      </c>
      <c r="LQ42" t="s">
        <v>403</v>
      </c>
      <c r="LR42">
        <v>110</v>
      </c>
      <c r="LS42">
        <v>26.9</v>
      </c>
      <c r="LT42">
        <v>80</v>
      </c>
      <c r="LU42">
        <v>14.9</v>
      </c>
      <c r="LV42">
        <v>3</v>
      </c>
      <c r="LW42">
        <v>16.2</v>
      </c>
      <c r="LX42">
        <v>32.700000000000003</v>
      </c>
      <c r="LY42">
        <v>55.3</v>
      </c>
      <c r="LZ42">
        <v>20</v>
      </c>
      <c r="MA42">
        <v>15600</v>
      </c>
      <c r="MB42">
        <v>19400</v>
      </c>
      <c r="MC42">
        <v>30700</v>
      </c>
      <c r="MD42">
        <v>110</v>
      </c>
      <c r="ME42">
        <v>26.9</v>
      </c>
      <c r="MF42">
        <v>80</v>
      </c>
      <c r="MG42">
        <v>14.9</v>
      </c>
      <c r="MH42">
        <v>3</v>
      </c>
      <c r="MI42">
        <v>16.2</v>
      </c>
      <c r="MJ42">
        <v>32.700000000000003</v>
      </c>
      <c r="MK42">
        <v>55.3</v>
      </c>
      <c r="ML42">
        <v>20</v>
      </c>
      <c r="MM42">
        <v>15600</v>
      </c>
      <c r="MN42">
        <v>19400</v>
      </c>
      <c r="MO42">
        <v>30700</v>
      </c>
      <c r="MP42">
        <v>90</v>
      </c>
      <c r="MQ42">
        <v>36.799999999999997</v>
      </c>
      <c r="MR42">
        <v>60</v>
      </c>
      <c r="MS42">
        <v>19.2</v>
      </c>
      <c r="MT42">
        <v>2</v>
      </c>
      <c r="MU42">
        <v>21.2</v>
      </c>
      <c r="MV42">
        <v>30</v>
      </c>
      <c r="MW42">
        <v>42</v>
      </c>
      <c r="MX42">
        <v>20</v>
      </c>
      <c r="MY42">
        <v>19500</v>
      </c>
      <c r="MZ42">
        <v>22200</v>
      </c>
      <c r="NA42">
        <v>28400</v>
      </c>
      <c r="NB42">
        <v>65</v>
      </c>
      <c r="NC42">
        <v>29.5</v>
      </c>
      <c r="ND42">
        <v>45</v>
      </c>
      <c r="NE42">
        <v>14.6</v>
      </c>
      <c r="NF42">
        <v>0.5</v>
      </c>
      <c r="NG42">
        <v>31.9</v>
      </c>
      <c r="NH42">
        <v>48.1</v>
      </c>
      <c r="NI42">
        <v>55.4</v>
      </c>
      <c r="NJ42">
        <v>15</v>
      </c>
      <c r="NK42">
        <v>12200</v>
      </c>
      <c r="NL42">
        <v>27500</v>
      </c>
      <c r="NM42">
        <v>37600</v>
      </c>
      <c r="NN42">
        <v>30</v>
      </c>
      <c r="NO42">
        <v>45</v>
      </c>
      <c r="NP42">
        <v>15</v>
      </c>
      <c r="NQ42">
        <v>33.6</v>
      </c>
      <c r="NR42">
        <v>3.4</v>
      </c>
      <c r="NS42">
        <v>16.8</v>
      </c>
      <c r="NT42">
        <v>16.8</v>
      </c>
      <c r="NU42">
        <v>17.899999999999999</v>
      </c>
      <c r="NV42" t="s">
        <v>403</v>
      </c>
      <c r="NW42" t="s">
        <v>403</v>
      </c>
      <c r="NX42" t="s">
        <v>403</v>
      </c>
      <c r="NY42" t="s">
        <v>403</v>
      </c>
      <c r="NZ42">
        <v>65</v>
      </c>
      <c r="OA42">
        <v>22.9</v>
      </c>
      <c r="OB42">
        <v>50</v>
      </c>
      <c r="OC42">
        <v>16.100000000000001</v>
      </c>
      <c r="OD42">
        <v>3.6</v>
      </c>
      <c r="OE42">
        <v>19.600000000000001</v>
      </c>
      <c r="OF42">
        <v>36.700000000000003</v>
      </c>
      <c r="OG42">
        <v>57.4</v>
      </c>
      <c r="OH42">
        <v>15</v>
      </c>
      <c r="OI42">
        <v>15200</v>
      </c>
      <c r="OJ42">
        <v>19400</v>
      </c>
      <c r="OK42">
        <v>30700</v>
      </c>
      <c r="OL42">
        <v>55</v>
      </c>
      <c r="OM42">
        <v>34.700000000000003</v>
      </c>
      <c r="ON42">
        <v>35</v>
      </c>
      <c r="OO42">
        <v>17.2</v>
      </c>
      <c r="OP42">
        <v>3.4</v>
      </c>
      <c r="OQ42">
        <v>25</v>
      </c>
      <c r="OR42">
        <v>33.9</v>
      </c>
      <c r="OS42">
        <v>44.7</v>
      </c>
      <c r="OT42">
        <v>15</v>
      </c>
      <c r="OU42">
        <v>19500</v>
      </c>
      <c r="OV42">
        <v>24600</v>
      </c>
      <c r="OW42">
        <v>28400</v>
      </c>
      <c r="OX42">
        <v>35</v>
      </c>
      <c r="OY42">
        <v>22.7</v>
      </c>
      <c r="OZ42">
        <v>30</v>
      </c>
      <c r="PA42">
        <v>14.4</v>
      </c>
      <c r="PB42">
        <v>0</v>
      </c>
      <c r="PC42">
        <v>29.3</v>
      </c>
      <c r="PD42">
        <v>55.4</v>
      </c>
      <c r="PE42">
        <v>62.8</v>
      </c>
      <c r="PF42" t="s">
        <v>403</v>
      </c>
      <c r="PG42" t="s">
        <v>403</v>
      </c>
      <c r="PH42" t="s">
        <v>403</v>
      </c>
      <c r="PI42" t="s">
        <v>403</v>
      </c>
      <c r="PJ42">
        <v>15</v>
      </c>
      <c r="PK42">
        <v>55.4</v>
      </c>
      <c r="PL42">
        <v>5</v>
      </c>
      <c r="PM42">
        <v>20.3</v>
      </c>
      <c r="PN42">
        <v>6.8</v>
      </c>
      <c r="PO42">
        <v>17.5</v>
      </c>
      <c r="PP42">
        <v>17.5</v>
      </c>
      <c r="PQ42">
        <v>17.5</v>
      </c>
      <c r="PR42" t="s">
        <v>403</v>
      </c>
      <c r="PS42" t="s">
        <v>403</v>
      </c>
      <c r="PT42" t="s">
        <v>403</v>
      </c>
      <c r="PU42" t="s">
        <v>403</v>
      </c>
      <c r="PV42">
        <v>45</v>
      </c>
      <c r="PW42">
        <v>32.4</v>
      </c>
      <c r="PX42">
        <v>30</v>
      </c>
      <c r="PY42">
        <v>13.2</v>
      </c>
      <c r="PZ42">
        <v>2.1</v>
      </c>
      <c r="QA42">
        <v>11.4</v>
      </c>
      <c r="QB42">
        <v>27</v>
      </c>
      <c r="QC42">
        <v>52.2</v>
      </c>
      <c r="QD42" t="s">
        <v>403</v>
      </c>
      <c r="QE42" t="s">
        <v>403</v>
      </c>
      <c r="QF42" t="s">
        <v>403</v>
      </c>
      <c r="QG42" t="s">
        <v>403</v>
      </c>
      <c r="QH42">
        <v>40</v>
      </c>
      <c r="QI42">
        <v>39.799999999999997</v>
      </c>
      <c r="QJ42">
        <v>25</v>
      </c>
      <c r="QK42">
        <v>21.9</v>
      </c>
      <c r="QL42">
        <v>0</v>
      </c>
      <c r="QM42">
        <v>15.8</v>
      </c>
      <c r="QN42">
        <v>24.5</v>
      </c>
      <c r="QO42">
        <v>38.299999999999997</v>
      </c>
      <c r="QP42" t="s">
        <v>403</v>
      </c>
      <c r="QQ42" t="s">
        <v>403</v>
      </c>
      <c r="QR42" t="s">
        <v>403</v>
      </c>
      <c r="QS42" t="s">
        <v>403</v>
      </c>
      <c r="QT42">
        <v>40</v>
      </c>
      <c r="QU42">
        <v>44.2</v>
      </c>
      <c r="QV42">
        <v>20</v>
      </c>
      <c r="QW42">
        <v>15.8</v>
      </c>
      <c r="QX42">
        <v>1.7</v>
      </c>
      <c r="QY42">
        <v>17.5</v>
      </c>
      <c r="QZ42">
        <v>29.7</v>
      </c>
      <c r="RA42">
        <v>38.299999999999997</v>
      </c>
      <c r="RB42" t="s">
        <v>403</v>
      </c>
      <c r="RC42" t="s">
        <v>403</v>
      </c>
      <c r="RD42" t="s">
        <v>403</v>
      </c>
      <c r="RE42" t="s">
        <v>403</v>
      </c>
      <c r="RF42">
        <v>15</v>
      </c>
      <c r="RG42">
        <v>34.5</v>
      </c>
      <c r="RH42">
        <v>10</v>
      </c>
      <c r="RI42">
        <v>47.1</v>
      </c>
      <c r="RJ42">
        <v>0</v>
      </c>
      <c r="RK42">
        <v>16.100000000000001</v>
      </c>
      <c r="RL42">
        <v>16.100000000000001</v>
      </c>
      <c r="RM42">
        <v>18.399999999999999</v>
      </c>
      <c r="RN42" t="s">
        <v>403</v>
      </c>
      <c r="RO42" t="s">
        <v>403</v>
      </c>
      <c r="RP42" t="s">
        <v>403</v>
      </c>
      <c r="RQ42" t="s">
        <v>403</v>
      </c>
    </row>
    <row r="43" spans="2:485" x14ac:dyDescent="0.45">
      <c r="B43"/>
      <c r="E43" t="s">
        <v>1556</v>
      </c>
      <c r="F43" t="s">
        <v>1557</v>
      </c>
      <c r="G43" t="s">
        <v>1558</v>
      </c>
      <c r="H43" t="s">
        <v>1559</v>
      </c>
      <c r="I43" t="s">
        <v>1560</v>
      </c>
      <c r="J43" t="s">
        <v>1561</v>
      </c>
      <c r="K43" t="s">
        <v>1562</v>
      </c>
      <c r="L43" t="s">
        <v>1563</v>
      </c>
      <c r="M43" t="s">
        <v>1564</v>
      </c>
      <c r="N43" t="s">
        <v>1565</v>
      </c>
      <c r="O43" t="s">
        <v>1566</v>
      </c>
      <c r="P43" t="s">
        <v>1567</v>
      </c>
      <c r="Q43" t="s">
        <v>1568</v>
      </c>
      <c r="R43" t="s">
        <v>1569</v>
      </c>
      <c r="S43" t="s">
        <v>1570</v>
      </c>
      <c r="T43" t="s">
        <v>1571</v>
      </c>
      <c r="U43" t="s">
        <v>1572</v>
      </c>
      <c r="V43" t="s">
        <v>1573</v>
      </c>
      <c r="W43" t="s">
        <v>1574</v>
      </c>
      <c r="X43" t="s">
        <v>1575</v>
      </c>
      <c r="Y43" t="s">
        <v>1576</v>
      </c>
      <c r="Z43" t="s">
        <v>1577</v>
      </c>
      <c r="AA43" t="s">
        <v>1578</v>
      </c>
      <c r="AB43" t="s">
        <v>1579</v>
      </c>
      <c r="AC43" t="s">
        <v>1580</v>
      </c>
      <c r="AD43" t="s">
        <v>1581</v>
      </c>
      <c r="AE43" t="s">
        <v>1582</v>
      </c>
      <c r="AF43" t="s">
        <v>1583</v>
      </c>
      <c r="AG43" t="s">
        <v>1584</v>
      </c>
      <c r="AH43" t="s">
        <v>1585</v>
      </c>
      <c r="AI43" t="s">
        <v>1586</v>
      </c>
      <c r="AJ43" t="s">
        <v>1587</v>
      </c>
      <c r="AK43" t="s">
        <v>1588</v>
      </c>
      <c r="AL43" t="s">
        <v>1589</v>
      </c>
      <c r="AM43" t="s">
        <v>1590</v>
      </c>
      <c r="AN43" t="s">
        <v>1567</v>
      </c>
      <c r="AO43" t="s">
        <v>1591</v>
      </c>
      <c r="AP43" t="s">
        <v>403</v>
      </c>
      <c r="AQ43" t="s">
        <v>403</v>
      </c>
      <c r="AR43" t="s">
        <v>403</v>
      </c>
      <c r="AS43" t="s">
        <v>403</v>
      </c>
      <c r="AT43" t="s">
        <v>403</v>
      </c>
      <c r="AU43" t="s">
        <v>403</v>
      </c>
      <c r="AV43" t="s">
        <v>403</v>
      </c>
      <c r="AW43" t="s">
        <v>403</v>
      </c>
      <c r="AX43">
        <v>1525</v>
      </c>
      <c r="AY43">
        <v>13900</v>
      </c>
      <c r="AZ43">
        <v>18400</v>
      </c>
      <c r="BA43">
        <v>23200</v>
      </c>
      <c r="BB43" t="s">
        <v>403</v>
      </c>
      <c r="BC43" t="s">
        <v>403</v>
      </c>
      <c r="BD43" t="s">
        <v>403</v>
      </c>
      <c r="BE43" t="s">
        <v>403</v>
      </c>
      <c r="BF43" t="s">
        <v>403</v>
      </c>
      <c r="BG43" t="s">
        <v>403</v>
      </c>
      <c r="BH43" t="s">
        <v>403</v>
      </c>
      <c r="BI43" t="s">
        <v>403</v>
      </c>
      <c r="BJ43">
        <v>2110</v>
      </c>
      <c r="BK43">
        <v>17300</v>
      </c>
      <c r="BL43">
        <v>22500</v>
      </c>
      <c r="BM43">
        <v>27700</v>
      </c>
      <c r="BN43" t="s">
        <v>403</v>
      </c>
      <c r="BO43" t="s">
        <v>403</v>
      </c>
      <c r="BP43" t="s">
        <v>403</v>
      </c>
      <c r="BQ43" t="s">
        <v>403</v>
      </c>
      <c r="BR43" t="s">
        <v>403</v>
      </c>
      <c r="BS43" t="s">
        <v>403</v>
      </c>
      <c r="BT43" t="s">
        <v>403</v>
      </c>
      <c r="BU43" t="s">
        <v>403</v>
      </c>
      <c r="BV43">
        <v>1960</v>
      </c>
      <c r="BW43">
        <v>19100</v>
      </c>
      <c r="BX43">
        <v>25000</v>
      </c>
      <c r="BY43">
        <v>31800</v>
      </c>
      <c r="BZ43" t="s">
        <v>403</v>
      </c>
      <c r="CA43" t="s">
        <v>403</v>
      </c>
      <c r="CB43" t="s">
        <v>403</v>
      </c>
      <c r="CC43" t="s">
        <v>403</v>
      </c>
      <c r="CD43" t="s">
        <v>403</v>
      </c>
      <c r="CE43" t="s">
        <v>403</v>
      </c>
      <c r="CF43" t="s">
        <v>403</v>
      </c>
      <c r="CG43" t="s">
        <v>403</v>
      </c>
      <c r="CH43">
        <v>1795</v>
      </c>
      <c r="CI43">
        <v>20100</v>
      </c>
      <c r="CJ43">
        <v>30000</v>
      </c>
      <c r="CK43">
        <v>39900</v>
      </c>
      <c r="CL43" t="s">
        <v>403</v>
      </c>
      <c r="CM43" t="s">
        <v>403</v>
      </c>
      <c r="CN43" t="s">
        <v>403</v>
      </c>
      <c r="CO43" t="s">
        <v>403</v>
      </c>
      <c r="CP43" t="s">
        <v>403</v>
      </c>
      <c r="CQ43" t="s">
        <v>403</v>
      </c>
      <c r="CR43" t="s">
        <v>403</v>
      </c>
      <c r="CS43" t="s">
        <v>403</v>
      </c>
      <c r="CT43">
        <v>795</v>
      </c>
      <c r="CU43">
        <v>13400</v>
      </c>
      <c r="CV43">
        <v>17700</v>
      </c>
      <c r="CW43">
        <v>22200</v>
      </c>
      <c r="CX43" t="s">
        <v>403</v>
      </c>
      <c r="CY43" t="s">
        <v>403</v>
      </c>
      <c r="CZ43" t="s">
        <v>403</v>
      </c>
      <c r="DA43" t="s">
        <v>403</v>
      </c>
      <c r="DB43" t="s">
        <v>403</v>
      </c>
      <c r="DC43" t="s">
        <v>403</v>
      </c>
      <c r="DD43" t="s">
        <v>403</v>
      </c>
      <c r="DE43" t="s">
        <v>403</v>
      </c>
      <c r="DF43">
        <v>1000</v>
      </c>
      <c r="DG43">
        <v>16800</v>
      </c>
      <c r="DH43">
        <v>21600</v>
      </c>
      <c r="DI43">
        <v>26300</v>
      </c>
      <c r="DJ43" t="s">
        <v>403</v>
      </c>
      <c r="DK43" t="s">
        <v>403</v>
      </c>
      <c r="DL43" t="s">
        <v>403</v>
      </c>
      <c r="DM43" t="s">
        <v>403</v>
      </c>
      <c r="DN43" t="s">
        <v>403</v>
      </c>
      <c r="DO43" t="s">
        <v>403</v>
      </c>
      <c r="DP43" t="s">
        <v>403</v>
      </c>
      <c r="DQ43" t="s">
        <v>403</v>
      </c>
      <c r="DR43">
        <v>970</v>
      </c>
      <c r="DS43">
        <v>18200</v>
      </c>
      <c r="DT43">
        <v>23400</v>
      </c>
      <c r="DU43">
        <v>29500</v>
      </c>
      <c r="DV43" t="s">
        <v>403</v>
      </c>
      <c r="DW43" t="s">
        <v>403</v>
      </c>
      <c r="DX43" t="s">
        <v>403</v>
      </c>
      <c r="DY43" t="s">
        <v>403</v>
      </c>
      <c r="DZ43" t="s">
        <v>403</v>
      </c>
      <c r="EA43" t="s">
        <v>403</v>
      </c>
      <c r="EB43" t="s">
        <v>403</v>
      </c>
      <c r="EC43" t="s">
        <v>403</v>
      </c>
      <c r="ED43">
        <v>965</v>
      </c>
      <c r="EE43">
        <v>17100</v>
      </c>
      <c r="EF43">
        <v>26600</v>
      </c>
      <c r="EG43">
        <v>35300</v>
      </c>
      <c r="EH43" t="s">
        <v>403</v>
      </c>
      <c r="EI43" t="s">
        <v>403</v>
      </c>
      <c r="EJ43" t="s">
        <v>403</v>
      </c>
      <c r="EK43" t="s">
        <v>403</v>
      </c>
      <c r="EL43" t="s">
        <v>403</v>
      </c>
      <c r="EM43" t="s">
        <v>403</v>
      </c>
      <c r="EN43" t="s">
        <v>403</v>
      </c>
      <c r="EO43" t="s">
        <v>403</v>
      </c>
      <c r="EP43">
        <v>725</v>
      </c>
      <c r="EQ43">
        <v>14700</v>
      </c>
      <c r="ER43">
        <v>19300</v>
      </c>
      <c r="ES43">
        <v>24000</v>
      </c>
      <c r="ET43" t="s">
        <v>403</v>
      </c>
      <c r="EU43" t="s">
        <v>403</v>
      </c>
      <c r="EV43" t="s">
        <v>403</v>
      </c>
      <c r="EW43" t="s">
        <v>403</v>
      </c>
      <c r="EX43" t="s">
        <v>403</v>
      </c>
      <c r="EY43" t="s">
        <v>403</v>
      </c>
      <c r="EZ43" t="s">
        <v>403</v>
      </c>
      <c r="FA43" t="s">
        <v>403</v>
      </c>
      <c r="FB43">
        <v>1110</v>
      </c>
      <c r="FC43">
        <v>17700</v>
      </c>
      <c r="FD43">
        <v>23300</v>
      </c>
      <c r="FE43">
        <v>28900</v>
      </c>
      <c r="FF43" t="s">
        <v>403</v>
      </c>
      <c r="FG43" t="s">
        <v>403</v>
      </c>
      <c r="FH43" t="s">
        <v>403</v>
      </c>
      <c r="FI43" t="s">
        <v>403</v>
      </c>
      <c r="FJ43" t="s">
        <v>403</v>
      </c>
      <c r="FK43" t="s">
        <v>403</v>
      </c>
      <c r="FL43" t="s">
        <v>403</v>
      </c>
      <c r="FM43" t="s">
        <v>403</v>
      </c>
      <c r="FN43">
        <v>990</v>
      </c>
      <c r="FO43">
        <v>20500</v>
      </c>
      <c r="FP43">
        <v>27000</v>
      </c>
      <c r="FQ43">
        <v>34100</v>
      </c>
      <c r="FR43" t="s">
        <v>403</v>
      </c>
      <c r="FS43" t="s">
        <v>403</v>
      </c>
      <c r="FT43" t="s">
        <v>403</v>
      </c>
      <c r="FU43" t="s">
        <v>403</v>
      </c>
      <c r="FV43" t="s">
        <v>403</v>
      </c>
      <c r="FW43" t="s">
        <v>403</v>
      </c>
      <c r="FX43" t="s">
        <v>403</v>
      </c>
      <c r="FY43" t="s">
        <v>403</v>
      </c>
      <c r="FZ43">
        <v>830</v>
      </c>
      <c r="GA43">
        <v>24400</v>
      </c>
      <c r="GB43">
        <v>33600</v>
      </c>
      <c r="GC43">
        <v>44400</v>
      </c>
      <c r="GD43" t="s">
        <v>403</v>
      </c>
      <c r="GE43" t="s">
        <v>403</v>
      </c>
      <c r="GF43" t="s">
        <v>403</v>
      </c>
      <c r="GG43" t="s">
        <v>403</v>
      </c>
      <c r="GH43" t="s">
        <v>403</v>
      </c>
      <c r="GI43" t="s">
        <v>403</v>
      </c>
      <c r="GJ43" t="s">
        <v>403</v>
      </c>
      <c r="GK43" t="s">
        <v>403</v>
      </c>
      <c r="GL43">
        <v>1900</v>
      </c>
      <c r="GM43">
        <v>13500</v>
      </c>
      <c r="GN43">
        <v>18100</v>
      </c>
      <c r="GO43">
        <v>22800</v>
      </c>
      <c r="GP43" t="s">
        <v>403</v>
      </c>
      <c r="GQ43" t="s">
        <v>403</v>
      </c>
      <c r="GR43" t="s">
        <v>403</v>
      </c>
      <c r="GS43" t="s">
        <v>403</v>
      </c>
      <c r="GT43" t="s">
        <v>403</v>
      </c>
      <c r="GU43" t="s">
        <v>403</v>
      </c>
      <c r="GV43" t="s">
        <v>403</v>
      </c>
      <c r="GW43" t="s">
        <v>403</v>
      </c>
      <c r="GX43">
        <v>2030</v>
      </c>
      <c r="GY43">
        <v>16300</v>
      </c>
      <c r="GZ43">
        <v>21500</v>
      </c>
      <c r="HA43">
        <v>27400</v>
      </c>
      <c r="HB43" t="s">
        <v>403</v>
      </c>
      <c r="HC43" t="s">
        <v>403</v>
      </c>
      <c r="HD43" t="s">
        <v>403</v>
      </c>
      <c r="HE43" t="s">
        <v>403</v>
      </c>
      <c r="HF43" t="s">
        <v>403</v>
      </c>
      <c r="HG43" t="s">
        <v>403</v>
      </c>
      <c r="HH43" t="s">
        <v>403</v>
      </c>
      <c r="HI43" t="s">
        <v>403</v>
      </c>
      <c r="HJ43">
        <v>1840</v>
      </c>
      <c r="HK43">
        <v>17800</v>
      </c>
      <c r="HL43">
        <v>24000</v>
      </c>
      <c r="HM43">
        <v>30700</v>
      </c>
      <c r="HN43" t="s">
        <v>403</v>
      </c>
      <c r="HO43" t="s">
        <v>403</v>
      </c>
      <c r="HP43" t="s">
        <v>403</v>
      </c>
      <c r="HQ43" t="s">
        <v>403</v>
      </c>
      <c r="HR43" t="s">
        <v>403</v>
      </c>
      <c r="HS43" t="s">
        <v>403</v>
      </c>
      <c r="HT43" t="s">
        <v>403</v>
      </c>
      <c r="HU43" t="s">
        <v>403</v>
      </c>
      <c r="HV43">
        <v>1465</v>
      </c>
      <c r="HW43">
        <v>19400</v>
      </c>
      <c r="HX43">
        <v>29700</v>
      </c>
      <c r="HY43">
        <v>40100</v>
      </c>
      <c r="HZ43" t="s">
        <v>403</v>
      </c>
      <c r="IA43" t="s">
        <v>403</v>
      </c>
      <c r="IB43" t="s">
        <v>403</v>
      </c>
      <c r="IC43" t="s">
        <v>403</v>
      </c>
      <c r="ID43" t="s">
        <v>403</v>
      </c>
      <c r="IE43" t="s">
        <v>403</v>
      </c>
      <c r="IF43" t="s">
        <v>403</v>
      </c>
      <c r="IG43" t="s">
        <v>403</v>
      </c>
      <c r="IH43">
        <v>945</v>
      </c>
      <c r="II43">
        <v>13200</v>
      </c>
      <c r="IJ43">
        <v>17400</v>
      </c>
      <c r="IK43">
        <v>21300</v>
      </c>
      <c r="IL43" t="s">
        <v>403</v>
      </c>
      <c r="IM43" t="s">
        <v>403</v>
      </c>
      <c r="IN43" t="s">
        <v>403</v>
      </c>
      <c r="IO43" t="s">
        <v>403</v>
      </c>
      <c r="IP43" t="s">
        <v>403</v>
      </c>
      <c r="IQ43" t="s">
        <v>403</v>
      </c>
      <c r="IR43" t="s">
        <v>403</v>
      </c>
      <c r="IS43" t="s">
        <v>403</v>
      </c>
      <c r="IT43">
        <v>1025</v>
      </c>
      <c r="IU43">
        <v>15300</v>
      </c>
      <c r="IV43">
        <v>20200</v>
      </c>
      <c r="IW43">
        <v>25500</v>
      </c>
      <c r="IX43" t="s">
        <v>403</v>
      </c>
      <c r="IY43" t="s">
        <v>403</v>
      </c>
      <c r="IZ43" t="s">
        <v>403</v>
      </c>
      <c r="JA43" t="s">
        <v>403</v>
      </c>
      <c r="JB43" t="s">
        <v>403</v>
      </c>
      <c r="JC43" t="s">
        <v>403</v>
      </c>
      <c r="JD43" t="s">
        <v>403</v>
      </c>
      <c r="JE43" t="s">
        <v>403</v>
      </c>
      <c r="JF43">
        <v>960</v>
      </c>
      <c r="JG43">
        <v>16500</v>
      </c>
      <c r="JH43">
        <v>22700</v>
      </c>
      <c r="JI43">
        <v>29000</v>
      </c>
      <c r="JJ43" t="s">
        <v>403</v>
      </c>
      <c r="JK43" t="s">
        <v>403</v>
      </c>
      <c r="JL43" t="s">
        <v>403</v>
      </c>
      <c r="JM43" t="s">
        <v>403</v>
      </c>
      <c r="JN43" t="s">
        <v>403</v>
      </c>
      <c r="JO43" t="s">
        <v>403</v>
      </c>
      <c r="JP43" t="s">
        <v>403</v>
      </c>
      <c r="JQ43" t="s">
        <v>403</v>
      </c>
      <c r="JR43">
        <v>745</v>
      </c>
      <c r="JS43">
        <v>16700</v>
      </c>
      <c r="JT43">
        <v>26800</v>
      </c>
      <c r="JU43">
        <v>34900</v>
      </c>
      <c r="JV43" t="s">
        <v>403</v>
      </c>
      <c r="JW43" t="s">
        <v>403</v>
      </c>
      <c r="JX43" t="s">
        <v>403</v>
      </c>
      <c r="JY43" t="s">
        <v>403</v>
      </c>
      <c r="JZ43" t="s">
        <v>403</v>
      </c>
      <c r="KA43" t="s">
        <v>403</v>
      </c>
      <c r="KB43" t="s">
        <v>403</v>
      </c>
      <c r="KC43" t="s">
        <v>403</v>
      </c>
      <c r="KD43">
        <v>955</v>
      </c>
      <c r="KE43">
        <v>13800</v>
      </c>
      <c r="KF43">
        <v>18900</v>
      </c>
      <c r="KG43">
        <v>24400</v>
      </c>
      <c r="KH43" t="s">
        <v>403</v>
      </c>
      <c r="KI43" t="s">
        <v>403</v>
      </c>
      <c r="KJ43" t="s">
        <v>403</v>
      </c>
      <c r="KK43" t="s">
        <v>403</v>
      </c>
      <c r="KL43" t="s">
        <v>403</v>
      </c>
      <c r="KM43" t="s">
        <v>403</v>
      </c>
      <c r="KN43" t="s">
        <v>403</v>
      </c>
      <c r="KO43" t="s">
        <v>403</v>
      </c>
      <c r="KP43">
        <v>1005</v>
      </c>
      <c r="KQ43">
        <v>17600</v>
      </c>
      <c r="KR43">
        <v>23100</v>
      </c>
      <c r="KS43">
        <v>29300</v>
      </c>
      <c r="KT43" t="s">
        <v>403</v>
      </c>
      <c r="KU43" t="s">
        <v>403</v>
      </c>
      <c r="KV43" t="s">
        <v>403</v>
      </c>
      <c r="KW43" t="s">
        <v>403</v>
      </c>
      <c r="KX43" t="s">
        <v>403</v>
      </c>
      <c r="KY43" t="s">
        <v>403</v>
      </c>
      <c r="KZ43" t="s">
        <v>403</v>
      </c>
      <c r="LA43" t="s">
        <v>403</v>
      </c>
      <c r="LB43">
        <v>880</v>
      </c>
      <c r="LC43">
        <v>19200</v>
      </c>
      <c r="LD43">
        <v>25800</v>
      </c>
      <c r="LE43">
        <v>32700</v>
      </c>
      <c r="LF43" t="s">
        <v>403</v>
      </c>
      <c r="LG43" t="s">
        <v>403</v>
      </c>
      <c r="LH43" t="s">
        <v>403</v>
      </c>
      <c r="LI43" t="s">
        <v>403</v>
      </c>
      <c r="LJ43" t="s">
        <v>403</v>
      </c>
      <c r="LK43" t="s">
        <v>403</v>
      </c>
      <c r="LL43" t="s">
        <v>403</v>
      </c>
      <c r="LM43" t="s">
        <v>403</v>
      </c>
      <c r="LN43">
        <v>720</v>
      </c>
      <c r="LO43">
        <v>24000</v>
      </c>
      <c r="LP43">
        <v>33700</v>
      </c>
      <c r="LQ43">
        <v>44300</v>
      </c>
      <c r="LR43" t="s">
        <v>403</v>
      </c>
      <c r="LS43" t="s">
        <v>403</v>
      </c>
      <c r="LT43" t="s">
        <v>403</v>
      </c>
      <c r="LU43" t="s">
        <v>403</v>
      </c>
      <c r="LV43" t="s">
        <v>403</v>
      </c>
      <c r="LW43" t="s">
        <v>403</v>
      </c>
      <c r="LX43" t="s">
        <v>403</v>
      </c>
      <c r="LY43" t="s">
        <v>403</v>
      </c>
      <c r="LZ43">
        <v>1905</v>
      </c>
      <c r="MA43">
        <v>12800</v>
      </c>
      <c r="MB43">
        <v>17300</v>
      </c>
      <c r="MC43">
        <v>22000</v>
      </c>
      <c r="MD43" t="s">
        <v>403</v>
      </c>
      <c r="ME43" t="s">
        <v>403</v>
      </c>
      <c r="MF43" t="s">
        <v>403</v>
      </c>
      <c r="MG43" t="s">
        <v>403</v>
      </c>
      <c r="MH43" t="s">
        <v>403</v>
      </c>
      <c r="MI43" t="s">
        <v>403</v>
      </c>
      <c r="MJ43" t="s">
        <v>403</v>
      </c>
      <c r="MK43" t="s">
        <v>403</v>
      </c>
      <c r="ML43">
        <v>1905</v>
      </c>
      <c r="MM43">
        <v>12800</v>
      </c>
      <c r="MN43">
        <v>17300</v>
      </c>
      <c r="MO43">
        <v>22000</v>
      </c>
      <c r="MP43" t="s">
        <v>403</v>
      </c>
      <c r="MQ43" t="s">
        <v>403</v>
      </c>
      <c r="MR43" t="s">
        <v>403</v>
      </c>
      <c r="MS43" t="s">
        <v>403</v>
      </c>
      <c r="MT43" t="s">
        <v>403</v>
      </c>
      <c r="MU43" t="s">
        <v>403</v>
      </c>
      <c r="MV43" t="s">
        <v>403</v>
      </c>
      <c r="MW43" t="s">
        <v>403</v>
      </c>
      <c r="MX43">
        <v>1865</v>
      </c>
      <c r="MY43">
        <v>16100</v>
      </c>
      <c r="MZ43">
        <v>21300</v>
      </c>
      <c r="NA43">
        <v>27200</v>
      </c>
      <c r="NB43" t="s">
        <v>403</v>
      </c>
      <c r="NC43" t="s">
        <v>403</v>
      </c>
      <c r="ND43" t="s">
        <v>403</v>
      </c>
      <c r="NE43" t="s">
        <v>403</v>
      </c>
      <c r="NF43" t="s">
        <v>403</v>
      </c>
      <c r="NG43" t="s">
        <v>403</v>
      </c>
      <c r="NH43" t="s">
        <v>403</v>
      </c>
      <c r="NI43" t="s">
        <v>403</v>
      </c>
      <c r="NJ43">
        <v>1785</v>
      </c>
      <c r="NK43">
        <v>17800</v>
      </c>
      <c r="NL43">
        <v>24000</v>
      </c>
      <c r="NM43">
        <v>30700</v>
      </c>
      <c r="NN43" t="s">
        <v>403</v>
      </c>
      <c r="NO43" t="s">
        <v>403</v>
      </c>
      <c r="NP43" t="s">
        <v>403</v>
      </c>
      <c r="NQ43" t="s">
        <v>403</v>
      </c>
      <c r="NR43" t="s">
        <v>403</v>
      </c>
      <c r="NS43" t="s">
        <v>403</v>
      </c>
      <c r="NT43" t="s">
        <v>403</v>
      </c>
      <c r="NU43" t="s">
        <v>403</v>
      </c>
      <c r="NV43">
        <v>1175</v>
      </c>
      <c r="NW43">
        <v>22200</v>
      </c>
      <c r="NX43">
        <v>30500</v>
      </c>
      <c r="NY43">
        <v>41800</v>
      </c>
      <c r="NZ43" t="s">
        <v>403</v>
      </c>
      <c r="OA43" t="s">
        <v>403</v>
      </c>
      <c r="OB43" t="s">
        <v>403</v>
      </c>
      <c r="OC43" t="s">
        <v>403</v>
      </c>
      <c r="OD43" t="s">
        <v>403</v>
      </c>
      <c r="OE43" t="s">
        <v>403</v>
      </c>
      <c r="OF43" t="s">
        <v>403</v>
      </c>
      <c r="OG43" t="s">
        <v>403</v>
      </c>
      <c r="OH43">
        <v>950</v>
      </c>
      <c r="OI43">
        <v>12400</v>
      </c>
      <c r="OJ43">
        <v>16900</v>
      </c>
      <c r="OK43">
        <v>21100</v>
      </c>
      <c r="OL43" t="s">
        <v>403</v>
      </c>
      <c r="OM43" t="s">
        <v>403</v>
      </c>
      <c r="ON43" t="s">
        <v>403</v>
      </c>
      <c r="OO43" t="s">
        <v>403</v>
      </c>
      <c r="OP43" t="s">
        <v>403</v>
      </c>
      <c r="OQ43" t="s">
        <v>403</v>
      </c>
      <c r="OR43" t="s">
        <v>403</v>
      </c>
      <c r="OS43" t="s">
        <v>403</v>
      </c>
      <c r="OT43">
        <v>935</v>
      </c>
      <c r="OU43">
        <v>15300</v>
      </c>
      <c r="OV43">
        <v>19900</v>
      </c>
      <c r="OW43">
        <v>25000</v>
      </c>
      <c r="OX43" t="s">
        <v>403</v>
      </c>
      <c r="OY43" t="s">
        <v>403</v>
      </c>
      <c r="OZ43" t="s">
        <v>403</v>
      </c>
      <c r="PA43" t="s">
        <v>403</v>
      </c>
      <c r="PB43" t="s">
        <v>403</v>
      </c>
      <c r="PC43" t="s">
        <v>403</v>
      </c>
      <c r="PD43" t="s">
        <v>403</v>
      </c>
      <c r="PE43" t="s">
        <v>403</v>
      </c>
      <c r="PF43">
        <v>950</v>
      </c>
      <c r="PG43">
        <v>16600</v>
      </c>
      <c r="PH43">
        <v>22800</v>
      </c>
      <c r="PI43">
        <v>28600</v>
      </c>
      <c r="PJ43" t="s">
        <v>403</v>
      </c>
      <c r="PK43" t="s">
        <v>403</v>
      </c>
      <c r="PL43" t="s">
        <v>403</v>
      </c>
      <c r="PM43" t="s">
        <v>403</v>
      </c>
      <c r="PN43" t="s">
        <v>403</v>
      </c>
      <c r="PO43" t="s">
        <v>403</v>
      </c>
      <c r="PP43" t="s">
        <v>403</v>
      </c>
      <c r="PQ43" t="s">
        <v>403</v>
      </c>
      <c r="PR43">
        <v>540</v>
      </c>
      <c r="PS43">
        <v>18900</v>
      </c>
      <c r="PT43">
        <v>27300</v>
      </c>
      <c r="PU43">
        <v>36800</v>
      </c>
      <c r="PV43" t="s">
        <v>403</v>
      </c>
      <c r="PW43" t="s">
        <v>403</v>
      </c>
      <c r="PX43" t="s">
        <v>403</v>
      </c>
      <c r="PY43" t="s">
        <v>403</v>
      </c>
      <c r="PZ43" t="s">
        <v>403</v>
      </c>
      <c r="QA43" t="s">
        <v>403</v>
      </c>
      <c r="QB43" t="s">
        <v>403</v>
      </c>
      <c r="QC43" t="s">
        <v>403</v>
      </c>
      <c r="QD43">
        <v>950</v>
      </c>
      <c r="QE43">
        <v>13100</v>
      </c>
      <c r="QF43">
        <v>17900</v>
      </c>
      <c r="QG43">
        <v>23000</v>
      </c>
      <c r="QH43" t="s">
        <v>403</v>
      </c>
      <c r="QI43" t="s">
        <v>403</v>
      </c>
      <c r="QJ43" t="s">
        <v>403</v>
      </c>
      <c r="QK43" t="s">
        <v>403</v>
      </c>
      <c r="QL43" t="s">
        <v>403</v>
      </c>
      <c r="QM43" t="s">
        <v>403</v>
      </c>
      <c r="QN43" t="s">
        <v>403</v>
      </c>
      <c r="QO43" t="s">
        <v>403</v>
      </c>
      <c r="QP43">
        <v>930</v>
      </c>
      <c r="QQ43">
        <v>17100</v>
      </c>
      <c r="QR43">
        <v>23000</v>
      </c>
      <c r="QS43">
        <v>29900</v>
      </c>
      <c r="QT43" t="s">
        <v>403</v>
      </c>
      <c r="QU43" t="s">
        <v>403</v>
      </c>
      <c r="QV43" t="s">
        <v>403</v>
      </c>
      <c r="QW43" t="s">
        <v>403</v>
      </c>
      <c r="QX43" t="s">
        <v>403</v>
      </c>
      <c r="QY43" t="s">
        <v>403</v>
      </c>
      <c r="QZ43" t="s">
        <v>403</v>
      </c>
      <c r="RA43" t="s">
        <v>403</v>
      </c>
      <c r="RB43">
        <v>990</v>
      </c>
      <c r="RC43">
        <v>20500</v>
      </c>
      <c r="RD43">
        <v>27000</v>
      </c>
      <c r="RE43">
        <v>34100</v>
      </c>
      <c r="RF43" t="s">
        <v>403</v>
      </c>
      <c r="RG43" t="s">
        <v>403</v>
      </c>
      <c r="RH43" t="s">
        <v>403</v>
      </c>
      <c r="RI43" t="s">
        <v>403</v>
      </c>
      <c r="RJ43" t="s">
        <v>403</v>
      </c>
      <c r="RK43" t="s">
        <v>403</v>
      </c>
      <c r="RL43" t="s">
        <v>403</v>
      </c>
      <c r="RM43" t="s">
        <v>403</v>
      </c>
      <c r="RN43">
        <v>635</v>
      </c>
      <c r="RO43">
        <v>25000</v>
      </c>
      <c r="RP43">
        <v>33400</v>
      </c>
      <c r="RQ43">
        <v>45800</v>
      </c>
    </row>
    <row r="44" spans="2:485" x14ac:dyDescent="0.45">
      <c r="B44"/>
      <c r="E44" t="s">
        <v>1592</v>
      </c>
      <c r="F44" t="s">
        <v>1593</v>
      </c>
      <c r="G44" t="s">
        <v>1594</v>
      </c>
      <c r="H44" t="s">
        <v>1595</v>
      </c>
      <c r="I44" t="s">
        <v>1596</v>
      </c>
      <c r="J44" t="s">
        <v>1597</v>
      </c>
      <c r="K44" t="s">
        <v>1598</v>
      </c>
      <c r="L44" t="s">
        <v>1599</v>
      </c>
      <c r="M44" t="s">
        <v>1600</v>
      </c>
      <c r="N44" t="s">
        <v>1601</v>
      </c>
      <c r="O44" t="s">
        <v>1602</v>
      </c>
      <c r="P44" t="s">
        <v>1603</v>
      </c>
      <c r="Q44" t="s">
        <v>1604</v>
      </c>
      <c r="R44" t="s">
        <v>1605</v>
      </c>
      <c r="S44" t="s">
        <v>1606</v>
      </c>
      <c r="T44" t="s">
        <v>1607</v>
      </c>
      <c r="U44" t="s">
        <v>1608</v>
      </c>
      <c r="V44" t="s">
        <v>1609</v>
      </c>
      <c r="W44" t="s">
        <v>1610</v>
      </c>
      <c r="X44" t="s">
        <v>1611</v>
      </c>
      <c r="Y44" t="s">
        <v>1612</v>
      </c>
      <c r="Z44" t="s">
        <v>1613</v>
      </c>
      <c r="AA44" t="s">
        <v>1614</v>
      </c>
      <c r="AB44" t="s">
        <v>1615</v>
      </c>
      <c r="AC44" t="s">
        <v>1616</v>
      </c>
      <c r="AD44" t="s">
        <v>1617</v>
      </c>
      <c r="AE44" t="s">
        <v>1618</v>
      </c>
      <c r="AF44" t="s">
        <v>1619</v>
      </c>
      <c r="AG44" t="s">
        <v>1620</v>
      </c>
      <c r="AH44" t="s">
        <v>1621</v>
      </c>
      <c r="AI44" t="s">
        <v>1622</v>
      </c>
      <c r="AJ44" t="s">
        <v>1623</v>
      </c>
      <c r="AK44" t="s">
        <v>1624</v>
      </c>
      <c r="AL44" t="s">
        <v>1625</v>
      </c>
      <c r="AM44" t="s">
        <v>1626</v>
      </c>
      <c r="AN44" t="s">
        <v>1603</v>
      </c>
      <c r="AO44" t="s">
        <v>1627</v>
      </c>
      <c r="AP44">
        <v>220</v>
      </c>
      <c r="AQ44">
        <v>46.8</v>
      </c>
      <c r="AR44">
        <v>120</v>
      </c>
      <c r="AS44">
        <v>11.8</v>
      </c>
      <c r="AT44">
        <v>1.7</v>
      </c>
      <c r="AU44">
        <v>6.3</v>
      </c>
      <c r="AV44">
        <v>14.1</v>
      </c>
      <c r="AW44">
        <v>39.700000000000003</v>
      </c>
      <c r="AX44" t="s">
        <v>403</v>
      </c>
      <c r="AY44" t="s">
        <v>403</v>
      </c>
      <c r="AZ44" t="s">
        <v>403</v>
      </c>
      <c r="BA44" t="s">
        <v>403</v>
      </c>
      <c r="BB44">
        <v>195</v>
      </c>
      <c r="BC44">
        <v>53.7</v>
      </c>
      <c r="BD44">
        <v>90</v>
      </c>
      <c r="BE44">
        <v>21.5</v>
      </c>
      <c r="BF44">
        <v>3.2</v>
      </c>
      <c r="BG44">
        <v>11.6</v>
      </c>
      <c r="BH44">
        <v>14.8</v>
      </c>
      <c r="BI44">
        <v>21.7</v>
      </c>
      <c r="BJ44">
        <v>20</v>
      </c>
      <c r="BK44">
        <v>17500</v>
      </c>
      <c r="BL44">
        <v>26200</v>
      </c>
      <c r="BM44">
        <v>31000</v>
      </c>
      <c r="BN44">
        <v>185</v>
      </c>
      <c r="BO44">
        <v>64.5</v>
      </c>
      <c r="BP44">
        <v>65</v>
      </c>
      <c r="BQ44">
        <v>13.3</v>
      </c>
      <c r="BR44">
        <v>1.8</v>
      </c>
      <c r="BS44">
        <v>13</v>
      </c>
      <c r="BT44">
        <v>16.3</v>
      </c>
      <c r="BU44">
        <v>20.399999999999999</v>
      </c>
      <c r="BV44">
        <v>25</v>
      </c>
      <c r="BW44">
        <v>22000</v>
      </c>
      <c r="BX44">
        <v>28400</v>
      </c>
      <c r="BY44">
        <v>35100</v>
      </c>
      <c r="BZ44">
        <v>105</v>
      </c>
      <c r="CA44">
        <v>46.8</v>
      </c>
      <c r="CB44">
        <v>55</v>
      </c>
      <c r="CC44">
        <v>25.3</v>
      </c>
      <c r="CD44">
        <v>1.9</v>
      </c>
      <c r="CE44">
        <v>20.9</v>
      </c>
      <c r="CF44">
        <v>21.9</v>
      </c>
      <c r="CG44">
        <v>26</v>
      </c>
      <c r="CH44">
        <v>20</v>
      </c>
      <c r="CI44">
        <v>22600</v>
      </c>
      <c r="CJ44">
        <v>31600</v>
      </c>
      <c r="CK44">
        <v>43300</v>
      </c>
      <c r="CL44">
        <v>100</v>
      </c>
      <c r="CM44">
        <v>41.6</v>
      </c>
      <c r="CN44">
        <v>60</v>
      </c>
      <c r="CO44">
        <v>9.5</v>
      </c>
      <c r="CP44">
        <v>2.8</v>
      </c>
      <c r="CQ44">
        <v>5.7</v>
      </c>
      <c r="CR44">
        <v>14.9</v>
      </c>
      <c r="CS44">
        <v>46.1</v>
      </c>
      <c r="CT44" t="s">
        <v>403</v>
      </c>
      <c r="CU44" t="s">
        <v>403</v>
      </c>
      <c r="CV44" t="s">
        <v>403</v>
      </c>
      <c r="CW44" t="s">
        <v>403</v>
      </c>
      <c r="CX44">
        <v>85</v>
      </c>
      <c r="CY44">
        <v>50.3</v>
      </c>
      <c r="CZ44">
        <v>40</v>
      </c>
      <c r="DA44">
        <v>25.7</v>
      </c>
      <c r="DB44">
        <v>1.5</v>
      </c>
      <c r="DC44">
        <v>11.7</v>
      </c>
      <c r="DD44">
        <v>15.3</v>
      </c>
      <c r="DE44">
        <v>22.5</v>
      </c>
      <c r="DF44" t="s">
        <v>403</v>
      </c>
      <c r="DG44" t="s">
        <v>403</v>
      </c>
      <c r="DH44" t="s">
        <v>403</v>
      </c>
      <c r="DI44" t="s">
        <v>403</v>
      </c>
      <c r="DJ44">
        <v>65</v>
      </c>
      <c r="DK44">
        <v>53.3</v>
      </c>
      <c r="DL44">
        <v>30</v>
      </c>
      <c r="DM44">
        <v>12.3</v>
      </c>
      <c r="DN44">
        <v>3.1</v>
      </c>
      <c r="DO44">
        <v>20.7</v>
      </c>
      <c r="DP44">
        <v>25.3</v>
      </c>
      <c r="DQ44">
        <v>31.3</v>
      </c>
      <c r="DR44">
        <v>15</v>
      </c>
      <c r="DS44">
        <v>20000</v>
      </c>
      <c r="DT44">
        <v>26000</v>
      </c>
      <c r="DU44">
        <v>35200</v>
      </c>
      <c r="DV44">
        <v>50</v>
      </c>
      <c r="DW44">
        <v>46.3</v>
      </c>
      <c r="DX44">
        <v>25</v>
      </c>
      <c r="DY44">
        <v>24.7</v>
      </c>
      <c r="DZ44">
        <v>1.4</v>
      </c>
      <c r="EA44">
        <v>20.100000000000001</v>
      </c>
      <c r="EB44">
        <v>20.8</v>
      </c>
      <c r="EC44">
        <v>27.6</v>
      </c>
      <c r="ED44" t="s">
        <v>403</v>
      </c>
      <c r="EE44" t="s">
        <v>403</v>
      </c>
      <c r="EF44" t="s">
        <v>403</v>
      </c>
      <c r="EG44" t="s">
        <v>403</v>
      </c>
      <c r="EH44">
        <v>120</v>
      </c>
      <c r="EI44">
        <v>51.1</v>
      </c>
      <c r="EJ44">
        <v>60</v>
      </c>
      <c r="EK44">
        <v>13.7</v>
      </c>
      <c r="EL44">
        <v>0.8</v>
      </c>
      <c r="EM44">
        <v>6.8</v>
      </c>
      <c r="EN44">
        <v>13.4</v>
      </c>
      <c r="EO44">
        <v>34.4</v>
      </c>
      <c r="EP44" t="s">
        <v>403</v>
      </c>
      <c r="EQ44" t="s">
        <v>403</v>
      </c>
      <c r="ER44" t="s">
        <v>403</v>
      </c>
      <c r="ES44" t="s">
        <v>403</v>
      </c>
      <c r="ET44">
        <v>110</v>
      </c>
      <c r="EU44">
        <v>56.3</v>
      </c>
      <c r="EV44">
        <v>50</v>
      </c>
      <c r="EW44">
        <v>18.3</v>
      </c>
      <c r="EX44">
        <v>4.4000000000000004</v>
      </c>
      <c r="EY44">
        <v>11.6</v>
      </c>
      <c r="EZ44">
        <v>14.5</v>
      </c>
      <c r="FA44">
        <v>21</v>
      </c>
      <c r="FB44">
        <v>15</v>
      </c>
      <c r="FC44">
        <v>15300</v>
      </c>
      <c r="FD44">
        <v>17600</v>
      </c>
      <c r="FE44">
        <v>29800</v>
      </c>
      <c r="FF44">
        <v>120</v>
      </c>
      <c r="FG44">
        <v>70.400000000000006</v>
      </c>
      <c r="FH44">
        <v>35</v>
      </c>
      <c r="FI44">
        <v>13.8</v>
      </c>
      <c r="FJ44">
        <v>1.1000000000000001</v>
      </c>
      <c r="FK44">
        <v>8.9</v>
      </c>
      <c r="FL44">
        <v>11.5</v>
      </c>
      <c r="FM44">
        <v>14.6</v>
      </c>
      <c r="FN44" t="s">
        <v>403</v>
      </c>
      <c r="FO44" t="s">
        <v>403</v>
      </c>
      <c r="FP44" t="s">
        <v>403</v>
      </c>
      <c r="FQ44" t="s">
        <v>403</v>
      </c>
      <c r="FR44">
        <v>55</v>
      </c>
      <c r="FS44">
        <v>47.1</v>
      </c>
      <c r="FT44">
        <v>30</v>
      </c>
      <c r="FU44">
        <v>25.8</v>
      </c>
      <c r="FV44">
        <v>2.4</v>
      </c>
      <c r="FW44">
        <v>21.6</v>
      </c>
      <c r="FX44">
        <v>22.8</v>
      </c>
      <c r="FY44">
        <v>24.6</v>
      </c>
      <c r="FZ44">
        <v>10</v>
      </c>
      <c r="GA44">
        <v>23500</v>
      </c>
      <c r="GB44">
        <v>32800</v>
      </c>
      <c r="GC44">
        <v>52000</v>
      </c>
      <c r="GD44">
        <v>190</v>
      </c>
      <c r="GE44">
        <v>42.3</v>
      </c>
      <c r="GF44">
        <v>110</v>
      </c>
      <c r="GG44">
        <v>11.6</v>
      </c>
      <c r="GH44">
        <v>3.4</v>
      </c>
      <c r="GI44">
        <v>9.5</v>
      </c>
      <c r="GJ44">
        <v>18.100000000000001</v>
      </c>
      <c r="GK44">
        <v>42.7</v>
      </c>
      <c r="GL44">
        <v>15</v>
      </c>
      <c r="GM44">
        <v>14100</v>
      </c>
      <c r="GN44">
        <v>19100</v>
      </c>
      <c r="GO44">
        <v>28400</v>
      </c>
      <c r="GP44">
        <v>170</v>
      </c>
      <c r="GQ44">
        <v>55.9</v>
      </c>
      <c r="GR44">
        <v>75</v>
      </c>
      <c r="GS44">
        <v>18.8</v>
      </c>
      <c r="GT44">
        <v>2</v>
      </c>
      <c r="GU44">
        <v>8.4</v>
      </c>
      <c r="GV44">
        <v>13.6</v>
      </c>
      <c r="GW44">
        <v>23.3</v>
      </c>
      <c r="GX44">
        <v>15</v>
      </c>
      <c r="GY44">
        <v>18200</v>
      </c>
      <c r="GZ44">
        <v>22600</v>
      </c>
      <c r="HA44">
        <v>33500</v>
      </c>
      <c r="HB44">
        <v>150</v>
      </c>
      <c r="HC44">
        <v>55.2</v>
      </c>
      <c r="HD44">
        <v>65</v>
      </c>
      <c r="HE44">
        <v>19.100000000000001</v>
      </c>
      <c r="HF44">
        <v>2.6</v>
      </c>
      <c r="HG44">
        <v>13.3</v>
      </c>
      <c r="HH44">
        <v>17.399999999999999</v>
      </c>
      <c r="HI44">
        <v>23.1</v>
      </c>
      <c r="HJ44">
        <v>15</v>
      </c>
      <c r="HK44">
        <v>17700</v>
      </c>
      <c r="HL44">
        <v>30000</v>
      </c>
      <c r="HM44">
        <v>54300</v>
      </c>
      <c r="HN44">
        <v>70</v>
      </c>
      <c r="HO44">
        <v>54</v>
      </c>
      <c r="HP44">
        <v>30</v>
      </c>
      <c r="HQ44">
        <v>20.6</v>
      </c>
      <c r="HR44">
        <v>2.9</v>
      </c>
      <c r="HS44">
        <v>19.2</v>
      </c>
      <c r="HT44">
        <v>20.100000000000001</v>
      </c>
      <c r="HU44">
        <v>22.5</v>
      </c>
      <c r="HV44">
        <v>15</v>
      </c>
      <c r="HW44">
        <v>29600</v>
      </c>
      <c r="HX44">
        <v>37100</v>
      </c>
      <c r="HY44">
        <v>54600</v>
      </c>
      <c r="HZ44">
        <v>90</v>
      </c>
      <c r="IA44">
        <v>36.5</v>
      </c>
      <c r="IB44">
        <v>55</v>
      </c>
      <c r="IC44">
        <v>14.5</v>
      </c>
      <c r="ID44">
        <v>2.2999999999999998</v>
      </c>
      <c r="IE44">
        <v>12.8</v>
      </c>
      <c r="IF44">
        <v>21.5</v>
      </c>
      <c r="IG44">
        <v>46.7</v>
      </c>
      <c r="IH44" t="s">
        <v>403</v>
      </c>
      <c r="II44" t="s">
        <v>403</v>
      </c>
      <c r="IJ44" t="s">
        <v>403</v>
      </c>
      <c r="IK44" t="s">
        <v>403</v>
      </c>
      <c r="IL44">
        <v>75</v>
      </c>
      <c r="IM44">
        <v>43.3</v>
      </c>
      <c r="IN44">
        <v>45</v>
      </c>
      <c r="IO44">
        <v>26.6</v>
      </c>
      <c r="IP44">
        <v>2.2999999999999998</v>
      </c>
      <c r="IQ44">
        <v>11.1</v>
      </c>
      <c r="IR44">
        <v>16.899999999999999</v>
      </c>
      <c r="IS44">
        <v>27.8</v>
      </c>
      <c r="IT44" t="s">
        <v>403</v>
      </c>
      <c r="IU44" t="s">
        <v>403</v>
      </c>
      <c r="IV44" t="s">
        <v>403</v>
      </c>
      <c r="IW44" t="s">
        <v>403</v>
      </c>
      <c r="IX44">
        <v>60</v>
      </c>
      <c r="IY44">
        <v>45.2</v>
      </c>
      <c r="IZ44">
        <v>35</v>
      </c>
      <c r="JA44">
        <v>25.9</v>
      </c>
      <c r="JB44">
        <v>3.2</v>
      </c>
      <c r="JC44">
        <v>13.3</v>
      </c>
      <c r="JD44">
        <v>17.3</v>
      </c>
      <c r="JE44">
        <v>25.7</v>
      </c>
      <c r="JF44" t="s">
        <v>403</v>
      </c>
      <c r="JG44" t="s">
        <v>403</v>
      </c>
      <c r="JH44" t="s">
        <v>403</v>
      </c>
      <c r="JI44" t="s">
        <v>403</v>
      </c>
      <c r="JJ44">
        <v>25</v>
      </c>
      <c r="JK44">
        <v>49.1</v>
      </c>
      <c r="JL44">
        <v>15</v>
      </c>
      <c r="JM44">
        <v>30.1</v>
      </c>
      <c r="JN44">
        <v>4.9000000000000004</v>
      </c>
      <c r="JO44">
        <v>13.5</v>
      </c>
      <c r="JP44">
        <v>14.7</v>
      </c>
      <c r="JQ44">
        <v>16</v>
      </c>
      <c r="JR44" t="s">
        <v>403</v>
      </c>
      <c r="JS44" t="s">
        <v>403</v>
      </c>
      <c r="JT44" t="s">
        <v>403</v>
      </c>
      <c r="JU44" t="s">
        <v>403</v>
      </c>
      <c r="JV44">
        <v>105</v>
      </c>
      <c r="JW44">
        <v>47.3</v>
      </c>
      <c r="JX44">
        <v>55</v>
      </c>
      <c r="JY44">
        <v>9</v>
      </c>
      <c r="JZ44">
        <v>4.4000000000000004</v>
      </c>
      <c r="KA44">
        <v>6.6</v>
      </c>
      <c r="KB44">
        <v>15.2</v>
      </c>
      <c r="KC44">
        <v>39.200000000000003</v>
      </c>
      <c r="KD44" t="s">
        <v>403</v>
      </c>
      <c r="KE44" t="s">
        <v>403</v>
      </c>
      <c r="KF44" t="s">
        <v>403</v>
      </c>
      <c r="KG44" t="s">
        <v>403</v>
      </c>
      <c r="KH44">
        <v>90</v>
      </c>
      <c r="KI44">
        <v>66.400000000000006</v>
      </c>
      <c r="KJ44">
        <v>30</v>
      </c>
      <c r="KK44">
        <v>12.3</v>
      </c>
      <c r="KL44">
        <v>1.6</v>
      </c>
      <c r="KM44">
        <v>6.2</v>
      </c>
      <c r="KN44">
        <v>10.9</v>
      </c>
      <c r="KO44">
        <v>19.600000000000001</v>
      </c>
      <c r="KP44" t="s">
        <v>403</v>
      </c>
      <c r="KQ44" t="s">
        <v>403</v>
      </c>
      <c r="KR44" t="s">
        <v>403</v>
      </c>
      <c r="KS44" t="s">
        <v>403</v>
      </c>
      <c r="KT44">
        <v>90</v>
      </c>
      <c r="KU44">
        <v>62.2</v>
      </c>
      <c r="KV44">
        <v>35</v>
      </c>
      <c r="KW44">
        <v>14.4</v>
      </c>
      <c r="KX44">
        <v>2.1</v>
      </c>
      <c r="KY44">
        <v>13.3</v>
      </c>
      <c r="KZ44">
        <v>17.399999999999999</v>
      </c>
      <c r="LA44">
        <v>21.2</v>
      </c>
      <c r="LB44" t="s">
        <v>403</v>
      </c>
      <c r="LC44" t="s">
        <v>403</v>
      </c>
      <c r="LD44" t="s">
        <v>403</v>
      </c>
      <c r="LE44" t="s">
        <v>403</v>
      </c>
      <c r="LF44">
        <v>40</v>
      </c>
      <c r="LG44">
        <v>57.1</v>
      </c>
      <c r="LH44">
        <v>20</v>
      </c>
      <c r="LI44">
        <v>14.6</v>
      </c>
      <c r="LJ44">
        <v>1.6</v>
      </c>
      <c r="LK44">
        <v>22.8</v>
      </c>
      <c r="LL44">
        <v>23.6</v>
      </c>
      <c r="LM44">
        <v>26.8</v>
      </c>
      <c r="LN44" t="s">
        <v>403</v>
      </c>
      <c r="LO44" t="s">
        <v>403</v>
      </c>
      <c r="LP44" t="s">
        <v>403</v>
      </c>
      <c r="LQ44" t="s">
        <v>403</v>
      </c>
      <c r="LR44">
        <v>195</v>
      </c>
      <c r="LS44">
        <v>43.6</v>
      </c>
      <c r="LT44">
        <v>110</v>
      </c>
      <c r="LU44">
        <v>15.5</v>
      </c>
      <c r="LV44">
        <v>3.2</v>
      </c>
      <c r="LW44">
        <v>10.6</v>
      </c>
      <c r="LX44">
        <v>16.2</v>
      </c>
      <c r="LY44">
        <v>37.700000000000003</v>
      </c>
      <c r="LZ44">
        <v>15</v>
      </c>
      <c r="MA44">
        <v>15900</v>
      </c>
      <c r="MB44">
        <v>21800</v>
      </c>
      <c r="MC44">
        <v>26600</v>
      </c>
      <c r="MD44">
        <v>195</v>
      </c>
      <c r="ME44">
        <v>43.6</v>
      </c>
      <c r="MF44">
        <v>110</v>
      </c>
      <c r="MG44">
        <v>15.5</v>
      </c>
      <c r="MH44">
        <v>3.2</v>
      </c>
      <c r="MI44">
        <v>10.6</v>
      </c>
      <c r="MJ44">
        <v>16.2</v>
      </c>
      <c r="MK44">
        <v>37.700000000000003</v>
      </c>
      <c r="ML44">
        <v>15</v>
      </c>
      <c r="MM44">
        <v>15900</v>
      </c>
      <c r="MN44">
        <v>21800</v>
      </c>
      <c r="MO44">
        <v>26600</v>
      </c>
      <c r="MP44">
        <v>185</v>
      </c>
      <c r="MQ44">
        <v>62.1</v>
      </c>
      <c r="MR44">
        <v>70</v>
      </c>
      <c r="MS44">
        <v>12.6</v>
      </c>
      <c r="MT44">
        <v>1.4</v>
      </c>
      <c r="MU44">
        <v>7.4</v>
      </c>
      <c r="MV44">
        <v>12.7</v>
      </c>
      <c r="MW44">
        <v>23.9</v>
      </c>
      <c r="MX44">
        <v>15</v>
      </c>
      <c r="MY44">
        <v>19100</v>
      </c>
      <c r="MZ44">
        <v>22400</v>
      </c>
      <c r="NA44">
        <v>27700</v>
      </c>
      <c r="NB44">
        <v>120</v>
      </c>
      <c r="NC44">
        <v>44.4</v>
      </c>
      <c r="ND44">
        <v>70</v>
      </c>
      <c r="NE44">
        <v>26.7</v>
      </c>
      <c r="NF44">
        <v>1.9</v>
      </c>
      <c r="NG44">
        <v>14.3</v>
      </c>
      <c r="NH44">
        <v>16</v>
      </c>
      <c r="NI44">
        <v>26.9</v>
      </c>
      <c r="NJ44">
        <v>15</v>
      </c>
      <c r="NK44">
        <v>12900</v>
      </c>
      <c r="NL44">
        <v>22300</v>
      </c>
      <c r="NM44">
        <v>38400</v>
      </c>
      <c r="NN44">
        <v>50</v>
      </c>
      <c r="NO44">
        <v>62.3</v>
      </c>
      <c r="NP44">
        <v>20</v>
      </c>
      <c r="NQ44">
        <v>14.1</v>
      </c>
      <c r="NR44">
        <v>1.3</v>
      </c>
      <c r="NS44">
        <v>19.2</v>
      </c>
      <c r="NT44">
        <v>20.399999999999999</v>
      </c>
      <c r="NU44">
        <v>22.4</v>
      </c>
      <c r="NV44" t="s">
        <v>403</v>
      </c>
      <c r="NW44" t="s">
        <v>403</v>
      </c>
      <c r="NX44" t="s">
        <v>403</v>
      </c>
      <c r="NY44" t="s">
        <v>403</v>
      </c>
      <c r="NZ44">
        <v>85</v>
      </c>
      <c r="OA44">
        <v>39.799999999999997</v>
      </c>
      <c r="OB44">
        <v>50</v>
      </c>
      <c r="OC44">
        <v>19.100000000000001</v>
      </c>
      <c r="OD44">
        <v>4.3</v>
      </c>
      <c r="OE44">
        <v>11.7</v>
      </c>
      <c r="OF44">
        <v>16.8</v>
      </c>
      <c r="OG44">
        <v>36.9</v>
      </c>
      <c r="OH44" t="s">
        <v>403</v>
      </c>
      <c r="OI44" t="s">
        <v>403</v>
      </c>
      <c r="OJ44" t="s">
        <v>403</v>
      </c>
      <c r="OK44" t="s">
        <v>403</v>
      </c>
      <c r="OL44">
        <v>65</v>
      </c>
      <c r="OM44">
        <v>54.9</v>
      </c>
      <c r="ON44">
        <v>30</v>
      </c>
      <c r="OO44">
        <v>10.3</v>
      </c>
      <c r="OP44">
        <v>3.5</v>
      </c>
      <c r="OQ44">
        <v>14.2</v>
      </c>
      <c r="OR44">
        <v>23</v>
      </c>
      <c r="OS44">
        <v>31.3</v>
      </c>
      <c r="OT44" t="s">
        <v>403</v>
      </c>
      <c r="OU44" t="s">
        <v>403</v>
      </c>
      <c r="OV44" t="s">
        <v>403</v>
      </c>
      <c r="OW44" t="s">
        <v>403</v>
      </c>
      <c r="OX44">
        <v>50</v>
      </c>
      <c r="OY44">
        <v>41.1</v>
      </c>
      <c r="OZ44">
        <v>30</v>
      </c>
      <c r="PA44">
        <v>32.200000000000003</v>
      </c>
      <c r="PB44">
        <v>4.5</v>
      </c>
      <c r="PC44">
        <v>13.8</v>
      </c>
      <c r="PD44">
        <v>15.1</v>
      </c>
      <c r="PE44">
        <v>22.2</v>
      </c>
      <c r="PF44" t="s">
        <v>403</v>
      </c>
      <c r="PG44" t="s">
        <v>403</v>
      </c>
      <c r="PH44" t="s">
        <v>403</v>
      </c>
      <c r="PI44" t="s">
        <v>403</v>
      </c>
      <c r="PJ44">
        <v>30</v>
      </c>
      <c r="PK44">
        <v>58.9</v>
      </c>
      <c r="PL44">
        <v>10</v>
      </c>
      <c r="PM44">
        <v>12.6</v>
      </c>
      <c r="PN44">
        <v>2.2999999999999998</v>
      </c>
      <c r="PO44">
        <v>21.7</v>
      </c>
      <c r="PP44">
        <v>22.9</v>
      </c>
      <c r="PQ44">
        <v>26.3</v>
      </c>
      <c r="PR44" t="s">
        <v>403</v>
      </c>
      <c r="PS44" t="s">
        <v>403</v>
      </c>
      <c r="PT44" t="s">
        <v>403</v>
      </c>
      <c r="PU44" t="s">
        <v>403</v>
      </c>
      <c r="PV44">
        <v>110</v>
      </c>
      <c r="PW44">
        <v>46.4</v>
      </c>
      <c r="PX44">
        <v>60</v>
      </c>
      <c r="PY44">
        <v>12.8</v>
      </c>
      <c r="PZ44">
        <v>2.4</v>
      </c>
      <c r="QA44">
        <v>9.6999999999999993</v>
      </c>
      <c r="QB44">
        <v>15.8</v>
      </c>
      <c r="QC44">
        <v>38.299999999999997</v>
      </c>
      <c r="QD44" t="s">
        <v>403</v>
      </c>
      <c r="QE44" t="s">
        <v>403</v>
      </c>
      <c r="QF44" t="s">
        <v>403</v>
      </c>
      <c r="QG44" t="s">
        <v>403</v>
      </c>
      <c r="QH44">
        <v>120</v>
      </c>
      <c r="QI44">
        <v>66</v>
      </c>
      <c r="QJ44">
        <v>40</v>
      </c>
      <c r="QK44">
        <v>13.8</v>
      </c>
      <c r="QL44">
        <v>0.3</v>
      </c>
      <c r="QM44">
        <v>3.8</v>
      </c>
      <c r="QN44">
        <v>7.1</v>
      </c>
      <c r="QO44">
        <v>19.899999999999999</v>
      </c>
      <c r="QP44" t="s">
        <v>403</v>
      </c>
      <c r="QQ44" t="s">
        <v>403</v>
      </c>
      <c r="QR44" t="s">
        <v>403</v>
      </c>
      <c r="QS44" t="s">
        <v>403</v>
      </c>
      <c r="QT44">
        <v>120</v>
      </c>
      <c r="QU44">
        <v>70.400000000000006</v>
      </c>
      <c r="QV44">
        <v>35</v>
      </c>
      <c r="QW44">
        <v>13.8</v>
      </c>
      <c r="QX44">
        <v>1.1000000000000001</v>
      </c>
      <c r="QY44">
        <v>8.9</v>
      </c>
      <c r="QZ44">
        <v>11.5</v>
      </c>
      <c r="RA44">
        <v>14.6</v>
      </c>
      <c r="RB44" t="s">
        <v>403</v>
      </c>
      <c r="RC44" t="s">
        <v>403</v>
      </c>
      <c r="RD44" t="s">
        <v>403</v>
      </c>
      <c r="RE44" t="s">
        <v>403</v>
      </c>
      <c r="RF44">
        <v>25</v>
      </c>
      <c r="RG44">
        <v>66.7</v>
      </c>
      <c r="RH44">
        <v>10</v>
      </c>
      <c r="RI44">
        <v>15.9</v>
      </c>
      <c r="RJ44">
        <v>0</v>
      </c>
      <c r="RK44">
        <v>15.9</v>
      </c>
      <c r="RL44">
        <v>17.399999999999999</v>
      </c>
      <c r="RM44">
        <v>17.399999999999999</v>
      </c>
      <c r="RN44" t="s">
        <v>403</v>
      </c>
      <c r="RO44" t="s">
        <v>403</v>
      </c>
      <c r="RP44" t="s">
        <v>403</v>
      </c>
      <c r="RQ44" t="s">
        <v>403</v>
      </c>
    </row>
    <row r="45" spans="2:485" x14ac:dyDescent="0.45">
      <c r="B45"/>
      <c r="E45" t="s">
        <v>1628</v>
      </c>
      <c r="F45" t="s">
        <v>1629</v>
      </c>
      <c r="G45" t="s">
        <v>1630</v>
      </c>
      <c r="H45" t="s">
        <v>1631</v>
      </c>
      <c r="I45" t="s">
        <v>1632</v>
      </c>
      <c r="J45" t="s">
        <v>1633</v>
      </c>
      <c r="K45" t="s">
        <v>1634</v>
      </c>
      <c r="L45" t="s">
        <v>1635</v>
      </c>
      <c r="M45" t="s">
        <v>1636</v>
      </c>
      <c r="N45" t="s">
        <v>1637</v>
      </c>
      <c r="O45" t="s">
        <v>1638</v>
      </c>
      <c r="P45" t="s">
        <v>1639</v>
      </c>
      <c r="Q45" t="s">
        <v>1640</v>
      </c>
      <c r="R45" t="s">
        <v>1641</v>
      </c>
      <c r="S45" t="s">
        <v>1642</v>
      </c>
      <c r="T45" t="s">
        <v>1643</v>
      </c>
      <c r="U45" t="s">
        <v>1644</v>
      </c>
      <c r="V45" t="s">
        <v>1645</v>
      </c>
      <c r="W45" t="s">
        <v>1646</v>
      </c>
      <c r="X45" t="s">
        <v>1647</v>
      </c>
      <c r="Y45" t="s">
        <v>1648</v>
      </c>
      <c r="Z45" t="s">
        <v>1649</v>
      </c>
      <c r="AA45" t="s">
        <v>1650</v>
      </c>
      <c r="AB45" t="s">
        <v>1651</v>
      </c>
      <c r="AC45" t="s">
        <v>1652</v>
      </c>
      <c r="AD45" t="s">
        <v>1653</v>
      </c>
      <c r="AE45" t="s">
        <v>1654</v>
      </c>
      <c r="AF45" t="s">
        <v>1655</v>
      </c>
      <c r="AG45" t="s">
        <v>1656</v>
      </c>
      <c r="AH45" t="s">
        <v>1657</v>
      </c>
      <c r="AI45" t="s">
        <v>1658</v>
      </c>
      <c r="AJ45" t="s">
        <v>1659</v>
      </c>
      <c r="AK45" t="s">
        <v>1660</v>
      </c>
      <c r="AL45" t="s">
        <v>1661</v>
      </c>
      <c r="AM45" t="s">
        <v>1662</v>
      </c>
      <c r="AN45" t="s">
        <v>1639</v>
      </c>
      <c r="AO45" t="s">
        <v>1663</v>
      </c>
      <c r="AP45">
        <v>300</v>
      </c>
      <c r="AQ45">
        <v>23.5</v>
      </c>
      <c r="AR45">
        <v>230</v>
      </c>
      <c r="AS45">
        <v>10.1</v>
      </c>
      <c r="AT45">
        <v>4.8</v>
      </c>
      <c r="AU45">
        <v>21.5</v>
      </c>
      <c r="AV45">
        <v>36.200000000000003</v>
      </c>
      <c r="AW45">
        <v>61.5</v>
      </c>
      <c r="AX45">
        <v>65</v>
      </c>
      <c r="AY45">
        <v>24600</v>
      </c>
      <c r="AZ45">
        <v>31900</v>
      </c>
      <c r="BA45">
        <v>50700</v>
      </c>
      <c r="BB45">
        <v>270</v>
      </c>
      <c r="BC45">
        <v>39.4</v>
      </c>
      <c r="BD45">
        <v>165</v>
      </c>
      <c r="BE45">
        <v>14.3</v>
      </c>
      <c r="BF45">
        <v>5.5</v>
      </c>
      <c r="BG45">
        <v>25.2</v>
      </c>
      <c r="BH45">
        <v>33.6</v>
      </c>
      <c r="BI45">
        <v>40.799999999999997</v>
      </c>
      <c r="BJ45">
        <v>65</v>
      </c>
      <c r="BK45">
        <v>27900</v>
      </c>
      <c r="BL45">
        <v>36200</v>
      </c>
      <c r="BM45">
        <v>51200</v>
      </c>
      <c r="BN45">
        <v>255</v>
      </c>
      <c r="BO45">
        <v>49.5</v>
      </c>
      <c r="BP45">
        <v>130</v>
      </c>
      <c r="BQ45">
        <v>15.4</v>
      </c>
      <c r="BR45">
        <v>3.3</v>
      </c>
      <c r="BS45">
        <v>19.7</v>
      </c>
      <c r="BT45">
        <v>26.2</v>
      </c>
      <c r="BU45">
        <v>31.8</v>
      </c>
      <c r="BV45">
        <v>45</v>
      </c>
      <c r="BW45">
        <v>29800</v>
      </c>
      <c r="BX45">
        <v>42600</v>
      </c>
      <c r="BY45">
        <v>66500</v>
      </c>
      <c r="BZ45">
        <v>145</v>
      </c>
      <c r="CA45">
        <v>40.9</v>
      </c>
      <c r="CB45">
        <v>85</v>
      </c>
      <c r="CC45">
        <v>28.6</v>
      </c>
      <c r="CD45">
        <v>4.5999999999999996</v>
      </c>
      <c r="CE45">
        <v>22.5</v>
      </c>
      <c r="CF45">
        <v>24.6</v>
      </c>
      <c r="CG45">
        <v>25.9</v>
      </c>
      <c r="CH45">
        <v>30</v>
      </c>
      <c r="CI45">
        <v>38400</v>
      </c>
      <c r="CJ45">
        <v>58300</v>
      </c>
      <c r="CK45">
        <v>100000</v>
      </c>
      <c r="CL45">
        <v>130</v>
      </c>
      <c r="CM45">
        <v>26.4</v>
      </c>
      <c r="CN45">
        <v>95</v>
      </c>
      <c r="CO45">
        <v>8</v>
      </c>
      <c r="CP45">
        <v>3.9</v>
      </c>
      <c r="CQ45">
        <v>21</v>
      </c>
      <c r="CR45">
        <v>37.4</v>
      </c>
      <c r="CS45">
        <v>61.6</v>
      </c>
      <c r="CT45">
        <v>25</v>
      </c>
      <c r="CU45">
        <v>24600</v>
      </c>
      <c r="CV45">
        <v>29800</v>
      </c>
      <c r="CW45">
        <v>39600</v>
      </c>
      <c r="CX45">
        <v>130</v>
      </c>
      <c r="CY45">
        <v>45</v>
      </c>
      <c r="CZ45">
        <v>70</v>
      </c>
      <c r="DA45">
        <v>12.7</v>
      </c>
      <c r="DB45">
        <v>6</v>
      </c>
      <c r="DC45">
        <v>22.3</v>
      </c>
      <c r="DD45">
        <v>28.5</v>
      </c>
      <c r="DE45">
        <v>36.299999999999997</v>
      </c>
      <c r="DF45">
        <v>30</v>
      </c>
      <c r="DG45">
        <v>27900</v>
      </c>
      <c r="DH45">
        <v>36400</v>
      </c>
      <c r="DI45">
        <v>48200</v>
      </c>
      <c r="DJ45">
        <v>125</v>
      </c>
      <c r="DK45">
        <v>53</v>
      </c>
      <c r="DL45">
        <v>60</v>
      </c>
      <c r="DM45">
        <v>14.5</v>
      </c>
      <c r="DN45">
        <v>2.2999999999999998</v>
      </c>
      <c r="DO45">
        <v>18.7</v>
      </c>
      <c r="DP45">
        <v>25.7</v>
      </c>
      <c r="DQ45">
        <v>30.2</v>
      </c>
      <c r="DR45">
        <v>25</v>
      </c>
      <c r="DS45">
        <v>29800</v>
      </c>
      <c r="DT45">
        <v>40100</v>
      </c>
      <c r="DU45">
        <v>56000</v>
      </c>
      <c r="DV45">
        <v>55</v>
      </c>
      <c r="DW45">
        <v>48.6</v>
      </c>
      <c r="DX45">
        <v>30</v>
      </c>
      <c r="DY45">
        <v>28.3</v>
      </c>
      <c r="DZ45">
        <v>5.5</v>
      </c>
      <c r="EA45">
        <v>12.9</v>
      </c>
      <c r="EB45">
        <v>15.7</v>
      </c>
      <c r="EC45">
        <v>17.5</v>
      </c>
      <c r="ED45" t="s">
        <v>403</v>
      </c>
      <c r="EE45" t="s">
        <v>403</v>
      </c>
      <c r="EF45" t="s">
        <v>403</v>
      </c>
      <c r="EG45" t="s">
        <v>403</v>
      </c>
      <c r="EH45">
        <v>170</v>
      </c>
      <c r="EI45">
        <v>21.3</v>
      </c>
      <c r="EJ45">
        <v>135</v>
      </c>
      <c r="EK45">
        <v>11.8</v>
      </c>
      <c r="EL45">
        <v>5.4</v>
      </c>
      <c r="EM45">
        <v>21.8</v>
      </c>
      <c r="EN45">
        <v>35.299999999999997</v>
      </c>
      <c r="EO45">
        <v>61.5</v>
      </c>
      <c r="EP45">
        <v>35</v>
      </c>
      <c r="EQ45">
        <v>26900</v>
      </c>
      <c r="ER45">
        <v>32700</v>
      </c>
      <c r="ES45">
        <v>55700</v>
      </c>
      <c r="ET45">
        <v>140</v>
      </c>
      <c r="EU45">
        <v>34.5</v>
      </c>
      <c r="EV45">
        <v>95</v>
      </c>
      <c r="EW45">
        <v>15.6</v>
      </c>
      <c r="EX45">
        <v>5</v>
      </c>
      <c r="EY45">
        <v>27.8</v>
      </c>
      <c r="EZ45">
        <v>38.1</v>
      </c>
      <c r="FA45">
        <v>44.8</v>
      </c>
      <c r="FB45">
        <v>35</v>
      </c>
      <c r="FC45">
        <v>27200</v>
      </c>
      <c r="FD45">
        <v>36200</v>
      </c>
      <c r="FE45">
        <v>58600</v>
      </c>
      <c r="FF45">
        <v>130</v>
      </c>
      <c r="FG45">
        <v>46.2</v>
      </c>
      <c r="FH45">
        <v>70</v>
      </c>
      <c r="FI45">
        <v>16.3</v>
      </c>
      <c r="FJ45">
        <v>4.2</v>
      </c>
      <c r="FK45">
        <v>20.5</v>
      </c>
      <c r="FL45">
        <v>26.7</v>
      </c>
      <c r="FM45">
        <v>33.299999999999997</v>
      </c>
      <c r="FN45">
        <v>25</v>
      </c>
      <c r="FO45">
        <v>27400</v>
      </c>
      <c r="FP45">
        <v>53000</v>
      </c>
      <c r="FQ45">
        <v>79600</v>
      </c>
      <c r="FR45">
        <v>90</v>
      </c>
      <c r="FS45">
        <v>36.299999999999997</v>
      </c>
      <c r="FT45">
        <v>60</v>
      </c>
      <c r="FU45">
        <v>28.8</v>
      </c>
      <c r="FV45">
        <v>4</v>
      </c>
      <c r="FW45">
        <v>28.2</v>
      </c>
      <c r="FX45">
        <v>29.9</v>
      </c>
      <c r="FY45">
        <v>31</v>
      </c>
      <c r="FZ45">
        <v>25</v>
      </c>
      <c r="GA45">
        <v>44300</v>
      </c>
      <c r="GB45">
        <v>60000</v>
      </c>
      <c r="GC45">
        <v>85600</v>
      </c>
      <c r="GD45">
        <v>345</v>
      </c>
      <c r="GE45">
        <v>19.7</v>
      </c>
      <c r="GF45">
        <v>275</v>
      </c>
      <c r="GG45">
        <v>11.1</v>
      </c>
      <c r="GH45">
        <v>3.3</v>
      </c>
      <c r="GI45">
        <v>17.7</v>
      </c>
      <c r="GJ45">
        <v>31.6</v>
      </c>
      <c r="GK45">
        <v>65.900000000000006</v>
      </c>
      <c r="GL45">
        <v>60</v>
      </c>
      <c r="GM45">
        <v>21300</v>
      </c>
      <c r="GN45">
        <v>27900</v>
      </c>
      <c r="GO45">
        <v>33900</v>
      </c>
      <c r="GP45">
        <v>280</v>
      </c>
      <c r="GQ45">
        <v>39.6</v>
      </c>
      <c r="GR45">
        <v>170</v>
      </c>
      <c r="GS45">
        <v>16</v>
      </c>
      <c r="GT45">
        <v>2.8</v>
      </c>
      <c r="GU45">
        <v>21</v>
      </c>
      <c r="GV45">
        <v>33.5</v>
      </c>
      <c r="GW45">
        <v>41.6</v>
      </c>
      <c r="GX45">
        <v>60</v>
      </c>
      <c r="GY45">
        <v>26000</v>
      </c>
      <c r="GZ45">
        <v>37900</v>
      </c>
      <c r="HA45">
        <v>62800</v>
      </c>
      <c r="HB45">
        <v>250</v>
      </c>
      <c r="HC45">
        <v>43.7</v>
      </c>
      <c r="HD45">
        <v>140</v>
      </c>
      <c r="HE45">
        <v>15.7</v>
      </c>
      <c r="HF45">
        <v>4.4000000000000004</v>
      </c>
      <c r="HG45">
        <v>26</v>
      </c>
      <c r="HH45">
        <v>32.1</v>
      </c>
      <c r="HI45">
        <v>36.200000000000003</v>
      </c>
      <c r="HJ45">
        <v>65</v>
      </c>
      <c r="HK45">
        <v>27500</v>
      </c>
      <c r="HL45">
        <v>37400</v>
      </c>
      <c r="HM45">
        <v>63800</v>
      </c>
      <c r="HN45">
        <v>125</v>
      </c>
      <c r="HO45">
        <v>53.4</v>
      </c>
      <c r="HP45">
        <v>60</v>
      </c>
      <c r="HQ45">
        <v>20.9</v>
      </c>
      <c r="HR45">
        <v>4.9000000000000004</v>
      </c>
      <c r="HS45">
        <v>17.5</v>
      </c>
      <c r="HT45">
        <v>19.7</v>
      </c>
      <c r="HU45">
        <v>20.9</v>
      </c>
      <c r="HV45">
        <v>20</v>
      </c>
      <c r="HW45">
        <v>32700</v>
      </c>
      <c r="HX45">
        <v>54100</v>
      </c>
      <c r="HY45">
        <v>108400</v>
      </c>
      <c r="HZ45">
        <v>160</v>
      </c>
      <c r="IA45">
        <v>19.8</v>
      </c>
      <c r="IB45">
        <v>130</v>
      </c>
      <c r="IC45">
        <v>9.6</v>
      </c>
      <c r="ID45">
        <v>3.1</v>
      </c>
      <c r="IE45">
        <v>22</v>
      </c>
      <c r="IF45">
        <v>30.7</v>
      </c>
      <c r="IG45">
        <v>67.5</v>
      </c>
      <c r="IH45">
        <v>35</v>
      </c>
      <c r="II45">
        <v>21300</v>
      </c>
      <c r="IJ45">
        <v>27200</v>
      </c>
      <c r="IK45">
        <v>32200</v>
      </c>
      <c r="IL45">
        <v>125</v>
      </c>
      <c r="IM45">
        <v>43.5</v>
      </c>
      <c r="IN45">
        <v>70</v>
      </c>
      <c r="IO45">
        <v>10.3</v>
      </c>
      <c r="IP45">
        <v>4.4000000000000004</v>
      </c>
      <c r="IQ45">
        <v>22.3</v>
      </c>
      <c r="IR45">
        <v>33.6</v>
      </c>
      <c r="IS45">
        <v>41.8</v>
      </c>
      <c r="IT45">
        <v>25</v>
      </c>
      <c r="IU45">
        <v>27200</v>
      </c>
      <c r="IV45">
        <v>35600</v>
      </c>
      <c r="IW45">
        <v>45800</v>
      </c>
      <c r="IX45">
        <v>135</v>
      </c>
      <c r="IY45">
        <v>49.1</v>
      </c>
      <c r="IZ45">
        <v>70</v>
      </c>
      <c r="JA45">
        <v>15.3</v>
      </c>
      <c r="JB45">
        <v>2.8</v>
      </c>
      <c r="JC45">
        <v>22.5</v>
      </c>
      <c r="JD45">
        <v>29.3</v>
      </c>
      <c r="JE45">
        <v>32.799999999999997</v>
      </c>
      <c r="JF45">
        <v>30</v>
      </c>
      <c r="JG45">
        <v>27500</v>
      </c>
      <c r="JH45">
        <v>33800</v>
      </c>
      <c r="JI45">
        <v>51600</v>
      </c>
      <c r="JJ45">
        <v>55</v>
      </c>
      <c r="JK45">
        <v>65.099999999999994</v>
      </c>
      <c r="JL45">
        <v>20</v>
      </c>
      <c r="JM45">
        <v>15.1</v>
      </c>
      <c r="JN45">
        <v>3.6</v>
      </c>
      <c r="JO45">
        <v>14.5</v>
      </c>
      <c r="JP45">
        <v>16.3</v>
      </c>
      <c r="JQ45">
        <v>16.3</v>
      </c>
      <c r="JR45" t="s">
        <v>403</v>
      </c>
      <c r="JS45" t="s">
        <v>403</v>
      </c>
      <c r="JT45" t="s">
        <v>403</v>
      </c>
      <c r="JU45" t="s">
        <v>403</v>
      </c>
      <c r="JV45">
        <v>185</v>
      </c>
      <c r="JW45">
        <v>19.7</v>
      </c>
      <c r="JX45">
        <v>150</v>
      </c>
      <c r="JY45">
        <v>12.3</v>
      </c>
      <c r="JZ45">
        <v>3.5</v>
      </c>
      <c r="KA45">
        <v>14</v>
      </c>
      <c r="KB45">
        <v>32.4</v>
      </c>
      <c r="KC45">
        <v>64.5</v>
      </c>
      <c r="KD45">
        <v>25</v>
      </c>
      <c r="KE45">
        <v>21300</v>
      </c>
      <c r="KF45">
        <v>28100</v>
      </c>
      <c r="KG45">
        <v>36000</v>
      </c>
      <c r="KH45">
        <v>155</v>
      </c>
      <c r="KI45">
        <v>36.5</v>
      </c>
      <c r="KJ45">
        <v>100</v>
      </c>
      <c r="KK45">
        <v>20.5</v>
      </c>
      <c r="KL45">
        <v>1.6</v>
      </c>
      <c r="KM45">
        <v>20</v>
      </c>
      <c r="KN45">
        <v>33.299999999999997</v>
      </c>
      <c r="KO45">
        <v>41.4</v>
      </c>
      <c r="KP45">
        <v>30</v>
      </c>
      <c r="KQ45">
        <v>25500</v>
      </c>
      <c r="KR45">
        <v>41300</v>
      </c>
      <c r="KS45">
        <v>73700</v>
      </c>
      <c r="KT45">
        <v>115</v>
      </c>
      <c r="KU45">
        <v>37.299999999999997</v>
      </c>
      <c r="KV45">
        <v>70</v>
      </c>
      <c r="KW45">
        <v>16.2</v>
      </c>
      <c r="KX45">
        <v>6.3</v>
      </c>
      <c r="KY45">
        <v>30.2</v>
      </c>
      <c r="KZ45">
        <v>35.5</v>
      </c>
      <c r="LA45">
        <v>40.200000000000003</v>
      </c>
      <c r="LB45">
        <v>35</v>
      </c>
      <c r="LC45">
        <v>28600</v>
      </c>
      <c r="LD45">
        <v>48000</v>
      </c>
      <c r="LE45">
        <v>92400</v>
      </c>
      <c r="LF45">
        <v>70</v>
      </c>
      <c r="LG45">
        <v>44.4</v>
      </c>
      <c r="LH45">
        <v>40</v>
      </c>
      <c r="LI45">
        <v>25.3</v>
      </c>
      <c r="LJ45">
        <v>5.8</v>
      </c>
      <c r="LK45">
        <v>19.8</v>
      </c>
      <c r="LL45">
        <v>22.3</v>
      </c>
      <c r="LM45">
        <v>24.4</v>
      </c>
      <c r="LN45">
        <v>15</v>
      </c>
      <c r="LO45">
        <v>32700</v>
      </c>
      <c r="LP45">
        <v>58600</v>
      </c>
      <c r="LQ45">
        <v>135300</v>
      </c>
      <c r="LR45">
        <v>270</v>
      </c>
      <c r="LS45">
        <v>28.4</v>
      </c>
      <c r="LT45">
        <v>195</v>
      </c>
      <c r="LU45">
        <v>11.9</v>
      </c>
      <c r="LV45">
        <v>3.9</v>
      </c>
      <c r="LW45">
        <v>17.100000000000001</v>
      </c>
      <c r="LX45">
        <v>32.299999999999997</v>
      </c>
      <c r="LY45">
        <v>55.8</v>
      </c>
      <c r="LZ45">
        <v>45</v>
      </c>
      <c r="MA45">
        <v>19300</v>
      </c>
      <c r="MB45">
        <v>29200</v>
      </c>
      <c r="MC45">
        <v>40000</v>
      </c>
      <c r="MD45">
        <v>270</v>
      </c>
      <c r="ME45">
        <v>28.4</v>
      </c>
      <c r="MF45">
        <v>195</v>
      </c>
      <c r="MG45">
        <v>11.9</v>
      </c>
      <c r="MH45">
        <v>3.9</v>
      </c>
      <c r="MI45">
        <v>17.100000000000001</v>
      </c>
      <c r="MJ45">
        <v>32.299999999999997</v>
      </c>
      <c r="MK45">
        <v>55.8</v>
      </c>
      <c r="ML45">
        <v>45</v>
      </c>
      <c r="MM45">
        <v>19300</v>
      </c>
      <c r="MN45">
        <v>29200</v>
      </c>
      <c r="MO45">
        <v>40000</v>
      </c>
      <c r="MP45">
        <v>255</v>
      </c>
      <c r="MQ45">
        <v>48.5</v>
      </c>
      <c r="MR45">
        <v>130</v>
      </c>
      <c r="MS45">
        <v>12.1</v>
      </c>
      <c r="MT45">
        <v>2.5</v>
      </c>
      <c r="MU45">
        <v>17.8</v>
      </c>
      <c r="MV45">
        <v>27</v>
      </c>
      <c r="MW45">
        <v>36.9</v>
      </c>
      <c r="MX45">
        <v>40</v>
      </c>
      <c r="MY45">
        <v>26800</v>
      </c>
      <c r="MZ45">
        <v>34100</v>
      </c>
      <c r="NA45">
        <v>52000</v>
      </c>
      <c r="NB45">
        <v>235</v>
      </c>
      <c r="NC45">
        <v>48.3</v>
      </c>
      <c r="ND45">
        <v>120</v>
      </c>
      <c r="NE45">
        <v>13.4</v>
      </c>
      <c r="NF45">
        <v>4</v>
      </c>
      <c r="NG45">
        <v>23.9</v>
      </c>
      <c r="NH45">
        <v>29.1</v>
      </c>
      <c r="NI45">
        <v>34.299999999999997</v>
      </c>
      <c r="NJ45">
        <v>50</v>
      </c>
      <c r="NK45">
        <v>28900</v>
      </c>
      <c r="NL45">
        <v>39100</v>
      </c>
      <c r="NM45">
        <v>63200</v>
      </c>
      <c r="NN45">
        <v>95</v>
      </c>
      <c r="NO45">
        <v>39.299999999999997</v>
      </c>
      <c r="NP45">
        <v>55</v>
      </c>
      <c r="NQ45">
        <v>28.4</v>
      </c>
      <c r="NR45">
        <v>1.1000000000000001</v>
      </c>
      <c r="NS45">
        <v>28.6</v>
      </c>
      <c r="NT45">
        <v>31.3</v>
      </c>
      <c r="NU45">
        <v>31.3</v>
      </c>
      <c r="NV45">
        <v>25</v>
      </c>
      <c r="NW45">
        <v>34100</v>
      </c>
      <c r="NX45">
        <v>58300</v>
      </c>
      <c r="NY45">
        <v>150100</v>
      </c>
      <c r="NZ45">
        <v>130</v>
      </c>
      <c r="OA45">
        <v>28.4</v>
      </c>
      <c r="OB45">
        <v>90</v>
      </c>
      <c r="OC45">
        <v>11</v>
      </c>
      <c r="OD45">
        <v>3.2</v>
      </c>
      <c r="OE45">
        <v>16.2</v>
      </c>
      <c r="OF45">
        <v>30.8</v>
      </c>
      <c r="OG45">
        <v>57.4</v>
      </c>
      <c r="OH45">
        <v>20</v>
      </c>
      <c r="OI45">
        <v>15300</v>
      </c>
      <c r="OJ45">
        <v>27200</v>
      </c>
      <c r="OK45">
        <v>33500</v>
      </c>
      <c r="OL45">
        <v>125</v>
      </c>
      <c r="OM45">
        <v>50.9</v>
      </c>
      <c r="ON45">
        <v>60</v>
      </c>
      <c r="OO45">
        <v>10.6</v>
      </c>
      <c r="OP45">
        <v>2.4</v>
      </c>
      <c r="OQ45">
        <v>17.5</v>
      </c>
      <c r="OR45">
        <v>26.4</v>
      </c>
      <c r="OS45">
        <v>36</v>
      </c>
      <c r="OT45">
        <v>20</v>
      </c>
      <c r="OU45">
        <v>21300</v>
      </c>
      <c r="OV45">
        <v>31000</v>
      </c>
      <c r="OW45">
        <v>43200</v>
      </c>
      <c r="OX45">
        <v>115</v>
      </c>
      <c r="OY45">
        <v>55.3</v>
      </c>
      <c r="OZ45">
        <v>50</v>
      </c>
      <c r="PA45">
        <v>9.1999999999999993</v>
      </c>
      <c r="PB45">
        <v>6</v>
      </c>
      <c r="PC45">
        <v>21.5</v>
      </c>
      <c r="PD45">
        <v>25.7</v>
      </c>
      <c r="PE45">
        <v>29.4</v>
      </c>
      <c r="PF45">
        <v>25</v>
      </c>
      <c r="PG45">
        <v>28900</v>
      </c>
      <c r="PH45">
        <v>35300</v>
      </c>
      <c r="PI45">
        <v>58500</v>
      </c>
      <c r="PJ45">
        <v>40</v>
      </c>
      <c r="PK45">
        <v>39.200000000000003</v>
      </c>
      <c r="PL45">
        <v>25</v>
      </c>
      <c r="PM45">
        <v>37.1</v>
      </c>
      <c r="PN45">
        <v>2.5</v>
      </c>
      <c r="PO45">
        <v>19.8</v>
      </c>
      <c r="PP45">
        <v>21.1</v>
      </c>
      <c r="PQ45">
        <v>21.1</v>
      </c>
      <c r="PR45" t="s">
        <v>403</v>
      </c>
      <c r="PS45" t="s">
        <v>403</v>
      </c>
      <c r="PT45" t="s">
        <v>403</v>
      </c>
      <c r="PU45" t="s">
        <v>403</v>
      </c>
      <c r="PV45">
        <v>140</v>
      </c>
      <c r="PW45">
        <v>28.4</v>
      </c>
      <c r="PX45">
        <v>100</v>
      </c>
      <c r="PY45">
        <v>12.7</v>
      </c>
      <c r="PZ45">
        <v>4.5999999999999996</v>
      </c>
      <c r="QA45">
        <v>17.899999999999999</v>
      </c>
      <c r="QB45">
        <v>33.6</v>
      </c>
      <c r="QC45">
        <v>54.3</v>
      </c>
      <c r="QD45">
        <v>25</v>
      </c>
      <c r="QE45">
        <v>20000</v>
      </c>
      <c r="QF45">
        <v>33500</v>
      </c>
      <c r="QG45">
        <v>47600</v>
      </c>
      <c r="QH45">
        <v>130</v>
      </c>
      <c r="QI45">
        <v>46.2</v>
      </c>
      <c r="QJ45">
        <v>70</v>
      </c>
      <c r="QK45">
        <v>13.6</v>
      </c>
      <c r="QL45">
        <v>2.6</v>
      </c>
      <c r="QM45">
        <v>18</v>
      </c>
      <c r="QN45">
        <v>27.6</v>
      </c>
      <c r="QO45">
        <v>37.6</v>
      </c>
      <c r="QP45">
        <v>20</v>
      </c>
      <c r="QQ45">
        <v>30700</v>
      </c>
      <c r="QR45">
        <v>37200</v>
      </c>
      <c r="QS45">
        <v>58700</v>
      </c>
      <c r="QT45">
        <v>130</v>
      </c>
      <c r="QU45">
        <v>46.2</v>
      </c>
      <c r="QV45">
        <v>70</v>
      </c>
      <c r="QW45">
        <v>16.3</v>
      </c>
      <c r="QX45">
        <v>4.2</v>
      </c>
      <c r="QY45">
        <v>20.5</v>
      </c>
      <c r="QZ45">
        <v>26.7</v>
      </c>
      <c r="RA45">
        <v>33.299999999999997</v>
      </c>
      <c r="RB45">
        <v>25</v>
      </c>
      <c r="RC45">
        <v>27400</v>
      </c>
      <c r="RD45">
        <v>53000</v>
      </c>
      <c r="RE45">
        <v>79600</v>
      </c>
      <c r="RF45">
        <v>55</v>
      </c>
      <c r="RG45">
        <v>39.299999999999997</v>
      </c>
      <c r="RH45">
        <v>35</v>
      </c>
      <c r="RI45">
        <v>22</v>
      </c>
      <c r="RJ45">
        <v>0</v>
      </c>
      <c r="RK45">
        <v>35</v>
      </c>
      <c r="RL45">
        <v>38.700000000000003</v>
      </c>
      <c r="RM45">
        <v>38.700000000000003</v>
      </c>
      <c r="RN45">
        <v>15</v>
      </c>
      <c r="RO45">
        <v>34100</v>
      </c>
      <c r="RP45">
        <v>81000</v>
      </c>
      <c r="RQ45">
        <v>156200</v>
      </c>
    </row>
    <row r="46" spans="2:485" x14ac:dyDescent="0.45">
      <c r="B46"/>
      <c r="E46" t="s">
        <v>1664</v>
      </c>
      <c r="F46" t="s">
        <v>1665</v>
      </c>
      <c r="G46" t="s">
        <v>1666</v>
      </c>
      <c r="H46" t="s">
        <v>1667</v>
      </c>
      <c r="I46" t="s">
        <v>1668</v>
      </c>
      <c r="J46" t="s">
        <v>1669</v>
      </c>
      <c r="K46" t="s">
        <v>1670</v>
      </c>
      <c r="L46" t="s">
        <v>1671</v>
      </c>
      <c r="M46" t="s">
        <v>1672</v>
      </c>
      <c r="N46" t="s">
        <v>1673</v>
      </c>
      <c r="O46" t="s">
        <v>1674</v>
      </c>
      <c r="P46" t="s">
        <v>1675</v>
      </c>
      <c r="Q46" t="s">
        <v>1676</v>
      </c>
      <c r="R46" t="s">
        <v>1677</v>
      </c>
      <c r="S46" t="s">
        <v>1678</v>
      </c>
      <c r="T46" t="s">
        <v>1679</v>
      </c>
      <c r="U46" t="s">
        <v>1680</v>
      </c>
      <c r="V46" t="s">
        <v>1681</v>
      </c>
      <c r="W46" t="s">
        <v>1682</v>
      </c>
      <c r="X46" t="s">
        <v>1683</v>
      </c>
      <c r="Y46" t="s">
        <v>1684</v>
      </c>
      <c r="Z46" t="s">
        <v>1685</v>
      </c>
      <c r="AA46" t="s">
        <v>1686</v>
      </c>
      <c r="AB46" t="s">
        <v>1687</v>
      </c>
      <c r="AC46" t="s">
        <v>1688</v>
      </c>
      <c r="AD46" t="s">
        <v>1689</v>
      </c>
      <c r="AE46" t="s">
        <v>1690</v>
      </c>
      <c r="AF46" t="s">
        <v>1691</v>
      </c>
      <c r="AG46" t="s">
        <v>1692</v>
      </c>
      <c r="AH46" t="s">
        <v>1693</v>
      </c>
      <c r="AI46" t="s">
        <v>1694</v>
      </c>
      <c r="AJ46" t="s">
        <v>1695</v>
      </c>
      <c r="AK46" t="s">
        <v>1696</v>
      </c>
      <c r="AL46" t="s">
        <v>1697</v>
      </c>
      <c r="AM46" t="s">
        <v>1698</v>
      </c>
      <c r="AN46" t="s">
        <v>1675</v>
      </c>
      <c r="AO46" t="s">
        <v>1699</v>
      </c>
      <c r="AP46" t="s">
        <v>403</v>
      </c>
      <c r="AQ46" t="s">
        <v>403</v>
      </c>
      <c r="AR46" t="s">
        <v>403</v>
      </c>
      <c r="AS46" t="s">
        <v>403</v>
      </c>
      <c r="AT46" t="s">
        <v>403</v>
      </c>
      <c r="AU46" t="s">
        <v>403</v>
      </c>
      <c r="AV46" t="s">
        <v>403</v>
      </c>
      <c r="AW46" t="s">
        <v>403</v>
      </c>
      <c r="AX46">
        <v>3510</v>
      </c>
      <c r="AY46">
        <v>18800</v>
      </c>
      <c r="AZ46">
        <v>24000</v>
      </c>
      <c r="BA46">
        <v>29900</v>
      </c>
      <c r="BB46" t="s">
        <v>403</v>
      </c>
      <c r="BC46" t="s">
        <v>403</v>
      </c>
      <c r="BD46" t="s">
        <v>403</v>
      </c>
      <c r="BE46" t="s">
        <v>403</v>
      </c>
      <c r="BF46" t="s">
        <v>403</v>
      </c>
      <c r="BG46" t="s">
        <v>403</v>
      </c>
      <c r="BH46" t="s">
        <v>403</v>
      </c>
      <c r="BI46" t="s">
        <v>403</v>
      </c>
      <c r="BJ46">
        <v>4375</v>
      </c>
      <c r="BK46">
        <v>22700</v>
      </c>
      <c r="BL46">
        <v>28300</v>
      </c>
      <c r="BM46">
        <v>36800</v>
      </c>
      <c r="BN46" t="s">
        <v>403</v>
      </c>
      <c r="BO46" t="s">
        <v>403</v>
      </c>
      <c r="BP46" t="s">
        <v>403</v>
      </c>
      <c r="BQ46" t="s">
        <v>403</v>
      </c>
      <c r="BR46" t="s">
        <v>403</v>
      </c>
      <c r="BS46" t="s">
        <v>403</v>
      </c>
      <c r="BT46" t="s">
        <v>403</v>
      </c>
      <c r="BU46" t="s">
        <v>403</v>
      </c>
      <c r="BV46">
        <v>3560</v>
      </c>
      <c r="BW46">
        <v>25900</v>
      </c>
      <c r="BX46">
        <v>33900</v>
      </c>
      <c r="BY46">
        <v>46600</v>
      </c>
      <c r="BZ46" t="s">
        <v>403</v>
      </c>
      <c r="CA46" t="s">
        <v>403</v>
      </c>
      <c r="CB46" t="s">
        <v>403</v>
      </c>
      <c r="CC46" t="s">
        <v>403</v>
      </c>
      <c r="CD46" t="s">
        <v>403</v>
      </c>
      <c r="CE46" t="s">
        <v>403</v>
      </c>
      <c r="CF46" t="s">
        <v>403</v>
      </c>
      <c r="CG46" t="s">
        <v>403</v>
      </c>
      <c r="CH46">
        <v>2785</v>
      </c>
      <c r="CI46">
        <v>28100</v>
      </c>
      <c r="CJ46">
        <v>40400</v>
      </c>
      <c r="CK46">
        <v>61400</v>
      </c>
      <c r="CL46" t="s">
        <v>403</v>
      </c>
      <c r="CM46" t="s">
        <v>403</v>
      </c>
      <c r="CN46" t="s">
        <v>403</v>
      </c>
      <c r="CO46" t="s">
        <v>403</v>
      </c>
      <c r="CP46" t="s">
        <v>403</v>
      </c>
      <c r="CQ46" t="s">
        <v>403</v>
      </c>
      <c r="CR46" t="s">
        <v>403</v>
      </c>
      <c r="CS46" t="s">
        <v>403</v>
      </c>
      <c r="CT46">
        <v>1380</v>
      </c>
      <c r="CU46">
        <v>19100</v>
      </c>
      <c r="CV46">
        <v>23500</v>
      </c>
      <c r="CW46">
        <v>29600</v>
      </c>
      <c r="CX46" t="s">
        <v>403</v>
      </c>
      <c r="CY46" t="s">
        <v>403</v>
      </c>
      <c r="CZ46" t="s">
        <v>403</v>
      </c>
      <c r="DA46" t="s">
        <v>403</v>
      </c>
      <c r="DB46" t="s">
        <v>403</v>
      </c>
      <c r="DC46" t="s">
        <v>403</v>
      </c>
      <c r="DD46" t="s">
        <v>403</v>
      </c>
      <c r="DE46" t="s">
        <v>403</v>
      </c>
      <c r="DF46">
        <v>1750</v>
      </c>
      <c r="DG46">
        <v>22500</v>
      </c>
      <c r="DH46">
        <v>27200</v>
      </c>
      <c r="DI46">
        <v>34800</v>
      </c>
      <c r="DJ46" t="s">
        <v>403</v>
      </c>
      <c r="DK46" t="s">
        <v>403</v>
      </c>
      <c r="DL46" t="s">
        <v>403</v>
      </c>
      <c r="DM46" t="s">
        <v>403</v>
      </c>
      <c r="DN46" t="s">
        <v>403</v>
      </c>
      <c r="DO46" t="s">
        <v>403</v>
      </c>
      <c r="DP46" t="s">
        <v>403</v>
      </c>
      <c r="DQ46" t="s">
        <v>403</v>
      </c>
      <c r="DR46">
        <v>1455</v>
      </c>
      <c r="DS46">
        <v>25600</v>
      </c>
      <c r="DT46">
        <v>32700</v>
      </c>
      <c r="DU46">
        <v>43100</v>
      </c>
      <c r="DV46" t="s">
        <v>403</v>
      </c>
      <c r="DW46" t="s">
        <v>403</v>
      </c>
      <c r="DX46" t="s">
        <v>403</v>
      </c>
      <c r="DY46" t="s">
        <v>403</v>
      </c>
      <c r="DZ46" t="s">
        <v>403</v>
      </c>
      <c r="EA46" t="s">
        <v>403</v>
      </c>
      <c r="EB46" t="s">
        <v>403</v>
      </c>
      <c r="EC46" t="s">
        <v>403</v>
      </c>
      <c r="ED46">
        <v>1045</v>
      </c>
      <c r="EE46">
        <v>24300</v>
      </c>
      <c r="EF46">
        <v>36300</v>
      </c>
      <c r="EG46">
        <v>52300</v>
      </c>
      <c r="EH46" t="s">
        <v>403</v>
      </c>
      <c r="EI46" t="s">
        <v>403</v>
      </c>
      <c r="EJ46" t="s">
        <v>403</v>
      </c>
      <c r="EK46" t="s">
        <v>403</v>
      </c>
      <c r="EL46" t="s">
        <v>403</v>
      </c>
      <c r="EM46" t="s">
        <v>403</v>
      </c>
      <c r="EN46" t="s">
        <v>403</v>
      </c>
      <c r="EO46" t="s">
        <v>403</v>
      </c>
      <c r="EP46">
        <v>2135</v>
      </c>
      <c r="EQ46">
        <v>18500</v>
      </c>
      <c r="ER46">
        <v>24200</v>
      </c>
      <c r="ES46">
        <v>30100</v>
      </c>
      <c r="ET46" t="s">
        <v>403</v>
      </c>
      <c r="EU46" t="s">
        <v>403</v>
      </c>
      <c r="EV46" t="s">
        <v>403</v>
      </c>
      <c r="EW46" t="s">
        <v>403</v>
      </c>
      <c r="EX46" t="s">
        <v>403</v>
      </c>
      <c r="EY46" t="s">
        <v>403</v>
      </c>
      <c r="EZ46" t="s">
        <v>403</v>
      </c>
      <c r="FA46" t="s">
        <v>403</v>
      </c>
      <c r="FB46">
        <v>2625</v>
      </c>
      <c r="FC46">
        <v>22800</v>
      </c>
      <c r="FD46">
        <v>29100</v>
      </c>
      <c r="FE46">
        <v>37900</v>
      </c>
      <c r="FF46" t="s">
        <v>403</v>
      </c>
      <c r="FG46" t="s">
        <v>403</v>
      </c>
      <c r="FH46" t="s">
        <v>403</v>
      </c>
      <c r="FI46" t="s">
        <v>403</v>
      </c>
      <c r="FJ46" t="s">
        <v>403</v>
      </c>
      <c r="FK46" t="s">
        <v>403</v>
      </c>
      <c r="FL46" t="s">
        <v>403</v>
      </c>
      <c r="FM46" t="s">
        <v>403</v>
      </c>
      <c r="FN46">
        <v>2100</v>
      </c>
      <c r="FO46">
        <v>26100</v>
      </c>
      <c r="FP46">
        <v>35200</v>
      </c>
      <c r="FQ46">
        <v>49100</v>
      </c>
      <c r="FR46" t="s">
        <v>403</v>
      </c>
      <c r="FS46" t="s">
        <v>403</v>
      </c>
      <c r="FT46" t="s">
        <v>403</v>
      </c>
      <c r="FU46" t="s">
        <v>403</v>
      </c>
      <c r="FV46" t="s">
        <v>403</v>
      </c>
      <c r="FW46" t="s">
        <v>403</v>
      </c>
      <c r="FX46" t="s">
        <v>403</v>
      </c>
      <c r="FY46" t="s">
        <v>403</v>
      </c>
      <c r="FZ46">
        <v>1740</v>
      </c>
      <c r="GA46">
        <v>31000</v>
      </c>
      <c r="GB46">
        <v>43300</v>
      </c>
      <c r="GC46">
        <v>66300</v>
      </c>
      <c r="GD46" t="s">
        <v>403</v>
      </c>
      <c r="GE46" t="s">
        <v>403</v>
      </c>
      <c r="GF46" t="s">
        <v>403</v>
      </c>
      <c r="GG46" t="s">
        <v>403</v>
      </c>
      <c r="GH46" t="s">
        <v>403</v>
      </c>
      <c r="GI46" t="s">
        <v>403</v>
      </c>
      <c r="GJ46" t="s">
        <v>403</v>
      </c>
      <c r="GK46" t="s">
        <v>403</v>
      </c>
      <c r="GL46">
        <v>3635</v>
      </c>
      <c r="GM46">
        <v>17500</v>
      </c>
      <c r="GN46">
        <v>22500</v>
      </c>
      <c r="GO46">
        <v>28300</v>
      </c>
      <c r="GP46" t="s">
        <v>403</v>
      </c>
      <c r="GQ46" t="s">
        <v>403</v>
      </c>
      <c r="GR46" t="s">
        <v>403</v>
      </c>
      <c r="GS46" t="s">
        <v>403</v>
      </c>
      <c r="GT46" t="s">
        <v>403</v>
      </c>
      <c r="GU46" t="s">
        <v>403</v>
      </c>
      <c r="GV46" t="s">
        <v>403</v>
      </c>
      <c r="GW46" t="s">
        <v>403</v>
      </c>
      <c r="GX46">
        <v>3695</v>
      </c>
      <c r="GY46">
        <v>22500</v>
      </c>
      <c r="GZ46">
        <v>27900</v>
      </c>
      <c r="HA46">
        <v>36800</v>
      </c>
      <c r="HB46" t="s">
        <v>403</v>
      </c>
      <c r="HC46" t="s">
        <v>403</v>
      </c>
      <c r="HD46" t="s">
        <v>403</v>
      </c>
      <c r="HE46" t="s">
        <v>403</v>
      </c>
      <c r="HF46" t="s">
        <v>403</v>
      </c>
      <c r="HG46" t="s">
        <v>403</v>
      </c>
      <c r="HH46" t="s">
        <v>403</v>
      </c>
      <c r="HI46" t="s">
        <v>403</v>
      </c>
      <c r="HJ46">
        <v>3275</v>
      </c>
      <c r="HK46">
        <v>25400</v>
      </c>
      <c r="HL46">
        <v>33100</v>
      </c>
      <c r="HM46">
        <v>45800</v>
      </c>
      <c r="HN46" t="s">
        <v>403</v>
      </c>
      <c r="HO46" t="s">
        <v>403</v>
      </c>
      <c r="HP46" t="s">
        <v>403</v>
      </c>
      <c r="HQ46" t="s">
        <v>403</v>
      </c>
      <c r="HR46" t="s">
        <v>403</v>
      </c>
      <c r="HS46" t="s">
        <v>403</v>
      </c>
      <c r="HT46" t="s">
        <v>403</v>
      </c>
      <c r="HU46" t="s">
        <v>403</v>
      </c>
      <c r="HV46">
        <v>2765</v>
      </c>
      <c r="HW46">
        <v>28100</v>
      </c>
      <c r="HX46">
        <v>40100</v>
      </c>
      <c r="HY46">
        <v>61000</v>
      </c>
      <c r="HZ46" t="s">
        <v>403</v>
      </c>
      <c r="IA46" t="s">
        <v>403</v>
      </c>
      <c r="IB46" t="s">
        <v>403</v>
      </c>
      <c r="IC46" t="s">
        <v>403</v>
      </c>
      <c r="ID46" t="s">
        <v>403</v>
      </c>
      <c r="IE46" t="s">
        <v>403</v>
      </c>
      <c r="IF46" t="s">
        <v>403</v>
      </c>
      <c r="IG46" t="s">
        <v>403</v>
      </c>
      <c r="IH46">
        <v>1465</v>
      </c>
      <c r="II46">
        <v>17100</v>
      </c>
      <c r="IJ46">
        <v>22100</v>
      </c>
      <c r="IK46">
        <v>27500</v>
      </c>
      <c r="IL46" t="s">
        <v>403</v>
      </c>
      <c r="IM46" t="s">
        <v>403</v>
      </c>
      <c r="IN46" t="s">
        <v>403</v>
      </c>
      <c r="IO46" t="s">
        <v>403</v>
      </c>
      <c r="IP46" t="s">
        <v>403</v>
      </c>
      <c r="IQ46" t="s">
        <v>403</v>
      </c>
      <c r="IR46" t="s">
        <v>403</v>
      </c>
      <c r="IS46" t="s">
        <v>403</v>
      </c>
      <c r="IT46">
        <v>1515</v>
      </c>
      <c r="IU46">
        <v>22400</v>
      </c>
      <c r="IV46">
        <v>27300</v>
      </c>
      <c r="IW46">
        <v>34400</v>
      </c>
      <c r="IX46" t="s">
        <v>403</v>
      </c>
      <c r="IY46" t="s">
        <v>403</v>
      </c>
      <c r="IZ46" t="s">
        <v>403</v>
      </c>
      <c r="JA46" t="s">
        <v>403</v>
      </c>
      <c r="JB46" t="s">
        <v>403</v>
      </c>
      <c r="JC46" t="s">
        <v>403</v>
      </c>
      <c r="JD46" t="s">
        <v>403</v>
      </c>
      <c r="JE46" t="s">
        <v>403</v>
      </c>
      <c r="JF46">
        <v>1320</v>
      </c>
      <c r="JG46">
        <v>24900</v>
      </c>
      <c r="JH46">
        <v>31300</v>
      </c>
      <c r="JI46">
        <v>42500</v>
      </c>
      <c r="JJ46" t="s">
        <v>403</v>
      </c>
      <c r="JK46" t="s">
        <v>403</v>
      </c>
      <c r="JL46" t="s">
        <v>403</v>
      </c>
      <c r="JM46" t="s">
        <v>403</v>
      </c>
      <c r="JN46" t="s">
        <v>403</v>
      </c>
      <c r="JO46" t="s">
        <v>403</v>
      </c>
      <c r="JP46" t="s">
        <v>403</v>
      </c>
      <c r="JQ46" t="s">
        <v>403</v>
      </c>
      <c r="JR46">
        <v>1085</v>
      </c>
      <c r="JS46">
        <v>22700</v>
      </c>
      <c r="JT46">
        <v>35600</v>
      </c>
      <c r="JU46">
        <v>49900</v>
      </c>
      <c r="JV46" t="s">
        <v>403</v>
      </c>
      <c r="JW46" t="s">
        <v>403</v>
      </c>
      <c r="JX46" t="s">
        <v>403</v>
      </c>
      <c r="JY46" t="s">
        <v>403</v>
      </c>
      <c r="JZ46" t="s">
        <v>403</v>
      </c>
      <c r="KA46" t="s">
        <v>403</v>
      </c>
      <c r="KB46" t="s">
        <v>403</v>
      </c>
      <c r="KC46" t="s">
        <v>403</v>
      </c>
      <c r="KD46">
        <v>2170</v>
      </c>
      <c r="KE46">
        <v>17800</v>
      </c>
      <c r="KF46">
        <v>22900</v>
      </c>
      <c r="KG46">
        <v>28900</v>
      </c>
      <c r="KH46" t="s">
        <v>403</v>
      </c>
      <c r="KI46" t="s">
        <v>403</v>
      </c>
      <c r="KJ46" t="s">
        <v>403</v>
      </c>
      <c r="KK46" t="s">
        <v>403</v>
      </c>
      <c r="KL46" t="s">
        <v>403</v>
      </c>
      <c r="KM46" t="s">
        <v>403</v>
      </c>
      <c r="KN46" t="s">
        <v>403</v>
      </c>
      <c r="KO46" t="s">
        <v>403</v>
      </c>
      <c r="KP46">
        <v>2180</v>
      </c>
      <c r="KQ46">
        <v>22500</v>
      </c>
      <c r="KR46">
        <v>28700</v>
      </c>
      <c r="KS46">
        <v>38600</v>
      </c>
      <c r="KT46" t="s">
        <v>403</v>
      </c>
      <c r="KU46" t="s">
        <v>403</v>
      </c>
      <c r="KV46" t="s">
        <v>403</v>
      </c>
      <c r="KW46" t="s">
        <v>403</v>
      </c>
      <c r="KX46" t="s">
        <v>403</v>
      </c>
      <c r="KY46" t="s">
        <v>403</v>
      </c>
      <c r="KZ46" t="s">
        <v>403</v>
      </c>
      <c r="LA46" t="s">
        <v>403</v>
      </c>
      <c r="LB46">
        <v>1950</v>
      </c>
      <c r="LC46">
        <v>26000</v>
      </c>
      <c r="LD46">
        <v>34700</v>
      </c>
      <c r="LE46">
        <v>48200</v>
      </c>
      <c r="LF46" t="s">
        <v>403</v>
      </c>
      <c r="LG46" t="s">
        <v>403</v>
      </c>
      <c r="LH46" t="s">
        <v>403</v>
      </c>
      <c r="LI46" t="s">
        <v>403</v>
      </c>
      <c r="LJ46" t="s">
        <v>403</v>
      </c>
      <c r="LK46" t="s">
        <v>403</v>
      </c>
      <c r="LL46" t="s">
        <v>403</v>
      </c>
      <c r="LM46" t="s">
        <v>403</v>
      </c>
      <c r="LN46">
        <v>1685</v>
      </c>
      <c r="LO46">
        <v>31300</v>
      </c>
      <c r="LP46">
        <v>43400</v>
      </c>
      <c r="LQ46">
        <v>66800</v>
      </c>
      <c r="LR46" t="s">
        <v>403</v>
      </c>
      <c r="LS46" t="s">
        <v>403</v>
      </c>
      <c r="LT46" t="s">
        <v>403</v>
      </c>
      <c r="LU46" t="s">
        <v>403</v>
      </c>
      <c r="LV46" t="s">
        <v>403</v>
      </c>
      <c r="LW46" t="s">
        <v>403</v>
      </c>
      <c r="LX46" t="s">
        <v>403</v>
      </c>
      <c r="LY46" t="s">
        <v>403</v>
      </c>
      <c r="LZ46">
        <v>3630</v>
      </c>
      <c r="MA46">
        <v>16600</v>
      </c>
      <c r="MB46">
        <v>22200</v>
      </c>
      <c r="MC46">
        <v>28000</v>
      </c>
      <c r="MD46" t="s">
        <v>403</v>
      </c>
      <c r="ME46" t="s">
        <v>403</v>
      </c>
      <c r="MF46" t="s">
        <v>403</v>
      </c>
      <c r="MG46" t="s">
        <v>403</v>
      </c>
      <c r="MH46" t="s">
        <v>403</v>
      </c>
      <c r="MI46" t="s">
        <v>403</v>
      </c>
      <c r="MJ46" t="s">
        <v>403</v>
      </c>
      <c r="MK46" t="s">
        <v>403</v>
      </c>
      <c r="ML46">
        <v>3630</v>
      </c>
      <c r="MM46">
        <v>16600</v>
      </c>
      <c r="MN46">
        <v>22200</v>
      </c>
      <c r="MO46">
        <v>28000</v>
      </c>
      <c r="MP46" t="s">
        <v>403</v>
      </c>
      <c r="MQ46" t="s">
        <v>403</v>
      </c>
      <c r="MR46" t="s">
        <v>403</v>
      </c>
      <c r="MS46" t="s">
        <v>403</v>
      </c>
      <c r="MT46" t="s">
        <v>403</v>
      </c>
      <c r="MU46" t="s">
        <v>403</v>
      </c>
      <c r="MV46" t="s">
        <v>403</v>
      </c>
      <c r="MW46" t="s">
        <v>403</v>
      </c>
      <c r="MX46">
        <v>3495</v>
      </c>
      <c r="MY46">
        <v>22000</v>
      </c>
      <c r="MZ46">
        <v>27600</v>
      </c>
      <c r="NA46">
        <v>36400</v>
      </c>
      <c r="NB46" t="s">
        <v>403</v>
      </c>
      <c r="NC46" t="s">
        <v>403</v>
      </c>
      <c r="ND46" t="s">
        <v>403</v>
      </c>
      <c r="NE46" t="s">
        <v>403</v>
      </c>
      <c r="NF46" t="s">
        <v>403</v>
      </c>
      <c r="NG46" t="s">
        <v>403</v>
      </c>
      <c r="NH46" t="s">
        <v>403</v>
      </c>
      <c r="NI46" t="s">
        <v>403</v>
      </c>
      <c r="NJ46">
        <v>3035</v>
      </c>
      <c r="NK46">
        <v>24700</v>
      </c>
      <c r="NL46">
        <v>32500</v>
      </c>
      <c r="NM46">
        <v>45000</v>
      </c>
      <c r="NN46" t="s">
        <v>403</v>
      </c>
      <c r="NO46" t="s">
        <v>403</v>
      </c>
      <c r="NP46" t="s">
        <v>403</v>
      </c>
      <c r="NQ46" t="s">
        <v>403</v>
      </c>
      <c r="NR46" t="s">
        <v>403</v>
      </c>
      <c r="NS46" t="s">
        <v>403</v>
      </c>
      <c r="NT46" t="s">
        <v>403</v>
      </c>
      <c r="NU46" t="s">
        <v>403</v>
      </c>
      <c r="NV46">
        <v>3010</v>
      </c>
      <c r="NW46">
        <v>27200</v>
      </c>
      <c r="NX46">
        <v>38800</v>
      </c>
      <c r="NY46">
        <v>59700</v>
      </c>
      <c r="NZ46" t="s">
        <v>403</v>
      </c>
      <c r="OA46" t="s">
        <v>403</v>
      </c>
      <c r="OB46" t="s">
        <v>403</v>
      </c>
      <c r="OC46" t="s">
        <v>403</v>
      </c>
      <c r="OD46" t="s">
        <v>403</v>
      </c>
      <c r="OE46" t="s">
        <v>403</v>
      </c>
      <c r="OF46" t="s">
        <v>403</v>
      </c>
      <c r="OG46" t="s">
        <v>403</v>
      </c>
      <c r="OH46">
        <v>1425</v>
      </c>
      <c r="OI46">
        <v>16700</v>
      </c>
      <c r="OJ46">
        <v>21900</v>
      </c>
      <c r="OK46">
        <v>27000</v>
      </c>
      <c r="OL46" t="s">
        <v>403</v>
      </c>
      <c r="OM46" t="s">
        <v>403</v>
      </c>
      <c r="ON46" t="s">
        <v>403</v>
      </c>
      <c r="OO46" t="s">
        <v>403</v>
      </c>
      <c r="OP46" t="s">
        <v>403</v>
      </c>
      <c r="OQ46" t="s">
        <v>403</v>
      </c>
      <c r="OR46" t="s">
        <v>403</v>
      </c>
      <c r="OS46" t="s">
        <v>403</v>
      </c>
      <c r="OT46">
        <v>1455</v>
      </c>
      <c r="OU46">
        <v>21500</v>
      </c>
      <c r="OV46">
        <v>26600</v>
      </c>
      <c r="OW46">
        <v>33800</v>
      </c>
      <c r="OX46" t="s">
        <v>403</v>
      </c>
      <c r="OY46" t="s">
        <v>403</v>
      </c>
      <c r="OZ46" t="s">
        <v>403</v>
      </c>
      <c r="PA46" t="s">
        <v>403</v>
      </c>
      <c r="PB46" t="s">
        <v>403</v>
      </c>
      <c r="PC46" t="s">
        <v>403</v>
      </c>
      <c r="PD46" t="s">
        <v>403</v>
      </c>
      <c r="PE46" t="s">
        <v>403</v>
      </c>
      <c r="PF46">
        <v>1245</v>
      </c>
      <c r="PG46">
        <v>24400</v>
      </c>
      <c r="PH46">
        <v>30600</v>
      </c>
      <c r="PI46">
        <v>41200</v>
      </c>
      <c r="PJ46" t="s">
        <v>403</v>
      </c>
      <c r="PK46" t="s">
        <v>403</v>
      </c>
      <c r="PL46" t="s">
        <v>403</v>
      </c>
      <c r="PM46" t="s">
        <v>403</v>
      </c>
      <c r="PN46" t="s">
        <v>403</v>
      </c>
      <c r="PO46" t="s">
        <v>403</v>
      </c>
      <c r="PP46" t="s">
        <v>403</v>
      </c>
      <c r="PQ46" t="s">
        <v>403</v>
      </c>
      <c r="PR46">
        <v>1230</v>
      </c>
      <c r="PS46">
        <v>22300</v>
      </c>
      <c r="PT46">
        <v>34400</v>
      </c>
      <c r="PU46">
        <v>47700</v>
      </c>
      <c r="PV46" t="s">
        <v>403</v>
      </c>
      <c r="PW46" t="s">
        <v>403</v>
      </c>
      <c r="PX46" t="s">
        <v>403</v>
      </c>
      <c r="PY46" t="s">
        <v>403</v>
      </c>
      <c r="PZ46" t="s">
        <v>403</v>
      </c>
      <c r="QA46" t="s">
        <v>403</v>
      </c>
      <c r="QB46" t="s">
        <v>403</v>
      </c>
      <c r="QC46" t="s">
        <v>403</v>
      </c>
      <c r="QD46">
        <v>2210</v>
      </c>
      <c r="QE46">
        <v>16600</v>
      </c>
      <c r="QF46">
        <v>22600</v>
      </c>
      <c r="QG46">
        <v>28700</v>
      </c>
      <c r="QH46" t="s">
        <v>403</v>
      </c>
      <c r="QI46" t="s">
        <v>403</v>
      </c>
      <c r="QJ46" t="s">
        <v>403</v>
      </c>
      <c r="QK46" t="s">
        <v>403</v>
      </c>
      <c r="QL46" t="s">
        <v>403</v>
      </c>
      <c r="QM46" t="s">
        <v>403</v>
      </c>
      <c r="QN46" t="s">
        <v>403</v>
      </c>
      <c r="QO46" t="s">
        <v>403</v>
      </c>
      <c r="QP46">
        <v>2040</v>
      </c>
      <c r="QQ46">
        <v>22200</v>
      </c>
      <c r="QR46">
        <v>28500</v>
      </c>
      <c r="QS46">
        <v>38000</v>
      </c>
      <c r="QT46" t="s">
        <v>403</v>
      </c>
      <c r="QU46" t="s">
        <v>403</v>
      </c>
      <c r="QV46" t="s">
        <v>403</v>
      </c>
      <c r="QW46" t="s">
        <v>403</v>
      </c>
      <c r="QX46" t="s">
        <v>403</v>
      </c>
      <c r="QY46" t="s">
        <v>403</v>
      </c>
      <c r="QZ46" t="s">
        <v>403</v>
      </c>
      <c r="RA46" t="s">
        <v>403</v>
      </c>
      <c r="RB46">
        <v>2100</v>
      </c>
      <c r="RC46">
        <v>26100</v>
      </c>
      <c r="RD46">
        <v>35200</v>
      </c>
      <c r="RE46">
        <v>49100</v>
      </c>
      <c r="RF46" t="s">
        <v>403</v>
      </c>
      <c r="RG46" t="s">
        <v>403</v>
      </c>
      <c r="RH46" t="s">
        <v>403</v>
      </c>
      <c r="RI46" t="s">
        <v>403</v>
      </c>
      <c r="RJ46" t="s">
        <v>403</v>
      </c>
      <c r="RK46" t="s">
        <v>403</v>
      </c>
      <c r="RL46" t="s">
        <v>403</v>
      </c>
      <c r="RM46" t="s">
        <v>403</v>
      </c>
      <c r="RN46">
        <v>1780</v>
      </c>
      <c r="RO46">
        <v>30900</v>
      </c>
      <c r="RP46">
        <v>42600</v>
      </c>
      <c r="RQ46">
        <v>67100</v>
      </c>
    </row>
    <row r="47" spans="2:485" x14ac:dyDescent="0.45">
      <c r="B47"/>
      <c r="E47" t="s">
        <v>1700</v>
      </c>
      <c r="F47" t="s">
        <v>1701</v>
      </c>
      <c r="G47" t="s">
        <v>1702</v>
      </c>
      <c r="H47" t="s">
        <v>1703</v>
      </c>
      <c r="I47" t="s">
        <v>1704</v>
      </c>
      <c r="J47" t="s">
        <v>1705</v>
      </c>
      <c r="K47" t="s">
        <v>1706</v>
      </c>
      <c r="L47" t="s">
        <v>1707</v>
      </c>
      <c r="M47" t="s">
        <v>1708</v>
      </c>
      <c r="N47" t="s">
        <v>1709</v>
      </c>
      <c r="O47" t="s">
        <v>1710</v>
      </c>
      <c r="P47" t="s">
        <v>1711</v>
      </c>
      <c r="Q47" t="s">
        <v>1712</v>
      </c>
      <c r="R47" t="s">
        <v>1713</v>
      </c>
      <c r="S47" t="s">
        <v>1714</v>
      </c>
      <c r="T47" t="s">
        <v>1715</v>
      </c>
      <c r="U47" t="s">
        <v>1716</v>
      </c>
      <c r="V47" t="s">
        <v>1717</v>
      </c>
      <c r="W47" t="s">
        <v>1718</v>
      </c>
      <c r="X47" t="s">
        <v>1719</v>
      </c>
      <c r="Y47" t="s">
        <v>1720</v>
      </c>
      <c r="Z47" t="s">
        <v>1721</v>
      </c>
      <c r="AA47" t="s">
        <v>1722</v>
      </c>
      <c r="AB47" t="s">
        <v>1723</v>
      </c>
      <c r="AC47" t="s">
        <v>1724</v>
      </c>
      <c r="AD47" t="s">
        <v>1725</v>
      </c>
      <c r="AE47" t="s">
        <v>1726</v>
      </c>
      <c r="AF47" t="s">
        <v>1727</v>
      </c>
      <c r="AG47" t="s">
        <v>1728</v>
      </c>
      <c r="AH47" t="s">
        <v>1729</v>
      </c>
      <c r="AI47" t="s">
        <v>1730</v>
      </c>
      <c r="AJ47" t="s">
        <v>1731</v>
      </c>
      <c r="AK47" t="s">
        <v>1732</v>
      </c>
      <c r="AL47" t="s">
        <v>1733</v>
      </c>
      <c r="AM47" t="s">
        <v>1734</v>
      </c>
      <c r="AN47" t="s">
        <v>1711</v>
      </c>
      <c r="AO47" t="s">
        <v>1735</v>
      </c>
      <c r="AP47">
        <v>1225</v>
      </c>
      <c r="AQ47">
        <v>33.799999999999997</v>
      </c>
      <c r="AR47">
        <v>810</v>
      </c>
      <c r="AS47">
        <v>9</v>
      </c>
      <c r="AT47">
        <v>0.9</v>
      </c>
      <c r="AU47">
        <v>5.3</v>
      </c>
      <c r="AV47">
        <v>11.4</v>
      </c>
      <c r="AW47">
        <v>56.3</v>
      </c>
      <c r="AX47">
        <v>55</v>
      </c>
      <c r="AY47">
        <v>27800</v>
      </c>
      <c r="AZ47">
        <v>35000</v>
      </c>
      <c r="BA47">
        <v>45100</v>
      </c>
      <c r="BB47">
        <v>1035</v>
      </c>
      <c r="BC47">
        <v>65.7</v>
      </c>
      <c r="BD47">
        <v>355</v>
      </c>
      <c r="BE47">
        <v>15.9</v>
      </c>
      <c r="BF47">
        <v>1.1000000000000001</v>
      </c>
      <c r="BG47">
        <v>10.5</v>
      </c>
      <c r="BH47">
        <v>13.3</v>
      </c>
      <c r="BI47">
        <v>17.2</v>
      </c>
      <c r="BJ47">
        <v>105</v>
      </c>
      <c r="BK47">
        <v>29300</v>
      </c>
      <c r="BL47">
        <v>36900</v>
      </c>
      <c r="BM47">
        <v>52500</v>
      </c>
      <c r="BN47">
        <v>915</v>
      </c>
      <c r="BO47">
        <v>59.5</v>
      </c>
      <c r="BP47">
        <v>370</v>
      </c>
      <c r="BQ47">
        <v>22.7</v>
      </c>
      <c r="BR47">
        <v>1.7</v>
      </c>
      <c r="BS47">
        <v>12.5</v>
      </c>
      <c r="BT47">
        <v>14.1</v>
      </c>
      <c r="BU47">
        <v>16.2</v>
      </c>
      <c r="BV47">
        <v>110</v>
      </c>
      <c r="BW47">
        <v>25200</v>
      </c>
      <c r="BX47">
        <v>38300</v>
      </c>
      <c r="BY47">
        <v>53000</v>
      </c>
      <c r="BZ47">
        <v>585</v>
      </c>
      <c r="CA47">
        <v>54.1</v>
      </c>
      <c r="CB47">
        <v>270</v>
      </c>
      <c r="CC47">
        <v>29</v>
      </c>
      <c r="CD47">
        <v>2.1</v>
      </c>
      <c r="CE47">
        <v>13.7</v>
      </c>
      <c r="CF47">
        <v>14.1</v>
      </c>
      <c r="CG47">
        <v>14.8</v>
      </c>
      <c r="CH47">
        <v>70</v>
      </c>
      <c r="CI47">
        <v>29800</v>
      </c>
      <c r="CJ47">
        <v>53500</v>
      </c>
      <c r="CK47">
        <v>87000</v>
      </c>
      <c r="CL47">
        <v>610</v>
      </c>
      <c r="CM47">
        <v>28.6</v>
      </c>
      <c r="CN47">
        <v>435</v>
      </c>
      <c r="CO47">
        <v>7.8</v>
      </c>
      <c r="CP47">
        <v>0.7</v>
      </c>
      <c r="CQ47">
        <v>5.9</v>
      </c>
      <c r="CR47">
        <v>11.1</v>
      </c>
      <c r="CS47">
        <v>62.9</v>
      </c>
      <c r="CT47">
        <v>30</v>
      </c>
      <c r="CU47">
        <v>28900</v>
      </c>
      <c r="CV47">
        <v>35000</v>
      </c>
      <c r="CW47">
        <v>42100</v>
      </c>
      <c r="CX47">
        <v>495</v>
      </c>
      <c r="CY47">
        <v>66.3</v>
      </c>
      <c r="CZ47">
        <v>165</v>
      </c>
      <c r="DA47">
        <v>16</v>
      </c>
      <c r="DB47">
        <v>1.6</v>
      </c>
      <c r="DC47">
        <v>10.7</v>
      </c>
      <c r="DD47">
        <v>13</v>
      </c>
      <c r="DE47">
        <v>16</v>
      </c>
      <c r="DF47">
        <v>50</v>
      </c>
      <c r="DG47">
        <v>28600</v>
      </c>
      <c r="DH47">
        <v>35600</v>
      </c>
      <c r="DI47">
        <v>49800</v>
      </c>
      <c r="DJ47">
        <v>460</v>
      </c>
      <c r="DK47">
        <v>58.9</v>
      </c>
      <c r="DL47">
        <v>190</v>
      </c>
      <c r="DM47">
        <v>23.7</v>
      </c>
      <c r="DN47">
        <v>1.7</v>
      </c>
      <c r="DO47">
        <v>12.2</v>
      </c>
      <c r="DP47">
        <v>14</v>
      </c>
      <c r="DQ47">
        <v>15.7</v>
      </c>
      <c r="DR47">
        <v>55</v>
      </c>
      <c r="DS47">
        <v>21900</v>
      </c>
      <c r="DT47">
        <v>38700</v>
      </c>
      <c r="DU47">
        <v>50400</v>
      </c>
      <c r="DV47">
        <v>285</v>
      </c>
      <c r="DW47">
        <v>52.5</v>
      </c>
      <c r="DX47">
        <v>135</v>
      </c>
      <c r="DY47">
        <v>29.3</v>
      </c>
      <c r="DZ47">
        <v>2</v>
      </c>
      <c r="EA47">
        <v>15.6</v>
      </c>
      <c r="EB47">
        <v>15.6</v>
      </c>
      <c r="EC47">
        <v>16.2</v>
      </c>
      <c r="ED47">
        <v>40</v>
      </c>
      <c r="EE47">
        <v>27400</v>
      </c>
      <c r="EF47">
        <v>44500</v>
      </c>
      <c r="EG47">
        <v>79500</v>
      </c>
      <c r="EH47">
        <v>615</v>
      </c>
      <c r="EI47">
        <v>39</v>
      </c>
      <c r="EJ47">
        <v>375</v>
      </c>
      <c r="EK47">
        <v>10.1</v>
      </c>
      <c r="EL47">
        <v>1.1000000000000001</v>
      </c>
      <c r="EM47">
        <v>4.5999999999999996</v>
      </c>
      <c r="EN47">
        <v>11.7</v>
      </c>
      <c r="EO47">
        <v>49.7</v>
      </c>
      <c r="EP47">
        <v>25</v>
      </c>
      <c r="EQ47">
        <v>27500</v>
      </c>
      <c r="ER47">
        <v>35200</v>
      </c>
      <c r="ES47">
        <v>47600</v>
      </c>
      <c r="ET47">
        <v>540</v>
      </c>
      <c r="EU47">
        <v>65.2</v>
      </c>
      <c r="EV47">
        <v>190</v>
      </c>
      <c r="EW47">
        <v>15.8</v>
      </c>
      <c r="EX47">
        <v>0.6</v>
      </c>
      <c r="EY47">
        <v>10.4</v>
      </c>
      <c r="EZ47">
        <v>13.7</v>
      </c>
      <c r="FA47">
        <v>18.3</v>
      </c>
      <c r="FB47">
        <v>55</v>
      </c>
      <c r="FC47">
        <v>32000</v>
      </c>
      <c r="FD47">
        <v>38800</v>
      </c>
      <c r="FE47">
        <v>53200</v>
      </c>
      <c r="FF47">
        <v>460</v>
      </c>
      <c r="FG47">
        <v>60</v>
      </c>
      <c r="FH47">
        <v>185</v>
      </c>
      <c r="FI47">
        <v>21.8</v>
      </c>
      <c r="FJ47">
        <v>1.7</v>
      </c>
      <c r="FK47">
        <v>12.8</v>
      </c>
      <c r="FL47">
        <v>14.1</v>
      </c>
      <c r="FM47">
        <v>16.600000000000001</v>
      </c>
      <c r="FN47">
        <v>55</v>
      </c>
      <c r="FO47">
        <v>28000</v>
      </c>
      <c r="FP47">
        <v>37800</v>
      </c>
      <c r="FQ47">
        <v>56100</v>
      </c>
      <c r="FR47">
        <v>300</v>
      </c>
      <c r="FS47">
        <v>55.6</v>
      </c>
      <c r="FT47">
        <v>135</v>
      </c>
      <c r="FU47">
        <v>28.7</v>
      </c>
      <c r="FV47">
        <v>2.2000000000000002</v>
      </c>
      <c r="FW47">
        <v>11.9</v>
      </c>
      <c r="FX47">
        <v>12.6</v>
      </c>
      <c r="FY47">
        <v>13.5</v>
      </c>
      <c r="FZ47">
        <v>30</v>
      </c>
      <c r="GA47">
        <v>34000</v>
      </c>
      <c r="GB47">
        <v>68700</v>
      </c>
      <c r="GC47">
        <v>87800</v>
      </c>
      <c r="GD47">
        <v>1195</v>
      </c>
      <c r="GE47">
        <v>34.4</v>
      </c>
      <c r="GF47">
        <v>780</v>
      </c>
      <c r="GG47">
        <v>8.1</v>
      </c>
      <c r="GH47">
        <v>1</v>
      </c>
      <c r="GI47">
        <v>5.9</v>
      </c>
      <c r="GJ47">
        <v>11.3</v>
      </c>
      <c r="GK47">
        <v>56.4</v>
      </c>
      <c r="GL47">
        <v>60</v>
      </c>
      <c r="GM47">
        <v>25600</v>
      </c>
      <c r="GN47">
        <v>31500</v>
      </c>
      <c r="GO47">
        <v>38400</v>
      </c>
      <c r="GP47">
        <v>1065</v>
      </c>
      <c r="GQ47">
        <v>65.2</v>
      </c>
      <c r="GR47">
        <v>370</v>
      </c>
      <c r="GS47">
        <v>18.3</v>
      </c>
      <c r="GT47">
        <v>1.7</v>
      </c>
      <c r="GU47">
        <v>8</v>
      </c>
      <c r="GV47">
        <v>10.4</v>
      </c>
      <c r="GW47">
        <v>14.8</v>
      </c>
      <c r="GX47">
        <v>80</v>
      </c>
      <c r="GY47">
        <v>23400</v>
      </c>
      <c r="GZ47">
        <v>32600</v>
      </c>
      <c r="HA47">
        <v>44300</v>
      </c>
      <c r="HB47">
        <v>775</v>
      </c>
      <c r="HC47">
        <v>57.9</v>
      </c>
      <c r="HD47">
        <v>325</v>
      </c>
      <c r="HE47">
        <v>21.4</v>
      </c>
      <c r="HF47">
        <v>2.2000000000000002</v>
      </c>
      <c r="HG47">
        <v>13.8</v>
      </c>
      <c r="HH47">
        <v>16.899999999999999</v>
      </c>
      <c r="HI47">
        <v>18.5</v>
      </c>
      <c r="HJ47">
        <v>100</v>
      </c>
      <c r="HK47">
        <v>35300</v>
      </c>
      <c r="HL47">
        <v>48300</v>
      </c>
      <c r="HM47">
        <v>63300</v>
      </c>
      <c r="HN47">
        <v>405</v>
      </c>
      <c r="HO47">
        <v>51.5</v>
      </c>
      <c r="HP47">
        <v>195</v>
      </c>
      <c r="HQ47">
        <v>23.7</v>
      </c>
      <c r="HR47">
        <v>2.4</v>
      </c>
      <c r="HS47">
        <v>21.5</v>
      </c>
      <c r="HT47">
        <v>21.9</v>
      </c>
      <c r="HU47">
        <v>22.4</v>
      </c>
      <c r="HV47">
        <v>75</v>
      </c>
      <c r="HW47">
        <v>27800</v>
      </c>
      <c r="HX47">
        <v>52900</v>
      </c>
      <c r="HY47">
        <v>80000</v>
      </c>
      <c r="HZ47">
        <v>590</v>
      </c>
      <c r="IA47">
        <v>33.200000000000003</v>
      </c>
      <c r="IB47">
        <v>395</v>
      </c>
      <c r="IC47">
        <v>7.7</v>
      </c>
      <c r="ID47">
        <v>0.5</v>
      </c>
      <c r="IE47">
        <v>5.2</v>
      </c>
      <c r="IF47">
        <v>10.6</v>
      </c>
      <c r="IG47">
        <v>58.6</v>
      </c>
      <c r="IH47">
        <v>30</v>
      </c>
      <c r="II47">
        <v>28200</v>
      </c>
      <c r="IJ47">
        <v>35800</v>
      </c>
      <c r="IK47">
        <v>42600</v>
      </c>
      <c r="IL47">
        <v>540</v>
      </c>
      <c r="IM47">
        <v>63.1</v>
      </c>
      <c r="IN47">
        <v>200</v>
      </c>
      <c r="IO47">
        <v>21</v>
      </c>
      <c r="IP47">
        <v>2.1</v>
      </c>
      <c r="IQ47">
        <v>7.4</v>
      </c>
      <c r="IR47">
        <v>9.4</v>
      </c>
      <c r="IS47">
        <v>13.8</v>
      </c>
      <c r="IT47">
        <v>35</v>
      </c>
      <c r="IU47">
        <v>19600</v>
      </c>
      <c r="IV47">
        <v>28900</v>
      </c>
      <c r="IW47">
        <v>40800</v>
      </c>
      <c r="IX47">
        <v>380</v>
      </c>
      <c r="IY47">
        <v>57.8</v>
      </c>
      <c r="IZ47">
        <v>160</v>
      </c>
      <c r="JA47">
        <v>24.9</v>
      </c>
      <c r="JB47">
        <v>1.8</v>
      </c>
      <c r="JC47">
        <v>12.5</v>
      </c>
      <c r="JD47">
        <v>14.1</v>
      </c>
      <c r="JE47">
        <v>15.6</v>
      </c>
      <c r="JF47">
        <v>45</v>
      </c>
      <c r="JG47">
        <v>37900</v>
      </c>
      <c r="JH47">
        <v>46800</v>
      </c>
      <c r="JI47">
        <v>60500</v>
      </c>
      <c r="JJ47">
        <v>205</v>
      </c>
      <c r="JK47">
        <v>51</v>
      </c>
      <c r="JL47">
        <v>100</v>
      </c>
      <c r="JM47">
        <v>24</v>
      </c>
      <c r="JN47">
        <v>2.5</v>
      </c>
      <c r="JO47">
        <v>22.5</v>
      </c>
      <c r="JP47">
        <v>22.5</v>
      </c>
      <c r="JQ47">
        <v>22.5</v>
      </c>
      <c r="JR47">
        <v>40</v>
      </c>
      <c r="JS47">
        <v>22500</v>
      </c>
      <c r="JT47">
        <v>39200</v>
      </c>
      <c r="JU47">
        <v>81900</v>
      </c>
      <c r="JV47">
        <v>605</v>
      </c>
      <c r="JW47">
        <v>35.6</v>
      </c>
      <c r="JX47">
        <v>390</v>
      </c>
      <c r="JY47">
        <v>8.5</v>
      </c>
      <c r="JZ47">
        <v>1.5</v>
      </c>
      <c r="KA47">
        <v>6.6</v>
      </c>
      <c r="KB47">
        <v>12</v>
      </c>
      <c r="KC47">
        <v>54.4</v>
      </c>
      <c r="KD47">
        <v>35</v>
      </c>
      <c r="KE47">
        <v>22000</v>
      </c>
      <c r="KF47">
        <v>29300</v>
      </c>
      <c r="KG47">
        <v>33400</v>
      </c>
      <c r="KH47">
        <v>525</v>
      </c>
      <c r="KI47">
        <v>67.400000000000006</v>
      </c>
      <c r="KJ47">
        <v>170</v>
      </c>
      <c r="KK47">
        <v>15.5</v>
      </c>
      <c r="KL47">
        <v>1.2</v>
      </c>
      <c r="KM47">
        <v>8.6</v>
      </c>
      <c r="KN47">
        <v>11.6</v>
      </c>
      <c r="KO47">
        <v>15.9</v>
      </c>
      <c r="KP47">
        <v>45</v>
      </c>
      <c r="KQ47">
        <v>26700</v>
      </c>
      <c r="KR47">
        <v>34000</v>
      </c>
      <c r="KS47">
        <v>47500</v>
      </c>
      <c r="KT47">
        <v>395</v>
      </c>
      <c r="KU47">
        <v>58.1</v>
      </c>
      <c r="KV47">
        <v>165</v>
      </c>
      <c r="KW47">
        <v>18</v>
      </c>
      <c r="KX47">
        <v>2.6</v>
      </c>
      <c r="KY47">
        <v>15</v>
      </c>
      <c r="KZ47">
        <v>19.5</v>
      </c>
      <c r="LA47">
        <v>21.4</v>
      </c>
      <c r="LB47">
        <v>55</v>
      </c>
      <c r="LC47">
        <v>29800</v>
      </c>
      <c r="LD47">
        <v>48500</v>
      </c>
      <c r="LE47">
        <v>67200</v>
      </c>
      <c r="LF47">
        <v>200</v>
      </c>
      <c r="LG47">
        <v>52.1</v>
      </c>
      <c r="LH47">
        <v>95</v>
      </c>
      <c r="LI47">
        <v>23.4</v>
      </c>
      <c r="LJ47">
        <v>2.2999999999999998</v>
      </c>
      <c r="LK47">
        <v>20.399999999999999</v>
      </c>
      <c r="LL47">
        <v>21.2</v>
      </c>
      <c r="LM47">
        <v>22.2</v>
      </c>
      <c r="LN47">
        <v>35</v>
      </c>
      <c r="LO47">
        <v>36700</v>
      </c>
      <c r="LP47">
        <v>59800</v>
      </c>
      <c r="LQ47">
        <v>80000</v>
      </c>
      <c r="LR47">
        <v>1035</v>
      </c>
      <c r="LS47">
        <v>38.799999999999997</v>
      </c>
      <c r="LT47">
        <v>635</v>
      </c>
      <c r="LU47">
        <v>9.1999999999999993</v>
      </c>
      <c r="LV47">
        <v>1.9</v>
      </c>
      <c r="LW47">
        <v>5</v>
      </c>
      <c r="LX47">
        <v>10.8</v>
      </c>
      <c r="LY47">
        <v>50.1</v>
      </c>
      <c r="LZ47">
        <v>50</v>
      </c>
      <c r="MA47">
        <v>23500</v>
      </c>
      <c r="MB47">
        <v>31900</v>
      </c>
      <c r="MC47">
        <v>44800</v>
      </c>
      <c r="MD47">
        <v>1035</v>
      </c>
      <c r="ME47">
        <v>38.799999999999997</v>
      </c>
      <c r="MF47">
        <v>635</v>
      </c>
      <c r="MG47">
        <v>9.1999999999999993</v>
      </c>
      <c r="MH47">
        <v>1.9</v>
      </c>
      <c r="MI47">
        <v>5</v>
      </c>
      <c r="MJ47">
        <v>10.8</v>
      </c>
      <c r="MK47">
        <v>50.1</v>
      </c>
      <c r="ML47">
        <v>50</v>
      </c>
      <c r="MM47">
        <v>23500</v>
      </c>
      <c r="MN47">
        <v>31900</v>
      </c>
      <c r="MO47">
        <v>44800</v>
      </c>
      <c r="MP47">
        <v>915</v>
      </c>
      <c r="MQ47">
        <v>58.3</v>
      </c>
      <c r="MR47">
        <v>385</v>
      </c>
      <c r="MS47">
        <v>19.600000000000001</v>
      </c>
      <c r="MT47">
        <v>3</v>
      </c>
      <c r="MU47">
        <v>11.7</v>
      </c>
      <c r="MV47">
        <v>14.8</v>
      </c>
      <c r="MW47">
        <v>19.100000000000001</v>
      </c>
      <c r="MX47">
        <v>100</v>
      </c>
      <c r="MY47">
        <v>25300</v>
      </c>
      <c r="MZ47">
        <v>33700</v>
      </c>
      <c r="NA47">
        <v>48400</v>
      </c>
      <c r="NB47">
        <v>645</v>
      </c>
      <c r="NC47">
        <v>55.2</v>
      </c>
      <c r="ND47">
        <v>290</v>
      </c>
      <c r="NE47">
        <v>19.8</v>
      </c>
      <c r="NF47">
        <v>2.2000000000000002</v>
      </c>
      <c r="NG47">
        <v>18.7</v>
      </c>
      <c r="NH47">
        <v>20.9</v>
      </c>
      <c r="NI47">
        <v>22.8</v>
      </c>
      <c r="NJ47">
        <v>110</v>
      </c>
      <c r="NK47">
        <v>29500</v>
      </c>
      <c r="NL47">
        <v>42200</v>
      </c>
      <c r="NM47">
        <v>59100</v>
      </c>
      <c r="NN47">
        <v>330</v>
      </c>
      <c r="NO47">
        <v>57.7</v>
      </c>
      <c r="NP47">
        <v>140</v>
      </c>
      <c r="NQ47">
        <v>19.3</v>
      </c>
      <c r="NR47">
        <v>2.2000000000000002</v>
      </c>
      <c r="NS47">
        <v>19</v>
      </c>
      <c r="NT47">
        <v>20.2</v>
      </c>
      <c r="NU47">
        <v>20.9</v>
      </c>
      <c r="NV47">
        <v>55</v>
      </c>
      <c r="NW47">
        <v>23900</v>
      </c>
      <c r="NX47">
        <v>50400</v>
      </c>
      <c r="NY47">
        <v>86900</v>
      </c>
      <c r="NZ47">
        <v>495</v>
      </c>
      <c r="OA47">
        <v>38</v>
      </c>
      <c r="OB47">
        <v>305</v>
      </c>
      <c r="OC47">
        <v>8.6</v>
      </c>
      <c r="OD47">
        <v>1.7</v>
      </c>
      <c r="OE47">
        <v>4.3</v>
      </c>
      <c r="OF47">
        <v>9.3000000000000007</v>
      </c>
      <c r="OG47">
        <v>51.7</v>
      </c>
      <c r="OH47">
        <v>20</v>
      </c>
      <c r="OI47">
        <v>28300</v>
      </c>
      <c r="OJ47">
        <v>33600</v>
      </c>
      <c r="OK47">
        <v>47400</v>
      </c>
      <c r="OL47">
        <v>460</v>
      </c>
      <c r="OM47">
        <v>57.6</v>
      </c>
      <c r="ON47">
        <v>195</v>
      </c>
      <c r="OO47">
        <v>21.3</v>
      </c>
      <c r="OP47">
        <v>3.2</v>
      </c>
      <c r="OQ47">
        <v>11.1</v>
      </c>
      <c r="OR47">
        <v>13.4</v>
      </c>
      <c r="OS47">
        <v>17.899999999999999</v>
      </c>
      <c r="OT47">
        <v>50</v>
      </c>
      <c r="OU47">
        <v>22600</v>
      </c>
      <c r="OV47">
        <v>32100</v>
      </c>
      <c r="OW47">
        <v>43900</v>
      </c>
      <c r="OX47">
        <v>330</v>
      </c>
      <c r="OY47">
        <v>55.5</v>
      </c>
      <c r="OZ47">
        <v>145</v>
      </c>
      <c r="PA47">
        <v>23.2</v>
      </c>
      <c r="PB47">
        <v>2</v>
      </c>
      <c r="PC47">
        <v>16.5</v>
      </c>
      <c r="PD47">
        <v>17.899999999999999</v>
      </c>
      <c r="PE47">
        <v>19.399999999999999</v>
      </c>
      <c r="PF47">
        <v>50</v>
      </c>
      <c r="PG47">
        <v>25300</v>
      </c>
      <c r="PH47">
        <v>35400</v>
      </c>
      <c r="PI47">
        <v>56000</v>
      </c>
      <c r="PJ47">
        <v>165</v>
      </c>
      <c r="PK47">
        <v>60.3</v>
      </c>
      <c r="PL47">
        <v>65</v>
      </c>
      <c r="PM47">
        <v>17.5</v>
      </c>
      <c r="PN47">
        <v>2.9</v>
      </c>
      <c r="PO47">
        <v>18</v>
      </c>
      <c r="PP47">
        <v>18.600000000000001</v>
      </c>
      <c r="PQ47">
        <v>19.399999999999999</v>
      </c>
      <c r="PR47">
        <v>25</v>
      </c>
      <c r="PS47">
        <v>29500</v>
      </c>
      <c r="PT47">
        <v>46100</v>
      </c>
      <c r="PU47">
        <v>67200</v>
      </c>
      <c r="PV47">
        <v>540</v>
      </c>
      <c r="PW47">
        <v>39.6</v>
      </c>
      <c r="PX47">
        <v>325</v>
      </c>
      <c r="PY47">
        <v>9.6999999999999993</v>
      </c>
      <c r="PZ47">
        <v>2</v>
      </c>
      <c r="QA47">
        <v>5.7</v>
      </c>
      <c r="QB47">
        <v>12.1</v>
      </c>
      <c r="QC47">
        <v>48.7</v>
      </c>
      <c r="QD47">
        <v>30</v>
      </c>
      <c r="QE47">
        <v>20000</v>
      </c>
      <c r="QF47">
        <v>28000</v>
      </c>
      <c r="QG47">
        <v>41500</v>
      </c>
      <c r="QH47">
        <v>460</v>
      </c>
      <c r="QI47">
        <v>59</v>
      </c>
      <c r="QJ47">
        <v>190</v>
      </c>
      <c r="QK47">
        <v>17.899999999999999</v>
      </c>
      <c r="QL47">
        <v>2.9</v>
      </c>
      <c r="QM47">
        <v>12.3</v>
      </c>
      <c r="QN47">
        <v>16.3</v>
      </c>
      <c r="QO47">
        <v>20.2</v>
      </c>
      <c r="QP47">
        <v>50</v>
      </c>
      <c r="QQ47">
        <v>27400</v>
      </c>
      <c r="QR47">
        <v>34000</v>
      </c>
      <c r="QS47">
        <v>48400</v>
      </c>
      <c r="QT47">
        <v>460</v>
      </c>
      <c r="QU47">
        <v>60</v>
      </c>
      <c r="QV47">
        <v>185</v>
      </c>
      <c r="QW47">
        <v>21.8</v>
      </c>
      <c r="QX47">
        <v>1.7</v>
      </c>
      <c r="QY47">
        <v>12.8</v>
      </c>
      <c r="QZ47">
        <v>14.1</v>
      </c>
      <c r="RA47">
        <v>16.600000000000001</v>
      </c>
      <c r="RB47">
        <v>55</v>
      </c>
      <c r="RC47">
        <v>28000</v>
      </c>
      <c r="RD47">
        <v>37800</v>
      </c>
      <c r="RE47">
        <v>56100</v>
      </c>
      <c r="RF47">
        <v>170</v>
      </c>
      <c r="RG47">
        <v>55.1</v>
      </c>
      <c r="RH47">
        <v>75</v>
      </c>
      <c r="RI47">
        <v>21</v>
      </c>
      <c r="RJ47">
        <v>1.5</v>
      </c>
      <c r="RK47">
        <v>20</v>
      </c>
      <c r="RL47">
        <v>21.7</v>
      </c>
      <c r="RM47">
        <v>22.3</v>
      </c>
      <c r="RN47">
        <v>30</v>
      </c>
      <c r="RO47">
        <v>22100</v>
      </c>
      <c r="RP47">
        <v>53400</v>
      </c>
      <c r="RQ47">
        <v>89600</v>
      </c>
    </row>
    <row r="48" spans="2:485" x14ac:dyDescent="0.45">
      <c r="B48"/>
      <c r="E48" t="s">
        <v>1736</v>
      </c>
      <c r="F48" t="s">
        <v>1737</v>
      </c>
      <c r="G48" t="s">
        <v>1738</v>
      </c>
      <c r="H48" t="s">
        <v>1739</v>
      </c>
      <c r="I48" t="s">
        <v>1740</v>
      </c>
      <c r="J48" t="s">
        <v>1741</v>
      </c>
      <c r="K48" t="s">
        <v>1742</v>
      </c>
      <c r="L48" t="s">
        <v>1743</v>
      </c>
      <c r="M48" t="s">
        <v>1744</v>
      </c>
      <c r="N48" t="s">
        <v>1745</v>
      </c>
      <c r="O48" t="s">
        <v>1746</v>
      </c>
      <c r="P48" t="s">
        <v>1747</v>
      </c>
      <c r="Q48" t="s">
        <v>1748</v>
      </c>
      <c r="R48" t="s">
        <v>1749</v>
      </c>
      <c r="S48" t="s">
        <v>1750</v>
      </c>
      <c r="T48" t="s">
        <v>1751</v>
      </c>
      <c r="U48" t="s">
        <v>1752</v>
      </c>
      <c r="V48" t="s">
        <v>1753</v>
      </c>
      <c r="W48" t="s">
        <v>1754</v>
      </c>
      <c r="X48" t="s">
        <v>1755</v>
      </c>
      <c r="Y48" t="s">
        <v>1756</v>
      </c>
      <c r="Z48" t="s">
        <v>1757</v>
      </c>
      <c r="AA48" t="s">
        <v>1758</v>
      </c>
      <c r="AB48" t="s">
        <v>1759</v>
      </c>
      <c r="AC48" t="s">
        <v>1760</v>
      </c>
      <c r="AD48" t="s">
        <v>1761</v>
      </c>
      <c r="AE48" t="s">
        <v>1762</v>
      </c>
      <c r="AF48" t="s">
        <v>1763</v>
      </c>
      <c r="AG48" t="s">
        <v>1764</v>
      </c>
      <c r="AH48" t="s">
        <v>1765</v>
      </c>
      <c r="AI48" t="s">
        <v>1766</v>
      </c>
      <c r="AJ48" t="s">
        <v>1767</v>
      </c>
      <c r="AK48" t="s">
        <v>1768</v>
      </c>
      <c r="AL48" t="s">
        <v>1769</v>
      </c>
      <c r="AM48" t="s">
        <v>1770</v>
      </c>
      <c r="AN48" t="s">
        <v>1747</v>
      </c>
      <c r="AO48" t="s">
        <v>1771</v>
      </c>
      <c r="AP48">
        <v>1155</v>
      </c>
      <c r="AQ48">
        <v>21.4</v>
      </c>
      <c r="AR48">
        <v>910</v>
      </c>
      <c r="AS48">
        <v>13.5</v>
      </c>
      <c r="AT48">
        <v>5.4</v>
      </c>
      <c r="AU48">
        <v>30.1</v>
      </c>
      <c r="AV48">
        <v>41.2</v>
      </c>
      <c r="AW48">
        <v>59.7</v>
      </c>
      <c r="AX48">
        <v>330</v>
      </c>
      <c r="AY48">
        <v>23600</v>
      </c>
      <c r="AZ48">
        <v>27400</v>
      </c>
      <c r="BA48">
        <v>31800</v>
      </c>
      <c r="BB48">
        <v>1270</v>
      </c>
      <c r="BC48">
        <v>36.799999999999997</v>
      </c>
      <c r="BD48">
        <v>800</v>
      </c>
      <c r="BE48">
        <v>19</v>
      </c>
      <c r="BF48">
        <v>4.4000000000000004</v>
      </c>
      <c r="BG48">
        <v>27.3</v>
      </c>
      <c r="BH48">
        <v>34.6</v>
      </c>
      <c r="BI48">
        <v>39.700000000000003</v>
      </c>
      <c r="BJ48">
        <v>335</v>
      </c>
      <c r="BK48">
        <v>25900</v>
      </c>
      <c r="BL48">
        <v>31600</v>
      </c>
      <c r="BM48">
        <v>40200</v>
      </c>
      <c r="BN48">
        <v>1165</v>
      </c>
      <c r="BO48">
        <v>48.1</v>
      </c>
      <c r="BP48">
        <v>605</v>
      </c>
      <c r="BQ48">
        <v>17.899999999999999</v>
      </c>
      <c r="BR48">
        <v>3.4</v>
      </c>
      <c r="BS48">
        <v>23.1</v>
      </c>
      <c r="BT48">
        <v>27.9</v>
      </c>
      <c r="BU48">
        <v>30.6</v>
      </c>
      <c r="BV48">
        <v>255</v>
      </c>
      <c r="BW48">
        <v>27100</v>
      </c>
      <c r="BX48">
        <v>33800</v>
      </c>
      <c r="BY48">
        <v>44600</v>
      </c>
      <c r="BZ48">
        <v>985</v>
      </c>
      <c r="CA48">
        <v>61.3</v>
      </c>
      <c r="CB48">
        <v>380</v>
      </c>
      <c r="CC48">
        <v>18.399999999999999</v>
      </c>
      <c r="CD48">
        <v>2.7</v>
      </c>
      <c r="CE48">
        <v>16.5</v>
      </c>
      <c r="CF48">
        <v>17.3</v>
      </c>
      <c r="CG48">
        <v>17.600000000000001</v>
      </c>
      <c r="CH48">
        <v>145</v>
      </c>
      <c r="CI48">
        <v>27700</v>
      </c>
      <c r="CJ48">
        <v>41100</v>
      </c>
      <c r="CK48">
        <v>54700</v>
      </c>
      <c r="CL48">
        <v>190</v>
      </c>
      <c r="CM48">
        <v>19.7</v>
      </c>
      <c r="CN48">
        <v>155</v>
      </c>
      <c r="CO48">
        <v>8.4</v>
      </c>
      <c r="CP48">
        <v>7.4</v>
      </c>
      <c r="CQ48">
        <v>37.700000000000003</v>
      </c>
      <c r="CR48">
        <v>53.5</v>
      </c>
      <c r="CS48">
        <v>64.5</v>
      </c>
      <c r="CT48">
        <v>65</v>
      </c>
      <c r="CU48">
        <v>24200</v>
      </c>
      <c r="CV48">
        <v>27700</v>
      </c>
      <c r="CW48">
        <v>32100</v>
      </c>
      <c r="CX48">
        <v>210</v>
      </c>
      <c r="CY48">
        <v>33.5</v>
      </c>
      <c r="CZ48">
        <v>140</v>
      </c>
      <c r="DA48">
        <v>19.3</v>
      </c>
      <c r="DB48">
        <v>4.4000000000000004</v>
      </c>
      <c r="DC48">
        <v>31.4</v>
      </c>
      <c r="DD48">
        <v>38.299999999999997</v>
      </c>
      <c r="DE48">
        <v>42.7</v>
      </c>
      <c r="DF48">
        <v>65</v>
      </c>
      <c r="DG48">
        <v>25700</v>
      </c>
      <c r="DH48">
        <v>30300</v>
      </c>
      <c r="DI48">
        <v>44100</v>
      </c>
      <c r="DJ48">
        <v>205</v>
      </c>
      <c r="DK48">
        <v>43.7</v>
      </c>
      <c r="DL48">
        <v>115</v>
      </c>
      <c r="DM48">
        <v>19.600000000000001</v>
      </c>
      <c r="DN48">
        <v>3.4</v>
      </c>
      <c r="DO48">
        <v>25.6</v>
      </c>
      <c r="DP48">
        <v>31.3</v>
      </c>
      <c r="DQ48">
        <v>33.299999999999997</v>
      </c>
      <c r="DR48">
        <v>55</v>
      </c>
      <c r="DS48">
        <v>20600</v>
      </c>
      <c r="DT48">
        <v>28500</v>
      </c>
      <c r="DU48">
        <v>40600</v>
      </c>
      <c r="DV48">
        <v>190</v>
      </c>
      <c r="DW48">
        <v>59.3</v>
      </c>
      <c r="DX48">
        <v>75</v>
      </c>
      <c r="DY48">
        <v>23.2</v>
      </c>
      <c r="DZ48">
        <v>5.6</v>
      </c>
      <c r="EA48">
        <v>9.8000000000000007</v>
      </c>
      <c r="EB48">
        <v>11.4</v>
      </c>
      <c r="EC48">
        <v>11.9</v>
      </c>
      <c r="ED48">
        <v>15</v>
      </c>
      <c r="EE48">
        <v>11000</v>
      </c>
      <c r="EF48">
        <v>35000</v>
      </c>
      <c r="EG48">
        <v>46200</v>
      </c>
      <c r="EH48">
        <v>965</v>
      </c>
      <c r="EI48">
        <v>21.7</v>
      </c>
      <c r="EJ48">
        <v>755</v>
      </c>
      <c r="EK48">
        <v>14.5</v>
      </c>
      <c r="EL48">
        <v>5</v>
      </c>
      <c r="EM48">
        <v>28.6</v>
      </c>
      <c r="EN48">
        <v>38.700000000000003</v>
      </c>
      <c r="EO48">
        <v>58.8</v>
      </c>
      <c r="EP48">
        <v>265</v>
      </c>
      <c r="EQ48">
        <v>23200</v>
      </c>
      <c r="ER48">
        <v>27300</v>
      </c>
      <c r="ES48">
        <v>31700</v>
      </c>
      <c r="ET48">
        <v>1060</v>
      </c>
      <c r="EU48">
        <v>37.5</v>
      </c>
      <c r="EV48">
        <v>660</v>
      </c>
      <c r="EW48">
        <v>18.899999999999999</v>
      </c>
      <c r="EX48">
        <v>4.4000000000000004</v>
      </c>
      <c r="EY48">
        <v>26.5</v>
      </c>
      <c r="EZ48">
        <v>33.9</v>
      </c>
      <c r="FA48">
        <v>39.1</v>
      </c>
      <c r="FB48">
        <v>275</v>
      </c>
      <c r="FC48">
        <v>26000</v>
      </c>
      <c r="FD48">
        <v>31900</v>
      </c>
      <c r="FE48">
        <v>40000</v>
      </c>
      <c r="FF48">
        <v>960</v>
      </c>
      <c r="FG48">
        <v>49.1</v>
      </c>
      <c r="FH48">
        <v>490</v>
      </c>
      <c r="FI48">
        <v>17.5</v>
      </c>
      <c r="FJ48">
        <v>3.4</v>
      </c>
      <c r="FK48">
        <v>22.5</v>
      </c>
      <c r="FL48">
        <v>27.1</v>
      </c>
      <c r="FM48">
        <v>30</v>
      </c>
      <c r="FN48">
        <v>205</v>
      </c>
      <c r="FO48">
        <v>28200</v>
      </c>
      <c r="FP48">
        <v>35100</v>
      </c>
      <c r="FQ48">
        <v>45400</v>
      </c>
      <c r="FR48">
        <v>800</v>
      </c>
      <c r="FS48">
        <v>61.8</v>
      </c>
      <c r="FT48">
        <v>305</v>
      </c>
      <c r="FU48">
        <v>17.3</v>
      </c>
      <c r="FV48">
        <v>2</v>
      </c>
      <c r="FW48">
        <v>18</v>
      </c>
      <c r="FX48">
        <v>18.7</v>
      </c>
      <c r="FY48">
        <v>19</v>
      </c>
      <c r="FZ48">
        <v>125</v>
      </c>
      <c r="GA48">
        <v>27800</v>
      </c>
      <c r="GB48">
        <v>42300</v>
      </c>
      <c r="GC48">
        <v>55500</v>
      </c>
      <c r="GD48">
        <v>1195</v>
      </c>
      <c r="GE48">
        <v>21.5</v>
      </c>
      <c r="GF48">
        <v>940</v>
      </c>
      <c r="GG48">
        <v>12.1</v>
      </c>
      <c r="GH48">
        <v>4.8</v>
      </c>
      <c r="GI48">
        <v>31.3</v>
      </c>
      <c r="GJ48">
        <v>42.7</v>
      </c>
      <c r="GK48">
        <v>61.6</v>
      </c>
      <c r="GL48">
        <v>355</v>
      </c>
      <c r="GM48">
        <v>22100</v>
      </c>
      <c r="GN48">
        <v>27000</v>
      </c>
      <c r="GO48">
        <v>32000</v>
      </c>
      <c r="GP48">
        <v>1175</v>
      </c>
      <c r="GQ48">
        <v>45.6</v>
      </c>
      <c r="GR48">
        <v>640</v>
      </c>
      <c r="GS48">
        <v>16.7</v>
      </c>
      <c r="GT48">
        <v>3.7</v>
      </c>
      <c r="GU48">
        <v>22.6</v>
      </c>
      <c r="GV48">
        <v>27.9</v>
      </c>
      <c r="GW48">
        <v>34</v>
      </c>
      <c r="GX48">
        <v>255</v>
      </c>
      <c r="GY48">
        <v>23500</v>
      </c>
      <c r="GZ48">
        <v>29900</v>
      </c>
      <c r="HA48">
        <v>37500</v>
      </c>
      <c r="HB48">
        <v>1175</v>
      </c>
      <c r="HC48">
        <v>49.1</v>
      </c>
      <c r="HD48">
        <v>600</v>
      </c>
      <c r="HE48">
        <v>21</v>
      </c>
      <c r="HF48">
        <v>2.2999999999999998</v>
      </c>
      <c r="HG48">
        <v>21.4</v>
      </c>
      <c r="HH48">
        <v>25.1</v>
      </c>
      <c r="HI48">
        <v>27.6</v>
      </c>
      <c r="HJ48">
        <v>240</v>
      </c>
      <c r="HK48">
        <v>25400</v>
      </c>
      <c r="HL48">
        <v>34200</v>
      </c>
      <c r="HM48">
        <v>44600</v>
      </c>
      <c r="HN48">
        <v>1075</v>
      </c>
      <c r="HO48">
        <v>59.6</v>
      </c>
      <c r="HP48">
        <v>435</v>
      </c>
      <c r="HQ48">
        <v>23.2</v>
      </c>
      <c r="HR48">
        <v>1.5</v>
      </c>
      <c r="HS48">
        <v>14.3</v>
      </c>
      <c r="HT48">
        <v>14.7</v>
      </c>
      <c r="HU48">
        <v>15.7</v>
      </c>
      <c r="HV48">
        <v>130</v>
      </c>
      <c r="HW48">
        <v>30500</v>
      </c>
      <c r="HX48">
        <v>41700</v>
      </c>
      <c r="HY48">
        <v>63700</v>
      </c>
      <c r="HZ48">
        <v>185</v>
      </c>
      <c r="IA48">
        <v>18.100000000000001</v>
      </c>
      <c r="IB48">
        <v>150</v>
      </c>
      <c r="IC48">
        <v>9</v>
      </c>
      <c r="ID48">
        <v>4.9000000000000004</v>
      </c>
      <c r="IE48">
        <v>34.700000000000003</v>
      </c>
      <c r="IF48">
        <v>52.3</v>
      </c>
      <c r="IG48">
        <v>68</v>
      </c>
      <c r="IH48">
        <v>65</v>
      </c>
      <c r="II48">
        <v>20000</v>
      </c>
      <c r="IJ48">
        <v>26200</v>
      </c>
      <c r="IK48">
        <v>30400</v>
      </c>
      <c r="IL48">
        <v>215</v>
      </c>
      <c r="IM48">
        <v>44.7</v>
      </c>
      <c r="IN48">
        <v>120</v>
      </c>
      <c r="IO48">
        <v>14.7</v>
      </c>
      <c r="IP48">
        <v>2.7</v>
      </c>
      <c r="IQ48">
        <v>25.8</v>
      </c>
      <c r="IR48">
        <v>32.1</v>
      </c>
      <c r="IS48">
        <v>37.9</v>
      </c>
      <c r="IT48">
        <v>55</v>
      </c>
      <c r="IU48">
        <v>24200</v>
      </c>
      <c r="IV48">
        <v>28600</v>
      </c>
      <c r="IW48">
        <v>34800</v>
      </c>
      <c r="IX48">
        <v>240</v>
      </c>
      <c r="IY48">
        <v>50.8</v>
      </c>
      <c r="IZ48">
        <v>115</v>
      </c>
      <c r="JA48">
        <v>22.4</v>
      </c>
      <c r="JB48">
        <v>2.1</v>
      </c>
      <c r="JC48">
        <v>20.2</v>
      </c>
      <c r="JD48">
        <v>23.4</v>
      </c>
      <c r="JE48">
        <v>24.7</v>
      </c>
      <c r="JF48">
        <v>45</v>
      </c>
      <c r="JG48">
        <v>23800</v>
      </c>
      <c r="JH48">
        <v>27900</v>
      </c>
      <c r="JI48">
        <v>36800</v>
      </c>
      <c r="JJ48">
        <v>170</v>
      </c>
      <c r="JK48">
        <v>55.2</v>
      </c>
      <c r="JL48">
        <v>75</v>
      </c>
      <c r="JM48">
        <v>26.5</v>
      </c>
      <c r="JN48">
        <v>2.7</v>
      </c>
      <c r="JO48">
        <v>14.2</v>
      </c>
      <c r="JP48">
        <v>14.5</v>
      </c>
      <c r="JQ48">
        <v>15.7</v>
      </c>
      <c r="JR48">
        <v>20</v>
      </c>
      <c r="JS48">
        <v>39800</v>
      </c>
      <c r="JT48">
        <v>44600</v>
      </c>
      <c r="JU48">
        <v>66800</v>
      </c>
      <c r="JV48">
        <v>1010</v>
      </c>
      <c r="JW48">
        <v>22.1</v>
      </c>
      <c r="JX48">
        <v>790</v>
      </c>
      <c r="JY48">
        <v>12.7</v>
      </c>
      <c r="JZ48">
        <v>4.8</v>
      </c>
      <c r="KA48">
        <v>30.7</v>
      </c>
      <c r="KB48">
        <v>41</v>
      </c>
      <c r="KC48">
        <v>60.4</v>
      </c>
      <c r="KD48">
        <v>290</v>
      </c>
      <c r="KE48">
        <v>22500</v>
      </c>
      <c r="KF48">
        <v>27200</v>
      </c>
      <c r="KG48">
        <v>32200</v>
      </c>
      <c r="KH48">
        <v>960</v>
      </c>
      <c r="KI48">
        <v>45.8</v>
      </c>
      <c r="KJ48">
        <v>520</v>
      </c>
      <c r="KK48">
        <v>17.2</v>
      </c>
      <c r="KL48">
        <v>3.9</v>
      </c>
      <c r="KM48">
        <v>21.9</v>
      </c>
      <c r="KN48">
        <v>27</v>
      </c>
      <c r="KO48">
        <v>33.200000000000003</v>
      </c>
      <c r="KP48">
        <v>200</v>
      </c>
      <c r="KQ48">
        <v>23100</v>
      </c>
      <c r="KR48">
        <v>30700</v>
      </c>
      <c r="KS48">
        <v>38000</v>
      </c>
      <c r="KT48">
        <v>940</v>
      </c>
      <c r="KU48">
        <v>48.7</v>
      </c>
      <c r="KV48">
        <v>480</v>
      </c>
      <c r="KW48">
        <v>20.6</v>
      </c>
      <c r="KX48">
        <v>2.2999999999999998</v>
      </c>
      <c r="KY48">
        <v>21.7</v>
      </c>
      <c r="KZ48">
        <v>25.5</v>
      </c>
      <c r="LA48">
        <v>28.4</v>
      </c>
      <c r="LB48">
        <v>195</v>
      </c>
      <c r="LC48">
        <v>26500</v>
      </c>
      <c r="LD48">
        <v>35400</v>
      </c>
      <c r="LE48">
        <v>46200</v>
      </c>
      <c r="LF48">
        <v>910</v>
      </c>
      <c r="LG48">
        <v>60.4</v>
      </c>
      <c r="LH48">
        <v>360</v>
      </c>
      <c r="LI48">
        <v>22.6</v>
      </c>
      <c r="LJ48">
        <v>1.2</v>
      </c>
      <c r="LK48">
        <v>14.3</v>
      </c>
      <c r="LL48">
        <v>14.8</v>
      </c>
      <c r="LM48">
        <v>15.8</v>
      </c>
      <c r="LN48">
        <v>110</v>
      </c>
      <c r="LO48">
        <v>29700</v>
      </c>
      <c r="LP48">
        <v>40600</v>
      </c>
      <c r="LQ48">
        <v>63700</v>
      </c>
      <c r="LR48">
        <v>1270</v>
      </c>
      <c r="LS48">
        <v>30.2</v>
      </c>
      <c r="LT48">
        <v>885</v>
      </c>
      <c r="LU48">
        <v>13.3</v>
      </c>
      <c r="LV48">
        <v>4</v>
      </c>
      <c r="LW48">
        <v>23.6</v>
      </c>
      <c r="LX48">
        <v>33</v>
      </c>
      <c r="LY48">
        <v>52.5</v>
      </c>
      <c r="LZ48">
        <v>280</v>
      </c>
      <c r="MA48">
        <v>21400</v>
      </c>
      <c r="MB48">
        <v>26400</v>
      </c>
      <c r="MC48">
        <v>31600</v>
      </c>
      <c r="MD48">
        <v>1270</v>
      </c>
      <c r="ME48">
        <v>30.2</v>
      </c>
      <c r="MF48">
        <v>885</v>
      </c>
      <c r="MG48">
        <v>13.3</v>
      </c>
      <c r="MH48">
        <v>4</v>
      </c>
      <c r="MI48">
        <v>23.6</v>
      </c>
      <c r="MJ48">
        <v>33</v>
      </c>
      <c r="MK48">
        <v>52.5</v>
      </c>
      <c r="ML48">
        <v>280</v>
      </c>
      <c r="MM48">
        <v>21400</v>
      </c>
      <c r="MN48">
        <v>26400</v>
      </c>
      <c r="MO48">
        <v>31600</v>
      </c>
      <c r="MP48">
        <v>1165</v>
      </c>
      <c r="MQ48">
        <v>47.1</v>
      </c>
      <c r="MR48">
        <v>615</v>
      </c>
      <c r="MS48">
        <v>16.100000000000001</v>
      </c>
      <c r="MT48">
        <v>3.4</v>
      </c>
      <c r="MU48">
        <v>20.7</v>
      </c>
      <c r="MV48">
        <v>27.6</v>
      </c>
      <c r="MW48">
        <v>33.4</v>
      </c>
      <c r="MX48">
        <v>235</v>
      </c>
      <c r="MY48">
        <v>24000</v>
      </c>
      <c r="MZ48">
        <v>29900</v>
      </c>
      <c r="NA48">
        <v>37200</v>
      </c>
      <c r="NB48">
        <v>1025</v>
      </c>
      <c r="NC48">
        <v>49.5</v>
      </c>
      <c r="ND48">
        <v>515</v>
      </c>
      <c r="NE48">
        <v>21.8</v>
      </c>
      <c r="NF48">
        <v>3.1</v>
      </c>
      <c r="NG48">
        <v>18.2</v>
      </c>
      <c r="NH48">
        <v>23</v>
      </c>
      <c r="NI48">
        <v>25.6</v>
      </c>
      <c r="NJ48">
        <v>165</v>
      </c>
      <c r="NK48">
        <v>25100</v>
      </c>
      <c r="NL48">
        <v>33800</v>
      </c>
      <c r="NM48">
        <v>46100</v>
      </c>
      <c r="NN48">
        <v>1155</v>
      </c>
      <c r="NO48">
        <v>61.7</v>
      </c>
      <c r="NP48">
        <v>440</v>
      </c>
      <c r="NQ48">
        <v>22.3</v>
      </c>
      <c r="NR48">
        <v>1.4</v>
      </c>
      <c r="NS48">
        <v>12.7</v>
      </c>
      <c r="NT48">
        <v>13.7</v>
      </c>
      <c r="NU48">
        <v>14.5</v>
      </c>
      <c r="NV48">
        <v>130</v>
      </c>
      <c r="NW48">
        <v>24400</v>
      </c>
      <c r="NX48">
        <v>40500</v>
      </c>
      <c r="NY48">
        <v>54000</v>
      </c>
      <c r="NZ48">
        <v>210</v>
      </c>
      <c r="OA48">
        <v>31.8</v>
      </c>
      <c r="OB48">
        <v>145</v>
      </c>
      <c r="OC48">
        <v>15</v>
      </c>
      <c r="OD48">
        <v>3.6</v>
      </c>
      <c r="OE48">
        <v>28.3</v>
      </c>
      <c r="OF48">
        <v>38</v>
      </c>
      <c r="OG48">
        <v>49.7</v>
      </c>
      <c r="OH48">
        <v>55</v>
      </c>
      <c r="OI48">
        <v>21700</v>
      </c>
      <c r="OJ48">
        <v>25800</v>
      </c>
      <c r="OK48">
        <v>29500</v>
      </c>
      <c r="OL48">
        <v>205</v>
      </c>
      <c r="OM48">
        <v>42.7</v>
      </c>
      <c r="ON48">
        <v>120</v>
      </c>
      <c r="OO48">
        <v>18.399999999999999</v>
      </c>
      <c r="OP48">
        <v>4.8</v>
      </c>
      <c r="OQ48">
        <v>22.5</v>
      </c>
      <c r="OR48">
        <v>28.4</v>
      </c>
      <c r="OS48">
        <v>34</v>
      </c>
      <c r="OT48">
        <v>45</v>
      </c>
      <c r="OU48">
        <v>23600</v>
      </c>
      <c r="OV48">
        <v>28000</v>
      </c>
      <c r="OW48">
        <v>35200</v>
      </c>
      <c r="OX48">
        <v>170</v>
      </c>
      <c r="OY48">
        <v>38.9</v>
      </c>
      <c r="OZ48">
        <v>105</v>
      </c>
      <c r="PA48">
        <v>26.6</v>
      </c>
      <c r="PB48">
        <v>2.9</v>
      </c>
      <c r="PC48">
        <v>20.399999999999999</v>
      </c>
      <c r="PD48">
        <v>28.7</v>
      </c>
      <c r="PE48">
        <v>31.5</v>
      </c>
      <c r="PF48">
        <v>30</v>
      </c>
      <c r="PG48">
        <v>27300</v>
      </c>
      <c r="PH48">
        <v>33600</v>
      </c>
      <c r="PI48">
        <v>52300</v>
      </c>
      <c r="PJ48">
        <v>155</v>
      </c>
      <c r="PK48">
        <v>57.8</v>
      </c>
      <c r="PL48">
        <v>65</v>
      </c>
      <c r="PM48">
        <v>23.8</v>
      </c>
      <c r="PN48">
        <v>1.3</v>
      </c>
      <c r="PO48">
        <v>13.3</v>
      </c>
      <c r="PP48">
        <v>15.9</v>
      </c>
      <c r="PQ48">
        <v>17.100000000000001</v>
      </c>
      <c r="PR48">
        <v>20</v>
      </c>
      <c r="PS48">
        <v>22000</v>
      </c>
      <c r="PT48">
        <v>40100</v>
      </c>
      <c r="PU48">
        <v>48300</v>
      </c>
      <c r="PV48">
        <v>1060</v>
      </c>
      <c r="PW48">
        <v>29.9</v>
      </c>
      <c r="PX48">
        <v>740</v>
      </c>
      <c r="PY48">
        <v>12.9</v>
      </c>
      <c r="PZ48">
        <v>4.0999999999999996</v>
      </c>
      <c r="QA48">
        <v>22.6</v>
      </c>
      <c r="QB48">
        <v>32.1</v>
      </c>
      <c r="QC48">
        <v>53.1</v>
      </c>
      <c r="QD48">
        <v>225</v>
      </c>
      <c r="QE48">
        <v>21100</v>
      </c>
      <c r="QF48">
        <v>26500</v>
      </c>
      <c r="QG48">
        <v>32800</v>
      </c>
      <c r="QH48">
        <v>960</v>
      </c>
      <c r="QI48">
        <v>48</v>
      </c>
      <c r="QJ48">
        <v>500</v>
      </c>
      <c r="QK48">
        <v>15.6</v>
      </c>
      <c r="QL48">
        <v>3.1</v>
      </c>
      <c r="QM48">
        <v>20.399999999999999</v>
      </c>
      <c r="QN48">
        <v>27.4</v>
      </c>
      <c r="QO48">
        <v>33.299999999999997</v>
      </c>
      <c r="QP48">
        <v>190</v>
      </c>
      <c r="QQ48">
        <v>24600</v>
      </c>
      <c r="QR48">
        <v>30400</v>
      </c>
      <c r="QS48">
        <v>38000</v>
      </c>
      <c r="QT48">
        <v>960</v>
      </c>
      <c r="QU48">
        <v>49.1</v>
      </c>
      <c r="QV48">
        <v>490</v>
      </c>
      <c r="QW48">
        <v>17.5</v>
      </c>
      <c r="QX48">
        <v>3.4</v>
      </c>
      <c r="QY48">
        <v>22.5</v>
      </c>
      <c r="QZ48">
        <v>27.1</v>
      </c>
      <c r="RA48">
        <v>30</v>
      </c>
      <c r="RB48">
        <v>205</v>
      </c>
      <c r="RC48">
        <v>28200</v>
      </c>
      <c r="RD48">
        <v>35100</v>
      </c>
      <c r="RE48">
        <v>45400</v>
      </c>
      <c r="RF48">
        <v>1000</v>
      </c>
      <c r="RG48">
        <v>62.4</v>
      </c>
      <c r="RH48">
        <v>375</v>
      </c>
      <c r="RI48">
        <v>22</v>
      </c>
      <c r="RJ48">
        <v>1.4</v>
      </c>
      <c r="RK48">
        <v>12.6</v>
      </c>
      <c r="RL48">
        <v>13.3</v>
      </c>
      <c r="RM48">
        <v>14.1</v>
      </c>
      <c r="RN48">
        <v>110</v>
      </c>
      <c r="RO48">
        <v>26500</v>
      </c>
      <c r="RP48">
        <v>40500</v>
      </c>
      <c r="RQ48">
        <v>54200</v>
      </c>
    </row>
    <row r="49" spans="2:485" x14ac:dyDescent="0.45">
      <c r="B49"/>
      <c r="E49" t="s">
        <v>1772</v>
      </c>
      <c r="F49" t="s">
        <v>1773</v>
      </c>
      <c r="G49" t="s">
        <v>1774</v>
      </c>
      <c r="H49" t="s">
        <v>1775</v>
      </c>
      <c r="I49" t="s">
        <v>1776</v>
      </c>
      <c r="J49" t="s">
        <v>1777</v>
      </c>
      <c r="K49" t="s">
        <v>1778</v>
      </c>
      <c r="L49" t="s">
        <v>1779</v>
      </c>
      <c r="M49" t="s">
        <v>1780</v>
      </c>
      <c r="N49" t="s">
        <v>1781</v>
      </c>
      <c r="O49" t="s">
        <v>1782</v>
      </c>
      <c r="P49" t="s">
        <v>1783</v>
      </c>
      <c r="Q49" t="s">
        <v>1784</v>
      </c>
      <c r="R49" t="s">
        <v>1785</v>
      </c>
      <c r="S49" t="s">
        <v>1786</v>
      </c>
      <c r="T49" t="s">
        <v>1787</v>
      </c>
      <c r="U49" t="s">
        <v>1788</v>
      </c>
      <c r="V49" t="s">
        <v>1789</v>
      </c>
      <c r="W49" t="s">
        <v>1790</v>
      </c>
      <c r="X49" t="s">
        <v>1791</v>
      </c>
      <c r="Y49" t="s">
        <v>1792</v>
      </c>
      <c r="Z49" t="s">
        <v>1793</v>
      </c>
      <c r="AA49" t="s">
        <v>1794</v>
      </c>
      <c r="AB49" t="s">
        <v>1795</v>
      </c>
      <c r="AC49" t="s">
        <v>1796</v>
      </c>
      <c r="AD49" t="s">
        <v>1797</v>
      </c>
      <c r="AE49" t="s">
        <v>1798</v>
      </c>
      <c r="AF49" t="s">
        <v>1799</v>
      </c>
      <c r="AG49" t="s">
        <v>1800</v>
      </c>
      <c r="AH49" t="s">
        <v>1801</v>
      </c>
      <c r="AI49" t="s">
        <v>1802</v>
      </c>
      <c r="AJ49" t="s">
        <v>1803</v>
      </c>
      <c r="AK49" t="s">
        <v>1804</v>
      </c>
      <c r="AL49" t="s">
        <v>1805</v>
      </c>
      <c r="AM49" t="s">
        <v>1806</v>
      </c>
      <c r="AN49" t="s">
        <v>1783</v>
      </c>
      <c r="AO49" t="s">
        <v>1807</v>
      </c>
      <c r="AP49" t="s">
        <v>403</v>
      </c>
      <c r="AQ49" t="s">
        <v>403</v>
      </c>
      <c r="AR49" t="s">
        <v>403</v>
      </c>
      <c r="AS49" t="s">
        <v>403</v>
      </c>
      <c r="AT49" t="s">
        <v>403</v>
      </c>
      <c r="AU49" t="s">
        <v>403</v>
      </c>
      <c r="AV49" t="s">
        <v>403</v>
      </c>
      <c r="AW49" t="s">
        <v>403</v>
      </c>
      <c r="AX49">
        <v>8770</v>
      </c>
      <c r="AY49">
        <v>21100</v>
      </c>
      <c r="AZ49">
        <v>26500</v>
      </c>
      <c r="BA49">
        <v>31500</v>
      </c>
      <c r="BB49" t="s">
        <v>403</v>
      </c>
      <c r="BC49" t="s">
        <v>403</v>
      </c>
      <c r="BD49" t="s">
        <v>403</v>
      </c>
      <c r="BE49" t="s">
        <v>403</v>
      </c>
      <c r="BF49" t="s">
        <v>403</v>
      </c>
      <c r="BG49" t="s">
        <v>403</v>
      </c>
      <c r="BH49" t="s">
        <v>403</v>
      </c>
      <c r="BI49" t="s">
        <v>403</v>
      </c>
      <c r="BJ49">
        <v>8580</v>
      </c>
      <c r="BK49">
        <v>23900</v>
      </c>
      <c r="BL49">
        <v>30800</v>
      </c>
      <c r="BM49">
        <v>38000</v>
      </c>
      <c r="BN49" t="s">
        <v>403</v>
      </c>
      <c r="BO49" t="s">
        <v>403</v>
      </c>
      <c r="BP49" t="s">
        <v>403</v>
      </c>
      <c r="BQ49" t="s">
        <v>403</v>
      </c>
      <c r="BR49" t="s">
        <v>403</v>
      </c>
      <c r="BS49" t="s">
        <v>403</v>
      </c>
      <c r="BT49" t="s">
        <v>403</v>
      </c>
      <c r="BU49" t="s">
        <v>403</v>
      </c>
      <c r="BV49">
        <v>7885</v>
      </c>
      <c r="BW49">
        <v>25800</v>
      </c>
      <c r="BX49">
        <v>34300</v>
      </c>
      <c r="BY49">
        <v>43600</v>
      </c>
      <c r="BZ49" t="s">
        <v>403</v>
      </c>
      <c r="CA49" t="s">
        <v>403</v>
      </c>
      <c r="CB49" t="s">
        <v>403</v>
      </c>
      <c r="CC49" t="s">
        <v>403</v>
      </c>
      <c r="CD49" t="s">
        <v>403</v>
      </c>
      <c r="CE49" t="s">
        <v>403</v>
      </c>
      <c r="CF49" t="s">
        <v>403</v>
      </c>
      <c r="CG49" t="s">
        <v>403</v>
      </c>
      <c r="CH49">
        <v>6665</v>
      </c>
      <c r="CI49">
        <v>29200</v>
      </c>
      <c r="CJ49">
        <v>41200</v>
      </c>
      <c r="CK49">
        <v>54500</v>
      </c>
      <c r="CL49" t="s">
        <v>403</v>
      </c>
      <c r="CM49" t="s">
        <v>403</v>
      </c>
      <c r="CN49" t="s">
        <v>403</v>
      </c>
      <c r="CO49" t="s">
        <v>403</v>
      </c>
      <c r="CP49" t="s">
        <v>403</v>
      </c>
      <c r="CQ49" t="s">
        <v>403</v>
      </c>
      <c r="CR49" t="s">
        <v>403</v>
      </c>
      <c r="CS49" t="s">
        <v>403</v>
      </c>
      <c r="CT49">
        <v>1080</v>
      </c>
      <c r="CU49">
        <v>18500</v>
      </c>
      <c r="CV49">
        <v>25600</v>
      </c>
      <c r="CW49">
        <v>29800</v>
      </c>
      <c r="CX49" t="s">
        <v>403</v>
      </c>
      <c r="CY49" t="s">
        <v>403</v>
      </c>
      <c r="CZ49" t="s">
        <v>403</v>
      </c>
      <c r="DA49" t="s">
        <v>403</v>
      </c>
      <c r="DB49" t="s">
        <v>403</v>
      </c>
      <c r="DC49" t="s">
        <v>403</v>
      </c>
      <c r="DD49" t="s">
        <v>403</v>
      </c>
      <c r="DE49" t="s">
        <v>403</v>
      </c>
      <c r="DF49">
        <v>1115</v>
      </c>
      <c r="DG49">
        <v>22000</v>
      </c>
      <c r="DH49">
        <v>29400</v>
      </c>
      <c r="DI49">
        <v>35800</v>
      </c>
      <c r="DJ49" t="s">
        <v>403</v>
      </c>
      <c r="DK49" t="s">
        <v>403</v>
      </c>
      <c r="DL49" t="s">
        <v>403</v>
      </c>
      <c r="DM49" t="s">
        <v>403</v>
      </c>
      <c r="DN49" t="s">
        <v>403</v>
      </c>
      <c r="DO49" t="s">
        <v>403</v>
      </c>
      <c r="DP49" t="s">
        <v>403</v>
      </c>
      <c r="DQ49" t="s">
        <v>403</v>
      </c>
      <c r="DR49">
        <v>1085</v>
      </c>
      <c r="DS49">
        <v>21600</v>
      </c>
      <c r="DT49">
        <v>30400</v>
      </c>
      <c r="DU49">
        <v>39000</v>
      </c>
      <c r="DV49" t="s">
        <v>403</v>
      </c>
      <c r="DW49" t="s">
        <v>403</v>
      </c>
      <c r="DX49" t="s">
        <v>403</v>
      </c>
      <c r="DY49" t="s">
        <v>403</v>
      </c>
      <c r="DZ49" t="s">
        <v>403</v>
      </c>
      <c r="EA49" t="s">
        <v>403</v>
      </c>
      <c r="EB49" t="s">
        <v>403</v>
      </c>
      <c r="EC49" t="s">
        <v>403</v>
      </c>
      <c r="ED49">
        <v>735</v>
      </c>
      <c r="EE49">
        <v>20900</v>
      </c>
      <c r="EF49">
        <v>34000</v>
      </c>
      <c r="EG49">
        <v>47000</v>
      </c>
      <c r="EH49" t="s">
        <v>403</v>
      </c>
      <c r="EI49" t="s">
        <v>403</v>
      </c>
      <c r="EJ49" t="s">
        <v>403</v>
      </c>
      <c r="EK49" t="s">
        <v>403</v>
      </c>
      <c r="EL49" t="s">
        <v>403</v>
      </c>
      <c r="EM49" t="s">
        <v>403</v>
      </c>
      <c r="EN49" t="s">
        <v>403</v>
      </c>
      <c r="EO49" t="s">
        <v>403</v>
      </c>
      <c r="EP49">
        <v>7690</v>
      </c>
      <c r="EQ49">
        <v>21400</v>
      </c>
      <c r="ER49">
        <v>26600</v>
      </c>
      <c r="ES49">
        <v>31700</v>
      </c>
      <c r="ET49" t="s">
        <v>403</v>
      </c>
      <c r="EU49" t="s">
        <v>403</v>
      </c>
      <c r="EV49" t="s">
        <v>403</v>
      </c>
      <c r="EW49" t="s">
        <v>403</v>
      </c>
      <c r="EX49" t="s">
        <v>403</v>
      </c>
      <c r="EY49" t="s">
        <v>403</v>
      </c>
      <c r="EZ49" t="s">
        <v>403</v>
      </c>
      <c r="FA49" t="s">
        <v>403</v>
      </c>
      <c r="FB49">
        <v>7470</v>
      </c>
      <c r="FC49">
        <v>24100</v>
      </c>
      <c r="FD49">
        <v>31000</v>
      </c>
      <c r="FE49">
        <v>38400</v>
      </c>
      <c r="FF49" t="s">
        <v>403</v>
      </c>
      <c r="FG49" t="s">
        <v>403</v>
      </c>
      <c r="FH49" t="s">
        <v>403</v>
      </c>
      <c r="FI49" t="s">
        <v>403</v>
      </c>
      <c r="FJ49" t="s">
        <v>403</v>
      </c>
      <c r="FK49" t="s">
        <v>403</v>
      </c>
      <c r="FL49" t="s">
        <v>403</v>
      </c>
      <c r="FM49" t="s">
        <v>403</v>
      </c>
      <c r="FN49">
        <v>6800</v>
      </c>
      <c r="FO49">
        <v>26700</v>
      </c>
      <c r="FP49">
        <v>34900</v>
      </c>
      <c r="FQ49">
        <v>44300</v>
      </c>
      <c r="FR49" t="s">
        <v>403</v>
      </c>
      <c r="FS49" t="s">
        <v>403</v>
      </c>
      <c r="FT49" t="s">
        <v>403</v>
      </c>
      <c r="FU49" t="s">
        <v>403</v>
      </c>
      <c r="FV49" t="s">
        <v>403</v>
      </c>
      <c r="FW49" t="s">
        <v>403</v>
      </c>
      <c r="FX49" t="s">
        <v>403</v>
      </c>
      <c r="FY49" t="s">
        <v>403</v>
      </c>
      <c r="FZ49">
        <v>5930</v>
      </c>
      <c r="GA49">
        <v>30400</v>
      </c>
      <c r="GB49">
        <v>41900</v>
      </c>
      <c r="GC49">
        <v>55100</v>
      </c>
      <c r="GD49" t="s">
        <v>403</v>
      </c>
      <c r="GE49" t="s">
        <v>403</v>
      </c>
      <c r="GF49" t="s">
        <v>403</v>
      </c>
      <c r="GG49" t="s">
        <v>403</v>
      </c>
      <c r="GH49" t="s">
        <v>403</v>
      </c>
      <c r="GI49" t="s">
        <v>403</v>
      </c>
      <c r="GJ49" t="s">
        <v>403</v>
      </c>
      <c r="GK49" t="s">
        <v>403</v>
      </c>
      <c r="GL49">
        <v>8740</v>
      </c>
      <c r="GM49">
        <v>20100</v>
      </c>
      <c r="GN49">
        <v>25800</v>
      </c>
      <c r="GO49">
        <v>30900</v>
      </c>
      <c r="GP49" t="s">
        <v>403</v>
      </c>
      <c r="GQ49" t="s">
        <v>403</v>
      </c>
      <c r="GR49" t="s">
        <v>403</v>
      </c>
      <c r="GS49" t="s">
        <v>403</v>
      </c>
      <c r="GT49" t="s">
        <v>403</v>
      </c>
      <c r="GU49" t="s">
        <v>403</v>
      </c>
      <c r="GV49" t="s">
        <v>403</v>
      </c>
      <c r="GW49" t="s">
        <v>403</v>
      </c>
      <c r="GX49">
        <v>8025</v>
      </c>
      <c r="GY49">
        <v>23500</v>
      </c>
      <c r="GZ49">
        <v>30400</v>
      </c>
      <c r="HA49">
        <v>37400</v>
      </c>
      <c r="HB49" t="s">
        <v>403</v>
      </c>
      <c r="HC49" t="s">
        <v>403</v>
      </c>
      <c r="HD49" t="s">
        <v>403</v>
      </c>
      <c r="HE49" t="s">
        <v>403</v>
      </c>
      <c r="HF49" t="s">
        <v>403</v>
      </c>
      <c r="HG49" t="s">
        <v>403</v>
      </c>
      <c r="HH49" t="s">
        <v>403</v>
      </c>
      <c r="HI49" t="s">
        <v>403</v>
      </c>
      <c r="HJ49">
        <v>7335</v>
      </c>
      <c r="HK49">
        <v>25800</v>
      </c>
      <c r="HL49">
        <v>34000</v>
      </c>
      <c r="HM49">
        <v>42500</v>
      </c>
      <c r="HN49" t="s">
        <v>403</v>
      </c>
      <c r="HO49" t="s">
        <v>403</v>
      </c>
      <c r="HP49" t="s">
        <v>403</v>
      </c>
      <c r="HQ49" t="s">
        <v>403</v>
      </c>
      <c r="HR49" t="s">
        <v>403</v>
      </c>
      <c r="HS49" t="s">
        <v>403</v>
      </c>
      <c r="HT49" t="s">
        <v>403</v>
      </c>
      <c r="HU49" t="s">
        <v>403</v>
      </c>
      <c r="HV49">
        <v>7075</v>
      </c>
      <c r="HW49">
        <v>29300</v>
      </c>
      <c r="HX49">
        <v>40800</v>
      </c>
      <c r="HY49">
        <v>53600</v>
      </c>
      <c r="HZ49" t="s">
        <v>403</v>
      </c>
      <c r="IA49" t="s">
        <v>403</v>
      </c>
      <c r="IB49" t="s">
        <v>403</v>
      </c>
      <c r="IC49" t="s">
        <v>403</v>
      </c>
      <c r="ID49" t="s">
        <v>403</v>
      </c>
      <c r="IE49" t="s">
        <v>403</v>
      </c>
      <c r="IF49" t="s">
        <v>403</v>
      </c>
      <c r="IG49" t="s">
        <v>403</v>
      </c>
      <c r="IH49">
        <v>1050</v>
      </c>
      <c r="II49">
        <v>18600</v>
      </c>
      <c r="IJ49">
        <v>25300</v>
      </c>
      <c r="IK49">
        <v>29600</v>
      </c>
      <c r="IL49" t="s">
        <v>403</v>
      </c>
      <c r="IM49" t="s">
        <v>403</v>
      </c>
      <c r="IN49" t="s">
        <v>403</v>
      </c>
      <c r="IO49" t="s">
        <v>403</v>
      </c>
      <c r="IP49" t="s">
        <v>403</v>
      </c>
      <c r="IQ49" t="s">
        <v>403</v>
      </c>
      <c r="IR49" t="s">
        <v>403</v>
      </c>
      <c r="IS49" t="s">
        <v>403</v>
      </c>
      <c r="IT49">
        <v>1015</v>
      </c>
      <c r="IU49">
        <v>21200</v>
      </c>
      <c r="IV49">
        <v>28100</v>
      </c>
      <c r="IW49">
        <v>34800</v>
      </c>
      <c r="IX49" t="s">
        <v>403</v>
      </c>
      <c r="IY49" t="s">
        <v>403</v>
      </c>
      <c r="IZ49" t="s">
        <v>403</v>
      </c>
      <c r="JA49" t="s">
        <v>403</v>
      </c>
      <c r="JB49" t="s">
        <v>403</v>
      </c>
      <c r="JC49" t="s">
        <v>403</v>
      </c>
      <c r="JD49" t="s">
        <v>403</v>
      </c>
      <c r="JE49" t="s">
        <v>403</v>
      </c>
      <c r="JF49">
        <v>975</v>
      </c>
      <c r="JG49">
        <v>22000</v>
      </c>
      <c r="JH49">
        <v>30500</v>
      </c>
      <c r="JI49">
        <v>39800</v>
      </c>
      <c r="JJ49" t="s">
        <v>403</v>
      </c>
      <c r="JK49" t="s">
        <v>403</v>
      </c>
      <c r="JL49" t="s">
        <v>403</v>
      </c>
      <c r="JM49" t="s">
        <v>403</v>
      </c>
      <c r="JN49" t="s">
        <v>403</v>
      </c>
      <c r="JO49" t="s">
        <v>403</v>
      </c>
      <c r="JP49" t="s">
        <v>403</v>
      </c>
      <c r="JQ49" t="s">
        <v>403</v>
      </c>
      <c r="JR49">
        <v>715</v>
      </c>
      <c r="JS49">
        <v>20600</v>
      </c>
      <c r="JT49">
        <v>32900</v>
      </c>
      <c r="JU49">
        <v>45200</v>
      </c>
      <c r="JV49" t="s">
        <v>403</v>
      </c>
      <c r="JW49" t="s">
        <v>403</v>
      </c>
      <c r="JX49" t="s">
        <v>403</v>
      </c>
      <c r="JY49" t="s">
        <v>403</v>
      </c>
      <c r="JZ49" t="s">
        <v>403</v>
      </c>
      <c r="KA49" t="s">
        <v>403</v>
      </c>
      <c r="KB49" t="s">
        <v>403</v>
      </c>
      <c r="KC49" t="s">
        <v>403</v>
      </c>
      <c r="KD49">
        <v>7690</v>
      </c>
      <c r="KE49">
        <v>20300</v>
      </c>
      <c r="KF49">
        <v>25900</v>
      </c>
      <c r="KG49">
        <v>31100</v>
      </c>
      <c r="KH49" t="s">
        <v>403</v>
      </c>
      <c r="KI49" t="s">
        <v>403</v>
      </c>
      <c r="KJ49" t="s">
        <v>403</v>
      </c>
      <c r="KK49" t="s">
        <v>403</v>
      </c>
      <c r="KL49" t="s">
        <v>403</v>
      </c>
      <c r="KM49" t="s">
        <v>403</v>
      </c>
      <c r="KN49" t="s">
        <v>403</v>
      </c>
      <c r="KO49" t="s">
        <v>403</v>
      </c>
      <c r="KP49">
        <v>7010</v>
      </c>
      <c r="KQ49">
        <v>24000</v>
      </c>
      <c r="KR49">
        <v>30700</v>
      </c>
      <c r="KS49">
        <v>37700</v>
      </c>
      <c r="KT49" t="s">
        <v>403</v>
      </c>
      <c r="KU49" t="s">
        <v>403</v>
      </c>
      <c r="KV49" t="s">
        <v>403</v>
      </c>
      <c r="KW49" t="s">
        <v>403</v>
      </c>
      <c r="KX49" t="s">
        <v>403</v>
      </c>
      <c r="KY49" t="s">
        <v>403</v>
      </c>
      <c r="KZ49" t="s">
        <v>403</v>
      </c>
      <c r="LA49" t="s">
        <v>403</v>
      </c>
      <c r="LB49">
        <v>6365</v>
      </c>
      <c r="LC49">
        <v>26500</v>
      </c>
      <c r="LD49">
        <v>34500</v>
      </c>
      <c r="LE49">
        <v>42800</v>
      </c>
      <c r="LF49" t="s">
        <v>403</v>
      </c>
      <c r="LG49" t="s">
        <v>403</v>
      </c>
      <c r="LH49" t="s">
        <v>403</v>
      </c>
      <c r="LI49" t="s">
        <v>403</v>
      </c>
      <c r="LJ49" t="s">
        <v>403</v>
      </c>
      <c r="LK49" t="s">
        <v>403</v>
      </c>
      <c r="LL49" t="s">
        <v>403</v>
      </c>
      <c r="LM49" t="s">
        <v>403</v>
      </c>
      <c r="LN49">
        <v>6355</v>
      </c>
      <c r="LO49">
        <v>30200</v>
      </c>
      <c r="LP49">
        <v>41700</v>
      </c>
      <c r="LQ49">
        <v>54500</v>
      </c>
      <c r="LR49" t="s">
        <v>403</v>
      </c>
      <c r="LS49" t="s">
        <v>403</v>
      </c>
      <c r="LT49" t="s">
        <v>403</v>
      </c>
      <c r="LU49" t="s">
        <v>403</v>
      </c>
      <c r="LV49" t="s">
        <v>403</v>
      </c>
      <c r="LW49" t="s">
        <v>403</v>
      </c>
      <c r="LX49" t="s">
        <v>403</v>
      </c>
      <c r="LY49" t="s">
        <v>403</v>
      </c>
      <c r="LZ49">
        <v>8225</v>
      </c>
      <c r="MA49">
        <v>18900</v>
      </c>
      <c r="MB49">
        <v>25300</v>
      </c>
      <c r="MC49">
        <v>30600</v>
      </c>
      <c r="MD49" t="s">
        <v>403</v>
      </c>
      <c r="ME49" t="s">
        <v>403</v>
      </c>
      <c r="MF49" t="s">
        <v>403</v>
      </c>
      <c r="MG49" t="s">
        <v>403</v>
      </c>
      <c r="MH49" t="s">
        <v>403</v>
      </c>
      <c r="MI49" t="s">
        <v>403</v>
      </c>
      <c r="MJ49" t="s">
        <v>403</v>
      </c>
      <c r="MK49" t="s">
        <v>403</v>
      </c>
      <c r="ML49">
        <v>8225</v>
      </c>
      <c r="MM49">
        <v>18900</v>
      </c>
      <c r="MN49">
        <v>25300</v>
      </c>
      <c r="MO49">
        <v>30600</v>
      </c>
      <c r="MP49" t="s">
        <v>403</v>
      </c>
      <c r="MQ49" t="s">
        <v>403</v>
      </c>
      <c r="MR49" t="s">
        <v>403</v>
      </c>
      <c r="MS49" t="s">
        <v>403</v>
      </c>
      <c r="MT49" t="s">
        <v>403</v>
      </c>
      <c r="MU49" t="s">
        <v>403</v>
      </c>
      <c r="MV49" t="s">
        <v>403</v>
      </c>
      <c r="MW49" t="s">
        <v>403</v>
      </c>
      <c r="MX49">
        <v>7780</v>
      </c>
      <c r="MY49">
        <v>22500</v>
      </c>
      <c r="MZ49">
        <v>29600</v>
      </c>
      <c r="NA49">
        <v>37000</v>
      </c>
      <c r="NB49" t="s">
        <v>403</v>
      </c>
      <c r="NC49" t="s">
        <v>403</v>
      </c>
      <c r="ND49" t="s">
        <v>403</v>
      </c>
      <c r="NE49" t="s">
        <v>403</v>
      </c>
      <c r="NF49" t="s">
        <v>403</v>
      </c>
      <c r="NG49" t="s">
        <v>403</v>
      </c>
      <c r="NH49" t="s">
        <v>403</v>
      </c>
      <c r="NI49" t="s">
        <v>403</v>
      </c>
      <c r="NJ49">
        <v>7010</v>
      </c>
      <c r="NK49">
        <v>24100</v>
      </c>
      <c r="NL49">
        <v>32500</v>
      </c>
      <c r="NM49">
        <v>40900</v>
      </c>
      <c r="NN49" t="s">
        <v>403</v>
      </c>
      <c r="NO49" t="s">
        <v>403</v>
      </c>
      <c r="NP49" t="s">
        <v>403</v>
      </c>
      <c r="NQ49" t="s">
        <v>403</v>
      </c>
      <c r="NR49" t="s">
        <v>403</v>
      </c>
      <c r="NS49" t="s">
        <v>403</v>
      </c>
      <c r="NT49" t="s">
        <v>403</v>
      </c>
      <c r="NU49" t="s">
        <v>403</v>
      </c>
      <c r="NV49">
        <v>7415</v>
      </c>
      <c r="NW49">
        <v>28200</v>
      </c>
      <c r="NX49">
        <v>39800</v>
      </c>
      <c r="NY49">
        <v>52700</v>
      </c>
      <c r="NZ49" t="s">
        <v>403</v>
      </c>
      <c r="OA49" t="s">
        <v>403</v>
      </c>
      <c r="OB49" t="s">
        <v>403</v>
      </c>
      <c r="OC49" t="s">
        <v>403</v>
      </c>
      <c r="OD49" t="s">
        <v>403</v>
      </c>
      <c r="OE49" t="s">
        <v>403</v>
      </c>
      <c r="OF49" t="s">
        <v>403</v>
      </c>
      <c r="OG49" t="s">
        <v>403</v>
      </c>
      <c r="OH49">
        <v>1065</v>
      </c>
      <c r="OI49">
        <v>17100</v>
      </c>
      <c r="OJ49">
        <v>24400</v>
      </c>
      <c r="OK49">
        <v>28800</v>
      </c>
      <c r="OL49" t="s">
        <v>403</v>
      </c>
      <c r="OM49" t="s">
        <v>403</v>
      </c>
      <c r="ON49" t="s">
        <v>403</v>
      </c>
      <c r="OO49" t="s">
        <v>403</v>
      </c>
      <c r="OP49" t="s">
        <v>403</v>
      </c>
      <c r="OQ49" t="s">
        <v>403</v>
      </c>
      <c r="OR49" t="s">
        <v>403</v>
      </c>
      <c r="OS49" t="s">
        <v>403</v>
      </c>
      <c r="OT49">
        <v>1080</v>
      </c>
      <c r="OU49">
        <v>19200</v>
      </c>
      <c r="OV49">
        <v>26400</v>
      </c>
      <c r="OW49">
        <v>33900</v>
      </c>
      <c r="OX49" t="s">
        <v>403</v>
      </c>
      <c r="OY49" t="s">
        <v>403</v>
      </c>
      <c r="OZ49" t="s">
        <v>403</v>
      </c>
      <c r="PA49" t="s">
        <v>403</v>
      </c>
      <c r="PB49" t="s">
        <v>403</v>
      </c>
      <c r="PC49" t="s">
        <v>403</v>
      </c>
      <c r="PD49" t="s">
        <v>403</v>
      </c>
      <c r="PE49" t="s">
        <v>403</v>
      </c>
      <c r="PF49">
        <v>900</v>
      </c>
      <c r="PG49">
        <v>20600</v>
      </c>
      <c r="PH49">
        <v>29200</v>
      </c>
      <c r="PI49">
        <v>37600</v>
      </c>
      <c r="PJ49" t="s">
        <v>403</v>
      </c>
      <c r="PK49" t="s">
        <v>403</v>
      </c>
      <c r="PL49" t="s">
        <v>403</v>
      </c>
      <c r="PM49" t="s">
        <v>403</v>
      </c>
      <c r="PN49" t="s">
        <v>403</v>
      </c>
      <c r="PO49" t="s">
        <v>403</v>
      </c>
      <c r="PP49" t="s">
        <v>403</v>
      </c>
      <c r="PQ49" t="s">
        <v>403</v>
      </c>
      <c r="PR49">
        <v>855</v>
      </c>
      <c r="PS49">
        <v>20700</v>
      </c>
      <c r="PT49">
        <v>33700</v>
      </c>
      <c r="PU49">
        <v>45600</v>
      </c>
      <c r="PV49" t="s">
        <v>403</v>
      </c>
      <c r="PW49" t="s">
        <v>403</v>
      </c>
      <c r="PX49" t="s">
        <v>403</v>
      </c>
      <c r="PY49" t="s">
        <v>403</v>
      </c>
      <c r="PZ49" t="s">
        <v>403</v>
      </c>
      <c r="QA49" t="s">
        <v>403</v>
      </c>
      <c r="QB49" t="s">
        <v>403</v>
      </c>
      <c r="QC49" t="s">
        <v>403</v>
      </c>
      <c r="QD49">
        <v>7160</v>
      </c>
      <c r="QE49">
        <v>19200</v>
      </c>
      <c r="QF49">
        <v>25500</v>
      </c>
      <c r="QG49">
        <v>30900</v>
      </c>
      <c r="QH49" t="s">
        <v>403</v>
      </c>
      <c r="QI49" t="s">
        <v>403</v>
      </c>
      <c r="QJ49" t="s">
        <v>403</v>
      </c>
      <c r="QK49" t="s">
        <v>403</v>
      </c>
      <c r="QL49" t="s">
        <v>403</v>
      </c>
      <c r="QM49" t="s">
        <v>403</v>
      </c>
      <c r="QN49" t="s">
        <v>403</v>
      </c>
      <c r="QO49" t="s">
        <v>403</v>
      </c>
      <c r="QP49">
        <v>6705</v>
      </c>
      <c r="QQ49">
        <v>23400</v>
      </c>
      <c r="QR49">
        <v>30100</v>
      </c>
      <c r="QS49">
        <v>37400</v>
      </c>
      <c r="QT49" t="s">
        <v>403</v>
      </c>
      <c r="QU49" t="s">
        <v>403</v>
      </c>
      <c r="QV49" t="s">
        <v>403</v>
      </c>
      <c r="QW49" t="s">
        <v>403</v>
      </c>
      <c r="QX49" t="s">
        <v>403</v>
      </c>
      <c r="QY49" t="s">
        <v>403</v>
      </c>
      <c r="QZ49" t="s">
        <v>403</v>
      </c>
      <c r="RA49" t="s">
        <v>403</v>
      </c>
      <c r="RB49">
        <v>6800</v>
      </c>
      <c r="RC49">
        <v>26700</v>
      </c>
      <c r="RD49">
        <v>34900</v>
      </c>
      <c r="RE49">
        <v>44300</v>
      </c>
      <c r="RF49" t="s">
        <v>403</v>
      </c>
      <c r="RG49" t="s">
        <v>403</v>
      </c>
      <c r="RH49" t="s">
        <v>403</v>
      </c>
      <c r="RI49" t="s">
        <v>403</v>
      </c>
      <c r="RJ49" t="s">
        <v>403</v>
      </c>
      <c r="RK49" t="s">
        <v>403</v>
      </c>
      <c r="RL49" t="s">
        <v>403</v>
      </c>
      <c r="RM49" t="s">
        <v>403</v>
      </c>
      <c r="RN49">
        <v>6560</v>
      </c>
      <c r="RO49">
        <v>29300</v>
      </c>
      <c r="RP49">
        <v>40500</v>
      </c>
      <c r="RQ49">
        <v>53600</v>
      </c>
    </row>
    <row r="50" spans="2:485" x14ac:dyDescent="0.45">
      <c r="B50"/>
      <c r="E50" t="s">
        <v>1808</v>
      </c>
      <c r="F50" t="s">
        <v>1809</v>
      </c>
      <c r="G50" t="s">
        <v>1810</v>
      </c>
      <c r="H50" t="s">
        <v>1811</v>
      </c>
      <c r="I50" t="s">
        <v>1812</v>
      </c>
      <c r="J50" t="s">
        <v>1813</v>
      </c>
      <c r="K50" t="s">
        <v>1814</v>
      </c>
      <c r="L50" t="s">
        <v>1815</v>
      </c>
      <c r="M50" t="s">
        <v>1816</v>
      </c>
      <c r="N50" t="s">
        <v>1817</v>
      </c>
      <c r="O50" t="s">
        <v>1818</v>
      </c>
      <c r="P50" t="s">
        <v>1819</v>
      </c>
      <c r="Q50" t="s">
        <v>1820</v>
      </c>
      <c r="R50" t="s">
        <v>1821</v>
      </c>
      <c r="S50" t="s">
        <v>1822</v>
      </c>
      <c r="T50" t="s">
        <v>1823</v>
      </c>
      <c r="U50" t="s">
        <v>1824</v>
      </c>
      <c r="V50" t="s">
        <v>1825</v>
      </c>
      <c r="W50" t="s">
        <v>1826</v>
      </c>
      <c r="X50" t="s">
        <v>1827</v>
      </c>
      <c r="Y50" t="s">
        <v>1828</v>
      </c>
      <c r="Z50" t="s">
        <v>1829</v>
      </c>
      <c r="AA50" t="s">
        <v>1830</v>
      </c>
      <c r="AB50" t="s">
        <v>1831</v>
      </c>
      <c r="AC50" t="s">
        <v>1832</v>
      </c>
      <c r="AD50" t="s">
        <v>1833</v>
      </c>
      <c r="AE50" t="s">
        <v>1834</v>
      </c>
      <c r="AF50" t="s">
        <v>1835</v>
      </c>
      <c r="AG50" t="s">
        <v>1836</v>
      </c>
      <c r="AH50" t="s">
        <v>1837</v>
      </c>
      <c r="AI50" t="s">
        <v>1838</v>
      </c>
      <c r="AJ50" t="s">
        <v>1839</v>
      </c>
      <c r="AK50" t="s">
        <v>1840</v>
      </c>
      <c r="AL50" t="s">
        <v>1841</v>
      </c>
      <c r="AM50" t="s">
        <v>1842</v>
      </c>
      <c r="AN50" t="s">
        <v>1819</v>
      </c>
      <c r="AO50" t="s">
        <v>1843</v>
      </c>
      <c r="AP50">
        <v>5055</v>
      </c>
      <c r="AQ50">
        <v>42.4</v>
      </c>
      <c r="AR50">
        <v>2915</v>
      </c>
      <c r="AS50">
        <v>14.4</v>
      </c>
      <c r="AT50">
        <v>2.1</v>
      </c>
      <c r="AU50">
        <v>8.1999999999999993</v>
      </c>
      <c r="AV50">
        <v>13.2</v>
      </c>
      <c r="AW50">
        <v>41</v>
      </c>
      <c r="AX50">
        <v>340</v>
      </c>
      <c r="AY50">
        <v>24300</v>
      </c>
      <c r="AZ50">
        <v>29100</v>
      </c>
      <c r="BA50">
        <v>34600</v>
      </c>
      <c r="BB50">
        <v>5075</v>
      </c>
      <c r="BC50">
        <v>56.1</v>
      </c>
      <c r="BD50">
        <v>2230</v>
      </c>
      <c r="BE50">
        <v>24.1</v>
      </c>
      <c r="BF50">
        <v>1.7</v>
      </c>
      <c r="BG50">
        <v>9.1999999999999993</v>
      </c>
      <c r="BH50">
        <v>13.7</v>
      </c>
      <c r="BI50">
        <v>18.2</v>
      </c>
      <c r="BJ50">
        <v>410</v>
      </c>
      <c r="BK50">
        <v>22700</v>
      </c>
      <c r="BL50">
        <v>30600</v>
      </c>
      <c r="BM50">
        <v>37800</v>
      </c>
      <c r="BN50">
        <v>4595</v>
      </c>
      <c r="BO50">
        <v>55</v>
      </c>
      <c r="BP50">
        <v>2065</v>
      </c>
      <c r="BQ50">
        <v>23.9</v>
      </c>
      <c r="BR50">
        <v>1.7</v>
      </c>
      <c r="BS50">
        <v>12.3</v>
      </c>
      <c r="BT50">
        <v>15.3</v>
      </c>
      <c r="BU50">
        <v>19.3</v>
      </c>
      <c r="BV50">
        <v>490</v>
      </c>
      <c r="BW50">
        <v>23200</v>
      </c>
      <c r="BX50">
        <v>32900</v>
      </c>
      <c r="BY50">
        <v>44200</v>
      </c>
      <c r="BZ50">
        <v>3575</v>
      </c>
      <c r="CA50">
        <v>55.3</v>
      </c>
      <c r="CB50">
        <v>1600</v>
      </c>
      <c r="CC50">
        <v>25.8</v>
      </c>
      <c r="CD50">
        <v>1.3</v>
      </c>
      <c r="CE50">
        <v>15.9</v>
      </c>
      <c r="CF50">
        <v>16.899999999999999</v>
      </c>
      <c r="CG50">
        <v>17.600000000000001</v>
      </c>
      <c r="CH50">
        <v>460</v>
      </c>
      <c r="CI50">
        <v>26400</v>
      </c>
      <c r="CJ50">
        <v>40100</v>
      </c>
      <c r="CK50">
        <v>59900</v>
      </c>
      <c r="CL50">
        <v>885</v>
      </c>
      <c r="CM50">
        <v>39.1</v>
      </c>
      <c r="CN50">
        <v>540</v>
      </c>
      <c r="CO50">
        <v>14.5</v>
      </c>
      <c r="CP50">
        <v>2.2999999999999998</v>
      </c>
      <c r="CQ50">
        <v>9.9</v>
      </c>
      <c r="CR50">
        <v>16</v>
      </c>
      <c r="CS50">
        <v>44.1</v>
      </c>
      <c r="CT50">
        <v>75</v>
      </c>
      <c r="CU50">
        <v>26800</v>
      </c>
      <c r="CV50">
        <v>30000</v>
      </c>
      <c r="CW50">
        <v>39000</v>
      </c>
      <c r="CX50">
        <v>915</v>
      </c>
      <c r="CY50">
        <v>56.7</v>
      </c>
      <c r="CZ50">
        <v>395</v>
      </c>
      <c r="DA50">
        <v>21.3</v>
      </c>
      <c r="DB50">
        <v>1.4</v>
      </c>
      <c r="DC50">
        <v>10.199999999999999</v>
      </c>
      <c r="DD50">
        <v>15.3</v>
      </c>
      <c r="DE50">
        <v>20.6</v>
      </c>
      <c r="DF50">
        <v>85</v>
      </c>
      <c r="DG50">
        <v>24100</v>
      </c>
      <c r="DH50">
        <v>32100</v>
      </c>
      <c r="DI50">
        <v>38400</v>
      </c>
      <c r="DJ50">
        <v>755</v>
      </c>
      <c r="DK50">
        <v>55.2</v>
      </c>
      <c r="DL50">
        <v>340</v>
      </c>
      <c r="DM50">
        <v>24.1</v>
      </c>
      <c r="DN50">
        <v>1.8</v>
      </c>
      <c r="DO50">
        <v>12.1</v>
      </c>
      <c r="DP50">
        <v>15.8</v>
      </c>
      <c r="DQ50">
        <v>18.899999999999999</v>
      </c>
      <c r="DR50">
        <v>80</v>
      </c>
      <c r="DS50">
        <v>24300</v>
      </c>
      <c r="DT50">
        <v>34100</v>
      </c>
      <c r="DU50">
        <v>44800</v>
      </c>
      <c r="DV50">
        <v>690</v>
      </c>
      <c r="DW50">
        <v>51.3</v>
      </c>
      <c r="DX50">
        <v>335</v>
      </c>
      <c r="DY50">
        <v>29.1</v>
      </c>
      <c r="DZ50">
        <v>2.1</v>
      </c>
      <c r="EA50">
        <v>16.3</v>
      </c>
      <c r="EB50">
        <v>16.899999999999999</v>
      </c>
      <c r="EC50">
        <v>17.5</v>
      </c>
      <c r="ED50">
        <v>100</v>
      </c>
      <c r="EE50">
        <v>22200</v>
      </c>
      <c r="EF50">
        <v>33000</v>
      </c>
      <c r="EG50">
        <v>51800</v>
      </c>
      <c r="EH50">
        <v>4175</v>
      </c>
      <c r="EI50">
        <v>43.1</v>
      </c>
      <c r="EJ50">
        <v>2375</v>
      </c>
      <c r="EK50">
        <v>14.4</v>
      </c>
      <c r="EL50">
        <v>2.1</v>
      </c>
      <c r="EM50">
        <v>7.9</v>
      </c>
      <c r="EN50">
        <v>12.7</v>
      </c>
      <c r="EO50">
        <v>40.4</v>
      </c>
      <c r="EP50">
        <v>265</v>
      </c>
      <c r="EQ50">
        <v>23100</v>
      </c>
      <c r="ER50">
        <v>28500</v>
      </c>
      <c r="ES50">
        <v>33700</v>
      </c>
      <c r="ET50">
        <v>4160</v>
      </c>
      <c r="EU50">
        <v>55.9</v>
      </c>
      <c r="EV50">
        <v>1835</v>
      </c>
      <c r="EW50">
        <v>24.7</v>
      </c>
      <c r="EX50">
        <v>1.7</v>
      </c>
      <c r="EY50">
        <v>9</v>
      </c>
      <c r="EZ50">
        <v>13.4</v>
      </c>
      <c r="FA50">
        <v>17.600000000000001</v>
      </c>
      <c r="FB50">
        <v>325</v>
      </c>
      <c r="FC50">
        <v>22600</v>
      </c>
      <c r="FD50">
        <v>30400</v>
      </c>
      <c r="FE50">
        <v>37500</v>
      </c>
      <c r="FF50">
        <v>3840</v>
      </c>
      <c r="FG50">
        <v>55</v>
      </c>
      <c r="FH50">
        <v>1725</v>
      </c>
      <c r="FI50">
        <v>23.9</v>
      </c>
      <c r="FJ50">
        <v>1.7</v>
      </c>
      <c r="FK50">
        <v>12.3</v>
      </c>
      <c r="FL50">
        <v>15.2</v>
      </c>
      <c r="FM50">
        <v>19.399999999999999</v>
      </c>
      <c r="FN50">
        <v>410</v>
      </c>
      <c r="FO50">
        <v>23200</v>
      </c>
      <c r="FP50">
        <v>32800</v>
      </c>
      <c r="FQ50">
        <v>44200</v>
      </c>
      <c r="FR50">
        <v>2890</v>
      </c>
      <c r="FS50">
        <v>56.3</v>
      </c>
      <c r="FT50">
        <v>1265</v>
      </c>
      <c r="FU50">
        <v>25</v>
      </c>
      <c r="FV50">
        <v>1.1000000000000001</v>
      </c>
      <c r="FW50">
        <v>15.8</v>
      </c>
      <c r="FX50">
        <v>17</v>
      </c>
      <c r="FY50">
        <v>17.600000000000001</v>
      </c>
      <c r="FZ50">
        <v>360</v>
      </c>
      <c r="GA50">
        <v>27200</v>
      </c>
      <c r="GB50">
        <v>41300</v>
      </c>
      <c r="GC50">
        <v>63000</v>
      </c>
      <c r="GD50">
        <v>5110</v>
      </c>
      <c r="GE50">
        <v>43.7</v>
      </c>
      <c r="GF50">
        <v>2880</v>
      </c>
      <c r="GG50">
        <v>14.3</v>
      </c>
      <c r="GH50">
        <v>2.6</v>
      </c>
      <c r="GI50">
        <v>8</v>
      </c>
      <c r="GJ50">
        <v>12.8</v>
      </c>
      <c r="GK50">
        <v>39.4</v>
      </c>
      <c r="GL50">
        <v>340</v>
      </c>
      <c r="GM50">
        <v>21800</v>
      </c>
      <c r="GN50">
        <v>26500</v>
      </c>
      <c r="GO50">
        <v>31700</v>
      </c>
      <c r="GP50">
        <v>4780</v>
      </c>
      <c r="GQ50">
        <v>55.8</v>
      </c>
      <c r="GR50">
        <v>2110</v>
      </c>
      <c r="GS50">
        <v>24.6</v>
      </c>
      <c r="GT50">
        <v>1.8</v>
      </c>
      <c r="GU50">
        <v>8.6999999999999993</v>
      </c>
      <c r="GV50">
        <v>12.6</v>
      </c>
      <c r="GW50">
        <v>17.8</v>
      </c>
      <c r="GX50">
        <v>370</v>
      </c>
      <c r="GY50">
        <v>20500</v>
      </c>
      <c r="GZ50">
        <v>28700</v>
      </c>
      <c r="HA50">
        <v>36300</v>
      </c>
      <c r="HB50">
        <v>4470</v>
      </c>
      <c r="HC50">
        <v>52.1</v>
      </c>
      <c r="HD50">
        <v>2140</v>
      </c>
      <c r="HE50">
        <v>26.9</v>
      </c>
      <c r="HF50">
        <v>1.9</v>
      </c>
      <c r="HG50">
        <v>12.7</v>
      </c>
      <c r="HH50">
        <v>15.6</v>
      </c>
      <c r="HI50">
        <v>19.100000000000001</v>
      </c>
      <c r="HJ50">
        <v>520</v>
      </c>
      <c r="HK50">
        <v>21700</v>
      </c>
      <c r="HL50">
        <v>32500</v>
      </c>
      <c r="HM50">
        <v>42000</v>
      </c>
      <c r="HN50">
        <v>3035</v>
      </c>
      <c r="HO50">
        <v>61.1</v>
      </c>
      <c r="HP50">
        <v>1180</v>
      </c>
      <c r="HQ50">
        <v>23.6</v>
      </c>
      <c r="HR50">
        <v>1.1000000000000001</v>
      </c>
      <c r="HS50">
        <v>12.5</v>
      </c>
      <c r="HT50">
        <v>13.5</v>
      </c>
      <c r="HU50">
        <v>14.2</v>
      </c>
      <c r="HV50">
        <v>295</v>
      </c>
      <c r="HW50">
        <v>23400</v>
      </c>
      <c r="HX50">
        <v>38000</v>
      </c>
      <c r="HY50">
        <v>54600</v>
      </c>
      <c r="HZ50">
        <v>860</v>
      </c>
      <c r="IA50">
        <v>43.2</v>
      </c>
      <c r="IB50">
        <v>490</v>
      </c>
      <c r="IC50">
        <v>11.7</v>
      </c>
      <c r="ID50">
        <v>2.2999999999999998</v>
      </c>
      <c r="IE50">
        <v>9.1</v>
      </c>
      <c r="IF50">
        <v>14.5</v>
      </c>
      <c r="IG50">
        <v>42.7</v>
      </c>
      <c r="IH50">
        <v>65</v>
      </c>
      <c r="II50">
        <v>23100</v>
      </c>
      <c r="IJ50">
        <v>26200</v>
      </c>
      <c r="IK50">
        <v>30900</v>
      </c>
      <c r="IL50">
        <v>840</v>
      </c>
      <c r="IM50">
        <v>55.5</v>
      </c>
      <c r="IN50">
        <v>375</v>
      </c>
      <c r="IO50">
        <v>22.6</v>
      </c>
      <c r="IP50">
        <v>1.4</v>
      </c>
      <c r="IQ50">
        <v>8.6</v>
      </c>
      <c r="IR50">
        <v>14</v>
      </c>
      <c r="IS50">
        <v>20.399999999999999</v>
      </c>
      <c r="IT50">
        <v>65</v>
      </c>
      <c r="IU50">
        <v>21300</v>
      </c>
      <c r="IV50">
        <v>29900</v>
      </c>
      <c r="IW50">
        <v>36300</v>
      </c>
      <c r="IX50">
        <v>775</v>
      </c>
      <c r="IY50">
        <v>52.3</v>
      </c>
      <c r="IZ50">
        <v>370</v>
      </c>
      <c r="JA50">
        <v>25.2</v>
      </c>
      <c r="JB50">
        <v>2.4</v>
      </c>
      <c r="JC50">
        <v>12.9</v>
      </c>
      <c r="JD50">
        <v>16.100000000000001</v>
      </c>
      <c r="JE50">
        <v>20.100000000000001</v>
      </c>
      <c r="JF50">
        <v>90</v>
      </c>
      <c r="JG50">
        <v>28300</v>
      </c>
      <c r="JH50">
        <v>35200</v>
      </c>
      <c r="JI50">
        <v>44600</v>
      </c>
      <c r="JJ50">
        <v>535</v>
      </c>
      <c r="JK50">
        <v>53.9</v>
      </c>
      <c r="JL50">
        <v>245</v>
      </c>
      <c r="JM50">
        <v>29.3</v>
      </c>
      <c r="JN50">
        <v>1.2</v>
      </c>
      <c r="JO50">
        <v>14.2</v>
      </c>
      <c r="JP50">
        <v>14.8</v>
      </c>
      <c r="JQ50">
        <v>15.6</v>
      </c>
      <c r="JR50">
        <v>65</v>
      </c>
      <c r="JS50">
        <v>14600</v>
      </c>
      <c r="JT50">
        <v>36500</v>
      </c>
      <c r="JU50">
        <v>52100</v>
      </c>
      <c r="JV50">
        <v>4250</v>
      </c>
      <c r="JW50">
        <v>43.8</v>
      </c>
      <c r="JX50">
        <v>2390</v>
      </c>
      <c r="JY50">
        <v>14.8</v>
      </c>
      <c r="JZ50">
        <v>2.7</v>
      </c>
      <c r="KA50">
        <v>7.7</v>
      </c>
      <c r="KB50">
        <v>12.4</v>
      </c>
      <c r="KC50">
        <v>38.799999999999997</v>
      </c>
      <c r="KD50">
        <v>275</v>
      </c>
      <c r="KE50">
        <v>21700</v>
      </c>
      <c r="KF50">
        <v>26900</v>
      </c>
      <c r="KG50">
        <v>32000</v>
      </c>
      <c r="KH50">
        <v>3940</v>
      </c>
      <c r="KI50">
        <v>55.9</v>
      </c>
      <c r="KJ50">
        <v>1740</v>
      </c>
      <c r="KK50">
        <v>25</v>
      </c>
      <c r="KL50">
        <v>1.9</v>
      </c>
      <c r="KM50">
        <v>8.6999999999999993</v>
      </c>
      <c r="KN50">
        <v>12.3</v>
      </c>
      <c r="KO50">
        <v>17.2</v>
      </c>
      <c r="KP50">
        <v>305</v>
      </c>
      <c r="KQ50">
        <v>20000</v>
      </c>
      <c r="KR50">
        <v>28500</v>
      </c>
      <c r="KS50">
        <v>36200</v>
      </c>
      <c r="KT50">
        <v>3695</v>
      </c>
      <c r="KU50">
        <v>52.1</v>
      </c>
      <c r="KV50">
        <v>1770</v>
      </c>
      <c r="KW50">
        <v>27.3</v>
      </c>
      <c r="KX50">
        <v>1.8</v>
      </c>
      <c r="KY50">
        <v>12.6</v>
      </c>
      <c r="KZ50">
        <v>15.5</v>
      </c>
      <c r="LA50">
        <v>18.8</v>
      </c>
      <c r="LB50">
        <v>430</v>
      </c>
      <c r="LC50">
        <v>20000</v>
      </c>
      <c r="LD50">
        <v>32000</v>
      </c>
      <c r="LE50">
        <v>41200</v>
      </c>
      <c r="LF50">
        <v>2500</v>
      </c>
      <c r="LG50">
        <v>62.6</v>
      </c>
      <c r="LH50">
        <v>935</v>
      </c>
      <c r="LI50">
        <v>22.4</v>
      </c>
      <c r="LJ50">
        <v>1.1000000000000001</v>
      </c>
      <c r="LK50">
        <v>12.1</v>
      </c>
      <c r="LL50">
        <v>13.2</v>
      </c>
      <c r="LM50">
        <v>13.8</v>
      </c>
      <c r="LN50">
        <v>235</v>
      </c>
      <c r="LO50">
        <v>24000</v>
      </c>
      <c r="LP50">
        <v>38600</v>
      </c>
      <c r="LQ50">
        <v>55100</v>
      </c>
      <c r="LR50">
        <v>5075</v>
      </c>
      <c r="LS50">
        <v>39.700000000000003</v>
      </c>
      <c r="LT50">
        <v>3060</v>
      </c>
      <c r="LU50">
        <v>15.3</v>
      </c>
      <c r="LV50">
        <v>2.6</v>
      </c>
      <c r="LW50">
        <v>7.4</v>
      </c>
      <c r="LX50">
        <v>13.7</v>
      </c>
      <c r="LY50">
        <v>42.4</v>
      </c>
      <c r="LZ50">
        <v>305</v>
      </c>
      <c r="MA50">
        <v>17700</v>
      </c>
      <c r="MB50">
        <v>26200</v>
      </c>
      <c r="MC50">
        <v>31800</v>
      </c>
      <c r="MD50">
        <v>5075</v>
      </c>
      <c r="ME50">
        <v>39.700000000000003</v>
      </c>
      <c r="MF50">
        <v>3060</v>
      </c>
      <c r="MG50">
        <v>15.3</v>
      </c>
      <c r="MH50">
        <v>2.6</v>
      </c>
      <c r="MI50">
        <v>7.4</v>
      </c>
      <c r="MJ50">
        <v>13.7</v>
      </c>
      <c r="MK50">
        <v>42.4</v>
      </c>
      <c r="ML50">
        <v>305</v>
      </c>
      <c r="MM50">
        <v>17700</v>
      </c>
      <c r="MN50">
        <v>26200</v>
      </c>
      <c r="MO50">
        <v>31800</v>
      </c>
      <c r="MP50">
        <v>4595</v>
      </c>
      <c r="MQ50">
        <v>53.9</v>
      </c>
      <c r="MR50">
        <v>2120</v>
      </c>
      <c r="MS50">
        <v>21</v>
      </c>
      <c r="MT50">
        <v>1.9</v>
      </c>
      <c r="MU50">
        <v>11.9</v>
      </c>
      <c r="MV50">
        <v>16.7</v>
      </c>
      <c r="MW50">
        <v>23.1</v>
      </c>
      <c r="MX50">
        <v>475</v>
      </c>
      <c r="MY50">
        <v>20000</v>
      </c>
      <c r="MZ50">
        <v>28200</v>
      </c>
      <c r="NA50">
        <v>37600</v>
      </c>
      <c r="NB50">
        <v>3880</v>
      </c>
      <c r="NC50">
        <v>52.2</v>
      </c>
      <c r="ND50">
        <v>1855</v>
      </c>
      <c r="NE50">
        <v>26.5</v>
      </c>
      <c r="NF50">
        <v>1.9</v>
      </c>
      <c r="NG50">
        <v>13.6</v>
      </c>
      <c r="NH50">
        <v>16.5</v>
      </c>
      <c r="NI50">
        <v>19.399999999999999</v>
      </c>
      <c r="NJ50">
        <v>455</v>
      </c>
      <c r="NK50">
        <v>22900</v>
      </c>
      <c r="NL50">
        <v>32500</v>
      </c>
      <c r="NM50">
        <v>42100</v>
      </c>
      <c r="NN50">
        <v>2885</v>
      </c>
      <c r="NO50">
        <v>65.900000000000006</v>
      </c>
      <c r="NP50">
        <v>985</v>
      </c>
      <c r="NQ50">
        <v>18.8</v>
      </c>
      <c r="NR50">
        <v>1.2</v>
      </c>
      <c r="NS50">
        <v>12.7</v>
      </c>
      <c r="NT50">
        <v>13.3</v>
      </c>
      <c r="NU50">
        <v>14</v>
      </c>
      <c r="NV50">
        <v>290</v>
      </c>
      <c r="NW50">
        <v>25000</v>
      </c>
      <c r="NX50">
        <v>36700</v>
      </c>
      <c r="NY50">
        <v>49100</v>
      </c>
      <c r="NZ50">
        <v>915</v>
      </c>
      <c r="OA50">
        <v>38.4</v>
      </c>
      <c r="OB50">
        <v>565</v>
      </c>
      <c r="OC50">
        <v>11.2</v>
      </c>
      <c r="OD50">
        <v>2.9</v>
      </c>
      <c r="OE50">
        <v>7.8</v>
      </c>
      <c r="OF50">
        <v>14.4</v>
      </c>
      <c r="OG50">
        <v>47.5</v>
      </c>
      <c r="OH50">
        <v>55</v>
      </c>
      <c r="OI50">
        <v>25000</v>
      </c>
      <c r="OJ50">
        <v>29800</v>
      </c>
      <c r="OK50">
        <v>34600</v>
      </c>
      <c r="OL50">
        <v>755</v>
      </c>
      <c r="OM50">
        <v>53.3</v>
      </c>
      <c r="ON50">
        <v>350</v>
      </c>
      <c r="OO50">
        <v>22.1</v>
      </c>
      <c r="OP50">
        <v>1.6</v>
      </c>
      <c r="OQ50">
        <v>10.9</v>
      </c>
      <c r="OR50">
        <v>15.9</v>
      </c>
      <c r="OS50">
        <v>22.9</v>
      </c>
      <c r="OT50">
        <v>75</v>
      </c>
      <c r="OU50">
        <v>24000</v>
      </c>
      <c r="OV50">
        <v>30200</v>
      </c>
      <c r="OW50">
        <v>38300</v>
      </c>
      <c r="OX50">
        <v>665</v>
      </c>
      <c r="OY50">
        <v>51.3</v>
      </c>
      <c r="OZ50">
        <v>325</v>
      </c>
      <c r="PA50">
        <v>29.3</v>
      </c>
      <c r="PB50">
        <v>1</v>
      </c>
      <c r="PC50">
        <v>11.7</v>
      </c>
      <c r="PD50">
        <v>14.4</v>
      </c>
      <c r="PE50">
        <v>18.3</v>
      </c>
      <c r="PF50">
        <v>65</v>
      </c>
      <c r="PG50">
        <v>24400</v>
      </c>
      <c r="PH50">
        <v>33900</v>
      </c>
      <c r="PI50">
        <v>46000</v>
      </c>
      <c r="PJ50">
        <v>515</v>
      </c>
      <c r="PK50">
        <v>62.7</v>
      </c>
      <c r="PL50">
        <v>190</v>
      </c>
      <c r="PM50">
        <v>20.6</v>
      </c>
      <c r="PN50">
        <v>2</v>
      </c>
      <c r="PO50">
        <v>13.9</v>
      </c>
      <c r="PP50">
        <v>14.5</v>
      </c>
      <c r="PQ50">
        <v>14.7</v>
      </c>
      <c r="PR50">
        <v>55</v>
      </c>
      <c r="PS50">
        <v>20000</v>
      </c>
      <c r="PT50">
        <v>33400</v>
      </c>
      <c r="PU50">
        <v>44400</v>
      </c>
      <c r="PV50">
        <v>4160</v>
      </c>
      <c r="PW50">
        <v>39.9</v>
      </c>
      <c r="PX50">
        <v>2495</v>
      </c>
      <c r="PY50">
        <v>16.2</v>
      </c>
      <c r="PZ50">
        <v>2.6</v>
      </c>
      <c r="QA50">
        <v>7.4</v>
      </c>
      <c r="QB50">
        <v>13.6</v>
      </c>
      <c r="QC50">
        <v>41.3</v>
      </c>
      <c r="QD50">
        <v>250</v>
      </c>
      <c r="QE50">
        <v>16100</v>
      </c>
      <c r="QF50">
        <v>25000</v>
      </c>
      <c r="QG50">
        <v>31200</v>
      </c>
      <c r="QH50">
        <v>3840</v>
      </c>
      <c r="QI50">
        <v>54</v>
      </c>
      <c r="QJ50">
        <v>1765</v>
      </c>
      <c r="QK50">
        <v>20.8</v>
      </c>
      <c r="QL50">
        <v>2</v>
      </c>
      <c r="QM50">
        <v>12.1</v>
      </c>
      <c r="QN50">
        <v>16.8</v>
      </c>
      <c r="QO50">
        <v>23.2</v>
      </c>
      <c r="QP50">
        <v>400</v>
      </c>
      <c r="QQ50">
        <v>18900</v>
      </c>
      <c r="QR50">
        <v>27600</v>
      </c>
      <c r="QS50">
        <v>36900</v>
      </c>
      <c r="QT50">
        <v>3840</v>
      </c>
      <c r="QU50">
        <v>55</v>
      </c>
      <c r="QV50">
        <v>1725</v>
      </c>
      <c r="QW50">
        <v>23.9</v>
      </c>
      <c r="QX50">
        <v>1.7</v>
      </c>
      <c r="QY50">
        <v>12.3</v>
      </c>
      <c r="QZ50">
        <v>15.2</v>
      </c>
      <c r="RA50">
        <v>19.399999999999999</v>
      </c>
      <c r="RB50">
        <v>410</v>
      </c>
      <c r="RC50">
        <v>23200</v>
      </c>
      <c r="RD50">
        <v>32800</v>
      </c>
      <c r="RE50">
        <v>44200</v>
      </c>
      <c r="RF50">
        <v>2375</v>
      </c>
      <c r="RG50">
        <v>66.599999999999994</v>
      </c>
      <c r="RH50">
        <v>790</v>
      </c>
      <c r="RI50">
        <v>18.5</v>
      </c>
      <c r="RJ50">
        <v>1</v>
      </c>
      <c r="RK50">
        <v>12.4</v>
      </c>
      <c r="RL50">
        <v>13</v>
      </c>
      <c r="RM50">
        <v>13.9</v>
      </c>
      <c r="RN50">
        <v>235</v>
      </c>
      <c r="RO50">
        <v>25900</v>
      </c>
      <c r="RP50">
        <v>37600</v>
      </c>
      <c r="RQ50">
        <v>50100</v>
      </c>
    </row>
    <row r="51" spans="2:485" x14ac:dyDescent="0.45">
      <c r="B51"/>
      <c r="E51" t="s">
        <v>1844</v>
      </c>
      <c r="F51" t="s">
        <v>1845</v>
      </c>
      <c r="G51" t="s">
        <v>1846</v>
      </c>
      <c r="H51" t="s">
        <v>1847</v>
      </c>
      <c r="I51" t="s">
        <v>1848</v>
      </c>
      <c r="J51" t="s">
        <v>1849</v>
      </c>
      <c r="K51" t="s">
        <v>1850</v>
      </c>
      <c r="L51" t="s">
        <v>1851</v>
      </c>
      <c r="M51" t="s">
        <v>1852</v>
      </c>
      <c r="N51" t="s">
        <v>1853</v>
      </c>
      <c r="O51" t="s">
        <v>1854</v>
      </c>
      <c r="P51" t="s">
        <v>1855</v>
      </c>
      <c r="Q51" t="s">
        <v>1856</v>
      </c>
      <c r="R51" t="s">
        <v>1857</v>
      </c>
      <c r="S51" t="s">
        <v>1858</v>
      </c>
      <c r="T51" t="s">
        <v>1859</v>
      </c>
      <c r="U51" t="s">
        <v>1860</v>
      </c>
      <c r="V51" t="s">
        <v>1861</v>
      </c>
      <c r="W51" t="s">
        <v>1862</v>
      </c>
      <c r="X51" t="s">
        <v>1863</v>
      </c>
      <c r="Y51" t="s">
        <v>1864</v>
      </c>
      <c r="Z51" t="s">
        <v>1865</v>
      </c>
      <c r="AA51" t="s">
        <v>1866</v>
      </c>
      <c r="AB51" t="s">
        <v>1867</v>
      </c>
      <c r="AC51" t="s">
        <v>1868</v>
      </c>
      <c r="AD51" t="s">
        <v>1869</v>
      </c>
      <c r="AE51" t="s">
        <v>1870</v>
      </c>
      <c r="AF51" t="s">
        <v>1871</v>
      </c>
      <c r="AG51" t="s">
        <v>1872</v>
      </c>
      <c r="AH51" t="s">
        <v>1873</v>
      </c>
      <c r="AI51" t="s">
        <v>1874</v>
      </c>
      <c r="AJ51" t="s">
        <v>1875</v>
      </c>
      <c r="AK51" t="s">
        <v>1876</v>
      </c>
      <c r="AL51" t="s">
        <v>1877</v>
      </c>
      <c r="AM51" t="s">
        <v>1878</v>
      </c>
      <c r="AN51" t="s">
        <v>1855</v>
      </c>
      <c r="AO51" t="s">
        <v>1879</v>
      </c>
      <c r="AP51">
        <v>110</v>
      </c>
      <c r="AQ51">
        <v>28.7</v>
      </c>
      <c r="AR51">
        <v>80</v>
      </c>
      <c r="AS51">
        <v>19.7</v>
      </c>
      <c r="AT51">
        <v>6</v>
      </c>
      <c r="AU51">
        <v>22</v>
      </c>
      <c r="AV51">
        <v>25</v>
      </c>
      <c r="AW51">
        <v>45.7</v>
      </c>
      <c r="AX51">
        <v>25</v>
      </c>
      <c r="AY51">
        <v>14400</v>
      </c>
      <c r="AZ51">
        <v>18100</v>
      </c>
      <c r="BA51">
        <v>21700</v>
      </c>
      <c r="BB51">
        <v>155</v>
      </c>
      <c r="BC51">
        <v>34.9</v>
      </c>
      <c r="BD51">
        <v>100</v>
      </c>
      <c r="BE51">
        <v>22.5</v>
      </c>
      <c r="BF51">
        <v>5.8</v>
      </c>
      <c r="BG51">
        <v>22.1</v>
      </c>
      <c r="BH51">
        <v>29</v>
      </c>
      <c r="BI51">
        <v>36.799999999999997</v>
      </c>
      <c r="BJ51">
        <v>30</v>
      </c>
      <c r="BK51">
        <v>15200</v>
      </c>
      <c r="BL51">
        <v>23200</v>
      </c>
      <c r="BM51">
        <v>33200</v>
      </c>
      <c r="BN51">
        <v>135</v>
      </c>
      <c r="BO51">
        <v>39.799999999999997</v>
      </c>
      <c r="BP51">
        <v>80</v>
      </c>
      <c r="BQ51">
        <v>28.9</v>
      </c>
      <c r="BR51">
        <v>2.2000000000000002</v>
      </c>
      <c r="BS51">
        <v>25.5</v>
      </c>
      <c r="BT51">
        <v>25.9</v>
      </c>
      <c r="BU51">
        <v>29.1</v>
      </c>
      <c r="BV51">
        <v>30</v>
      </c>
      <c r="BW51">
        <v>18500</v>
      </c>
      <c r="BX51">
        <v>26600</v>
      </c>
      <c r="BY51">
        <v>39100</v>
      </c>
      <c r="BZ51">
        <v>130</v>
      </c>
      <c r="CA51">
        <v>68.900000000000006</v>
      </c>
      <c r="CB51">
        <v>40</v>
      </c>
      <c r="CC51">
        <v>14.5</v>
      </c>
      <c r="CD51">
        <v>2.2999999999999998</v>
      </c>
      <c r="CE51">
        <v>13.5</v>
      </c>
      <c r="CF51">
        <v>13.5</v>
      </c>
      <c r="CG51">
        <v>14.2</v>
      </c>
      <c r="CH51">
        <v>15</v>
      </c>
      <c r="CI51">
        <v>7700</v>
      </c>
      <c r="CJ51">
        <v>31800</v>
      </c>
      <c r="CK51">
        <v>35700</v>
      </c>
      <c r="CL51">
        <v>25</v>
      </c>
      <c r="CM51">
        <v>11.2</v>
      </c>
      <c r="CN51">
        <v>20</v>
      </c>
      <c r="CO51">
        <v>23.1</v>
      </c>
      <c r="CP51">
        <v>12.6</v>
      </c>
      <c r="CQ51">
        <v>35</v>
      </c>
      <c r="CR51">
        <v>38.4</v>
      </c>
      <c r="CS51">
        <v>53.1</v>
      </c>
      <c r="CT51" t="s">
        <v>403</v>
      </c>
      <c r="CU51" t="s">
        <v>403</v>
      </c>
      <c r="CV51" t="s">
        <v>403</v>
      </c>
      <c r="CW51" t="s">
        <v>403</v>
      </c>
      <c r="CX51">
        <v>50</v>
      </c>
      <c r="CY51">
        <v>23.5</v>
      </c>
      <c r="CZ51">
        <v>35</v>
      </c>
      <c r="DA51">
        <v>21.3</v>
      </c>
      <c r="DB51">
        <v>1.1000000000000001</v>
      </c>
      <c r="DC51">
        <v>34.200000000000003</v>
      </c>
      <c r="DD51">
        <v>40.5</v>
      </c>
      <c r="DE51">
        <v>54</v>
      </c>
      <c r="DF51">
        <v>15</v>
      </c>
      <c r="DG51">
        <v>17000</v>
      </c>
      <c r="DH51">
        <v>26000</v>
      </c>
      <c r="DI51">
        <v>30700</v>
      </c>
      <c r="DJ51">
        <v>45</v>
      </c>
      <c r="DK51">
        <v>26.4</v>
      </c>
      <c r="DL51">
        <v>35</v>
      </c>
      <c r="DM51">
        <v>28.1</v>
      </c>
      <c r="DN51">
        <v>6.7</v>
      </c>
      <c r="DO51">
        <v>33.299999999999997</v>
      </c>
      <c r="DP51">
        <v>34.4</v>
      </c>
      <c r="DQ51">
        <v>38.799999999999997</v>
      </c>
      <c r="DR51">
        <v>15</v>
      </c>
      <c r="DS51">
        <v>15400</v>
      </c>
      <c r="DT51">
        <v>26200</v>
      </c>
      <c r="DU51">
        <v>38600</v>
      </c>
      <c r="DV51">
        <v>45</v>
      </c>
      <c r="DW51">
        <v>58.5</v>
      </c>
      <c r="DX51">
        <v>20</v>
      </c>
      <c r="DY51">
        <v>23</v>
      </c>
      <c r="DZ51">
        <v>0</v>
      </c>
      <c r="EA51">
        <v>18.5</v>
      </c>
      <c r="EB51">
        <v>18.5</v>
      </c>
      <c r="EC51">
        <v>18.5</v>
      </c>
      <c r="ED51" t="s">
        <v>403</v>
      </c>
      <c r="EE51" t="s">
        <v>403</v>
      </c>
      <c r="EF51" t="s">
        <v>403</v>
      </c>
      <c r="EG51" t="s">
        <v>403</v>
      </c>
      <c r="EH51" t="e">
        <v>#N/A</v>
      </c>
      <c r="EI51" t="e">
        <v>#N/A</v>
      </c>
      <c r="EJ51" t="e">
        <v>#N/A</v>
      </c>
      <c r="EK51" t="e">
        <v>#N/A</v>
      </c>
      <c r="EL51" t="e">
        <v>#N/A</v>
      </c>
      <c r="EM51" t="e">
        <v>#N/A</v>
      </c>
      <c r="EN51" t="e">
        <v>#N/A</v>
      </c>
      <c r="EO51" t="e">
        <v>#N/A</v>
      </c>
      <c r="EP51" t="e">
        <v>#N/A</v>
      </c>
      <c r="EQ51" t="e">
        <v>#N/A</v>
      </c>
      <c r="ER51" t="e">
        <v>#N/A</v>
      </c>
      <c r="ES51" t="e">
        <v>#N/A</v>
      </c>
      <c r="ET51" t="e">
        <v>#N/A</v>
      </c>
      <c r="EU51" t="e">
        <v>#N/A</v>
      </c>
      <c r="EV51" t="e">
        <v>#N/A</v>
      </c>
      <c r="EW51" t="e">
        <v>#N/A</v>
      </c>
      <c r="EX51" t="e">
        <v>#N/A</v>
      </c>
      <c r="EY51" t="e">
        <v>#N/A</v>
      </c>
      <c r="EZ51" t="e">
        <v>#N/A</v>
      </c>
      <c r="FA51" t="e">
        <v>#N/A</v>
      </c>
      <c r="FB51" t="e">
        <v>#N/A</v>
      </c>
      <c r="FC51" t="e">
        <v>#N/A</v>
      </c>
      <c r="FD51" t="e">
        <v>#N/A</v>
      </c>
      <c r="FE51" t="e">
        <v>#N/A</v>
      </c>
      <c r="FF51" t="e">
        <v>#N/A</v>
      </c>
      <c r="FG51" t="e">
        <v>#N/A</v>
      </c>
      <c r="FH51" t="e">
        <v>#N/A</v>
      </c>
      <c r="FI51" t="e">
        <v>#N/A</v>
      </c>
      <c r="FJ51" t="e">
        <v>#N/A</v>
      </c>
      <c r="FK51" t="e">
        <v>#N/A</v>
      </c>
      <c r="FL51" t="e">
        <v>#N/A</v>
      </c>
      <c r="FM51" t="e">
        <v>#N/A</v>
      </c>
      <c r="FN51" t="e">
        <v>#N/A</v>
      </c>
      <c r="FO51" t="e">
        <v>#N/A</v>
      </c>
      <c r="FP51" t="e">
        <v>#N/A</v>
      </c>
      <c r="FQ51" t="e">
        <v>#N/A</v>
      </c>
      <c r="FR51" t="e">
        <v>#N/A</v>
      </c>
      <c r="FS51" t="e">
        <v>#N/A</v>
      </c>
      <c r="FT51" t="e">
        <v>#N/A</v>
      </c>
      <c r="FU51" t="e">
        <v>#N/A</v>
      </c>
      <c r="FV51" t="e">
        <v>#N/A</v>
      </c>
      <c r="FW51" t="e">
        <v>#N/A</v>
      </c>
      <c r="FX51" t="e">
        <v>#N/A</v>
      </c>
      <c r="FY51" t="e">
        <v>#N/A</v>
      </c>
      <c r="FZ51" t="e">
        <v>#N/A</v>
      </c>
      <c r="GA51" t="e">
        <v>#N/A</v>
      </c>
      <c r="GB51" t="e">
        <v>#N/A</v>
      </c>
      <c r="GC51" t="e">
        <v>#N/A</v>
      </c>
      <c r="GD51">
        <v>165</v>
      </c>
      <c r="GE51">
        <v>22.7</v>
      </c>
      <c r="GF51">
        <v>125</v>
      </c>
      <c r="GG51">
        <v>23.2</v>
      </c>
      <c r="GH51">
        <v>6.4</v>
      </c>
      <c r="GI51">
        <v>30.4</v>
      </c>
      <c r="GJ51">
        <v>34</v>
      </c>
      <c r="GK51">
        <v>47.7</v>
      </c>
      <c r="GL51">
        <v>45</v>
      </c>
      <c r="GM51">
        <v>17900</v>
      </c>
      <c r="GN51">
        <v>22200</v>
      </c>
      <c r="GO51">
        <v>26000</v>
      </c>
      <c r="GP51">
        <v>125</v>
      </c>
      <c r="GQ51">
        <v>37.299999999999997</v>
      </c>
      <c r="GR51">
        <v>80</v>
      </c>
      <c r="GS51">
        <v>21.2</v>
      </c>
      <c r="GT51">
        <v>4</v>
      </c>
      <c r="GU51">
        <v>26.6</v>
      </c>
      <c r="GV51">
        <v>31.4</v>
      </c>
      <c r="GW51">
        <v>37.5</v>
      </c>
      <c r="GX51">
        <v>35</v>
      </c>
      <c r="GY51">
        <v>19000</v>
      </c>
      <c r="GZ51">
        <v>24000</v>
      </c>
      <c r="HA51">
        <v>33800</v>
      </c>
      <c r="HB51">
        <v>145</v>
      </c>
      <c r="HC51">
        <v>34</v>
      </c>
      <c r="HD51">
        <v>95</v>
      </c>
      <c r="HE51">
        <v>28.7</v>
      </c>
      <c r="HF51">
        <v>3.1</v>
      </c>
      <c r="HG51">
        <v>28.4</v>
      </c>
      <c r="HH51">
        <v>32.9</v>
      </c>
      <c r="HI51">
        <v>34.200000000000003</v>
      </c>
      <c r="HJ51">
        <v>35</v>
      </c>
      <c r="HK51">
        <v>15200</v>
      </c>
      <c r="HL51">
        <v>30500</v>
      </c>
      <c r="HM51">
        <v>36800</v>
      </c>
      <c r="HN51">
        <v>130</v>
      </c>
      <c r="HO51">
        <v>62.2</v>
      </c>
      <c r="HP51">
        <v>50</v>
      </c>
      <c r="HQ51">
        <v>19.5</v>
      </c>
      <c r="HR51">
        <v>2.2999999999999998</v>
      </c>
      <c r="HS51">
        <v>14.5</v>
      </c>
      <c r="HT51">
        <v>15.2</v>
      </c>
      <c r="HU51">
        <v>16</v>
      </c>
      <c r="HV51">
        <v>15</v>
      </c>
      <c r="HW51">
        <v>28600</v>
      </c>
      <c r="HX51">
        <v>37900</v>
      </c>
      <c r="HY51">
        <v>50500</v>
      </c>
      <c r="HZ51">
        <v>40</v>
      </c>
      <c r="IA51">
        <v>11.7</v>
      </c>
      <c r="IB51">
        <v>35</v>
      </c>
      <c r="IC51">
        <v>16</v>
      </c>
      <c r="ID51">
        <v>0</v>
      </c>
      <c r="IE51">
        <v>46.8</v>
      </c>
      <c r="IF51">
        <v>56.7</v>
      </c>
      <c r="IG51">
        <v>72.3</v>
      </c>
      <c r="IH51">
        <v>15</v>
      </c>
      <c r="II51">
        <v>17900</v>
      </c>
      <c r="IJ51">
        <v>19400</v>
      </c>
      <c r="IK51">
        <v>22900</v>
      </c>
      <c r="IL51">
        <v>40</v>
      </c>
      <c r="IM51">
        <v>28.7</v>
      </c>
      <c r="IN51">
        <v>30</v>
      </c>
      <c r="IO51">
        <v>21.4</v>
      </c>
      <c r="IP51">
        <v>2.4</v>
      </c>
      <c r="IQ51">
        <v>34.9</v>
      </c>
      <c r="IR51">
        <v>37.299999999999997</v>
      </c>
      <c r="IS51">
        <v>47.6</v>
      </c>
      <c r="IT51">
        <v>15</v>
      </c>
      <c r="IU51">
        <v>18600</v>
      </c>
      <c r="IV51">
        <v>19700</v>
      </c>
      <c r="IW51">
        <v>25300</v>
      </c>
      <c r="IX51">
        <v>50</v>
      </c>
      <c r="IY51">
        <v>26.7</v>
      </c>
      <c r="IZ51">
        <v>40</v>
      </c>
      <c r="JA51">
        <v>22.9</v>
      </c>
      <c r="JB51">
        <v>1.9</v>
      </c>
      <c r="JC51">
        <v>42.9</v>
      </c>
      <c r="JD51">
        <v>48.6</v>
      </c>
      <c r="JE51">
        <v>48.6</v>
      </c>
      <c r="JF51">
        <v>20</v>
      </c>
      <c r="JG51">
        <v>12500</v>
      </c>
      <c r="JH51">
        <v>27900</v>
      </c>
      <c r="JI51">
        <v>34500</v>
      </c>
      <c r="JJ51">
        <v>35</v>
      </c>
      <c r="JK51">
        <v>61.8</v>
      </c>
      <c r="JL51">
        <v>15</v>
      </c>
      <c r="JM51">
        <v>26.1</v>
      </c>
      <c r="JN51">
        <v>3</v>
      </c>
      <c r="JO51">
        <v>9</v>
      </c>
      <c r="JP51">
        <v>9</v>
      </c>
      <c r="JQ51">
        <v>9</v>
      </c>
      <c r="JR51" t="s">
        <v>403</v>
      </c>
      <c r="JS51" t="s">
        <v>403</v>
      </c>
      <c r="JT51" t="s">
        <v>403</v>
      </c>
      <c r="JU51" t="s">
        <v>403</v>
      </c>
      <c r="JV51" t="e">
        <v>#N/A</v>
      </c>
      <c r="JW51" t="e">
        <v>#N/A</v>
      </c>
      <c r="JX51" t="e">
        <v>#N/A</v>
      </c>
      <c r="JY51" t="e">
        <v>#N/A</v>
      </c>
      <c r="JZ51" t="e">
        <v>#N/A</v>
      </c>
      <c r="KA51" t="e">
        <v>#N/A</v>
      </c>
      <c r="KB51" t="e">
        <v>#N/A</v>
      </c>
      <c r="KC51" t="e">
        <v>#N/A</v>
      </c>
      <c r="KD51" t="e">
        <v>#N/A</v>
      </c>
      <c r="KE51" t="e">
        <v>#N/A</v>
      </c>
      <c r="KF51" t="e">
        <v>#N/A</v>
      </c>
      <c r="KG51" t="e">
        <v>#N/A</v>
      </c>
      <c r="KH51" t="e">
        <v>#N/A</v>
      </c>
      <c r="KI51" t="e">
        <v>#N/A</v>
      </c>
      <c r="KJ51" t="e">
        <v>#N/A</v>
      </c>
      <c r="KK51" t="e">
        <v>#N/A</v>
      </c>
      <c r="KL51" t="e">
        <v>#N/A</v>
      </c>
      <c r="KM51" t="e">
        <v>#N/A</v>
      </c>
      <c r="KN51" t="e">
        <v>#N/A</v>
      </c>
      <c r="KO51" t="e">
        <v>#N/A</v>
      </c>
      <c r="KP51" t="e">
        <v>#N/A</v>
      </c>
      <c r="KQ51" t="e">
        <v>#N/A</v>
      </c>
      <c r="KR51" t="e">
        <v>#N/A</v>
      </c>
      <c r="KS51" t="e">
        <v>#N/A</v>
      </c>
      <c r="KT51" t="e">
        <v>#N/A</v>
      </c>
      <c r="KU51" t="e">
        <v>#N/A</v>
      </c>
      <c r="KV51" t="e">
        <v>#N/A</v>
      </c>
      <c r="KW51" t="e">
        <v>#N/A</v>
      </c>
      <c r="KX51" t="e">
        <v>#N/A</v>
      </c>
      <c r="KY51" t="e">
        <v>#N/A</v>
      </c>
      <c r="KZ51" t="e">
        <v>#N/A</v>
      </c>
      <c r="LA51" t="e">
        <v>#N/A</v>
      </c>
      <c r="LB51" t="e">
        <v>#N/A</v>
      </c>
      <c r="LC51" t="e">
        <v>#N/A</v>
      </c>
      <c r="LD51" t="e">
        <v>#N/A</v>
      </c>
      <c r="LE51" t="e">
        <v>#N/A</v>
      </c>
      <c r="LF51" t="e">
        <v>#N/A</v>
      </c>
      <c r="LG51" t="e">
        <v>#N/A</v>
      </c>
      <c r="LH51" t="e">
        <v>#N/A</v>
      </c>
      <c r="LI51" t="e">
        <v>#N/A</v>
      </c>
      <c r="LJ51" t="e">
        <v>#N/A</v>
      </c>
      <c r="LK51" t="e">
        <v>#N/A</v>
      </c>
      <c r="LL51" t="e">
        <v>#N/A</v>
      </c>
      <c r="LM51" t="e">
        <v>#N/A</v>
      </c>
      <c r="LN51" t="e">
        <v>#N/A</v>
      </c>
      <c r="LO51" t="e">
        <v>#N/A</v>
      </c>
      <c r="LP51" t="e">
        <v>#N/A</v>
      </c>
      <c r="LQ51" t="e">
        <v>#N/A</v>
      </c>
      <c r="LR51">
        <v>155</v>
      </c>
      <c r="LS51">
        <v>27.1</v>
      </c>
      <c r="LT51">
        <v>110</v>
      </c>
      <c r="LU51">
        <v>18.899999999999999</v>
      </c>
      <c r="LV51">
        <v>4.7</v>
      </c>
      <c r="LW51">
        <v>24.6</v>
      </c>
      <c r="LX51">
        <v>33.200000000000003</v>
      </c>
      <c r="LY51">
        <v>49.4</v>
      </c>
      <c r="LZ51">
        <v>35</v>
      </c>
      <c r="MA51">
        <v>10000</v>
      </c>
      <c r="MB51">
        <v>19800</v>
      </c>
      <c r="MC51">
        <v>24100</v>
      </c>
      <c r="MD51">
        <v>155</v>
      </c>
      <c r="ME51">
        <v>27.1</v>
      </c>
      <c r="MF51">
        <v>110</v>
      </c>
      <c r="MG51">
        <v>18.899999999999999</v>
      </c>
      <c r="MH51">
        <v>4.7</v>
      </c>
      <c r="MI51">
        <v>24.6</v>
      </c>
      <c r="MJ51">
        <v>33.200000000000003</v>
      </c>
      <c r="MK51">
        <v>49.4</v>
      </c>
      <c r="ML51">
        <v>35</v>
      </c>
      <c r="MM51">
        <v>10000</v>
      </c>
      <c r="MN51">
        <v>19800</v>
      </c>
      <c r="MO51">
        <v>24100</v>
      </c>
      <c r="MP51">
        <v>135</v>
      </c>
      <c r="MQ51">
        <v>38.700000000000003</v>
      </c>
      <c r="MR51">
        <v>85</v>
      </c>
      <c r="MS51">
        <v>24.3</v>
      </c>
      <c r="MT51">
        <v>1.5</v>
      </c>
      <c r="MU51">
        <v>30.1</v>
      </c>
      <c r="MV51">
        <v>31.8</v>
      </c>
      <c r="MW51">
        <v>35.5</v>
      </c>
      <c r="MX51">
        <v>40</v>
      </c>
      <c r="MY51">
        <v>21100</v>
      </c>
      <c r="MZ51">
        <v>25100</v>
      </c>
      <c r="NA51">
        <v>32500</v>
      </c>
      <c r="NB51">
        <v>110</v>
      </c>
      <c r="NC51">
        <v>37</v>
      </c>
      <c r="ND51">
        <v>70</v>
      </c>
      <c r="NE51">
        <v>32.5</v>
      </c>
      <c r="NF51">
        <v>4.2</v>
      </c>
      <c r="NG51">
        <v>23.7</v>
      </c>
      <c r="NH51">
        <v>23.7</v>
      </c>
      <c r="NI51">
        <v>26.3</v>
      </c>
      <c r="NJ51">
        <v>20</v>
      </c>
      <c r="NK51">
        <v>19000</v>
      </c>
      <c r="NL51">
        <v>24400</v>
      </c>
      <c r="NM51">
        <v>35100</v>
      </c>
      <c r="NN51">
        <v>105</v>
      </c>
      <c r="NO51">
        <v>50</v>
      </c>
      <c r="NP51">
        <v>50</v>
      </c>
      <c r="NQ51">
        <v>28.3</v>
      </c>
      <c r="NR51">
        <v>2.9</v>
      </c>
      <c r="NS51">
        <v>18.3</v>
      </c>
      <c r="NT51">
        <v>18.8</v>
      </c>
      <c r="NU51">
        <v>18.8</v>
      </c>
      <c r="NV51">
        <v>15</v>
      </c>
      <c r="NW51">
        <v>17400</v>
      </c>
      <c r="NX51">
        <v>30400</v>
      </c>
      <c r="NY51">
        <v>38100</v>
      </c>
      <c r="NZ51">
        <v>50</v>
      </c>
      <c r="OA51">
        <v>17.3</v>
      </c>
      <c r="OB51">
        <v>40</v>
      </c>
      <c r="OC51">
        <v>16.7</v>
      </c>
      <c r="OD51">
        <v>6.8</v>
      </c>
      <c r="OE51">
        <v>31.2</v>
      </c>
      <c r="OF51">
        <v>41.6</v>
      </c>
      <c r="OG51">
        <v>59.3</v>
      </c>
      <c r="OH51">
        <v>15</v>
      </c>
      <c r="OI51">
        <v>10200</v>
      </c>
      <c r="OJ51">
        <v>19300</v>
      </c>
      <c r="OK51">
        <v>20600</v>
      </c>
      <c r="OL51">
        <v>45</v>
      </c>
      <c r="OM51">
        <v>24.2</v>
      </c>
      <c r="ON51">
        <v>35</v>
      </c>
      <c r="OO51">
        <v>18.100000000000001</v>
      </c>
      <c r="OP51">
        <v>0</v>
      </c>
      <c r="OQ51">
        <v>48.8</v>
      </c>
      <c r="OR51">
        <v>49.9</v>
      </c>
      <c r="OS51">
        <v>57.7</v>
      </c>
      <c r="OT51">
        <v>20</v>
      </c>
      <c r="OU51">
        <v>22100</v>
      </c>
      <c r="OV51">
        <v>26500</v>
      </c>
      <c r="OW51">
        <v>34400</v>
      </c>
      <c r="OX51">
        <v>35</v>
      </c>
      <c r="OY51">
        <v>30.9</v>
      </c>
      <c r="OZ51">
        <v>25</v>
      </c>
      <c r="PA51">
        <v>32.9</v>
      </c>
      <c r="PB51">
        <v>2.8</v>
      </c>
      <c r="PC51">
        <v>27.8</v>
      </c>
      <c r="PD51">
        <v>27.8</v>
      </c>
      <c r="PE51">
        <v>33.4</v>
      </c>
      <c r="PF51" t="s">
        <v>403</v>
      </c>
      <c r="PG51" t="s">
        <v>403</v>
      </c>
      <c r="PH51" t="s">
        <v>403</v>
      </c>
      <c r="PI51" t="s">
        <v>403</v>
      </c>
      <c r="PJ51">
        <v>30</v>
      </c>
      <c r="PK51">
        <v>36.799999999999997</v>
      </c>
      <c r="PL51">
        <v>20</v>
      </c>
      <c r="PM51">
        <v>51.1</v>
      </c>
      <c r="PN51">
        <v>0</v>
      </c>
      <c r="PO51">
        <v>12.1</v>
      </c>
      <c r="PP51">
        <v>12.1</v>
      </c>
      <c r="PQ51">
        <v>12.1</v>
      </c>
      <c r="PR51" t="s">
        <v>403</v>
      </c>
      <c r="PS51" t="s">
        <v>403</v>
      </c>
      <c r="PT51" t="s">
        <v>403</v>
      </c>
      <c r="PU51" t="s">
        <v>403</v>
      </c>
      <c r="PV51" t="e">
        <v>#N/A</v>
      </c>
      <c r="PW51" t="e">
        <v>#N/A</v>
      </c>
      <c r="PX51" t="e">
        <v>#N/A</v>
      </c>
      <c r="PY51" t="e">
        <v>#N/A</v>
      </c>
      <c r="PZ51" t="e">
        <v>#N/A</v>
      </c>
      <c r="QA51" t="e">
        <v>#N/A</v>
      </c>
      <c r="QB51" t="e">
        <v>#N/A</v>
      </c>
      <c r="QC51" t="e">
        <v>#N/A</v>
      </c>
      <c r="QD51" t="e">
        <v>#N/A</v>
      </c>
      <c r="QE51" t="e">
        <v>#N/A</v>
      </c>
      <c r="QF51" t="e">
        <v>#N/A</v>
      </c>
      <c r="QG51" t="e">
        <v>#N/A</v>
      </c>
      <c r="QH51" t="e">
        <v>#N/A</v>
      </c>
      <c r="QI51" t="e">
        <v>#N/A</v>
      </c>
      <c r="QJ51" t="e">
        <v>#N/A</v>
      </c>
      <c r="QK51" t="e">
        <v>#N/A</v>
      </c>
      <c r="QL51" t="e">
        <v>#N/A</v>
      </c>
      <c r="QM51" t="e">
        <v>#N/A</v>
      </c>
      <c r="QN51" t="e">
        <v>#N/A</v>
      </c>
      <c r="QO51" t="e">
        <v>#N/A</v>
      </c>
      <c r="QP51" t="e">
        <v>#N/A</v>
      </c>
      <c r="QQ51" t="e">
        <v>#N/A</v>
      </c>
      <c r="QR51" t="e">
        <v>#N/A</v>
      </c>
      <c r="QS51" t="e">
        <v>#N/A</v>
      </c>
      <c r="QT51" t="e">
        <v>#N/A</v>
      </c>
      <c r="QU51" t="e">
        <v>#N/A</v>
      </c>
      <c r="QV51" t="e">
        <v>#N/A</v>
      </c>
      <c r="QW51" t="e">
        <v>#N/A</v>
      </c>
      <c r="QX51" t="e">
        <v>#N/A</v>
      </c>
      <c r="QY51" t="e">
        <v>#N/A</v>
      </c>
      <c r="QZ51" t="e">
        <v>#N/A</v>
      </c>
      <c r="RA51" t="e">
        <v>#N/A</v>
      </c>
      <c r="RB51" t="e">
        <v>#N/A</v>
      </c>
      <c r="RC51" t="e">
        <v>#N/A</v>
      </c>
      <c r="RD51" t="e">
        <v>#N/A</v>
      </c>
      <c r="RE51" t="e">
        <v>#N/A</v>
      </c>
      <c r="RF51" t="e">
        <v>#N/A</v>
      </c>
      <c r="RG51" t="e">
        <v>#N/A</v>
      </c>
      <c r="RH51" t="e">
        <v>#N/A</v>
      </c>
      <c r="RI51" t="e">
        <v>#N/A</v>
      </c>
      <c r="RJ51" t="e">
        <v>#N/A</v>
      </c>
      <c r="RK51" t="e">
        <v>#N/A</v>
      </c>
      <c r="RL51" t="e">
        <v>#N/A</v>
      </c>
      <c r="RM51" t="e">
        <v>#N/A</v>
      </c>
      <c r="RN51" t="e">
        <v>#N/A</v>
      </c>
      <c r="RO51" t="e">
        <v>#N/A</v>
      </c>
      <c r="RP51" t="e">
        <v>#N/A</v>
      </c>
      <c r="RQ51" t="e">
        <v>#N/A</v>
      </c>
    </row>
    <row r="52" spans="2:485" x14ac:dyDescent="0.45">
      <c r="B52"/>
      <c r="E52" t="s">
        <v>1880</v>
      </c>
      <c r="F52" t="s">
        <v>1881</v>
      </c>
      <c r="G52" t="s">
        <v>1882</v>
      </c>
      <c r="H52" t="s">
        <v>1883</v>
      </c>
      <c r="I52" t="s">
        <v>1884</v>
      </c>
      <c r="J52" t="s">
        <v>1885</v>
      </c>
      <c r="K52" t="s">
        <v>1886</v>
      </c>
      <c r="L52" t="s">
        <v>1887</v>
      </c>
      <c r="M52" t="s">
        <v>1888</v>
      </c>
      <c r="N52" t="s">
        <v>1889</v>
      </c>
      <c r="O52" t="s">
        <v>1890</v>
      </c>
      <c r="P52" t="s">
        <v>1891</v>
      </c>
      <c r="Q52" t="s">
        <v>1892</v>
      </c>
      <c r="R52" t="s">
        <v>1893</v>
      </c>
      <c r="S52" t="s">
        <v>1894</v>
      </c>
      <c r="T52" t="s">
        <v>1895</v>
      </c>
      <c r="U52" t="s">
        <v>1896</v>
      </c>
      <c r="V52" t="s">
        <v>1897</v>
      </c>
      <c r="W52" t="s">
        <v>1898</v>
      </c>
      <c r="X52" t="s">
        <v>1899</v>
      </c>
      <c r="Y52" t="s">
        <v>1900</v>
      </c>
      <c r="Z52" t="s">
        <v>1901</v>
      </c>
      <c r="AA52" t="s">
        <v>1902</v>
      </c>
      <c r="AB52" t="s">
        <v>1903</v>
      </c>
      <c r="AC52" t="s">
        <v>1904</v>
      </c>
      <c r="AD52" t="s">
        <v>1905</v>
      </c>
      <c r="AE52" t="s">
        <v>1906</v>
      </c>
      <c r="AF52" t="s">
        <v>1907</v>
      </c>
      <c r="AG52" t="s">
        <v>1908</v>
      </c>
      <c r="AH52" t="s">
        <v>1909</v>
      </c>
      <c r="AI52" t="s">
        <v>1910</v>
      </c>
      <c r="AJ52" t="s">
        <v>1911</v>
      </c>
      <c r="AK52" t="s">
        <v>1912</v>
      </c>
      <c r="AL52" t="s">
        <v>1913</v>
      </c>
      <c r="AM52" t="s">
        <v>1914</v>
      </c>
      <c r="AN52" t="s">
        <v>1891</v>
      </c>
      <c r="AO52" t="s">
        <v>1915</v>
      </c>
      <c r="AP52" t="s">
        <v>403</v>
      </c>
      <c r="AQ52" t="s">
        <v>403</v>
      </c>
      <c r="AR52" t="s">
        <v>403</v>
      </c>
      <c r="AS52" t="s">
        <v>403</v>
      </c>
      <c r="AT52" t="s">
        <v>403</v>
      </c>
      <c r="AU52" t="s">
        <v>403</v>
      </c>
      <c r="AV52" t="s">
        <v>403</v>
      </c>
      <c r="AW52" t="s">
        <v>403</v>
      </c>
      <c r="AX52">
        <v>950</v>
      </c>
      <c r="AY52">
        <v>12700</v>
      </c>
      <c r="AZ52">
        <v>18100</v>
      </c>
      <c r="BA52">
        <v>24400</v>
      </c>
      <c r="BB52" t="s">
        <v>403</v>
      </c>
      <c r="BC52" t="s">
        <v>403</v>
      </c>
      <c r="BD52" t="s">
        <v>403</v>
      </c>
      <c r="BE52" t="s">
        <v>403</v>
      </c>
      <c r="BF52" t="s">
        <v>403</v>
      </c>
      <c r="BG52" t="s">
        <v>403</v>
      </c>
      <c r="BH52" t="s">
        <v>403</v>
      </c>
      <c r="BI52" t="s">
        <v>403</v>
      </c>
      <c r="BJ52">
        <v>1165</v>
      </c>
      <c r="BK52">
        <v>16400</v>
      </c>
      <c r="BL52">
        <v>22400</v>
      </c>
      <c r="BM52">
        <v>29100</v>
      </c>
      <c r="BN52" t="s">
        <v>403</v>
      </c>
      <c r="BO52" t="s">
        <v>403</v>
      </c>
      <c r="BP52" t="s">
        <v>403</v>
      </c>
      <c r="BQ52" t="s">
        <v>403</v>
      </c>
      <c r="BR52" t="s">
        <v>403</v>
      </c>
      <c r="BS52" t="s">
        <v>403</v>
      </c>
      <c r="BT52" t="s">
        <v>403</v>
      </c>
      <c r="BU52" t="s">
        <v>403</v>
      </c>
      <c r="BV52">
        <v>1325</v>
      </c>
      <c r="BW52">
        <v>17400</v>
      </c>
      <c r="BX52">
        <v>25200</v>
      </c>
      <c r="BY52">
        <v>33900</v>
      </c>
      <c r="BZ52" t="s">
        <v>403</v>
      </c>
      <c r="CA52" t="s">
        <v>403</v>
      </c>
      <c r="CB52" t="s">
        <v>403</v>
      </c>
      <c r="CC52" t="s">
        <v>403</v>
      </c>
      <c r="CD52" t="s">
        <v>403</v>
      </c>
      <c r="CE52" t="s">
        <v>403</v>
      </c>
      <c r="CF52" t="s">
        <v>403</v>
      </c>
      <c r="CG52" t="s">
        <v>403</v>
      </c>
      <c r="CH52">
        <v>1180</v>
      </c>
      <c r="CI52">
        <v>19000</v>
      </c>
      <c r="CJ52">
        <v>31500</v>
      </c>
      <c r="CK52">
        <v>44100</v>
      </c>
      <c r="CL52" t="s">
        <v>403</v>
      </c>
      <c r="CM52" t="s">
        <v>403</v>
      </c>
      <c r="CN52" t="s">
        <v>403</v>
      </c>
      <c r="CO52" t="s">
        <v>403</v>
      </c>
      <c r="CP52" t="s">
        <v>403</v>
      </c>
      <c r="CQ52" t="s">
        <v>403</v>
      </c>
      <c r="CR52" t="s">
        <v>403</v>
      </c>
      <c r="CS52" t="s">
        <v>403</v>
      </c>
      <c r="CT52">
        <v>230</v>
      </c>
      <c r="CU52">
        <v>12900</v>
      </c>
      <c r="CV52">
        <v>17900</v>
      </c>
      <c r="CW52">
        <v>22200</v>
      </c>
      <c r="CX52" t="s">
        <v>403</v>
      </c>
      <c r="CY52" t="s">
        <v>403</v>
      </c>
      <c r="CZ52" t="s">
        <v>403</v>
      </c>
      <c r="DA52" t="s">
        <v>403</v>
      </c>
      <c r="DB52" t="s">
        <v>403</v>
      </c>
      <c r="DC52" t="s">
        <v>403</v>
      </c>
      <c r="DD52" t="s">
        <v>403</v>
      </c>
      <c r="DE52" t="s">
        <v>403</v>
      </c>
      <c r="DF52">
        <v>295</v>
      </c>
      <c r="DG52">
        <v>17500</v>
      </c>
      <c r="DH52">
        <v>22800</v>
      </c>
      <c r="DI52">
        <v>27500</v>
      </c>
      <c r="DJ52" t="s">
        <v>403</v>
      </c>
      <c r="DK52" t="s">
        <v>403</v>
      </c>
      <c r="DL52" t="s">
        <v>403</v>
      </c>
      <c r="DM52" t="s">
        <v>403</v>
      </c>
      <c r="DN52" t="s">
        <v>403</v>
      </c>
      <c r="DO52" t="s">
        <v>403</v>
      </c>
      <c r="DP52" t="s">
        <v>403</v>
      </c>
      <c r="DQ52" t="s">
        <v>403</v>
      </c>
      <c r="DR52">
        <v>395</v>
      </c>
      <c r="DS52">
        <v>17700</v>
      </c>
      <c r="DT52">
        <v>24900</v>
      </c>
      <c r="DU52">
        <v>32300</v>
      </c>
      <c r="DV52" t="s">
        <v>403</v>
      </c>
      <c r="DW52" t="s">
        <v>403</v>
      </c>
      <c r="DX52" t="s">
        <v>403</v>
      </c>
      <c r="DY52" t="s">
        <v>403</v>
      </c>
      <c r="DZ52" t="s">
        <v>403</v>
      </c>
      <c r="EA52" t="s">
        <v>403</v>
      </c>
      <c r="EB52" t="s">
        <v>403</v>
      </c>
      <c r="EC52" t="s">
        <v>403</v>
      </c>
      <c r="ED52">
        <v>385</v>
      </c>
      <c r="EE52">
        <v>14400</v>
      </c>
      <c r="EF52">
        <v>25800</v>
      </c>
      <c r="EG52">
        <v>37000</v>
      </c>
      <c r="EH52" t="e">
        <v>#N/A</v>
      </c>
      <c r="EI52" t="e">
        <v>#N/A</v>
      </c>
      <c r="EJ52" t="e">
        <v>#N/A</v>
      </c>
      <c r="EK52" t="e">
        <v>#N/A</v>
      </c>
      <c r="EL52" t="e">
        <v>#N/A</v>
      </c>
      <c r="EM52" t="e">
        <v>#N/A</v>
      </c>
      <c r="EN52" t="e">
        <v>#N/A</v>
      </c>
      <c r="EO52" t="e">
        <v>#N/A</v>
      </c>
      <c r="EP52" t="e">
        <v>#N/A</v>
      </c>
      <c r="EQ52" t="e">
        <v>#N/A</v>
      </c>
      <c r="ER52" t="e">
        <v>#N/A</v>
      </c>
      <c r="ES52" t="e">
        <v>#N/A</v>
      </c>
      <c r="ET52" t="e">
        <v>#N/A</v>
      </c>
      <c r="EU52" t="e">
        <v>#N/A</v>
      </c>
      <c r="EV52" t="e">
        <v>#N/A</v>
      </c>
      <c r="EW52" t="e">
        <v>#N/A</v>
      </c>
      <c r="EX52" t="e">
        <v>#N/A</v>
      </c>
      <c r="EY52" t="e">
        <v>#N/A</v>
      </c>
      <c r="EZ52" t="e">
        <v>#N/A</v>
      </c>
      <c r="FA52" t="e">
        <v>#N/A</v>
      </c>
      <c r="FB52" t="e">
        <v>#N/A</v>
      </c>
      <c r="FC52" t="e">
        <v>#N/A</v>
      </c>
      <c r="FD52" t="e">
        <v>#N/A</v>
      </c>
      <c r="FE52" t="e">
        <v>#N/A</v>
      </c>
      <c r="FF52" t="e">
        <v>#N/A</v>
      </c>
      <c r="FG52" t="e">
        <v>#N/A</v>
      </c>
      <c r="FH52" t="e">
        <v>#N/A</v>
      </c>
      <c r="FI52" t="e">
        <v>#N/A</v>
      </c>
      <c r="FJ52" t="e">
        <v>#N/A</v>
      </c>
      <c r="FK52" t="e">
        <v>#N/A</v>
      </c>
      <c r="FL52" t="e">
        <v>#N/A</v>
      </c>
      <c r="FM52" t="e">
        <v>#N/A</v>
      </c>
      <c r="FN52" t="e">
        <v>#N/A</v>
      </c>
      <c r="FO52" t="e">
        <v>#N/A</v>
      </c>
      <c r="FP52" t="e">
        <v>#N/A</v>
      </c>
      <c r="FQ52" t="e">
        <v>#N/A</v>
      </c>
      <c r="FR52" t="e">
        <v>#N/A</v>
      </c>
      <c r="FS52" t="e">
        <v>#N/A</v>
      </c>
      <c r="FT52" t="e">
        <v>#N/A</v>
      </c>
      <c r="FU52" t="e">
        <v>#N/A</v>
      </c>
      <c r="FV52" t="e">
        <v>#N/A</v>
      </c>
      <c r="FW52" t="e">
        <v>#N/A</v>
      </c>
      <c r="FX52" t="e">
        <v>#N/A</v>
      </c>
      <c r="FY52" t="e">
        <v>#N/A</v>
      </c>
      <c r="FZ52" t="e">
        <v>#N/A</v>
      </c>
      <c r="GA52" t="e">
        <v>#N/A</v>
      </c>
      <c r="GB52" t="e">
        <v>#N/A</v>
      </c>
      <c r="GC52" t="e">
        <v>#N/A</v>
      </c>
      <c r="GD52" t="s">
        <v>403</v>
      </c>
      <c r="GE52" t="s">
        <v>403</v>
      </c>
      <c r="GF52" t="s">
        <v>403</v>
      </c>
      <c r="GG52" t="s">
        <v>403</v>
      </c>
      <c r="GH52" t="s">
        <v>403</v>
      </c>
      <c r="GI52" t="s">
        <v>403</v>
      </c>
      <c r="GJ52" t="s">
        <v>403</v>
      </c>
      <c r="GK52" t="s">
        <v>403</v>
      </c>
      <c r="GL52">
        <v>1235</v>
      </c>
      <c r="GM52">
        <v>11400</v>
      </c>
      <c r="GN52">
        <v>16400</v>
      </c>
      <c r="GO52">
        <v>22200</v>
      </c>
      <c r="GP52" t="s">
        <v>403</v>
      </c>
      <c r="GQ52" t="s">
        <v>403</v>
      </c>
      <c r="GR52" t="s">
        <v>403</v>
      </c>
      <c r="GS52" t="s">
        <v>403</v>
      </c>
      <c r="GT52" t="s">
        <v>403</v>
      </c>
      <c r="GU52" t="s">
        <v>403</v>
      </c>
      <c r="GV52" t="s">
        <v>403</v>
      </c>
      <c r="GW52" t="s">
        <v>403</v>
      </c>
      <c r="GX52">
        <v>1305</v>
      </c>
      <c r="GY52">
        <v>14600</v>
      </c>
      <c r="GZ52">
        <v>20400</v>
      </c>
      <c r="HA52">
        <v>27700</v>
      </c>
      <c r="HB52" t="s">
        <v>403</v>
      </c>
      <c r="HC52" t="s">
        <v>403</v>
      </c>
      <c r="HD52" t="s">
        <v>403</v>
      </c>
      <c r="HE52" t="s">
        <v>403</v>
      </c>
      <c r="HF52" t="s">
        <v>403</v>
      </c>
      <c r="HG52" t="s">
        <v>403</v>
      </c>
      <c r="HH52" t="s">
        <v>403</v>
      </c>
      <c r="HI52" t="s">
        <v>403</v>
      </c>
      <c r="HJ52">
        <v>1315</v>
      </c>
      <c r="HK52">
        <v>17700</v>
      </c>
      <c r="HL52">
        <v>24600</v>
      </c>
      <c r="HM52">
        <v>32000</v>
      </c>
      <c r="HN52" t="s">
        <v>403</v>
      </c>
      <c r="HO52" t="s">
        <v>403</v>
      </c>
      <c r="HP52" t="s">
        <v>403</v>
      </c>
      <c r="HQ52" t="s">
        <v>403</v>
      </c>
      <c r="HR52" t="s">
        <v>403</v>
      </c>
      <c r="HS52" t="s">
        <v>403</v>
      </c>
      <c r="HT52" t="s">
        <v>403</v>
      </c>
      <c r="HU52" t="s">
        <v>403</v>
      </c>
      <c r="HV52">
        <v>1190</v>
      </c>
      <c r="HW52">
        <v>18200</v>
      </c>
      <c r="HX52">
        <v>32000</v>
      </c>
      <c r="HY52">
        <v>45700</v>
      </c>
      <c r="HZ52" t="s">
        <v>403</v>
      </c>
      <c r="IA52" t="s">
        <v>403</v>
      </c>
      <c r="IB52" t="s">
        <v>403</v>
      </c>
      <c r="IC52" t="s">
        <v>403</v>
      </c>
      <c r="ID52" t="s">
        <v>403</v>
      </c>
      <c r="IE52" t="s">
        <v>403</v>
      </c>
      <c r="IF52" t="s">
        <v>403</v>
      </c>
      <c r="IG52" t="s">
        <v>403</v>
      </c>
      <c r="IH52">
        <v>310</v>
      </c>
      <c r="II52">
        <v>11400</v>
      </c>
      <c r="IJ52">
        <v>16400</v>
      </c>
      <c r="IK52">
        <v>21100</v>
      </c>
      <c r="IL52" t="s">
        <v>403</v>
      </c>
      <c r="IM52" t="s">
        <v>403</v>
      </c>
      <c r="IN52" t="s">
        <v>403</v>
      </c>
      <c r="IO52" t="s">
        <v>403</v>
      </c>
      <c r="IP52" t="s">
        <v>403</v>
      </c>
      <c r="IQ52" t="s">
        <v>403</v>
      </c>
      <c r="IR52" t="s">
        <v>403</v>
      </c>
      <c r="IS52" t="s">
        <v>403</v>
      </c>
      <c r="IT52">
        <v>325</v>
      </c>
      <c r="IU52">
        <v>15600</v>
      </c>
      <c r="IV52">
        <v>21500</v>
      </c>
      <c r="IW52">
        <v>27600</v>
      </c>
      <c r="IX52" t="s">
        <v>403</v>
      </c>
      <c r="IY52" t="s">
        <v>403</v>
      </c>
      <c r="IZ52" t="s">
        <v>403</v>
      </c>
      <c r="JA52" t="s">
        <v>403</v>
      </c>
      <c r="JB52" t="s">
        <v>403</v>
      </c>
      <c r="JC52" t="s">
        <v>403</v>
      </c>
      <c r="JD52" t="s">
        <v>403</v>
      </c>
      <c r="JE52" t="s">
        <v>403</v>
      </c>
      <c r="JF52">
        <v>430</v>
      </c>
      <c r="JG52">
        <v>18200</v>
      </c>
      <c r="JH52">
        <v>25600</v>
      </c>
      <c r="JI52">
        <v>31800</v>
      </c>
      <c r="JJ52" t="s">
        <v>403</v>
      </c>
      <c r="JK52" t="s">
        <v>403</v>
      </c>
      <c r="JL52" t="s">
        <v>403</v>
      </c>
      <c r="JM52" t="s">
        <v>403</v>
      </c>
      <c r="JN52" t="s">
        <v>403</v>
      </c>
      <c r="JO52" t="s">
        <v>403</v>
      </c>
      <c r="JP52" t="s">
        <v>403</v>
      </c>
      <c r="JQ52" t="s">
        <v>403</v>
      </c>
      <c r="JR52">
        <v>340</v>
      </c>
      <c r="JS52">
        <v>13300</v>
      </c>
      <c r="JT52">
        <v>24800</v>
      </c>
      <c r="JU52">
        <v>39100</v>
      </c>
      <c r="JV52" t="e">
        <v>#N/A</v>
      </c>
      <c r="JW52" t="e">
        <v>#N/A</v>
      </c>
      <c r="JX52" t="e">
        <v>#N/A</v>
      </c>
      <c r="JY52" t="e">
        <v>#N/A</v>
      </c>
      <c r="JZ52" t="e">
        <v>#N/A</v>
      </c>
      <c r="KA52" t="e">
        <v>#N/A</v>
      </c>
      <c r="KB52" t="e">
        <v>#N/A</v>
      </c>
      <c r="KC52" t="e">
        <v>#N/A</v>
      </c>
      <c r="KD52" t="e">
        <v>#N/A</v>
      </c>
      <c r="KE52" t="e">
        <v>#N/A</v>
      </c>
      <c r="KF52" t="e">
        <v>#N/A</v>
      </c>
      <c r="KG52" t="e">
        <v>#N/A</v>
      </c>
      <c r="KH52" t="e">
        <v>#N/A</v>
      </c>
      <c r="KI52" t="e">
        <v>#N/A</v>
      </c>
      <c r="KJ52" t="e">
        <v>#N/A</v>
      </c>
      <c r="KK52" t="e">
        <v>#N/A</v>
      </c>
      <c r="KL52" t="e">
        <v>#N/A</v>
      </c>
      <c r="KM52" t="e">
        <v>#N/A</v>
      </c>
      <c r="KN52" t="e">
        <v>#N/A</v>
      </c>
      <c r="KO52" t="e">
        <v>#N/A</v>
      </c>
      <c r="KP52" t="e">
        <v>#N/A</v>
      </c>
      <c r="KQ52" t="e">
        <v>#N/A</v>
      </c>
      <c r="KR52" t="e">
        <v>#N/A</v>
      </c>
      <c r="KS52" t="e">
        <v>#N/A</v>
      </c>
      <c r="KT52" t="e">
        <v>#N/A</v>
      </c>
      <c r="KU52" t="e">
        <v>#N/A</v>
      </c>
      <c r="KV52" t="e">
        <v>#N/A</v>
      </c>
      <c r="KW52" t="e">
        <v>#N/A</v>
      </c>
      <c r="KX52" t="e">
        <v>#N/A</v>
      </c>
      <c r="KY52" t="e">
        <v>#N/A</v>
      </c>
      <c r="KZ52" t="e">
        <v>#N/A</v>
      </c>
      <c r="LA52" t="e">
        <v>#N/A</v>
      </c>
      <c r="LB52" t="e">
        <v>#N/A</v>
      </c>
      <c r="LC52" t="e">
        <v>#N/A</v>
      </c>
      <c r="LD52" t="e">
        <v>#N/A</v>
      </c>
      <c r="LE52" t="e">
        <v>#N/A</v>
      </c>
      <c r="LF52" t="e">
        <v>#N/A</v>
      </c>
      <c r="LG52" t="e">
        <v>#N/A</v>
      </c>
      <c r="LH52" t="e">
        <v>#N/A</v>
      </c>
      <c r="LI52" t="e">
        <v>#N/A</v>
      </c>
      <c r="LJ52" t="e">
        <v>#N/A</v>
      </c>
      <c r="LK52" t="e">
        <v>#N/A</v>
      </c>
      <c r="LL52" t="e">
        <v>#N/A</v>
      </c>
      <c r="LM52" t="e">
        <v>#N/A</v>
      </c>
      <c r="LN52" t="e">
        <v>#N/A</v>
      </c>
      <c r="LO52" t="e">
        <v>#N/A</v>
      </c>
      <c r="LP52" t="e">
        <v>#N/A</v>
      </c>
      <c r="LQ52" t="e">
        <v>#N/A</v>
      </c>
      <c r="LR52" t="s">
        <v>403</v>
      </c>
      <c r="LS52" t="s">
        <v>403</v>
      </c>
      <c r="LT52" t="s">
        <v>403</v>
      </c>
      <c r="LU52" t="s">
        <v>403</v>
      </c>
      <c r="LV52" t="s">
        <v>403</v>
      </c>
      <c r="LW52" t="s">
        <v>403</v>
      </c>
      <c r="LX52" t="s">
        <v>403</v>
      </c>
      <c r="LY52" t="s">
        <v>403</v>
      </c>
      <c r="LZ52">
        <v>1130</v>
      </c>
      <c r="MA52">
        <v>11600</v>
      </c>
      <c r="MB52">
        <v>16900</v>
      </c>
      <c r="MC52">
        <v>22600</v>
      </c>
      <c r="MD52" t="s">
        <v>403</v>
      </c>
      <c r="ME52" t="s">
        <v>403</v>
      </c>
      <c r="MF52" t="s">
        <v>403</v>
      </c>
      <c r="MG52" t="s">
        <v>403</v>
      </c>
      <c r="MH52" t="s">
        <v>403</v>
      </c>
      <c r="MI52" t="s">
        <v>403</v>
      </c>
      <c r="MJ52" t="s">
        <v>403</v>
      </c>
      <c r="MK52" t="s">
        <v>403</v>
      </c>
      <c r="ML52">
        <v>1130</v>
      </c>
      <c r="MM52">
        <v>11600</v>
      </c>
      <c r="MN52">
        <v>16900</v>
      </c>
      <c r="MO52">
        <v>22600</v>
      </c>
      <c r="MP52" t="s">
        <v>403</v>
      </c>
      <c r="MQ52" t="s">
        <v>403</v>
      </c>
      <c r="MR52" t="s">
        <v>403</v>
      </c>
      <c r="MS52" t="s">
        <v>403</v>
      </c>
      <c r="MT52" t="s">
        <v>403</v>
      </c>
      <c r="MU52" t="s">
        <v>403</v>
      </c>
      <c r="MV52" t="s">
        <v>403</v>
      </c>
      <c r="MW52" t="s">
        <v>403</v>
      </c>
      <c r="MX52">
        <v>1335</v>
      </c>
      <c r="MY52">
        <v>14700</v>
      </c>
      <c r="MZ52">
        <v>21100</v>
      </c>
      <c r="NA52">
        <v>28200</v>
      </c>
      <c r="NB52" t="s">
        <v>403</v>
      </c>
      <c r="NC52" t="s">
        <v>403</v>
      </c>
      <c r="ND52" t="s">
        <v>403</v>
      </c>
      <c r="NE52" t="s">
        <v>403</v>
      </c>
      <c r="NF52" t="s">
        <v>403</v>
      </c>
      <c r="NG52" t="s">
        <v>403</v>
      </c>
      <c r="NH52" t="s">
        <v>403</v>
      </c>
      <c r="NI52" t="s">
        <v>403</v>
      </c>
      <c r="NJ52">
        <v>1210</v>
      </c>
      <c r="NK52">
        <v>16900</v>
      </c>
      <c r="NL52">
        <v>23900</v>
      </c>
      <c r="NM52">
        <v>31200</v>
      </c>
      <c r="NN52" t="s">
        <v>403</v>
      </c>
      <c r="NO52" t="s">
        <v>403</v>
      </c>
      <c r="NP52" t="s">
        <v>403</v>
      </c>
      <c r="NQ52" t="s">
        <v>403</v>
      </c>
      <c r="NR52" t="s">
        <v>403</v>
      </c>
      <c r="NS52" t="s">
        <v>403</v>
      </c>
      <c r="NT52" t="s">
        <v>403</v>
      </c>
      <c r="NU52" t="s">
        <v>403</v>
      </c>
      <c r="NV52">
        <v>1080</v>
      </c>
      <c r="NW52">
        <v>19600</v>
      </c>
      <c r="NX52">
        <v>31100</v>
      </c>
      <c r="NY52">
        <v>41900</v>
      </c>
      <c r="NZ52" t="s">
        <v>403</v>
      </c>
      <c r="OA52" t="s">
        <v>403</v>
      </c>
      <c r="OB52" t="s">
        <v>403</v>
      </c>
      <c r="OC52" t="s">
        <v>403</v>
      </c>
      <c r="OD52" t="s">
        <v>403</v>
      </c>
      <c r="OE52" t="s">
        <v>403</v>
      </c>
      <c r="OF52" t="s">
        <v>403</v>
      </c>
      <c r="OG52" t="s">
        <v>403</v>
      </c>
      <c r="OH52">
        <v>290</v>
      </c>
      <c r="OI52">
        <v>12400</v>
      </c>
      <c r="OJ52">
        <v>17400</v>
      </c>
      <c r="OK52">
        <v>21400</v>
      </c>
      <c r="OL52" t="s">
        <v>403</v>
      </c>
      <c r="OM52" t="s">
        <v>403</v>
      </c>
      <c r="ON52" t="s">
        <v>403</v>
      </c>
      <c r="OO52" t="s">
        <v>403</v>
      </c>
      <c r="OP52" t="s">
        <v>403</v>
      </c>
      <c r="OQ52" t="s">
        <v>403</v>
      </c>
      <c r="OR52" t="s">
        <v>403</v>
      </c>
      <c r="OS52" t="s">
        <v>403</v>
      </c>
      <c r="OT52">
        <v>385</v>
      </c>
      <c r="OU52">
        <v>15100</v>
      </c>
      <c r="OV52">
        <v>20900</v>
      </c>
      <c r="OW52">
        <v>26200</v>
      </c>
      <c r="OX52" t="s">
        <v>403</v>
      </c>
      <c r="OY52" t="s">
        <v>403</v>
      </c>
      <c r="OZ52" t="s">
        <v>403</v>
      </c>
      <c r="PA52" t="s">
        <v>403</v>
      </c>
      <c r="PB52" t="s">
        <v>403</v>
      </c>
      <c r="PC52" t="s">
        <v>403</v>
      </c>
      <c r="PD52" t="s">
        <v>403</v>
      </c>
      <c r="PE52" t="s">
        <v>403</v>
      </c>
      <c r="PF52">
        <v>385</v>
      </c>
      <c r="PG52">
        <v>18400</v>
      </c>
      <c r="PH52">
        <v>25000</v>
      </c>
      <c r="PI52">
        <v>31000</v>
      </c>
      <c r="PJ52" t="s">
        <v>403</v>
      </c>
      <c r="PK52" t="s">
        <v>403</v>
      </c>
      <c r="PL52" t="s">
        <v>403</v>
      </c>
      <c r="PM52" t="s">
        <v>403</v>
      </c>
      <c r="PN52" t="s">
        <v>403</v>
      </c>
      <c r="PO52" t="s">
        <v>403</v>
      </c>
      <c r="PP52" t="s">
        <v>403</v>
      </c>
      <c r="PQ52" t="s">
        <v>403</v>
      </c>
      <c r="PR52">
        <v>340</v>
      </c>
      <c r="PS52">
        <v>15800</v>
      </c>
      <c r="PT52">
        <v>25900</v>
      </c>
      <c r="PU52">
        <v>38000</v>
      </c>
      <c r="PV52" t="e">
        <v>#N/A</v>
      </c>
      <c r="PW52" t="e">
        <v>#N/A</v>
      </c>
      <c r="PX52" t="e">
        <v>#N/A</v>
      </c>
      <c r="PY52" t="e">
        <v>#N/A</v>
      </c>
      <c r="PZ52" t="e">
        <v>#N/A</v>
      </c>
      <c r="QA52" t="e">
        <v>#N/A</v>
      </c>
      <c r="QB52" t="e">
        <v>#N/A</v>
      </c>
      <c r="QC52" t="e">
        <v>#N/A</v>
      </c>
      <c r="QD52" t="e">
        <v>#N/A</v>
      </c>
      <c r="QE52" t="e">
        <v>#N/A</v>
      </c>
      <c r="QF52" t="e">
        <v>#N/A</v>
      </c>
      <c r="QG52" t="e">
        <v>#N/A</v>
      </c>
      <c r="QH52" t="e">
        <v>#N/A</v>
      </c>
      <c r="QI52" t="e">
        <v>#N/A</v>
      </c>
      <c r="QJ52" t="e">
        <v>#N/A</v>
      </c>
      <c r="QK52" t="e">
        <v>#N/A</v>
      </c>
      <c r="QL52" t="e">
        <v>#N/A</v>
      </c>
      <c r="QM52" t="e">
        <v>#N/A</v>
      </c>
      <c r="QN52" t="e">
        <v>#N/A</v>
      </c>
      <c r="QO52" t="e">
        <v>#N/A</v>
      </c>
      <c r="QP52" t="e">
        <v>#N/A</v>
      </c>
      <c r="QQ52" t="e">
        <v>#N/A</v>
      </c>
      <c r="QR52" t="e">
        <v>#N/A</v>
      </c>
      <c r="QS52" t="e">
        <v>#N/A</v>
      </c>
      <c r="QT52" t="e">
        <v>#N/A</v>
      </c>
      <c r="QU52" t="e">
        <v>#N/A</v>
      </c>
      <c r="QV52" t="e">
        <v>#N/A</v>
      </c>
      <c r="QW52" t="e">
        <v>#N/A</v>
      </c>
      <c r="QX52" t="e">
        <v>#N/A</v>
      </c>
      <c r="QY52" t="e">
        <v>#N/A</v>
      </c>
      <c r="QZ52" t="e">
        <v>#N/A</v>
      </c>
      <c r="RA52" t="e">
        <v>#N/A</v>
      </c>
      <c r="RB52" t="e">
        <v>#N/A</v>
      </c>
      <c r="RC52" t="e">
        <v>#N/A</v>
      </c>
      <c r="RD52" t="e">
        <v>#N/A</v>
      </c>
      <c r="RE52" t="e">
        <v>#N/A</v>
      </c>
      <c r="RF52" t="e">
        <v>#N/A</v>
      </c>
      <c r="RG52" t="e">
        <v>#N/A</v>
      </c>
      <c r="RH52" t="e">
        <v>#N/A</v>
      </c>
      <c r="RI52" t="e">
        <v>#N/A</v>
      </c>
      <c r="RJ52" t="e">
        <v>#N/A</v>
      </c>
      <c r="RK52" t="e">
        <v>#N/A</v>
      </c>
      <c r="RL52" t="e">
        <v>#N/A</v>
      </c>
      <c r="RM52" t="e">
        <v>#N/A</v>
      </c>
      <c r="RN52" t="e">
        <v>#N/A</v>
      </c>
      <c r="RO52" t="e">
        <v>#N/A</v>
      </c>
      <c r="RP52" t="e">
        <v>#N/A</v>
      </c>
      <c r="RQ52" t="e">
        <v>#N/A</v>
      </c>
    </row>
    <row r="53" spans="2:485" x14ac:dyDescent="0.45">
      <c r="B53"/>
      <c r="E53" t="s">
        <v>1916</v>
      </c>
      <c r="F53" t="s">
        <v>1917</v>
      </c>
      <c r="G53" t="s">
        <v>1918</v>
      </c>
      <c r="H53" t="s">
        <v>1919</v>
      </c>
      <c r="I53" t="s">
        <v>1920</v>
      </c>
      <c r="J53" t="s">
        <v>1921</v>
      </c>
      <c r="K53" t="s">
        <v>1922</v>
      </c>
      <c r="L53" t="s">
        <v>1923</v>
      </c>
      <c r="M53" t="s">
        <v>1924</v>
      </c>
      <c r="N53" t="s">
        <v>1925</v>
      </c>
      <c r="O53" t="s">
        <v>1926</v>
      </c>
      <c r="P53" t="s">
        <v>1927</v>
      </c>
      <c r="Q53" t="s">
        <v>1928</v>
      </c>
      <c r="R53" t="s">
        <v>1929</v>
      </c>
      <c r="S53" t="s">
        <v>1930</v>
      </c>
      <c r="T53" t="s">
        <v>1931</v>
      </c>
      <c r="U53" t="s">
        <v>1932</v>
      </c>
      <c r="V53" t="s">
        <v>1933</v>
      </c>
      <c r="W53" t="s">
        <v>1934</v>
      </c>
      <c r="X53" t="s">
        <v>1935</v>
      </c>
      <c r="Y53" t="s">
        <v>1936</v>
      </c>
      <c r="Z53" t="s">
        <v>1937</v>
      </c>
      <c r="AA53" t="s">
        <v>1938</v>
      </c>
      <c r="AB53" t="s">
        <v>1939</v>
      </c>
      <c r="AC53" t="s">
        <v>1940</v>
      </c>
      <c r="AD53" t="s">
        <v>1941</v>
      </c>
      <c r="AE53" t="s">
        <v>1942</v>
      </c>
      <c r="AF53" t="s">
        <v>1943</v>
      </c>
      <c r="AG53" t="s">
        <v>1944</v>
      </c>
      <c r="AH53" t="s">
        <v>1945</v>
      </c>
      <c r="AI53" t="s">
        <v>1946</v>
      </c>
      <c r="AJ53" t="s">
        <v>1947</v>
      </c>
      <c r="AK53" t="s">
        <v>1948</v>
      </c>
      <c r="AL53" t="s">
        <v>1949</v>
      </c>
      <c r="AM53" t="s">
        <v>1950</v>
      </c>
      <c r="AN53" t="s">
        <v>1927</v>
      </c>
      <c r="AO53" t="s">
        <v>1951</v>
      </c>
      <c r="AP53">
        <v>305</v>
      </c>
      <c r="AQ53">
        <v>40.9</v>
      </c>
      <c r="AR53">
        <v>180</v>
      </c>
      <c r="AS53">
        <v>16</v>
      </c>
      <c r="AT53">
        <v>1.8</v>
      </c>
      <c r="AU53">
        <v>6.4</v>
      </c>
      <c r="AV53">
        <v>10.3</v>
      </c>
      <c r="AW53">
        <v>41.3</v>
      </c>
      <c r="AX53">
        <v>15</v>
      </c>
      <c r="AY53">
        <v>12800</v>
      </c>
      <c r="AZ53">
        <v>20300</v>
      </c>
      <c r="BA53">
        <v>28500</v>
      </c>
      <c r="BB53">
        <v>320</v>
      </c>
      <c r="BC53">
        <v>54.3</v>
      </c>
      <c r="BD53">
        <v>145</v>
      </c>
      <c r="BE53">
        <v>29.1</v>
      </c>
      <c r="BF53">
        <v>0.9</v>
      </c>
      <c r="BG53">
        <v>6.6</v>
      </c>
      <c r="BH53">
        <v>11</v>
      </c>
      <c r="BI53">
        <v>15.7</v>
      </c>
      <c r="BJ53">
        <v>20</v>
      </c>
      <c r="BK53">
        <v>19100</v>
      </c>
      <c r="BL53">
        <v>28600</v>
      </c>
      <c r="BM53">
        <v>39000</v>
      </c>
      <c r="BN53">
        <v>290</v>
      </c>
      <c r="BO53">
        <v>55.2</v>
      </c>
      <c r="BP53">
        <v>130</v>
      </c>
      <c r="BQ53">
        <v>28.5</v>
      </c>
      <c r="BR53">
        <v>0.5</v>
      </c>
      <c r="BS53">
        <v>6.4</v>
      </c>
      <c r="BT53">
        <v>10.6</v>
      </c>
      <c r="BU53">
        <v>15.8</v>
      </c>
      <c r="BV53">
        <v>15</v>
      </c>
      <c r="BW53">
        <v>21400</v>
      </c>
      <c r="BX53">
        <v>29300</v>
      </c>
      <c r="BY53">
        <v>35700</v>
      </c>
      <c r="BZ53">
        <v>175</v>
      </c>
      <c r="CA53">
        <v>54.1</v>
      </c>
      <c r="CB53">
        <v>80</v>
      </c>
      <c r="CC53">
        <v>30.6</v>
      </c>
      <c r="CD53">
        <v>0.6</v>
      </c>
      <c r="CE53">
        <v>13.2</v>
      </c>
      <c r="CF53">
        <v>14.7</v>
      </c>
      <c r="CG53">
        <v>14.7</v>
      </c>
      <c r="CH53">
        <v>20</v>
      </c>
      <c r="CI53">
        <v>22200</v>
      </c>
      <c r="CJ53">
        <v>31600</v>
      </c>
      <c r="CK53">
        <v>36800</v>
      </c>
      <c r="CL53">
        <v>115</v>
      </c>
      <c r="CM53">
        <v>38.799999999999997</v>
      </c>
      <c r="CN53">
        <v>70</v>
      </c>
      <c r="CO53">
        <v>10.5</v>
      </c>
      <c r="CP53">
        <v>1.7</v>
      </c>
      <c r="CQ53">
        <v>4.8</v>
      </c>
      <c r="CR53">
        <v>9.5</v>
      </c>
      <c r="CS53">
        <v>49</v>
      </c>
      <c r="CT53" t="s">
        <v>403</v>
      </c>
      <c r="CU53" t="s">
        <v>403</v>
      </c>
      <c r="CV53" t="s">
        <v>403</v>
      </c>
      <c r="CW53" t="s">
        <v>403</v>
      </c>
      <c r="CX53">
        <v>110</v>
      </c>
      <c r="CY53">
        <v>63.2</v>
      </c>
      <c r="CZ53">
        <v>40</v>
      </c>
      <c r="DA53">
        <v>23.9</v>
      </c>
      <c r="DB53">
        <v>0</v>
      </c>
      <c r="DC53">
        <v>5.3</v>
      </c>
      <c r="DD53">
        <v>8.9</v>
      </c>
      <c r="DE53">
        <v>12.9</v>
      </c>
      <c r="DF53" t="s">
        <v>403</v>
      </c>
      <c r="DG53" t="s">
        <v>403</v>
      </c>
      <c r="DH53" t="s">
        <v>403</v>
      </c>
      <c r="DI53" t="s">
        <v>403</v>
      </c>
      <c r="DJ53">
        <v>105</v>
      </c>
      <c r="DK53">
        <v>51.8</v>
      </c>
      <c r="DL53">
        <v>50</v>
      </c>
      <c r="DM53">
        <v>29.1</v>
      </c>
      <c r="DN53">
        <v>1</v>
      </c>
      <c r="DO53">
        <v>7.6</v>
      </c>
      <c r="DP53">
        <v>13.8</v>
      </c>
      <c r="DQ53">
        <v>18.100000000000001</v>
      </c>
      <c r="DR53" t="s">
        <v>403</v>
      </c>
      <c r="DS53" t="s">
        <v>403</v>
      </c>
      <c r="DT53" t="s">
        <v>403</v>
      </c>
      <c r="DU53" t="s">
        <v>403</v>
      </c>
      <c r="DV53">
        <v>50</v>
      </c>
      <c r="DW53">
        <v>50.3</v>
      </c>
      <c r="DX53">
        <v>25</v>
      </c>
      <c r="DY53">
        <v>32.6</v>
      </c>
      <c r="DZ53">
        <v>0</v>
      </c>
      <c r="EA53">
        <v>15.8</v>
      </c>
      <c r="EB53">
        <v>17.100000000000001</v>
      </c>
      <c r="EC53">
        <v>17.100000000000001</v>
      </c>
      <c r="ED53" t="s">
        <v>403</v>
      </c>
      <c r="EE53" t="s">
        <v>403</v>
      </c>
      <c r="EF53" t="s">
        <v>403</v>
      </c>
      <c r="EG53" t="s">
        <v>403</v>
      </c>
      <c r="EH53" t="e">
        <v>#N/A</v>
      </c>
      <c r="EI53" t="e">
        <v>#N/A</v>
      </c>
      <c r="EJ53" t="e">
        <v>#N/A</v>
      </c>
      <c r="EK53" t="e">
        <v>#N/A</v>
      </c>
      <c r="EL53" t="e">
        <v>#N/A</v>
      </c>
      <c r="EM53" t="e">
        <v>#N/A</v>
      </c>
      <c r="EN53" t="e">
        <v>#N/A</v>
      </c>
      <c r="EO53" t="e">
        <v>#N/A</v>
      </c>
      <c r="EP53" t="e">
        <v>#N/A</v>
      </c>
      <c r="EQ53" t="e">
        <v>#N/A</v>
      </c>
      <c r="ER53" t="e">
        <v>#N/A</v>
      </c>
      <c r="ES53" t="e">
        <v>#N/A</v>
      </c>
      <c r="ET53" t="e">
        <v>#N/A</v>
      </c>
      <c r="EU53" t="e">
        <v>#N/A</v>
      </c>
      <c r="EV53" t="e">
        <v>#N/A</v>
      </c>
      <c r="EW53" t="e">
        <v>#N/A</v>
      </c>
      <c r="EX53" t="e">
        <v>#N/A</v>
      </c>
      <c r="EY53" t="e">
        <v>#N/A</v>
      </c>
      <c r="EZ53" t="e">
        <v>#N/A</v>
      </c>
      <c r="FA53" t="e">
        <v>#N/A</v>
      </c>
      <c r="FB53" t="e">
        <v>#N/A</v>
      </c>
      <c r="FC53" t="e">
        <v>#N/A</v>
      </c>
      <c r="FD53" t="e">
        <v>#N/A</v>
      </c>
      <c r="FE53" t="e">
        <v>#N/A</v>
      </c>
      <c r="FF53" t="e">
        <v>#N/A</v>
      </c>
      <c r="FG53" t="e">
        <v>#N/A</v>
      </c>
      <c r="FH53" t="e">
        <v>#N/A</v>
      </c>
      <c r="FI53" t="e">
        <v>#N/A</v>
      </c>
      <c r="FJ53" t="e">
        <v>#N/A</v>
      </c>
      <c r="FK53" t="e">
        <v>#N/A</v>
      </c>
      <c r="FL53" t="e">
        <v>#N/A</v>
      </c>
      <c r="FM53" t="e">
        <v>#N/A</v>
      </c>
      <c r="FN53" t="e">
        <v>#N/A</v>
      </c>
      <c r="FO53" t="e">
        <v>#N/A</v>
      </c>
      <c r="FP53" t="e">
        <v>#N/A</v>
      </c>
      <c r="FQ53" t="e">
        <v>#N/A</v>
      </c>
      <c r="FR53" t="e">
        <v>#N/A</v>
      </c>
      <c r="FS53" t="e">
        <v>#N/A</v>
      </c>
      <c r="FT53" t="e">
        <v>#N/A</v>
      </c>
      <c r="FU53" t="e">
        <v>#N/A</v>
      </c>
      <c r="FV53" t="e">
        <v>#N/A</v>
      </c>
      <c r="FW53" t="e">
        <v>#N/A</v>
      </c>
      <c r="FX53" t="e">
        <v>#N/A</v>
      </c>
      <c r="FY53" t="e">
        <v>#N/A</v>
      </c>
      <c r="FZ53" t="e">
        <v>#N/A</v>
      </c>
      <c r="GA53" t="e">
        <v>#N/A</v>
      </c>
      <c r="GB53" t="e">
        <v>#N/A</v>
      </c>
      <c r="GC53" t="e">
        <v>#N/A</v>
      </c>
      <c r="GD53">
        <v>325</v>
      </c>
      <c r="GE53">
        <v>38.200000000000003</v>
      </c>
      <c r="GF53">
        <v>200</v>
      </c>
      <c r="GG53">
        <v>18.899999999999999</v>
      </c>
      <c r="GH53">
        <v>2.9</v>
      </c>
      <c r="GI53">
        <v>6.5</v>
      </c>
      <c r="GJ53">
        <v>8.6999999999999993</v>
      </c>
      <c r="GK53">
        <v>39.9</v>
      </c>
      <c r="GL53">
        <v>15</v>
      </c>
      <c r="GM53">
        <v>7300</v>
      </c>
      <c r="GN53">
        <v>18000</v>
      </c>
      <c r="GO53">
        <v>29600</v>
      </c>
      <c r="GP53">
        <v>315</v>
      </c>
      <c r="GQ53">
        <v>55.7</v>
      </c>
      <c r="GR53">
        <v>140</v>
      </c>
      <c r="GS53">
        <v>26.4</v>
      </c>
      <c r="GT53">
        <v>0.6</v>
      </c>
      <c r="GU53">
        <v>4.9000000000000004</v>
      </c>
      <c r="GV53">
        <v>8.1999999999999993</v>
      </c>
      <c r="GW53">
        <v>17.3</v>
      </c>
      <c r="GX53">
        <v>15</v>
      </c>
      <c r="GY53">
        <v>10500</v>
      </c>
      <c r="GZ53">
        <v>27300</v>
      </c>
      <c r="HA53">
        <v>33400</v>
      </c>
      <c r="HB53">
        <v>255</v>
      </c>
      <c r="HC53">
        <v>53.4</v>
      </c>
      <c r="HD53">
        <v>120</v>
      </c>
      <c r="HE53">
        <v>28.1</v>
      </c>
      <c r="HF53">
        <v>3.9</v>
      </c>
      <c r="HG53">
        <v>8.9</v>
      </c>
      <c r="HH53">
        <v>9.9</v>
      </c>
      <c r="HI53">
        <v>14.5</v>
      </c>
      <c r="HJ53">
        <v>20</v>
      </c>
      <c r="HK53">
        <v>25000</v>
      </c>
      <c r="HL53">
        <v>31800</v>
      </c>
      <c r="HM53">
        <v>37700</v>
      </c>
      <c r="HN53">
        <v>180</v>
      </c>
      <c r="HO53">
        <v>49</v>
      </c>
      <c r="HP53">
        <v>95</v>
      </c>
      <c r="HQ53">
        <v>31</v>
      </c>
      <c r="HR53">
        <v>1.6</v>
      </c>
      <c r="HS53">
        <v>17.100000000000001</v>
      </c>
      <c r="HT53">
        <v>17.600000000000001</v>
      </c>
      <c r="HU53">
        <v>18.399999999999999</v>
      </c>
      <c r="HV53">
        <v>30</v>
      </c>
      <c r="HW53">
        <v>10800</v>
      </c>
      <c r="HX53">
        <v>32000</v>
      </c>
      <c r="HY53">
        <v>43100</v>
      </c>
      <c r="HZ53">
        <v>115</v>
      </c>
      <c r="IA53">
        <v>36.799999999999997</v>
      </c>
      <c r="IB53">
        <v>75</v>
      </c>
      <c r="IC53">
        <v>20.5</v>
      </c>
      <c r="ID53">
        <v>3.5</v>
      </c>
      <c r="IE53">
        <v>4.4000000000000004</v>
      </c>
      <c r="IF53">
        <v>6.5</v>
      </c>
      <c r="IG53">
        <v>39.200000000000003</v>
      </c>
      <c r="IH53" t="s">
        <v>403</v>
      </c>
      <c r="II53" t="s">
        <v>403</v>
      </c>
      <c r="IJ53" t="s">
        <v>403</v>
      </c>
      <c r="IK53" t="s">
        <v>403</v>
      </c>
      <c r="IL53">
        <v>115</v>
      </c>
      <c r="IM53">
        <v>56.7</v>
      </c>
      <c r="IN53">
        <v>50</v>
      </c>
      <c r="IO53">
        <v>28.2</v>
      </c>
      <c r="IP53">
        <v>0.9</v>
      </c>
      <c r="IQ53">
        <v>6.7</v>
      </c>
      <c r="IR53">
        <v>10.199999999999999</v>
      </c>
      <c r="IS53">
        <v>14.2</v>
      </c>
      <c r="IT53" t="s">
        <v>403</v>
      </c>
      <c r="IU53" t="s">
        <v>403</v>
      </c>
      <c r="IV53" t="s">
        <v>403</v>
      </c>
      <c r="IW53" t="s">
        <v>403</v>
      </c>
      <c r="IX53">
        <v>100</v>
      </c>
      <c r="IY53">
        <v>49.3</v>
      </c>
      <c r="IZ53">
        <v>50</v>
      </c>
      <c r="JA53">
        <v>26.8</v>
      </c>
      <c r="JB53">
        <v>3.6</v>
      </c>
      <c r="JC53">
        <v>12.3</v>
      </c>
      <c r="JD53">
        <v>14.4</v>
      </c>
      <c r="JE53">
        <v>20.3</v>
      </c>
      <c r="JF53" t="s">
        <v>403</v>
      </c>
      <c r="JG53" t="s">
        <v>403</v>
      </c>
      <c r="JH53" t="s">
        <v>403</v>
      </c>
      <c r="JI53" t="s">
        <v>403</v>
      </c>
      <c r="JJ53">
        <v>65</v>
      </c>
      <c r="JK53">
        <v>46.9</v>
      </c>
      <c r="JL53">
        <v>35</v>
      </c>
      <c r="JM53">
        <v>31.7</v>
      </c>
      <c r="JN53">
        <v>3.1</v>
      </c>
      <c r="JO53">
        <v>18.3</v>
      </c>
      <c r="JP53">
        <v>18.3</v>
      </c>
      <c r="JQ53">
        <v>18.3</v>
      </c>
      <c r="JR53" t="s">
        <v>403</v>
      </c>
      <c r="JS53" t="s">
        <v>403</v>
      </c>
      <c r="JT53" t="s">
        <v>403</v>
      </c>
      <c r="JU53" t="s">
        <v>403</v>
      </c>
      <c r="JV53" t="e">
        <v>#N/A</v>
      </c>
      <c r="JW53" t="e">
        <v>#N/A</v>
      </c>
      <c r="JX53" t="e">
        <v>#N/A</v>
      </c>
      <c r="JY53" t="e">
        <v>#N/A</v>
      </c>
      <c r="JZ53" t="e">
        <v>#N/A</v>
      </c>
      <c r="KA53" t="e">
        <v>#N/A</v>
      </c>
      <c r="KB53" t="e">
        <v>#N/A</v>
      </c>
      <c r="KC53" t="e">
        <v>#N/A</v>
      </c>
      <c r="KD53" t="e">
        <v>#N/A</v>
      </c>
      <c r="KE53" t="e">
        <v>#N/A</v>
      </c>
      <c r="KF53" t="e">
        <v>#N/A</v>
      </c>
      <c r="KG53" t="e">
        <v>#N/A</v>
      </c>
      <c r="KH53" t="e">
        <v>#N/A</v>
      </c>
      <c r="KI53" t="e">
        <v>#N/A</v>
      </c>
      <c r="KJ53" t="e">
        <v>#N/A</v>
      </c>
      <c r="KK53" t="e">
        <v>#N/A</v>
      </c>
      <c r="KL53" t="e">
        <v>#N/A</v>
      </c>
      <c r="KM53" t="e">
        <v>#N/A</v>
      </c>
      <c r="KN53" t="e">
        <v>#N/A</v>
      </c>
      <c r="KO53" t="e">
        <v>#N/A</v>
      </c>
      <c r="KP53" t="e">
        <v>#N/A</v>
      </c>
      <c r="KQ53" t="e">
        <v>#N/A</v>
      </c>
      <c r="KR53" t="e">
        <v>#N/A</v>
      </c>
      <c r="KS53" t="e">
        <v>#N/A</v>
      </c>
      <c r="KT53" t="e">
        <v>#N/A</v>
      </c>
      <c r="KU53" t="e">
        <v>#N/A</v>
      </c>
      <c r="KV53" t="e">
        <v>#N/A</v>
      </c>
      <c r="KW53" t="e">
        <v>#N/A</v>
      </c>
      <c r="KX53" t="e">
        <v>#N/A</v>
      </c>
      <c r="KY53" t="e">
        <v>#N/A</v>
      </c>
      <c r="KZ53" t="e">
        <v>#N/A</v>
      </c>
      <c r="LA53" t="e">
        <v>#N/A</v>
      </c>
      <c r="LB53" t="e">
        <v>#N/A</v>
      </c>
      <c r="LC53" t="e">
        <v>#N/A</v>
      </c>
      <c r="LD53" t="e">
        <v>#N/A</v>
      </c>
      <c r="LE53" t="e">
        <v>#N/A</v>
      </c>
      <c r="LF53" t="e">
        <v>#N/A</v>
      </c>
      <c r="LG53" t="e">
        <v>#N/A</v>
      </c>
      <c r="LH53" t="e">
        <v>#N/A</v>
      </c>
      <c r="LI53" t="e">
        <v>#N/A</v>
      </c>
      <c r="LJ53" t="e">
        <v>#N/A</v>
      </c>
      <c r="LK53" t="e">
        <v>#N/A</v>
      </c>
      <c r="LL53" t="e">
        <v>#N/A</v>
      </c>
      <c r="LM53" t="e">
        <v>#N/A</v>
      </c>
      <c r="LN53" t="e">
        <v>#N/A</v>
      </c>
      <c r="LO53" t="e">
        <v>#N/A</v>
      </c>
      <c r="LP53" t="e">
        <v>#N/A</v>
      </c>
      <c r="LQ53" t="e">
        <v>#N/A</v>
      </c>
      <c r="LR53">
        <v>320</v>
      </c>
      <c r="LS53">
        <v>43.4</v>
      </c>
      <c r="LT53">
        <v>180</v>
      </c>
      <c r="LU53">
        <v>22.2</v>
      </c>
      <c r="LV53">
        <v>2</v>
      </c>
      <c r="LW53">
        <v>6.4</v>
      </c>
      <c r="LX53">
        <v>11.6</v>
      </c>
      <c r="LY53">
        <v>32.299999999999997</v>
      </c>
      <c r="LZ53">
        <v>15</v>
      </c>
      <c r="MA53">
        <v>7000</v>
      </c>
      <c r="MB53">
        <v>29100</v>
      </c>
      <c r="MC53">
        <v>34500</v>
      </c>
      <c r="MD53">
        <v>320</v>
      </c>
      <c r="ME53">
        <v>43.4</v>
      </c>
      <c r="MF53">
        <v>180</v>
      </c>
      <c r="MG53">
        <v>22.2</v>
      </c>
      <c r="MH53">
        <v>2</v>
      </c>
      <c r="MI53">
        <v>6.4</v>
      </c>
      <c r="MJ53">
        <v>11.6</v>
      </c>
      <c r="MK53">
        <v>32.299999999999997</v>
      </c>
      <c r="ML53">
        <v>15</v>
      </c>
      <c r="MM53">
        <v>7000</v>
      </c>
      <c r="MN53">
        <v>29100</v>
      </c>
      <c r="MO53">
        <v>34500</v>
      </c>
      <c r="MP53">
        <v>290</v>
      </c>
      <c r="MQ53">
        <v>55.1</v>
      </c>
      <c r="MR53">
        <v>130</v>
      </c>
      <c r="MS53">
        <v>24.9</v>
      </c>
      <c r="MT53">
        <v>1.2</v>
      </c>
      <c r="MU53">
        <v>6.3</v>
      </c>
      <c r="MV53">
        <v>10.3</v>
      </c>
      <c r="MW53">
        <v>18.7</v>
      </c>
      <c r="MX53">
        <v>15</v>
      </c>
      <c r="MY53">
        <v>17300</v>
      </c>
      <c r="MZ53">
        <v>24200</v>
      </c>
      <c r="NA53">
        <v>26400</v>
      </c>
      <c r="NB53">
        <v>250</v>
      </c>
      <c r="NC53">
        <v>50</v>
      </c>
      <c r="ND53">
        <v>125</v>
      </c>
      <c r="NE53">
        <v>31.8</v>
      </c>
      <c r="NF53">
        <v>2.6</v>
      </c>
      <c r="NG53">
        <v>7.2</v>
      </c>
      <c r="NH53">
        <v>10.5</v>
      </c>
      <c r="NI53">
        <v>15.6</v>
      </c>
      <c r="NJ53">
        <v>15</v>
      </c>
      <c r="NK53">
        <v>15200</v>
      </c>
      <c r="NL53">
        <v>27700</v>
      </c>
      <c r="NM53">
        <v>33200</v>
      </c>
      <c r="NN53">
        <v>185</v>
      </c>
      <c r="NO53">
        <v>54.8</v>
      </c>
      <c r="NP53">
        <v>85</v>
      </c>
      <c r="NQ53">
        <v>28.4</v>
      </c>
      <c r="NR53">
        <v>1.2</v>
      </c>
      <c r="NS53">
        <v>13.3</v>
      </c>
      <c r="NT53">
        <v>15.2</v>
      </c>
      <c r="NU53">
        <v>15.5</v>
      </c>
      <c r="NV53">
        <v>20</v>
      </c>
      <c r="NW53">
        <v>19300</v>
      </c>
      <c r="NX53">
        <v>32600</v>
      </c>
      <c r="NY53">
        <v>41900</v>
      </c>
      <c r="NZ53">
        <v>110</v>
      </c>
      <c r="OA53">
        <v>40.700000000000003</v>
      </c>
      <c r="OB53">
        <v>65</v>
      </c>
      <c r="OC53">
        <v>15.5</v>
      </c>
      <c r="OD53">
        <v>1.8</v>
      </c>
      <c r="OE53">
        <v>4.4000000000000004</v>
      </c>
      <c r="OF53">
        <v>8</v>
      </c>
      <c r="OG53">
        <v>42</v>
      </c>
      <c r="OH53" t="s">
        <v>403</v>
      </c>
      <c r="OI53" t="s">
        <v>403</v>
      </c>
      <c r="OJ53" t="s">
        <v>403</v>
      </c>
      <c r="OK53" t="s">
        <v>403</v>
      </c>
      <c r="OL53">
        <v>105</v>
      </c>
      <c r="OM53">
        <v>52.8</v>
      </c>
      <c r="ON53">
        <v>50</v>
      </c>
      <c r="OO53">
        <v>27.4</v>
      </c>
      <c r="OP53">
        <v>1.4</v>
      </c>
      <c r="OQ53">
        <v>6.4</v>
      </c>
      <c r="OR53">
        <v>9.8000000000000007</v>
      </c>
      <c r="OS53">
        <v>18.399999999999999</v>
      </c>
      <c r="OT53" t="s">
        <v>403</v>
      </c>
      <c r="OU53" t="s">
        <v>403</v>
      </c>
      <c r="OV53" t="s">
        <v>403</v>
      </c>
      <c r="OW53" t="s">
        <v>403</v>
      </c>
      <c r="OX53">
        <v>90</v>
      </c>
      <c r="OY53">
        <v>51.5</v>
      </c>
      <c r="OZ53">
        <v>45</v>
      </c>
      <c r="PA53">
        <v>29.4</v>
      </c>
      <c r="PB53">
        <v>2.9</v>
      </c>
      <c r="PC53">
        <v>8.1999999999999993</v>
      </c>
      <c r="PD53">
        <v>11.5</v>
      </c>
      <c r="PE53">
        <v>16.2</v>
      </c>
      <c r="PF53" t="s">
        <v>403</v>
      </c>
      <c r="PG53" t="s">
        <v>403</v>
      </c>
      <c r="PH53" t="s">
        <v>403</v>
      </c>
      <c r="PI53" t="s">
        <v>403</v>
      </c>
      <c r="PJ53">
        <v>65</v>
      </c>
      <c r="PK53">
        <v>48.6</v>
      </c>
      <c r="PL53">
        <v>35</v>
      </c>
      <c r="PM53">
        <v>31.3</v>
      </c>
      <c r="PN53">
        <v>0</v>
      </c>
      <c r="PO53">
        <v>17</v>
      </c>
      <c r="PP53">
        <v>20.100000000000001</v>
      </c>
      <c r="PQ53">
        <v>20.100000000000001</v>
      </c>
      <c r="PR53" t="s">
        <v>403</v>
      </c>
      <c r="PS53" t="s">
        <v>403</v>
      </c>
      <c r="PT53" t="s">
        <v>403</v>
      </c>
      <c r="PU53" t="s">
        <v>403</v>
      </c>
      <c r="PV53" t="e">
        <v>#N/A</v>
      </c>
      <c r="PW53" t="e">
        <v>#N/A</v>
      </c>
      <c r="PX53" t="e">
        <v>#N/A</v>
      </c>
      <c r="PY53" t="e">
        <v>#N/A</v>
      </c>
      <c r="PZ53" t="e">
        <v>#N/A</v>
      </c>
      <c r="QA53" t="e">
        <v>#N/A</v>
      </c>
      <c r="QB53" t="e">
        <v>#N/A</v>
      </c>
      <c r="QC53" t="e">
        <v>#N/A</v>
      </c>
      <c r="QD53" t="e">
        <v>#N/A</v>
      </c>
      <c r="QE53" t="e">
        <v>#N/A</v>
      </c>
      <c r="QF53" t="e">
        <v>#N/A</v>
      </c>
      <c r="QG53" t="e">
        <v>#N/A</v>
      </c>
      <c r="QH53" t="e">
        <v>#N/A</v>
      </c>
      <c r="QI53" t="e">
        <v>#N/A</v>
      </c>
      <c r="QJ53" t="e">
        <v>#N/A</v>
      </c>
      <c r="QK53" t="e">
        <v>#N/A</v>
      </c>
      <c r="QL53" t="e">
        <v>#N/A</v>
      </c>
      <c r="QM53" t="e">
        <v>#N/A</v>
      </c>
      <c r="QN53" t="e">
        <v>#N/A</v>
      </c>
      <c r="QO53" t="e">
        <v>#N/A</v>
      </c>
      <c r="QP53" t="e">
        <v>#N/A</v>
      </c>
      <c r="QQ53" t="e">
        <v>#N/A</v>
      </c>
      <c r="QR53" t="e">
        <v>#N/A</v>
      </c>
      <c r="QS53" t="e">
        <v>#N/A</v>
      </c>
      <c r="QT53" t="e">
        <v>#N/A</v>
      </c>
      <c r="QU53" t="e">
        <v>#N/A</v>
      </c>
      <c r="QV53" t="e">
        <v>#N/A</v>
      </c>
      <c r="QW53" t="e">
        <v>#N/A</v>
      </c>
      <c r="QX53" t="e">
        <v>#N/A</v>
      </c>
      <c r="QY53" t="e">
        <v>#N/A</v>
      </c>
      <c r="QZ53" t="e">
        <v>#N/A</v>
      </c>
      <c r="RA53" t="e">
        <v>#N/A</v>
      </c>
      <c r="RB53" t="e">
        <v>#N/A</v>
      </c>
      <c r="RC53" t="e">
        <v>#N/A</v>
      </c>
      <c r="RD53" t="e">
        <v>#N/A</v>
      </c>
      <c r="RE53" t="e">
        <v>#N/A</v>
      </c>
      <c r="RF53" t="e">
        <v>#N/A</v>
      </c>
      <c r="RG53" t="e">
        <v>#N/A</v>
      </c>
      <c r="RH53" t="e">
        <v>#N/A</v>
      </c>
      <c r="RI53" t="e">
        <v>#N/A</v>
      </c>
      <c r="RJ53" t="e">
        <v>#N/A</v>
      </c>
      <c r="RK53" t="e">
        <v>#N/A</v>
      </c>
      <c r="RL53" t="e">
        <v>#N/A</v>
      </c>
      <c r="RM53" t="e">
        <v>#N/A</v>
      </c>
      <c r="RN53" t="e">
        <v>#N/A</v>
      </c>
      <c r="RO53" t="e">
        <v>#N/A</v>
      </c>
      <c r="RP53" t="e">
        <v>#N/A</v>
      </c>
      <c r="RQ53" t="e">
        <v>#N/A</v>
      </c>
    </row>
    <row r="54" spans="2:485" x14ac:dyDescent="0.45">
      <c r="B54"/>
      <c r="E54" t="s">
        <v>1952</v>
      </c>
      <c r="F54" t="s">
        <v>1953</v>
      </c>
      <c r="G54" t="s">
        <v>1954</v>
      </c>
      <c r="H54" t="s">
        <v>1955</v>
      </c>
      <c r="I54" t="s">
        <v>1956</v>
      </c>
      <c r="J54" t="s">
        <v>1957</v>
      </c>
      <c r="K54" t="s">
        <v>1958</v>
      </c>
      <c r="L54" t="s">
        <v>1959</v>
      </c>
      <c r="M54" t="s">
        <v>1960</v>
      </c>
      <c r="N54" t="s">
        <v>1961</v>
      </c>
      <c r="O54" t="s">
        <v>1962</v>
      </c>
      <c r="P54" t="s">
        <v>1963</v>
      </c>
      <c r="Q54" t="s">
        <v>1964</v>
      </c>
      <c r="R54" t="s">
        <v>1965</v>
      </c>
      <c r="S54" t="s">
        <v>1966</v>
      </c>
      <c r="T54" t="s">
        <v>1967</v>
      </c>
      <c r="U54" t="s">
        <v>1968</v>
      </c>
      <c r="V54" t="s">
        <v>1969</v>
      </c>
      <c r="W54" t="s">
        <v>1970</v>
      </c>
      <c r="X54" t="s">
        <v>1971</v>
      </c>
      <c r="Y54" t="s">
        <v>1972</v>
      </c>
      <c r="Z54" t="s">
        <v>1973</v>
      </c>
      <c r="AA54" t="s">
        <v>1974</v>
      </c>
      <c r="AB54" t="s">
        <v>1975</v>
      </c>
      <c r="AC54" t="s">
        <v>1976</v>
      </c>
      <c r="AD54" t="s">
        <v>1977</v>
      </c>
      <c r="AE54" t="s">
        <v>1978</v>
      </c>
      <c r="AF54" t="s">
        <v>1979</v>
      </c>
      <c r="AG54" t="s">
        <v>1980</v>
      </c>
      <c r="AH54" t="s">
        <v>1981</v>
      </c>
      <c r="AI54" t="s">
        <v>1982</v>
      </c>
      <c r="AJ54" t="s">
        <v>1983</v>
      </c>
      <c r="AK54" t="s">
        <v>1984</v>
      </c>
      <c r="AL54" t="s">
        <v>1985</v>
      </c>
      <c r="AM54" t="s">
        <v>1986</v>
      </c>
      <c r="AN54" t="s">
        <v>1963</v>
      </c>
      <c r="AO54" t="s">
        <v>1987</v>
      </c>
      <c r="AP54">
        <v>775</v>
      </c>
      <c r="AQ54">
        <v>19.5</v>
      </c>
      <c r="AR54">
        <v>625</v>
      </c>
      <c r="AS54">
        <v>14.8</v>
      </c>
      <c r="AT54">
        <v>7</v>
      </c>
      <c r="AU54">
        <v>39.4</v>
      </c>
      <c r="AV54">
        <v>48</v>
      </c>
      <c r="AW54">
        <v>58.8</v>
      </c>
      <c r="AX54">
        <v>295</v>
      </c>
      <c r="AY54">
        <v>21800</v>
      </c>
      <c r="AZ54">
        <v>28900</v>
      </c>
      <c r="BA54">
        <v>40200</v>
      </c>
      <c r="BB54">
        <v>710</v>
      </c>
      <c r="BC54">
        <v>32.4</v>
      </c>
      <c r="BD54">
        <v>480</v>
      </c>
      <c r="BE54">
        <v>17.600000000000001</v>
      </c>
      <c r="BF54">
        <v>5.5</v>
      </c>
      <c r="BG54">
        <v>36.700000000000003</v>
      </c>
      <c r="BH54">
        <v>41.4</v>
      </c>
      <c r="BI54">
        <v>44.5</v>
      </c>
      <c r="BJ54">
        <v>250</v>
      </c>
      <c r="BK54">
        <v>23900</v>
      </c>
      <c r="BL54">
        <v>33500</v>
      </c>
      <c r="BM54">
        <v>45800</v>
      </c>
      <c r="BN54">
        <v>695</v>
      </c>
      <c r="BO54">
        <v>44.3</v>
      </c>
      <c r="BP54">
        <v>390</v>
      </c>
      <c r="BQ54">
        <v>20.399999999999999</v>
      </c>
      <c r="BR54">
        <v>3.3</v>
      </c>
      <c r="BS54">
        <v>27.5</v>
      </c>
      <c r="BT54">
        <v>30.3</v>
      </c>
      <c r="BU54">
        <v>32.1</v>
      </c>
      <c r="BV54">
        <v>185</v>
      </c>
      <c r="BW54">
        <v>25900</v>
      </c>
      <c r="BX54">
        <v>36600</v>
      </c>
      <c r="BY54">
        <v>56200</v>
      </c>
      <c r="BZ54">
        <v>550</v>
      </c>
      <c r="CA54">
        <v>53.6</v>
      </c>
      <c r="CB54">
        <v>255</v>
      </c>
      <c r="CC54">
        <v>22</v>
      </c>
      <c r="CD54">
        <v>2.1</v>
      </c>
      <c r="CE54">
        <v>19.899999999999999</v>
      </c>
      <c r="CF54">
        <v>21.4</v>
      </c>
      <c r="CG54">
        <v>22.3</v>
      </c>
      <c r="CH54">
        <v>100</v>
      </c>
      <c r="CI54">
        <v>24500</v>
      </c>
      <c r="CJ54">
        <v>42600</v>
      </c>
      <c r="CK54">
        <v>68700</v>
      </c>
      <c r="CL54">
        <v>145</v>
      </c>
      <c r="CM54">
        <v>17</v>
      </c>
      <c r="CN54">
        <v>120</v>
      </c>
      <c r="CO54">
        <v>9.9</v>
      </c>
      <c r="CP54">
        <v>4.5</v>
      </c>
      <c r="CQ54">
        <v>43.9</v>
      </c>
      <c r="CR54">
        <v>58.8</v>
      </c>
      <c r="CS54">
        <v>68.599999999999994</v>
      </c>
      <c r="CT54">
        <v>60</v>
      </c>
      <c r="CU54">
        <v>22500</v>
      </c>
      <c r="CV54">
        <v>31600</v>
      </c>
      <c r="CW54">
        <v>41200</v>
      </c>
      <c r="CX54">
        <v>125</v>
      </c>
      <c r="CY54">
        <v>27.7</v>
      </c>
      <c r="CZ54">
        <v>90</v>
      </c>
      <c r="DA54">
        <v>14.8</v>
      </c>
      <c r="DB54">
        <v>5.6</v>
      </c>
      <c r="DC54">
        <v>43.4</v>
      </c>
      <c r="DD54">
        <v>48.6</v>
      </c>
      <c r="DE54">
        <v>51.8</v>
      </c>
      <c r="DF54">
        <v>50</v>
      </c>
      <c r="DG54">
        <v>26000</v>
      </c>
      <c r="DH54">
        <v>34100</v>
      </c>
      <c r="DI54">
        <v>45600</v>
      </c>
      <c r="DJ54">
        <v>115</v>
      </c>
      <c r="DK54">
        <v>43.5</v>
      </c>
      <c r="DL54">
        <v>65</v>
      </c>
      <c r="DM54">
        <v>18.399999999999999</v>
      </c>
      <c r="DN54">
        <v>4.5999999999999996</v>
      </c>
      <c r="DO54">
        <v>29.1</v>
      </c>
      <c r="DP54">
        <v>31.7</v>
      </c>
      <c r="DQ54">
        <v>33.5</v>
      </c>
      <c r="DR54">
        <v>30</v>
      </c>
      <c r="DS54">
        <v>21500</v>
      </c>
      <c r="DT54">
        <v>32900</v>
      </c>
      <c r="DU54">
        <v>43400</v>
      </c>
      <c r="DV54">
        <v>85</v>
      </c>
      <c r="DW54">
        <v>49.2</v>
      </c>
      <c r="DX54">
        <v>40</v>
      </c>
      <c r="DY54">
        <v>22.9</v>
      </c>
      <c r="DZ54">
        <v>3</v>
      </c>
      <c r="EA54">
        <v>23.1</v>
      </c>
      <c r="EB54">
        <v>24.9</v>
      </c>
      <c r="EC54">
        <v>24.9</v>
      </c>
      <c r="ED54">
        <v>15</v>
      </c>
      <c r="EE54">
        <v>21500</v>
      </c>
      <c r="EF54">
        <v>33000</v>
      </c>
      <c r="EG54">
        <v>42200</v>
      </c>
      <c r="EH54">
        <v>630</v>
      </c>
      <c r="EI54">
        <v>20</v>
      </c>
      <c r="EJ54">
        <v>505</v>
      </c>
      <c r="EK54">
        <v>15.9</v>
      </c>
      <c r="EL54">
        <v>7.6</v>
      </c>
      <c r="EM54">
        <v>38.299999999999997</v>
      </c>
      <c r="EN54">
        <v>45.5</v>
      </c>
      <c r="EO54">
        <v>56.5</v>
      </c>
      <c r="EP54">
        <v>235</v>
      </c>
      <c r="EQ54">
        <v>21700</v>
      </c>
      <c r="ER54">
        <v>28600</v>
      </c>
      <c r="ES54">
        <v>40000</v>
      </c>
      <c r="ET54">
        <v>585</v>
      </c>
      <c r="EU54">
        <v>33.4</v>
      </c>
      <c r="EV54">
        <v>390</v>
      </c>
      <c r="EW54">
        <v>18.2</v>
      </c>
      <c r="EX54">
        <v>5.5</v>
      </c>
      <c r="EY54">
        <v>35.200000000000003</v>
      </c>
      <c r="EZ54">
        <v>39.9</v>
      </c>
      <c r="FA54">
        <v>43</v>
      </c>
      <c r="FB54">
        <v>200</v>
      </c>
      <c r="FC54">
        <v>23700</v>
      </c>
      <c r="FD54">
        <v>33400</v>
      </c>
      <c r="FE54">
        <v>45800</v>
      </c>
      <c r="FF54">
        <v>585</v>
      </c>
      <c r="FG54">
        <v>44.5</v>
      </c>
      <c r="FH54">
        <v>325</v>
      </c>
      <c r="FI54">
        <v>20.7</v>
      </c>
      <c r="FJ54">
        <v>3</v>
      </c>
      <c r="FK54">
        <v>27.2</v>
      </c>
      <c r="FL54">
        <v>30</v>
      </c>
      <c r="FM54">
        <v>31.8</v>
      </c>
      <c r="FN54">
        <v>155</v>
      </c>
      <c r="FO54">
        <v>25900</v>
      </c>
      <c r="FP54">
        <v>36900</v>
      </c>
      <c r="FQ54">
        <v>56500</v>
      </c>
      <c r="FR54">
        <v>465</v>
      </c>
      <c r="FS54">
        <v>54.4</v>
      </c>
      <c r="FT54">
        <v>215</v>
      </c>
      <c r="FU54">
        <v>21.9</v>
      </c>
      <c r="FV54">
        <v>1.9</v>
      </c>
      <c r="FW54">
        <v>19.3</v>
      </c>
      <c r="FX54">
        <v>20.8</v>
      </c>
      <c r="FY54">
        <v>21.8</v>
      </c>
      <c r="FZ54">
        <v>85</v>
      </c>
      <c r="GA54">
        <v>26200</v>
      </c>
      <c r="GB54">
        <v>49000</v>
      </c>
      <c r="GC54">
        <v>76800</v>
      </c>
      <c r="GD54">
        <v>790</v>
      </c>
      <c r="GE54">
        <v>21.6</v>
      </c>
      <c r="GF54">
        <v>620</v>
      </c>
      <c r="GG54">
        <v>15.4</v>
      </c>
      <c r="GH54">
        <v>5.9</v>
      </c>
      <c r="GI54">
        <v>37.799999999999997</v>
      </c>
      <c r="GJ54">
        <v>46</v>
      </c>
      <c r="GK54">
        <v>57.1</v>
      </c>
      <c r="GL54">
        <v>285</v>
      </c>
      <c r="GM54">
        <v>19700</v>
      </c>
      <c r="GN54">
        <v>26400</v>
      </c>
      <c r="GO54">
        <v>34500</v>
      </c>
      <c r="GP54">
        <v>680</v>
      </c>
      <c r="GQ54">
        <v>35.1</v>
      </c>
      <c r="GR54">
        <v>440</v>
      </c>
      <c r="GS54">
        <v>15.8</v>
      </c>
      <c r="GT54">
        <v>4</v>
      </c>
      <c r="GU54">
        <v>37.200000000000003</v>
      </c>
      <c r="GV54">
        <v>41.5</v>
      </c>
      <c r="GW54">
        <v>45.1</v>
      </c>
      <c r="GX54">
        <v>245</v>
      </c>
      <c r="GY54">
        <v>24100</v>
      </c>
      <c r="GZ54">
        <v>32100</v>
      </c>
      <c r="HA54">
        <v>42600</v>
      </c>
      <c r="HB54">
        <v>635</v>
      </c>
      <c r="HC54">
        <v>45.1</v>
      </c>
      <c r="HD54">
        <v>350</v>
      </c>
      <c r="HE54">
        <v>21.6</v>
      </c>
      <c r="HF54">
        <v>2</v>
      </c>
      <c r="HG54">
        <v>27</v>
      </c>
      <c r="HH54">
        <v>29.6</v>
      </c>
      <c r="HI54">
        <v>31.3</v>
      </c>
      <c r="HJ54">
        <v>160</v>
      </c>
      <c r="HK54">
        <v>24100</v>
      </c>
      <c r="HL54">
        <v>37700</v>
      </c>
      <c r="HM54">
        <v>49900</v>
      </c>
      <c r="HN54">
        <v>655</v>
      </c>
      <c r="HO54">
        <v>56.2</v>
      </c>
      <c r="HP54">
        <v>285</v>
      </c>
      <c r="HQ54">
        <v>21.9</v>
      </c>
      <c r="HR54">
        <v>1.8</v>
      </c>
      <c r="HS54">
        <v>18.7</v>
      </c>
      <c r="HT54">
        <v>19.5</v>
      </c>
      <c r="HU54">
        <v>20</v>
      </c>
      <c r="HV54">
        <v>105</v>
      </c>
      <c r="HW54">
        <v>29000</v>
      </c>
      <c r="HX54">
        <v>42100</v>
      </c>
      <c r="HY54">
        <v>68000</v>
      </c>
      <c r="HZ54">
        <v>125</v>
      </c>
      <c r="IA54">
        <v>12.4</v>
      </c>
      <c r="IB54">
        <v>110</v>
      </c>
      <c r="IC54">
        <v>19.3</v>
      </c>
      <c r="ID54">
        <v>4</v>
      </c>
      <c r="IE54">
        <v>50.1</v>
      </c>
      <c r="IF54">
        <v>58.3</v>
      </c>
      <c r="IG54">
        <v>64.3</v>
      </c>
      <c r="IH54">
        <v>60</v>
      </c>
      <c r="II54">
        <v>17500</v>
      </c>
      <c r="IJ54">
        <v>26300</v>
      </c>
      <c r="IK54">
        <v>34400</v>
      </c>
      <c r="IL54">
        <v>115</v>
      </c>
      <c r="IM54">
        <v>34.9</v>
      </c>
      <c r="IN54">
        <v>75</v>
      </c>
      <c r="IO54">
        <v>16.7</v>
      </c>
      <c r="IP54">
        <v>3.5</v>
      </c>
      <c r="IQ54">
        <v>36.299999999999997</v>
      </c>
      <c r="IR54">
        <v>41.6</v>
      </c>
      <c r="IS54">
        <v>44.9</v>
      </c>
      <c r="IT54">
        <v>40</v>
      </c>
      <c r="IU54">
        <v>23800</v>
      </c>
      <c r="IV54">
        <v>32500</v>
      </c>
      <c r="IW54">
        <v>44400</v>
      </c>
      <c r="IX54">
        <v>100</v>
      </c>
      <c r="IY54">
        <v>43.5</v>
      </c>
      <c r="IZ54">
        <v>55</v>
      </c>
      <c r="JA54">
        <v>20.2</v>
      </c>
      <c r="JB54">
        <v>1.7</v>
      </c>
      <c r="JC54">
        <v>31.3</v>
      </c>
      <c r="JD54">
        <v>32.5</v>
      </c>
      <c r="JE54">
        <v>34.6</v>
      </c>
      <c r="JF54">
        <v>30</v>
      </c>
      <c r="JG54">
        <v>23900</v>
      </c>
      <c r="JH54">
        <v>37200</v>
      </c>
      <c r="JI54">
        <v>44600</v>
      </c>
      <c r="JJ54">
        <v>110</v>
      </c>
      <c r="JK54">
        <v>52.8</v>
      </c>
      <c r="JL54">
        <v>50</v>
      </c>
      <c r="JM54">
        <v>21.7</v>
      </c>
      <c r="JN54">
        <v>3.7</v>
      </c>
      <c r="JO54">
        <v>20.399999999999999</v>
      </c>
      <c r="JP54">
        <v>21.7</v>
      </c>
      <c r="JQ54">
        <v>21.7</v>
      </c>
      <c r="JR54">
        <v>20</v>
      </c>
      <c r="JS54">
        <v>29000</v>
      </c>
      <c r="JT54">
        <v>36500</v>
      </c>
      <c r="JU54">
        <v>57300</v>
      </c>
      <c r="JV54">
        <v>665</v>
      </c>
      <c r="JW54">
        <v>23.3</v>
      </c>
      <c r="JX54">
        <v>510</v>
      </c>
      <c r="JY54">
        <v>14.7</v>
      </c>
      <c r="JZ54">
        <v>6.2</v>
      </c>
      <c r="KA54">
        <v>35.6</v>
      </c>
      <c r="KB54">
        <v>43.7</v>
      </c>
      <c r="KC54">
        <v>55.8</v>
      </c>
      <c r="KD54">
        <v>225</v>
      </c>
      <c r="KE54">
        <v>20000</v>
      </c>
      <c r="KF54">
        <v>26700</v>
      </c>
      <c r="KG54">
        <v>34700</v>
      </c>
      <c r="KH54">
        <v>565</v>
      </c>
      <c r="KI54">
        <v>35.1</v>
      </c>
      <c r="KJ54">
        <v>370</v>
      </c>
      <c r="KK54">
        <v>15.6</v>
      </c>
      <c r="KL54">
        <v>4.0999999999999996</v>
      </c>
      <c r="KM54">
        <v>37.4</v>
      </c>
      <c r="KN54">
        <v>41.4</v>
      </c>
      <c r="KO54">
        <v>45.2</v>
      </c>
      <c r="KP54">
        <v>205</v>
      </c>
      <c r="KQ54">
        <v>24200</v>
      </c>
      <c r="KR54">
        <v>32100</v>
      </c>
      <c r="KS54">
        <v>42300</v>
      </c>
      <c r="KT54">
        <v>535</v>
      </c>
      <c r="KU54">
        <v>45.4</v>
      </c>
      <c r="KV54">
        <v>290</v>
      </c>
      <c r="KW54">
        <v>21.9</v>
      </c>
      <c r="KX54">
        <v>2.1</v>
      </c>
      <c r="KY54">
        <v>26.2</v>
      </c>
      <c r="KZ54">
        <v>29.1</v>
      </c>
      <c r="LA54">
        <v>30.6</v>
      </c>
      <c r="LB54">
        <v>135</v>
      </c>
      <c r="LC54">
        <v>24500</v>
      </c>
      <c r="LD54">
        <v>37700</v>
      </c>
      <c r="LE54">
        <v>50700</v>
      </c>
      <c r="LF54">
        <v>540</v>
      </c>
      <c r="LG54">
        <v>56.9</v>
      </c>
      <c r="LH54">
        <v>235</v>
      </c>
      <c r="LI54">
        <v>22</v>
      </c>
      <c r="LJ54">
        <v>1.4</v>
      </c>
      <c r="LK54">
        <v>18.3</v>
      </c>
      <c r="LL54">
        <v>19</v>
      </c>
      <c r="LM54">
        <v>19.7</v>
      </c>
      <c r="LN54">
        <v>85</v>
      </c>
      <c r="LO54">
        <v>27200</v>
      </c>
      <c r="LP54">
        <v>45800</v>
      </c>
      <c r="LQ54">
        <v>72700</v>
      </c>
      <c r="LR54">
        <v>710</v>
      </c>
      <c r="LS54">
        <v>26.2</v>
      </c>
      <c r="LT54">
        <v>525</v>
      </c>
      <c r="LU54">
        <v>14.3</v>
      </c>
      <c r="LV54">
        <v>4.5</v>
      </c>
      <c r="LW54">
        <v>30.2</v>
      </c>
      <c r="LX54">
        <v>41.4</v>
      </c>
      <c r="LY54">
        <v>55</v>
      </c>
      <c r="LZ54">
        <v>200</v>
      </c>
      <c r="MA54">
        <v>19300</v>
      </c>
      <c r="MB54">
        <v>25500</v>
      </c>
      <c r="MC54">
        <v>33700</v>
      </c>
      <c r="MD54">
        <v>710</v>
      </c>
      <c r="ME54">
        <v>26.2</v>
      </c>
      <c r="MF54">
        <v>525</v>
      </c>
      <c r="MG54">
        <v>14.3</v>
      </c>
      <c r="MH54">
        <v>4.5</v>
      </c>
      <c r="MI54">
        <v>30.2</v>
      </c>
      <c r="MJ54">
        <v>41.4</v>
      </c>
      <c r="MK54">
        <v>55</v>
      </c>
      <c r="ML54">
        <v>200</v>
      </c>
      <c r="MM54">
        <v>19300</v>
      </c>
      <c r="MN54">
        <v>25500</v>
      </c>
      <c r="MO54">
        <v>33700</v>
      </c>
      <c r="MP54">
        <v>695</v>
      </c>
      <c r="MQ54">
        <v>43.6</v>
      </c>
      <c r="MR54">
        <v>395</v>
      </c>
      <c r="MS54">
        <v>16.600000000000001</v>
      </c>
      <c r="MT54">
        <v>2.9</v>
      </c>
      <c r="MU54">
        <v>28.5</v>
      </c>
      <c r="MV54">
        <v>33</v>
      </c>
      <c r="MW54">
        <v>36.9</v>
      </c>
      <c r="MX54">
        <v>185</v>
      </c>
      <c r="MY54">
        <v>22400</v>
      </c>
      <c r="MZ54">
        <v>30200</v>
      </c>
      <c r="NA54">
        <v>42600</v>
      </c>
      <c r="NB54">
        <v>575</v>
      </c>
      <c r="NC54">
        <v>42.3</v>
      </c>
      <c r="ND54">
        <v>330</v>
      </c>
      <c r="NE54">
        <v>20.8</v>
      </c>
      <c r="NF54">
        <v>2.2999999999999998</v>
      </c>
      <c r="NG54">
        <v>26.6</v>
      </c>
      <c r="NH54">
        <v>31.2</v>
      </c>
      <c r="NI54">
        <v>34.5</v>
      </c>
      <c r="NJ54">
        <v>145</v>
      </c>
      <c r="NK54">
        <v>23800</v>
      </c>
      <c r="NL54">
        <v>33300</v>
      </c>
      <c r="NM54">
        <v>51000</v>
      </c>
      <c r="NN54">
        <v>600</v>
      </c>
      <c r="NO54">
        <v>55.9</v>
      </c>
      <c r="NP54">
        <v>265</v>
      </c>
      <c r="NQ54">
        <v>22.1</v>
      </c>
      <c r="NR54">
        <v>1.4</v>
      </c>
      <c r="NS54">
        <v>19.8</v>
      </c>
      <c r="NT54">
        <v>20.5</v>
      </c>
      <c r="NU54">
        <v>20.6</v>
      </c>
      <c r="NV54">
        <v>110</v>
      </c>
      <c r="NW54">
        <v>17700</v>
      </c>
      <c r="NX54">
        <v>42000</v>
      </c>
      <c r="NY54">
        <v>56000</v>
      </c>
      <c r="NZ54">
        <v>125</v>
      </c>
      <c r="OA54">
        <v>18.5</v>
      </c>
      <c r="OB54">
        <v>100</v>
      </c>
      <c r="OC54">
        <v>15.9</v>
      </c>
      <c r="OD54">
        <v>5</v>
      </c>
      <c r="OE54">
        <v>34.4</v>
      </c>
      <c r="OF54">
        <v>43.2</v>
      </c>
      <c r="OG54">
        <v>60.7</v>
      </c>
      <c r="OH54">
        <v>45</v>
      </c>
      <c r="OI54">
        <v>21900</v>
      </c>
      <c r="OJ54">
        <v>25900</v>
      </c>
      <c r="OK54">
        <v>33700</v>
      </c>
      <c r="OL54">
        <v>115</v>
      </c>
      <c r="OM54">
        <v>43.5</v>
      </c>
      <c r="ON54">
        <v>65</v>
      </c>
      <c r="OO54">
        <v>12.7</v>
      </c>
      <c r="OP54">
        <v>2.9</v>
      </c>
      <c r="OQ54">
        <v>31.2</v>
      </c>
      <c r="OR54">
        <v>39.1</v>
      </c>
      <c r="OS54">
        <v>41</v>
      </c>
      <c r="OT54">
        <v>35</v>
      </c>
      <c r="OU54">
        <v>22900</v>
      </c>
      <c r="OV54">
        <v>26100</v>
      </c>
      <c r="OW54">
        <v>41300</v>
      </c>
      <c r="OX54">
        <v>90</v>
      </c>
      <c r="OY54">
        <v>41.8</v>
      </c>
      <c r="OZ54">
        <v>55</v>
      </c>
      <c r="PA54">
        <v>14</v>
      </c>
      <c r="PB54">
        <v>1.3</v>
      </c>
      <c r="PC54">
        <v>32.1</v>
      </c>
      <c r="PD54">
        <v>37.6</v>
      </c>
      <c r="PE54">
        <v>42.9</v>
      </c>
      <c r="PF54">
        <v>30</v>
      </c>
      <c r="PG54">
        <v>20300</v>
      </c>
      <c r="PH54">
        <v>30300</v>
      </c>
      <c r="PI54">
        <v>41800</v>
      </c>
      <c r="PJ54">
        <v>120</v>
      </c>
      <c r="PK54">
        <v>49.4</v>
      </c>
      <c r="PL54">
        <v>60</v>
      </c>
      <c r="PM54">
        <v>24.4</v>
      </c>
      <c r="PN54">
        <v>0.8</v>
      </c>
      <c r="PO54">
        <v>24.8</v>
      </c>
      <c r="PP54">
        <v>24.8</v>
      </c>
      <c r="PQ54">
        <v>25.4</v>
      </c>
      <c r="PR54">
        <v>25</v>
      </c>
      <c r="PS54">
        <v>11700</v>
      </c>
      <c r="PT54">
        <v>33300</v>
      </c>
      <c r="PU54">
        <v>48900</v>
      </c>
      <c r="PV54">
        <v>585</v>
      </c>
      <c r="PW54">
        <v>27.9</v>
      </c>
      <c r="PX54">
        <v>425</v>
      </c>
      <c r="PY54">
        <v>14</v>
      </c>
      <c r="PZ54">
        <v>4.4000000000000004</v>
      </c>
      <c r="QA54">
        <v>29.3</v>
      </c>
      <c r="QB54">
        <v>41</v>
      </c>
      <c r="QC54">
        <v>53.7</v>
      </c>
      <c r="QD54">
        <v>160</v>
      </c>
      <c r="QE54">
        <v>19100</v>
      </c>
      <c r="QF54">
        <v>25500</v>
      </c>
      <c r="QG54">
        <v>33700</v>
      </c>
      <c r="QH54">
        <v>585</v>
      </c>
      <c r="QI54">
        <v>43.6</v>
      </c>
      <c r="QJ54">
        <v>330</v>
      </c>
      <c r="QK54">
        <v>17.399999999999999</v>
      </c>
      <c r="QL54">
        <v>2.9</v>
      </c>
      <c r="QM54">
        <v>28</v>
      </c>
      <c r="QN54">
        <v>31.9</v>
      </c>
      <c r="QO54">
        <v>36.200000000000003</v>
      </c>
      <c r="QP54">
        <v>155</v>
      </c>
      <c r="QQ54">
        <v>21800</v>
      </c>
      <c r="QR54">
        <v>30500</v>
      </c>
      <c r="QS54">
        <v>42800</v>
      </c>
      <c r="QT54">
        <v>585</v>
      </c>
      <c r="QU54">
        <v>44.5</v>
      </c>
      <c r="QV54">
        <v>325</v>
      </c>
      <c r="QW54">
        <v>20.7</v>
      </c>
      <c r="QX54">
        <v>3</v>
      </c>
      <c r="QY54">
        <v>27.2</v>
      </c>
      <c r="QZ54">
        <v>30</v>
      </c>
      <c r="RA54">
        <v>31.8</v>
      </c>
      <c r="RB54">
        <v>155</v>
      </c>
      <c r="RC54">
        <v>25900</v>
      </c>
      <c r="RD54">
        <v>36900</v>
      </c>
      <c r="RE54">
        <v>56500</v>
      </c>
      <c r="RF54">
        <v>480</v>
      </c>
      <c r="RG54">
        <v>57.5</v>
      </c>
      <c r="RH54">
        <v>205</v>
      </c>
      <c r="RI54">
        <v>21.5</v>
      </c>
      <c r="RJ54">
        <v>1.6</v>
      </c>
      <c r="RK54">
        <v>18.600000000000001</v>
      </c>
      <c r="RL54">
        <v>19.399999999999999</v>
      </c>
      <c r="RM54">
        <v>19.399999999999999</v>
      </c>
      <c r="RN54">
        <v>85</v>
      </c>
      <c r="RO54">
        <v>20300</v>
      </c>
      <c r="RP54">
        <v>43100</v>
      </c>
      <c r="RQ54">
        <v>56200</v>
      </c>
    </row>
    <row r="55" spans="2:485" x14ac:dyDescent="0.45">
      <c r="B55"/>
      <c r="E55" t="s">
        <v>1988</v>
      </c>
      <c r="F55" t="s">
        <v>1989</v>
      </c>
      <c r="G55" t="s">
        <v>1990</v>
      </c>
      <c r="H55" t="s">
        <v>1991</v>
      </c>
      <c r="I55" t="s">
        <v>1992</v>
      </c>
      <c r="J55" t="s">
        <v>1993</v>
      </c>
      <c r="K55" t="s">
        <v>1994</v>
      </c>
      <c r="L55" t="s">
        <v>1995</v>
      </c>
      <c r="M55" t="s">
        <v>1996</v>
      </c>
      <c r="N55" t="s">
        <v>1997</v>
      </c>
      <c r="O55" t="s">
        <v>1998</v>
      </c>
      <c r="P55" t="s">
        <v>1999</v>
      </c>
      <c r="Q55" t="s">
        <v>2000</v>
      </c>
      <c r="R55" t="s">
        <v>2001</v>
      </c>
      <c r="S55" t="s">
        <v>2002</v>
      </c>
      <c r="T55" t="s">
        <v>2003</v>
      </c>
      <c r="U55" t="s">
        <v>2004</v>
      </c>
      <c r="V55" t="s">
        <v>2005</v>
      </c>
      <c r="W55" t="s">
        <v>2006</v>
      </c>
      <c r="X55" t="s">
        <v>2007</v>
      </c>
      <c r="Y55" t="s">
        <v>2008</v>
      </c>
      <c r="Z55" t="s">
        <v>2009</v>
      </c>
      <c r="AA55" t="s">
        <v>2010</v>
      </c>
      <c r="AB55" t="s">
        <v>2011</v>
      </c>
      <c r="AC55" t="s">
        <v>2012</v>
      </c>
      <c r="AD55" t="s">
        <v>2013</v>
      </c>
      <c r="AE55" t="s">
        <v>2014</v>
      </c>
      <c r="AF55" t="s">
        <v>2015</v>
      </c>
      <c r="AG55" t="s">
        <v>2016</v>
      </c>
      <c r="AH55" t="s">
        <v>2017</v>
      </c>
      <c r="AI55" t="s">
        <v>2018</v>
      </c>
      <c r="AJ55" t="s">
        <v>2019</v>
      </c>
      <c r="AK55" t="s">
        <v>2020</v>
      </c>
      <c r="AL55" t="s">
        <v>2021</v>
      </c>
      <c r="AM55" t="s">
        <v>2022</v>
      </c>
      <c r="AN55" t="s">
        <v>1999</v>
      </c>
      <c r="AO55" t="s">
        <v>2023</v>
      </c>
      <c r="AP55" t="s">
        <v>403</v>
      </c>
      <c r="AQ55" t="s">
        <v>403</v>
      </c>
      <c r="AR55" t="s">
        <v>403</v>
      </c>
      <c r="AS55" t="s">
        <v>403</v>
      </c>
      <c r="AT55" t="s">
        <v>403</v>
      </c>
      <c r="AU55" t="s">
        <v>403</v>
      </c>
      <c r="AV55" t="s">
        <v>403</v>
      </c>
      <c r="AW55" t="s">
        <v>403</v>
      </c>
      <c r="AX55">
        <v>7590</v>
      </c>
      <c r="AY55">
        <v>16700</v>
      </c>
      <c r="AZ55">
        <v>22400</v>
      </c>
      <c r="BA55">
        <v>28100</v>
      </c>
      <c r="BB55" t="s">
        <v>403</v>
      </c>
      <c r="BC55" t="s">
        <v>403</v>
      </c>
      <c r="BD55" t="s">
        <v>403</v>
      </c>
      <c r="BE55" t="s">
        <v>403</v>
      </c>
      <c r="BF55" t="s">
        <v>403</v>
      </c>
      <c r="BG55" t="s">
        <v>403</v>
      </c>
      <c r="BH55" t="s">
        <v>403</v>
      </c>
      <c r="BI55" t="s">
        <v>403</v>
      </c>
      <c r="BJ55">
        <v>8095</v>
      </c>
      <c r="BK55">
        <v>19200</v>
      </c>
      <c r="BL55">
        <v>25900</v>
      </c>
      <c r="BM55">
        <v>33600</v>
      </c>
      <c r="BN55" t="s">
        <v>403</v>
      </c>
      <c r="BO55" t="s">
        <v>403</v>
      </c>
      <c r="BP55" t="s">
        <v>403</v>
      </c>
      <c r="BQ55" t="s">
        <v>403</v>
      </c>
      <c r="BR55" t="s">
        <v>403</v>
      </c>
      <c r="BS55" t="s">
        <v>403</v>
      </c>
      <c r="BT55" t="s">
        <v>403</v>
      </c>
      <c r="BU55" t="s">
        <v>403</v>
      </c>
      <c r="BV55">
        <v>7240</v>
      </c>
      <c r="BW55">
        <v>20300</v>
      </c>
      <c r="BX55">
        <v>28600</v>
      </c>
      <c r="BY55">
        <v>38300</v>
      </c>
      <c r="BZ55" t="s">
        <v>403</v>
      </c>
      <c r="CA55" t="s">
        <v>403</v>
      </c>
      <c r="CB55" t="s">
        <v>403</v>
      </c>
      <c r="CC55" t="s">
        <v>403</v>
      </c>
      <c r="CD55" t="s">
        <v>403</v>
      </c>
      <c r="CE55" t="s">
        <v>403</v>
      </c>
      <c r="CF55" t="s">
        <v>403</v>
      </c>
      <c r="CG55" t="s">
        <v>403</v>
      </c>
      <c r="CH55">
        <v>10075</v>
      </c>
      <c r="CI55">
        <v>21200</v>
      </c>
      <c r="CJ55">
        <v>34100</v>
      </c>
      <c r="CK55">
        <v>48600</v>
      </c>
      <c r="CL55" t="s">
        <v>403</v>
      </c>
      <c r="CM55" t="s">
        <v>403</v>
      </c>
      <c r="CN55" t="s">
        <v>403</v>
      </c>
      <c r="CO55" t="s">
        <v>403</v>
      </c>
      <c r="CP55" t="s">
        <v>403</v>
      </c>
      <c r="CQ55" t="s">
        <v>403</v>
      </c>
      <c r="CR55" t="s">
        <v>403</v>
      </c>
      <c r="CS55" t="s">
        <v>403</v>
      </c>
      <c r="CT55">
        <v>1185</v>
      </c>
      <c r="CU55">
        <v>15500</v>
      </c>
      <c r="CV55">
        <v>21200</v>
      </c>
      <c r="CW55">
        <v>26600</v>
      </c>
      <c r="CX55" t="s">
        <v>403</v>
      </c>
      <c r="CY55" t="s">
        <v>403</v>
      </c>
      <c r="CZ55" t="s">
        <v>403</v>
      </c>
      <c r="DA55" t="s">
        <v>403</v>
      </c>
      <c r="DB55" t="s">
        <v>403</v>
      </c>
      <c r="DC55" t="s">
        <v>403</v>
      </c>
      <c r="DD55" t="s">
        <v>403</v>
      </c>
      <c r="DE55" t="s">
        <v>403</v>
      </c>
      <c r="DF55">
        <v>1215</v>
      </c>
      <c r="DG55">
        <v>16700</v>
      </c>
      <c r="DH55">
        <v>23100</v>
      </c>
      <c r="DI55">
        <v>29800</v>
      </c>
      <c r="DJ55" t="s">
        <v>403</v>
      </c>
      <c r="DK55" t="s">
        <v>403</v>
      </c>
      <c r="DL55" t="s">
        <v>403</v>
      </c>
      <c r="DM55" t="s">
        <v>403</v>
      </c>
      <c r="DN55" t="s">
        <v>403</v>
      </c>
      <c r="DO55" t="s">
        <v>403</v>
      </c>
      <c r="DP55" t="s">
        <v>403</v>
      </c>
      <c r="DQ55" t="s">
        <v>403</v>
      </c>
      <c r="DR55">
        <v>1180</v>
      </c>
      <c r="DS55">
        <v>17700</v>
      </c>
      <c r="DT55">
        <v>24700</v>
      </c>
      <c r="DU55">
        <v>32900</v>
      </c>
      <c r="DV55" t="s">
        <v>403</v>
      </c>
      <c r="DW55" t="s">
        <v>403</v>
      </c>
      <c r="DX55" t="s">
        <v>403</v>
      </c>
      <c r="DY55" t="s">
        <v>403</v>
      </c>
      <c r="DZ55" t="s">
        <v>403</v>
      </c>
      <c r="EA55" t="s">
        <v>403</v>
      </c>
      <c r="EB55" t="s">
        <v>403</v>
      </c>
      <c r="EC55" t="s">
        <v>403</v>
      </c>
      <c r="ED55">
        <v>1855</v>
      </c>
      <c r="EE55">
        <v>16100</v>
      </c>
      <c r="EF55">
        <v>27200</v>
      </c>
      <c r="EG55">
        <v>38500</v>
      </c>
      <c r="EH55" t="s">
        <v>403</v>
      </c>
      <c r="EI55" t="s">
        <v>403</v>
      </c>
      <c r="EJ55" t="s">
        <v>403</v>
      </c>
      <c r="EK55" t="s">
        <v>403</v>
      </c>
      <c r="EL55" t="s">
        <v>403</v>
      </c>
      <c r="EM55" t="s">
        <v>403</v>
      </c>
      <c r="EN55" t="s">
        <v>403</v>
      </c>
      <c r="EO55" t="s">
        <v>403</v>
      </c>
      <c r="EP55">
        <v>6405</v>
      </c>
      <c r="EQ55">
        <v>16900</v>
      </c>
      <c r="ER55">
        <v>22700</v>
      </c>
      <c r="ES55">
        <v>28400</v>
      </c>
      <c r="ET55" t="s">
        <v>403</v>
      </c>
      <c r="EU55" t="s">
        <v>403</v>
      </c>
      <c r="EV55" t="s">
        <v>403</v>
      </c>
      <c r="EW55" t="s">
        <v>403</v>
      </c>
      <c r="EX55" t="s">
        <v>403</v>
      </c>
      <c r="EY55" t="s">
        <v>403</v>
      </c>
      <c r="EZ55" t="s">
        <v>403</v>
      </c>
      <c r="FA55" t="s">
        <v>403</v>
      </c>
      <c r="FB55">
        <v>6880</v>
      </c>
      <c r="FC55">
        <v>19600</v>
      </c>
      <c r="FD55">
        <v>26300</v>
      </c>
      <c r="FE55">
        <v>34300</v>
      </c>
      <c r="FF55" t="s">
        <v>403</v>
      </c>
      <c r="FG55" t="s">
        <v>403</v>
      </c>
      <c r="FH55" t="s">
        <v>403</v>
      </c>
      <c r="FI55" t="s">
        <v>403</v>
      </c>
      <c r="FJ55" t="s">
        <v>403</v>
      </c>
      <c r="FK55" t="s">
        <v>403</v>
      </c>
      <c r="FL55" t="s">
        <v>403</v>
      </c>
      <c r="FM55" t="s">
        <v>403</v>
      </c>
      <c r="FN55">
        <v>6065</v>
      </c>
      <c r="FO55">
        <v>20800</v>
      </c>
      <c r="FP55">
        <v>29400</v>
      </c>
      <c r="FQ55">
        <v>39200</v>
      </c>
      <c r="FR55" t="s">
        <v>403</v>
      </c>
      <c r="FS55" t="s">
        <v>403</v>
      </c>
      <c r="FT55" t="s">
        <v>403</v>
      </c>
      <c r="FU55" t="s">
        <v>403</v>
      </c>
      <c r="FV55" t="s">
        <v>403</v>
      </c>
      <c r="FW55" t="s">
        <v>403</v>
      </c>
      <c r="FX55" t="s">
        <v>403</v>
      </c>
      <c r="FY55" t="s">
        <v>403</v>
      </c>
      <c r="FZ55">
        <v>8220</v>
      </c>
      <c r="GA55">
        <v>22700</v>
      </c>
      <c r="GB55">
        <v>35700</v>
      </c>
      <c r="GC55">
        <v>50700</v>
      </c>
      <c r="GD55" t="s">
        <v>403</v>
      </c>
      <c r="GE55" t="s">
        <v>403</v>
      </c>
      <c r="GF55" t="s">
        <v>403</v>
      </c>
      <c r="GG55" t="s">
        <v>403</v>
      </c>
      <c r="GH55" t="s">
        <v>403</v>
      </c>
      <c r="GI55" t="s">
        <v>403</v>
      </c>
      <c r="GJ55" t="s">
        <v>403</v>
      </c>
      <c r="GK55" t="s">
        <v>403</v>
      </c>
      <c r="GL55">
        <v>8055</v>
      </c>
      <c r="GM55">
        <v>15600</v>
      </c>
      <c r="GN55">
        <v>21000</v>
      </c>
      <c r="GO55">
        <v>26800</v>
      </c>
      <c r="GP55" t="s">
        <v>403</v>
      </c>
      <c r="GQ55" t="s">
        <v>403</v>
      </c>
      <c r="GR55" t="s">
        <v>403</v>
      </c>
      <c r="GS55" t="s">
        <v>403</v>
      </c>
      <c r="GT55" t="s">
        <v>403</v>
      </c>
      <c r="GU55" t="s">
        <v>403</v>
      </c>
      <c r="GV55" t="s">
        <v>403</v>
      </c>
      <c r="GW55" t="s">
        <v>403</v>
      </c>
      <c r="GX55">
        <v>7660</v>
      </c>
      <c r="GY55">
        <v>18400</v>
      </c>
      <c r="GZ55">
        <v>25100</v>
      </c>
      <c r="HA55">
        <v>32600</v>
      </c>
      <c r="HB55" t="s">
        <v>403</v>
      </c>
      <c r="HC55" t="s">
        <v>403</v>
      </c>
      <c r="HD55" t="s">
        <v>403</v>
      </c>
      <c r="HE55" t="s">
        <v>403</v>
      </c>
      <c r="HF55" t="s">
        <v>403</v>
      </c>
      <c r="HG55" t="s">
        <v>403</v>
      </c>
      <c r="HH55" t="s">
        <v>403</v>
      </c>
      <c r="HI55" t="s">
        <v>403</v>
      </c>
      <c r="HJ55">
        <v>7365</v>
      </c>
      <c r="HK55">
        <v>19400</v>
      </c>
      <c r="HL55">
        <v>27700</v>
      </c>
      <c r="HM55">
        <v>37300</v>
      </c>
      <c r="HN55" t="s">
        <v>403</v>
      </c>
      <c r="HO55" t="s">
        <v>403</v>
      </c>
      <c r="HP55" t="s">
        <v>403</v>
      </c>
      <c r="HQ55" t="s">
        <v>403</v>
      </c>
      <c r="HR55" t="s">
        <v>403</v>
      </c>
      <c r="HS55" t="s">
        <v>403</v>
      </c>
      <c r="HT55" t="s">
        <v>403</v>
      </c>
      <c r="HU55" t="s">
        <v>403</v>
      </c>
      <c r="HV55">
        <v>10570</v>
      </c>
      <c r="HW55">
        <v>21700</v>
      </c>
      <c r="HX55">
        <v>34100</v>
      </c>
      <c r="HY55">
        <v>47500</v>
      </c>
      <c r="HZ55" t="s">
        <v>403</v>
      </c>
      <c r="IA55" t="s">
        <v>403</v>
      </c>
      <c r="IB55" t="s">
        <v>403</v>
      </c>
      <c r="IC55" t="s">
        <v>403</v>
      </c>
      <c r="ID55" t="s">
        <v>403</v>
      </c>
      <c r="IE55" t="s">
        <v>403</v>
      </c>
      <c r="IF55" t="s">
        <v>403</v>
      </c>
      <c r="IG55" t="s">
        <v>403</v>
      </c>
      <c r="IH55">
        <v>1220</v>
      </c>
      <c r="II55">
        <v>14800</v>
      </c>
      <c r="IJ55">
        <v>19800</v>
      </c>
      <c r="IK55">
        <v>25400</v>
      </c>
      <c r="IL55" t="s">
        <v>403</v>
      </c>
      <c r="IM55" t="s">
        <v>403</v>
      </c>
      <c r="IN55" t="s">
        <v>403</v>
      </c>
      <c r="IO55" t="s">
        <v>403</v>
      </c>
      <c r="IP55" t="s">
        <v>403</v>
      </c>
      <c r="IQ55" t="s">
        <v>403</v>
      </c>
      <c r="IR55" t="s">
        <v>403</v>
      </c>
      <c r="IS55" t="s">
        <v>403</v>
      </c>
      <c r="IT55">
        <v>1225</v>
      </c>
      <c r="IU55">
        <v>15500</v>
      </c>
      <c r="IV55">
        <v>22800</v>
      </c>
      <c r="IW55">
        <v>29200</v>
      </c>
      <c r="IX55" t="s">
        <v>403</v>
      </c>
      <c r="IY55" t="s">
        <v>403</v>
      </c>
      <c r="IZ55" t="s">
        <v>403</v>
      </c>
      <c r="JA55" t="s">
        <v>403</v>
      </c>
      <c r="JB55" t="s">
        <v>403</v>
      </c>
      <c r="JC55" t="s">
        <v>403</v>
      </c>
      <c r="JD55" t="s">
        <v>403</v>
      </c>
      <c r="JE55" t="s">
        <v>403</v>
      </c>
      <c r="JF55">
        <v>1230</v>
      </c>
      <c r="JG55">
        <v>16000</v>
      </c>
      <c r="JH55">
        <v>23800</v>
      </c>
      <c r="JI55">
        <v>31700</v>
      </c>
      <c r="JJ55" t="s">
        <v>403</v>
      </c>
      <c r="JK55" t="s">
        <v>403</v>
      </c>
      <c r="JL55" t="s">
        <v>403</v>
      </c>
      <c r="JM55" t="s">
        <v>403</v>
      </c>
      <c r="JN55" t="s">
        <v>403</v>
      </c>
      <c r="JO55" t="s">
        <v>403</v>
      </c>
      <c r="JP55" t="s">
        <v>403</v>
      </c>
      <c r="JQ55" t="s">
        <v>403</v>
      </c>
      <c r="JR55">
        <v>1995</v>
      </c>
      <c r="JS55">
        <v>16300</v>
      </c>
      <c r="JT55">
        <v>27500</v>
      </c>
      <c r="JU55">
        <v>39100</v>
      </c>
      <c r="JV55" t="s">
        <v>403</v>
      </c>
      <c r="JW55" t="s">
        <v>403</v>
      </c>
      <c r="JX55" t="s">
        <v>403</v>
      </c>
      <c r="JY55" t="s">
        <v>403</v>
      </c>
      <c r="JZ55" t="s">
        <v>403</v>
      </c>
      <c r="KA55" t="s">
        <v>403</v>
      </c>
      <c r="KB55" t="s">
        <v>403</v>
      </c>
      <c r="KC55" t="s">
        <v>403</v>
      </c>
      <c r="KD55">
        <v>6835</v>
      </c>
      <c r="KE55">
        <v>15800</v>
      </c>
      <c r="KF55">
        <v>21200</v>
      </c>
      <c r="KG55">
        <v>26900</v>
      </c>
      <c r="KH55" t="s">
        <v>403</v>
      </c>
      <c r="KI55" t="s">
        <v>403</v>
      </c>
      <c r="KJ55" t="s">
        <v>403</v>
      </c>
      <c r="KK55" t="s">
        <v>403</v>
      </c>
      <c r="KL55" t="s">
        <v>403</v>
      </c>
      <c r="KM55" t="s">
        <v>403</v>
      </c>
      <c r="KN55" t="s">
        <v>403</v>
      </c>
      <c r="KO55" t="s">
        <v>403</v>
      </c>
      <c r="KP55">
        <v>6435</v>
      </c>
      <c r="KQ55">
        <v>18900</v>
      </c>
      <c r="KR55">
        <v>25600</v>
      </c>
      <c r="KS55">
        <v>33200</v>
      </c>
      <c r="KT55" t="s">
        <v>403</v>
      </c>
      <c r="KU55" t="s">
        <v>403</v>
      </c>
      <c r="KV55" t="s">
        <v>403</v>
      </c>
      <c r="KW55" t="s">
        <v>403</v>
      </c>
      <c r="KX55" t="s">
        <v>403</v>
      </c>
      <c r="KY55" t="s">
        <v>403</v>
      </c>
      <c r="KZ55" t="s">
        <v>403</v>
      </c>
      <c r="LA55" t="s">
        <v>403</v>
      </c>
      <c r="LB55">
        <v>6135</v>
      </c>
      <c r="LC55">
        <v>20200</v>
      </c>
      <c r="LD55">
        <v>28400</v>
      </c>
      <c r="LE55">
        <v>38200</v>
      </c>
      <c r="LF55" t="s">
        <v>403</v>
      </c>
      <c r="LG55" t="s">
        <v>403</v>
      </c>
      <c r="LH55" t="s">
        <v>403</v>
      </c>
      <c r="LI55" t="s">
        <v>403</v>
      </c>
      <c r="LJ55" t="s">
        <v>403</v>
      </c>
      <c r="LK55" t="s">
        <v>403</v>
      </c>
      <c r="LL55" t="s">
        <v>403</v>
      </c>
      <c r="LM55" t="s">
        <v>403</v>
      </c>
      <c r="LN55">
        <v>8575</v>
      </c>
      <c r="LO55">
        <v>23300</v>
      </c>
      <c r="LP55">
        <v>35500</v>
      </c>
      <c r="LQ55">
        <v>49400</v>
      </c>
      <c r="LR55" t="s">
        <v>403</v>
      </c>
      <c r="LS55" t="s">
        <v>403</v>
      </c>
      <c r="LT55" t="s">
        <v>403</v>
      </c>
      <c r="LU55" t="s">
        <v>403</v>
      </c>
      <c r="LV55" t="s">
        <v>403</v>
      </c>
      <c r="LW55" t="s">
        <v>403</v>
      </c>
      <c r="LX55" t="s">
        <v>403</v>
      </c>
      <c r="LY55" t="s">
        <v>403</v>
      </c>
      <c r="LZ55">
        <v>7575</v>
      </c>
      <c r="MA55">
        <v>14900</v>
      </c>
      <c r="MB55">
        <v>20500</v>
      </c>
      <c r="MC55">
        <v>26300</v>
      </c>
      <c r="MD55" t="s">
        <v>403</v>
      </c>
      <c r="ME55" t="s">
        <v>403</v>
      </c>
      <c r="MF55" t="s">
        <v>403</v>
      </c>
      <c r="MG55" t="s">
        <v>403</v>
      </c>
      <c r="MH55" t="s">
        <v>403</v>
      </c>
      <c r="MI55" t="s">
        <v>403</v>
      </c>
      <c r="MJ55" t="s">
        <v>403</v>
      </c>
      <c r="MK55" t="s">
        <v>403</v>
      </c>
      <c r="ML55">
        <v>7575</v>
      </c>
      <c r="MM55">
        <v>14900</v>
      </c>
      <c r="MN55">
        <v>20500</v>
      </c>
      <c r="MO55">
        <v>26300</v>
      </c>
      <c r="MP55" t="s">
        <v>403</v>
      </c>
      <c r="MQ55" t="s">
        <v>403</v>
      </c>
      <c r="MR55" t="s">
        <v>403</v>
      </c>
      <c r="MS55" t="s">
        <v>403</v>
      </c>
      <c r="MT55" t="s">
        <v>403</v>
      </c>
      <c r="MU55" t="s">
        <v>403</v>
      </c>
      <c r="MV55" t="s">
        <v>403</v>
      </c>
      <c r="MW55" t="s">
        <v>403</v>
      </c>
      <c r="MX55">
        <v>7230</v>
      </c>
      <c r="MY55">
        <v>17500</v>
      </c>
      <c r="MZ55">
        <v>24300</v>
      </c>
      <c r="NA55">
        <v>31500</v>
      </c>
      <c r="NB55" t="s">
        <v>403</v>
      </c>
      <c r="NC55" t="s">
        <v>403</v>
      </c>
      <c r="ND55" t="s">
        <v>403</v>
      </c>
      <c r="NE55" t="s">
        <v>403</v>
      </c>
      <c r="NF55" t="s">
        <v>403</v>
      </c>
      <c r="NG55" t="s">
        <v>403</v>
      </c>
      <c r="NH55" t="s">
        <v>403</v>
      </c>
      <c r="NI55" t="s">
        <v>403</v>
      </c>
      <c r="NJ55">
        <v>7375</v>
      </c>
      <c r="NK55">
        <v>18600</v>
      </c>
      <c r="NL55">
        <v>27000</v>
      </c>
      <c r="NM55">
        <v>35900</v>
      </c>
      <c r="NN55" t="s">
        <v>403</v>
      </c>
      <c r="NO55" t="s">
        <v>403</v>
      </c>
      <c r="NP55" t="s">
        <v>403</v>
      </c>
      <c r="NQ55" t="s">
        <v>403</v>
      </c>
      <c r="NR55" t="s">
        <v>403</v>
      </c>
      <c r="NS55" t="s">
        <v>403</v>
      </c>
      <c r="NT55" t="s">
        <v>403</v>
      </c>
      <c r="NU55" t="s">
        <v>403</v>
      </c>
      <c r="NV55">
        <v>10545</v>
      </c>
      <c r="NW55">
        <v>21400</v>
      </c>
      <c r="NX55">
        <v>33300</v>
      </c>
      <c r="NY55">
        <v>46800</v>
      </c>
      <c r="NZ55" t="s">
        <v>403</v>
      </c>
      <c r="OA55" t="s">
        <v>403</v>
      </c>
      <c r="OB55" t="s">
        <v>403</v>
      </c>
      <c r="OC55" t="s">
        <v>403</v>
      </c>
      <c r="OD55" t="s">
        <v>403</v>
      </c>
      <c r="OE55" t="s">
        <v>403</v>
      </c>
      <c r="OF55" t="s">
        <v>403</v>
      </c>
      <c r="OG55" t="s">
        <v>403</v>
      </c>
      <c r="OH55">
        <v>1140</v>
      </c>
      <c r="OI55">
        <v>13400</v>
      </c>
      <c r="OJ55">
        <v>18700</v>
      </c>
      <c r="OK55">
        <v>24100</v>
      </c>
      <c r="OL55" t="s">
        <v>403</v>
      </c>
      <c r="OM55" t="s">
        <v>403</v>
      </c>
      <c r="ON55" t="s">
        <v>403</v>
      </c>
      <c r="OO55" t="s">
        <v>403</v>
      </c>
      <c r="OP55" t="s">
        <v>403</v>
      </c>
      <c r="OQ55" t="s">
        <v>403</v>
      </c>
      <c r="OR55" t="s">
        <v>403</v>
      </c>
      <c r="OS55" t="s">
        <v>403</v>
      </c>
      <c r="OT55">
        <v>1200</v>
      </c>
      <c r="OU55">
        <v>15700</v>
      </c>
      <c r="OV55">
        <v>21600</v>
      </c>
      <c r="OW55">
        <v>28100</v>
      </c>
      <c r="OX55" t="s">
        <v>403</v>
      </c>
      <c r="OY55" t="s">
        <v>403</v>
      </c>
      <c r="OZ55" t="s">
        <v>403</v>
      </c>
      <c r="PA55" t="s">
        <v>403</v>
      </c>
      <c r="PB55" t="s">
        <v>403</v>
      </c>
      <c r="PC55" t="s">
        <v>403</v>
      </c>
      <c r="PD55" t="s">
        <v>403</v>
      </c>
      <c r="PE55" t="s">
        <v>403</v>
      </c>
      <c r="PF55">
        <v>1205</v>
      </c>
      <c r="PG55">
        <v>15800</v>
      </c>
      <c r="PH55">
        <v>23400</v>
      </c>
      <c r="PI55">
        <v>30700</v>
      </c>
      <c r="PJ55" t="s">
        <v>403</v>
      </c>
      <c r="PK55" t="s">
        <v>403</v>
      </c>
      <c r="PL55" t="s">
        <v>403</v>
      </c>
      <c r="PM55" t="s">
        <v>403</v>
      </c>
      <c r="PN55" t="s">
        <v>403</v>
      </c>
      <c r="PO55" t="s">
        <v>403</v>
      </c>
      <c r="PP55" t="s">
        <v>403</v>
      </c>
      <c r="PQ55" t="s">
        <v>403</v>
      </c>
      <c r="PR55">
        <v>2070</v>
      </c>
      <c r="PS55">
        <v>16500</v>
      </c>
      <c r="PT55">
        <v>27400</v>
      </c>
      <c r="PU55">
        <v>37500</v>
      </c>
      <c r="PV55" t="s">
        <v>403</v>
      </c>
      <c r="PW55" t="s">
        <v>403</v>
      </c>
      <c r="PX55" t="s">
        <v>403</v>
      </c>
      <c r="PY55" t="s">
        <v>403</v>
      </c>
      <c r="PZ55" t="s">
        <v>403</v>
      </c>
      <c r="QA55" t="s">
        <v>403</v>
      </c>
      <c r="QB55" t="s">
        <v>403</v>
      </c>
      <c r="QC55" t="s">
        <v>403</v>
      </c>
      <c r="QD55">
        <v>6435</v>
      </c>
      <c r="QE55">
        <v>15200</v>
      </c>
      <c r="QF55">
        <v>20900</v>
      </c>
      <c r="QG55">
        <v>26700</v>
      </c>
      <c r="QH55" t="s">
        <v>403</v>
      </c>
      <c r="QI55" t="s">
        <v>403</v>
      </c>
      <c r="QJ55" t="s">
        <v>403</v>
      </c>
      <c r="QK55" t="s">
        <v>403</v>
      </c>
      <c r="QL55" t="s">
        <v>403</v>
      </c>
      <c r="QM55" t="s">
        <v>403</v>
      </c>
      <c r="QN55" t="s">
        <v>403</v>
      </c>
      <c r="QO55" t="s">
        <v>403</v>
      </c>
      <c r="QP55">
        <v>6035</v>
      </c>
      <c r="QQ55">
        <v>18000</v>
      </c>
      <c r="QR55">
        <v>24800</v>
      </c>
      <c r="QS55">
        <v>32200</v>
      </c>
      <c r="QT55" t="s">
        <v>403</v>
      </c>
      <c r="QU55" t="s">
        <v>403</v>
      </c>
      <c r="QV55" t="s">
        <v>403</v>
      </c>
      <c r="QW55" t="s">
        <v>403</v>
      </c>
      <c r="QX55" t="s">
        <v>403</v>
      </c>
      <c r="QY55" t="s">
        <v>403</v>
      </c>
      <c r="QZ55" t="s">
        <v>403</v>
      </c>
      <c r="RA55" t="s">
        <v>403</v>
      </c>
      <c r="RB55">
        <v>6065</v>
      </c>
      <c r="RC55">
        <v>20800</v>
      </c>
      <c r="RD55">
        <v>29400</v>
      </c>
      <c r="RE55">
        <v>39200</v>
      </c>
      <c r="RF55" t="s">
        <v>403</v>
      </c>
      <c r="RG55" t="s">
        <v>403</v>
      </c>
      <c r="RH55" t="s">
        <v>403</v>
      </c>
      <c r="RI55" t="s">
        <v>403</v>
      </c>
      <c r="RJ55" t="s">
        <v>403</v>
      </c>
      <c r="RK55" t="s">
        <v>403</v>
      </c>
      <c r="RL55" t="s">
        <v>403</v>
      </c>
      <c r="RM55" t="s">
        <v>403</v>
      </c>
      <c r="RN55">
        <v>8475</v>
      </c>
      <c r="RO55">
        <v>23300</v>
      </c>
      <c r="RP55">
        <v>35000</v>
      </c>
      <c r="RQ55">
        <v>49300</v>
      </c>
    </row>
    <row r="56" spans="2:485" x14ac:dyDescent="0.45">
      <c r="B56"/>
      <c r="E56" t="s">
        <v>2024</v>
      </c>
      <c r="F56" t="s">
        <v>2025</v>
      </c>
      <c r="G56" t="s">
        <v>2026</v>
      </c>
      <c r="H56" t="s">
        <v>2027</v>
      </c>
      <c r="I56" t="s">
        <v>2028</v>
      </c>
      <c r="J56" t="s">
        <v>2029</v>
      </c>
      <c r="K56" t="s">
        <v>2030</v>
      </c>
      <c r="L56" t="s">
        <v>2031</v>
      </c>
      <c r="M56" t="s">
        <v>2032</v>
      </c>
      <c r="N56" t="s">
        <v>2033</v>
      </c>
      <c r="O56" t="s">
        <v>2034</v>
      </c>
      <c r="P56" t="s">
        <v>2035</v>
      </c>
      <c r="Q56" t="s">
        <v>2036</v>
      </c>
      <c r="R56" t="s">
        <v>2037</v>
      </c>
      <c r="S56" t="s">
        <v>2038</v>
      </c>
      <c r="T56" t="s">
        <v>2039</v>
      </c>
      <c r="U56" t="s">
        <v>2040</v>
      </c>
      <c r="V56" t="s">
        <v>2041</v>
      </c>
      <c r="W56" t="s">
        <v>2042</v>
      </c>
      <c r="X56" t="s">
        <v>2043</v>
      </c>
      <c r="Y56" t="s">
        <v>2044</v>
      </c>
      <c r="Z56" t="s">
        <v>2045</v>
      </c>
      <c r="AA56" t="s">
        <v>2046</v>
      </c>
      <c r="AB56" t="s">
        <v>2047</v>
      </c>
      <c r="AC56" t="s">
        <v>2048</v>
      </c>
      <c r="AD56" t="s">
        <v>2049</v>
      </c>
      <c r="AE56" t="s">
        <v>2050</v>
      </c>
      <c r="AF56" t="s">
        <v>2051</v>
      </c>
      <c r="AG56" t="s">
        <v>2052</v>
      </c>
      <c r="AH56" t="s">
        <v>2053</v>
      </c>
      <c r="AI56" t="s">
        <v>2054</v>
      </c>
      <c r="AJ56" t="s">
        <v>2055</v>
      </c>
      <c r="AK56" t="s">
        <v>2056</v>
      </c>
      <c r="AL56" t="s">
        <v>2057</v>
      </c>
      <c r="AM56" t="s">
        <v>2058</v>
      </c>
      <c r="AN56" t="s">
        <v>2035</v>
      </c>
      <c r="AO56" t="s">
        <v>2059</v>
      </c>
      <c r="AP56">
        <v>1345</v>
      </c>
      <c r="AQ56">
        <v>36.6</v>
      </c>
      <c r="AR56">
        <v>850</v>
      </c>
      <c r="AS56">
        <v>19.7</v>
      </c>
      <c r="AT56">
        <v>2.5</v>
      </c>
      <c r="AU56">
        <v>10.1</v>
      </c>
      <c r="AV56">
        <v>15.5</v>
      </c>
      <c r="AW56">
        <v>41.2</v>
      </c>
      <c r="AX56">
        <v>120</v>
      </c>
      <c r="AY56">
        <v>18900</v>
      </c>
      <c r="AZ56">
        <v>26000</v>
      </c>
      <c r="BA56">
        <v>33000</v>
      </c>
      <c r="BB56">
        <v>1740</v>
      </c>
      <c r="BC56">
        <v>44.8</v>
      </c>
      <c r="BD56">
        <v>960</v>
      </c>
      <c r="BE56">
        <v>32.9</v>
      </c>
      <c r="BF56">
        <v>2</v>
      </c>
      <c r="BG56">
        <v>14.3</v>
      </c>
      <c r="BH56">
        <v>16.899999999999999</v>
      </c>
      <c r="BI56">
        <v>20.3</v>
      </c>
      <c r="BJ56">
        <v>230</v>
      </c>
      <c r="BK56">
        <v>18200</v>
      </c>
      <c r="BL56">
        <v>26500</v>
      </c>
      <c r="BM56">
        <v>38400</v>
      </c>
      <c r="BN56">
        <v>1935</v>
      </c>
      <c r="BO56">
        <v>40.200000000000003</v>
      </c>
      <c r="BP56">
        <v>1160</v>
      </c>
      <c r="BQ56">
        <v>32.6</v>
      </c>
      <c r="BR56">
        <v>2</v>
      </c>
      <c r="BS56">
        <v>20.6</v>
      </c>
      <c r="BT56">
        <v>23.2</v>
      </c>
      <c r="BU56">
        <v>25.1</v>
      </c>
      <c r="BV56">
        <v>355</v>
      </c>
      <c r="BW56">
        <v>14800</v>
      </c>
      <c r="BX56">
        <v>25800</v>
      </c>
      <c r="BY56">
        <v>36500</v>
      </c>
      <c r="BZ56">
        <v>2065</v>
      </c>
      <c r="CA56">
        <v>47.4</v>
      </c>
      <c r="CB56">
        <v>1085</v>
      </c>
      <c r="CC56">
        <v>26.5</v>
      </c>
      <c r="CD56">
        <v>1.8</v>
      </c>
      <c r="CE56">
        <v>22.3</v>
      </c>
      <c r="CF56">
        <v>23.4</v>
      </c>
      <c r="CG56">
        <v>24.2</v>
      </c>
      <c r="CH56">
        <v>390</v>
      </c>
      <c r="CI56">
        <v>18000</v>
      </c>
      <c r="CJ56">
        <v>35000</v>
      </c>
      <c r="CK56">
        <v>53100</v>
      </c>
      <c r="CL56">
        <v>335</v>
      </c>
      <c r="CM56">
        <v>33.5</v>
      </c>
      <c r="CN56">
        <v>220</v>
      </c>
      <c r="CO56">
        <v>21</v>
      </c>
      <c r="CP56">
        <v>1</v>
      </c>
      <c r="CQ56">
        <v>5.9</v>
      </c>
      <c r="CR56">
        <v>10.9</v>
      </c>
      <c r="CS56">
        <v>44.4</v>
      </c>
      <c r="CT56">
        <v>20</v>
      </c>
      <c r="CU56">
        <v>17800</v>
      </c>
      <c r="CV56">
        <v>26000</v>
      </c>
      <c r="CW56">
        <v>39200</v>
      </c>
      <c r="CX56">
        <v>405</v>
      </c>
      <c r="CY56">
        <v>49.6</v>
      </c>
      <c r="CZ56">
        <v>205</v>
      </c>
      <c r="DA56">
        <v>33</v>
      </c>
      <c r="DB56">
        <v>2</v>
      </c>
      <c r="DC56">
        <v>9.6999999999999993</v>
      </c>
      <c r="DD56">
        <v>12.5</v>
      </c>
      <c r="DE56">
        <v>15.3</v>
      </c>
      <c r="DF56">
        <v>35</v>
      </c>
      <c r="DG56">
        <v>16300</v>
      </c>
      <c r="DH56">
        <v>26300</v>
      </c>
      <c r="DI56">
        <v>42500</v>
      </c>
      <c r="DJ56">
        <v>410</v>
      </c>
      <c r="DK56">
        <v>49</v>
      </c>
      <c r="DL56">
        <v>210</v>
      </c>
      <c r="DM56">
        <v>28.6</v>
      </c>
      <c r="DN56">
        <v>1.8</v>
      </c>
      <c r="DO56">
        <v>16</v>
      </c>
      <c r="DP56">
        <v>19.3</v>
      </c>
      <c r="DQ56">
        <v>20.5</v>
      </c>
      <c r="DR56">
        <v>60</v>
      </c>
      <c r="DS56">
        <v>13500</v>
      </c>
      <c r="DT56">
        <v>22900</v>
      </c>
      <c r="DU56">
        <v>31900</v>
      </c>
      <c r="DV56">
        <v>525</v>
      </c>
      <c r="DW56">
        <v>53.1</v>
      </c>
      <c r="DX56">
        <v>245</v>
      </c>
      <c r="DY56">
        <v>23.8</v>
      </c>
      <c r="DZ56">
        <v>2.5</v>
      </c>
      <c r="EA56">
        <v>18.8</v>
      </c>
      <c r="EB56">
        <v>19.5</v>
      </c>
      <c r="EC56">
        <v>20.6</v>
      </c>
      <c r="ED56">
        <v>80</v>
      </c>
      <c r="EE56">
        <v>12600</v>
      </c>
      <c r="EF56">
        <v>31100</v>
      </c>
      <c r="EG56">
        <v>45800</v>
      </c>
      <c r="EH56">
        <v>1010</v>
      </c>
      <c r="EI56">
        <v>37.700000000000003</v>
      </c>
      <c r="EJ56">
        <v>630</v>
      </c>
      <c r="EK56">
        <v>19.3</v>
      </c>
      <c r="EL56">
        <v>3</v>
      </c>
      <c r="EM56">
        <v>11.5</v>
      </c>
      <c r="EN56">
        <v>17</v>
      </c>
      <c r="EO56">
        <v>40.1</v>
      </c>
      <c r="EP56">
        <v>100</v>
      </c>
      <c r="EQ56">
        <v>19000</v>
      </c>
      <c r="ER56">
        <v>26000</v>
      </c>
      <c r="ES56">
        <v>32100</v>
      </c>
      <c r="ET56">
        <v>1335</v>
      </c>
      <c r="EU56">
        <v>43.3</v>
      </c>
      <c r="EV56">
        <v>755</v>
      </c>
      <c r="EW56">
        <v>32.9</v>
      </c>
      <c r="EX56">
        <v>2</v>
      </c>
      <c r="EY56">
        <v>15.8</v>
      </c>
      <c r="EZ56">
        <v>18.3</v>
      </c>
      <c r="FA56">
        <v>21.8</v>
      </c>
      <c r="FB56">
        <v>195</v>
      </c>
      <c r="FC56">
        <v>18300</v>
      </c>
      <c r="FD56">
        <v>26700</v>
      </c>
      <c r="FE56">
        <v>37900</v>
      </c>
      <c r="FF56">
        <v>1525</v>
      </c>
      <c r="FG56">
        <v>37.799999999999997</v>
      </c>
      <c r="FH56">
        <v>950</v>
      </c>
      <c r="FI56">
        <v>33.700000000000003</v>
      </c>
      <c r="FJ56">
        <v>2.1</v>
      </c>
      <c r="FK56">
        <v>21.8</v>
      </c>
      <c r="FL56">
        <v>24.3</v>
      </c>
      <c r="FM56">
        <v>26.4</v>
      </c>
      <c r="FN56">
        <v>295</v>
      </c>
      <c r="FO56">
        <v>15400</v>
      </c>
      <c r="FP56">
        <v>26600</v>
      </c>
      <c r="FQ56">
        <v>37600</v>
      </c>
      <c r="FR56">
        <v>1540</v>
      </c>
      <c r="FS56">
        <v>45.5</v>
      </c>
      <c r="FT56">
        <v>840</v>
      </c>
      <c r="FU56">
        <v>27.4</v>
      </c>
      <c r="FV56">
        <v>1.6</v>
      </c>
      <c r="FW56">
        <v>23.6</v>
      </c>
      <c r="FX56">
        <v>24.7</v>
      </c>
      <c r="FY56">
        <v>25.5</v>
      </c>
      <c r="FZ56">
        <v>305</v>
      </c>
      <c r="GA56">
        <v>19100</v>
      </c>
      <c r="GB56">
        <v>36500</v>
      </c>
      <c r="GC56">
        <v>54100</v>
      </c>
      <c r="GD56">
        <v>1445</v>
      </c>
      <c r="GE56">
        <v>32.9</v>
      </c>
      <c r="GF56">
        <v>970</v>
      </c>
      <c r="GG56">
        <v>17.8</v>
      </c>
      <c r="GH56">
        <v>4.4000000000000004</v>
      </c>
      <c r="GI56">
        <v>13.2</v>
      </c>
      <c r="GJ56">
        <v>19.100000000000001</v>
      </c>
      <c r="GK56">
        <v>44.9</v>
      </c>
      <c r="GL56">
        <v>175</v>
      </c>
      <c r="GM56">
        <v>14200</v>
      </c>
      <c r="GN56">
        <v>22000</v>
      </c>
      <c r="GO56">
        <v>30900</v>
      </c>
      <c r="GP56">
        <v>1995</v>
      </c>
      <c r="GQ56">
        <v>43.1</v>
      </c>
      <c r="GR56">
        <v>1135</v>
      </c>
      <c r="GS56">
        <v>31.2</v>
      </c>
      <c r="GT56">
        <v>4</v>
      </c>
      <c r="GU56">
        <v>14.4</v>
      </c>
      <c r="GV56">
        <v>17.399999999999999</v>
      </c>
      <c r="GW56">
        <v>21.7</v>
      </c>
      <c r="GX56">
        <v>255</v>
      </c>
      <c r="GY56">
        <v>15400</v>
      </c>
      <c r="GZ56">
        <v>23300</v>
      </c>
      <c r="HA56">
        <v>33500</v>
      </c>
      <c r="HB56">
        <v>1720</v>
      </c>
      <c r="HC56">
        <v>38.4</v>
      </c>
      <c r="HD56">
        <v>1060</v>
      </c>
      <c r="HE56">
        <v>31.6</v>
      </c>
      <c r="HF56">
        <v>2.8</v>
      </c>
      <c r="HG56">
        <v>21.9</v>
      </c>
      <c r="HH56">
        <v>25.2</v>
      </c>
      <c r="HI56">
        <v>27.2</v>
      </c>
      <c r="HJ56">
        <v>340</v>
      </c>
      <c r="HK56">
        <v>16200</v>
      </c>
      <c r="HL56">
        <v>25900</v>
      </c>
      <c r="HM56">
        <v>37000</v>
      </c>
      <c r="HN56">
        <v>2135</v>
      </c>
      <c r="HO56">
        <v>46.3</v>
      </c>
      <c r="HP56">
        <v>1145</v>
      </c>
      <c r="HQ56">
        <v>29.6</v>
      </c>
      <c r="HR56">
        <v>1.6</v>
      </c>
      <c r="HS56">
        <v>21.1</v>
      </c>
      <c r="HT56">
        <v>21.9</v>
      </c>
      <c r="HU56">
        <v>22.4</v>
      </c>
      <c r="HV56">
        <v>370</v>
      </c>
      <c r="HW56">
        <v>19500</v>
      </c>
      <c r="HX56">
        <v>35600</v>
      </c>
      <c r="HY56">
        <v>54300</v>
      </c>
      <c r="HZ56">
        <v>310</v>
      </c>
      <c r="IA56">
        <v>33.299999999999997</v>
      </c>
      <c r="IB56">
        <v>205</v>
      </c>
      <c r="IC56">
        <v>15.8</v>
      </c>
      <c r="ID56">
        <v>1.8</v>
      </c>
      <c r="IE56">
        <v>12.5</v>
      </c>
      <c r="IF56">
        <v>20.2</v>
      </c>
      <c r="IG56">
        <v>49.2</v>
      </c>
      <c r="IH56">
        <v>35</v>
      </c>
      <c r="II56">
        <v>13500</v>
      </c>
      <c r="IJ56">
        <v>20900</v>
      </c>
      <c r="IK56">
        <v>27900</v>
      </c>
      <c r="IL56">
        <v>440</v>
      </c>
      <c r="IM56">
        <v>51.8</v>
      </c>
      <c r="IN56">
        <v>210</v>
      </c>
      <c r="IO56">
        <v>28.6</v>
      </c>
      <c r="IP56">
        <v>1.9</v>
      </c>
      <c r="IQ56">
        <v>10.199999999999999</v>
      </c>
      <c r="IR56">
        <v>12.4</v>
      </c>
      <c r="IS56">
        <v>17.7</v>
      </c>
      <c r="IT56">
        <v>40</v>
      </c>
      <c r="IU56">
        <v>12300</v>
      </c>
      <c r="IV56">
        <v>20400</v>
      </c>
      <c r="IW56">
        <v>31000</v>
      </c>
      <c r="IX56">
        <v>335</v>
      </c>
      <c r="IY56">
        <v>39.1</v>
      </c>
      <c r="IZ56">
        <v>205</v>
      </c>
      <c r="JA56">
        <v>31.7</v>
      </c>
      <c r="JB56">
        <v>3.2</v>
      </c>
      <c r="JC56">
        <v>20.3</v>
      </c>
      <c r="JD56">
        <v>24.5</v>
      </c>
      <c r="JE56">
        <v>26.1</v>
      </c>
      <c r="JF56">
        <v>60</v>
      </c>
      <c r="JG56">
        <v>18600</v>
      </c>
      <c r="JH56">
        <v>27400</v>
      </c>
      <c r="JI56">
        <v>36400</v>
      </c>
      <c r="JJ56">
        <v>595</v>
      </c>
      <c r="JK56">
        <v>50.2</v>
      </c>
      <c r="JL56">
        <v>295</v>
      </c>
      <c r="JM56">
        <v>30.5</v>
      </c>
      <c r="JN56">
        <v>2.4</v>
      </c>
      <c r="JO56">
        <v>15.7</v>
      </c>
      <c r="JP56">
        <v>16.100000000000001</v>
      </c>
      <c r="JQ56">
        <v>16.8</v>
      </c>
      <c r="JR56">
        <v>70</v>
      </c>
      <c r="JS56">
        <v>12700</v>
      </c>
      <c r="JT56">
        <v>31900</v>
      </c>
      <c r="JU56">
        <v>56000</v>
      </c>
      <c r="JV56">
        <v>1135</v>
      </c>
      <c r="JW56">
        <v>32.9</v>
      </c>
      <c r="JX56">
        <v>760</v>
      </c>
      <c r="JY56">
        <v>18.3</v>
      </c>
      <c r="JZ56">
        <v>5.0999999999999996</v>
      </c>
      <c r="KA56">
        <v>13.4</v>
      </c>
      <c r="KB56">
        <v>18.8</v>
      </c>
      <c r="KC56">
        <v>43.7</v>
      </c>
      <c r="KD56">
        <v>140</v>
      </c>
      <c r="KE56">
        <v>14200</v>
      </c>
      <c r="KF56">
        <v>22400</v>
      </c>
      <c r="KG56">
        <v>31600</v>
      </c>
      <c r="KH56">
        <v>1555</v>
      </c>
      <c r="KI56">
        <v>40.700000000000003</v>
      </c>
      <c r="KJ56">
        <v>920</v>
      </c>
      <c r="KK56">
        <v>32</v>
      </c>
      <c r="KL56">
        <v>4.5999999999999996</v>
      </c>
      <c r="KM56">
        <v>15.6</v>
      </c>
      <c r="KN56">
        <v>18.899999999999999</v>
      </c>
      <c r="KO56">
        <v>22.8</v>
      </c>
      <c r="KP56">
        <v>210</v>
      </c>
      <c r="KQ56">
        <v>15900</v>
      </c>
      <c r="KR56">
        <v>23900</v>
      </c>
      <c r="KS56">
        <v>34200</v>
      </c>
      <c r="KT56">
        <v>1380</v>
      </c>
      <c r="KU56">
        <v>38.200000000000003</v>
      </c>
      <c r="KV56">
        <v>855</v>
      </c>
      <c r="KW56">
        <v>31.6</v>
      </c>
      <c r="KX56">
        <v>2.7</v>
      </c>
      <c r="KY56">
        <v>22.3</v>
      </c>
      <c r="KZ56">
        <v>25.4</v>
      </c>
      <c r="LA56">
        <v>27.5</v>
      </c>
      <c r="LB56">
        <v>280</v>
      </c>
      <c r="LC56">
        <v>15800</v>
      </c>
      <c r="LD56">
        <v>25900</v>
      </c>
      <c r="LE56">
        <v>37200</v>
      </c>
      <c r="LF56">
        <v>1540</v>
      </c>
      <c r="LG56">
        <v>44.9</v>
      </c>
      <c r="LH56">
        <v>850</v>
      </c>
      <c r="LI56">
        <v>29.3</v>
      </c>
      <c r="LJ56">
        <v>1.3</v>
      </c>
      <c r="LK56">
        <v>23.2</v>
      </c>
      <c r="LL56">
        <v>24.1</v>
      </c>
      <c r="LM56">
        <v>24.5</v>
      </c>
      <c r="LN56">
        <v>300</v>
      </c>
      <c r="LO56">
        <v>21000</v>
      </c>
      <c r="LP56">
        <v>36400</v>
      </c>
      <c r="LQ56">
        <v>54100</v>
      </c>
      <c r="LR56">
        <v>1740</v>
      </c>
      <c r="LS56">
        <v>29.8</v>
      </c>
      <c r="LT56">
        <v>1220</v>
      </c>
      <c r="LU56">
        <v>17.8</v>
      </c>
      <c r="LV56">
        <v>4.5999999999999996</v>
      </c>
      <c r="LW56">
        <v>12.6</v>
      </c>
      <c r="LX56">
        <v>19.899999999999999</v>
      </c>
      <c r="LY56">
        <v>47.8</v>
      </c>
      <c r="LZ56">
        <v>180</v>
      </c>
      <c r="MA56">
        <v>11600</v>
      </c>
      <c r="MB56">
        <v>19800</v>
      </c>
      <c r="MC56">
        <v>28100</v>
      </c>
      <c r="MD56">
        <v>1740</v>
      </c>
      <c r="ME56">
        <v>29.8</v>
      </c>
      <c r="MF56">
        <v>1220</v>
      </c>
      <c r="MG56">
        <v>17.8</v>
      </c>
      <c r="MH56">
        <v>4.5999999999999996</v>
      </c>
      <c r="MI56">
        <v>12.6</v>
      </c>
      <c r="MJ56">
        <v>19.899999999999999</v>
      </c>
      <c r="MK56">
        <v>47.8</v>
      </c>
      <c r="ML56">
        <v>180</v>
      </c>
      <c r="MM56">
        <v>11600</v>
      </c>
      <c r="MN56">
        <v>19800</v>
      </c>
      <c r="MO56">
        <v>28100</v>
      </c>
      <c r="MP56">
        <v>1935</v>
      </c>
      <c r="MQ56">
        <v>39.5</v>
      </c>
      <c r="MR56">
        <v>1170</v>
      </c>
      <c r="MS56">
        <v>26.1</v>
      </c>
      <c r="MT56">
        <v>5.0999999999999996</v>
      </c>
      <c r="MU56">
        <v>19.7</v>
      </c>
      <c r="MV56">
        <v>24.7</v>
      </c>
      <c r="MW56">
        <v>29.4</v>
      </c>
      <c r="MX56">
        <v>345</v>
      </c>
      <c r="MY56">
        <v>12000</v>
      </c>
      <c r="MZ56">
        <v>20800</v>
      </c>
      <c r="NA56">
        <v>28500</v>
      </c>
      <c r="NB56">
        <v>1395</v>
      </c>
      <c r="NC56">
        <v>39.299999999999997</v>
      </c>
      <c r="ND56">
        <v>845</v>
      </c>
      <c r="NE56">
        <v>29.5</v>
      </c>
      <c r="NF56">
        <v>2.6</v>
      </c>
      <c r="NG56">
        <v>24.1</v>
      </c>
      <c r="NH56">
        <v>26.5</v>
      </c>
      <c r="NI56">
        <v>28.6</v>
      </c>
      <c r="NJ56">
        <v>295</v>
      </c>
      <c r="NK56">
        <v>15800</v>
      </c>
      <c r="NL56">
        <v>26500</v>
      </c>
      <c r="NM56">
        <v>35000</v>
      </c>
      <c r="NN56">
        <v>2160</v>
      </c>
      <c r="NO56">
        <v>53.8</v>
      </c>
      <c r="NP56">
        <v>1000</v>
      </c>
      <c r="NQ56">
        <v>24.7</v>
      </c>
      <c r="NR56">
        <v>1.4</v>
      </c>
      <c r="NS56">
        <v>18.7</v>
      </c>
      <c r="NT56">
        <v>19.7</v>
      </c>
      <c r="NU56">
        <v>20.100000000000001</v>
      </c>
      <c r="NV56">
        <v>320</v>
      </c>
      <c r="NW56">
        <v>17700</v>
      </c>
      <c r="NX56">
        <v>31600</v>
      </c>
      <c r="NY56">
        <v>50300</v>
      </c>
      <c r="NZ56">
        <v>405</v>
      </c>
      <c r="OA56">
        <v>30.7</v>
      </c>
      <c r="OB56">
        <v>280</v>
      </c>
      <c r="OC56">
        <v>15.4</v>
      </c>
      <c r="OD56">
        <v>4.2</v>
      </c>
      <c r="OE56">
        <v>9.1</v>
      </c>
      <c r="OF56">
        <v>17.2</v>
      </c>
      <c r="OG56">
        <v>49.8</v>
      </c>
      <c r="OH56">
        <v>30</v>
      </c>
      <c r="OI56">
        <v>9900</v>
      </c>
      <c r="OJ56">
        <v>16600</v>
      </c>
      <c r="OK56">
        <v>24500</v>
      </c>
      <c r="OL56">
        <v>410</v>
      </c>
      <c r="OM56">
        <v>48.6</v>
      </c>
      <c r="ON56">
        <v>210</v>
      </c>
      <c r="OO56">
        <v>22.5</v>
      </c>
      <c r="OP56">
        <v>5.6</v>
      </c>
      <c r="OQ56">
        <v>14.1</v>
      </c>
      <c r="OR56">
        <v>19.399999999999999</v>
      </c>
      <c r="OS56">
        <v>23.4</v>
      </c>
      <c r="OT56">
        <v>55</v>
      </c>
      <c r="OU56">
        <v>11900</v>
      </c>
      <c r="OV56">
        <v>21300</v>
      </c>
      <c r="OW56">
        <v>30300</v>
      </c>
      <c r="OX56">
        <v>290</v>
      </c>
      <c r="OY56">
        <v>48</v>
      </c>
      <c r="OZ56">
        <v>150</v>
      </c>
      <c r="PA56">
        <v>26.6</v>
      </c>
      <c r="PB56">
        <v>3.1</v>
      </c>
      <c r="PC56">
        <v>19.399999999999999</v>
      </c>
      <c r="PD56">
        <v>20.9</v>
      </c>
      <c r="PE56">
        <v>22.3</v>
      </c>
      <c r="PF56">
        <v>45</v>
      </c>
      <c r="PG56">
        <v>9700</v>
      </c>
      <c r="PH56">
        <v>23000</v>
      </c>
      <c r="PI56">
        <v>32000</v>
      </c>
      <c r="PJ56">
        <v>675</v>
      </c>
      <c r="PK56">
        <v>56.4</v>
      </c>
      <c r="PL56">
        <v>295</v>
      </c>
      <c r="PM56">
        <v>24</v>
      </c>
      <c r="PN56">
        <v>1.6</v>
      </c>
      <c r="PO56">
        <v>16.7</v>
      </c>
      <c r="PP56">
        <v>17.8</v>
      </c>
      <c r="PQ56">
        <v>18</v>
      </c>
      <c r="PR56">
        <v>90</v>
      </c>
      <c r="PS56">
        <v>18300</v>
      </c>
      <c r="PT56">
        <v>26700</v>
      </c>
      <c r="PU56">
        <v>47700</v>
      </c>
      <c r="PV56">
        <v>1335</v>
      </c>
      <c r="PW56">
        <v>29.5</v>
      </c>
      <c r="PX56">
        <v>940</v>
      </c>
      <c r="PY56">
        <v>18.600000000000001</v>
      </c>
      <c r="PZ56">
        <v>4.7</v>
      </c>
      <c r="QA56">
        <v>13.7</v>
      </c>
      <c r="QB56">
        <v>20.8</v>
      </c>
      <c r="QC56">
        <v>47.2</v>
      </c>
      <c r="QD56">
        <v>150</v>
      </c>
      <c r="QE56">
        <v>11800</v>
      </c>
      <c r="QF56">
        <v>19900</v>
      </c>
      <c r="QG56">
        <v>28500</v>
      </c>
      <c r="QH56">
        <v>1525</v>
      </c>
      <c r="QI56">
        <v>37</v>
      </c>
      <c r="QJ56">
        <v>960</v>
      </c>
      <c r="QK56">
        <v>27</v>
      </c>
      <c r="QL56">
        <v>4.9000000000000004</v>
      </c>
      <c r="QM56">
        <v>21.2</v>
      </c>
      <c r="QN56">
        <v>26.2</v>
      </c>
      <c r="QO56">
        <v>31.1</v>
      </c>
      <c r="QP56">
        <v>290</v>
      </c>
      <c r="QQ56">
        <v>12000</v>
      </c>
      <c r="QR56">
        <v>20700</v>
      </c>
      <c r="QS56">
        <v>27900</v>
      </c>
      <c r="QT56">
        <v>1525</v>
      </c>
      <c r="QU56">
        <v>37.799999999999997</v>
      </c>
      <c r="QV56">
        <v>950</v>
      </c>
      <c r="QW56">
        <v>33.700000000000003</v>
      </c>
      <c r="QX56">
        <v>2.1</v>
      </c>
      <c r="QY56">
        <v>21.8</v>
      </c>
      <c r="QZ56">
        <v>24.3</v>
      </c>
      <c r="RA56">
        <v>26.4</v>
      </c>
      <c r="RB56">
        <v>295</v>
      </c>
      <c r="RC56">
        <v>15400</v>
      </c>
      <c r="RD56">
        <v>26600</v>
      </c>
      <c r="RE56">
        <v>37600</v>
      </c>
      <c r="RF56">
        <v>1490</v>
      </c>
      <c r="RG56">
        <v>52.7</v>
      </c>
      <c r="RH56">
        <v>705</v>
      </c>
      <c r="RI56">
        <v>25</v>
      </c>
      <c r="RJ56">
        <v>1.3</v>
      </c>
      <c r="RK56">
        <v>19.600000000000001</v>
      </c>
      <c r="RL56">
        <v>20.5</v>
      </c>
      <c r="RM56">
        <v>21</v>
      </c>
      <c r="RN56">
        <v>230</v>
      </c>
      <c r="RO56">
        <v>17600</v>
      </c>
      <c r="RP56">
        <v>33400</v>
      </c>
      <c r="RQ56">
        <v>51200</v>
      </c>
    </row>
    <row r="57" spans="2:485" x14ac:dyDescent="0.45">
      <c r="B57"/>
      <c r="E57" t="s">
        <v>2060</v>
      </c>
      <c r="F57" t="s">
        <v>2061</v>
      </c>
      <c r="G57" t="s">
        <v>2062</v>
      </c>
      <c r="H57" t="s">
        <v>2063</v>
      </c>
      <c r="I57" t="s">
        <v>2064</v>
      </c>
      <c r="J57" t="s">
        <v>2065</v>
      </c>
      <c r="K57" t="s">
        <v>2066</v>
      </c>
      <c r="L57" t="s">
        <v>2067</v>
      </c>
      <c r="M57" t="s">
        <v>2068</v>
      </c>
      <c r="N57" t="s">
        <v>2069</v>
      </c>
      <c r="O57" t="s">
        <v>2070</v>
      </c>
      <c r="P57" t="s">
        <v>2071</v>
      </c>
      <c r="Q57" t="s">
        <v>2072</v>
      </c>
      <c r="R57" t="s">
        <v>2073</v>
      </c>
      <c r="S57" t="s">
        <v>2074</v>
      </c>
      <c r="T57" t="s">
        <v>2075</v>
      </c>
      <c r="U57" t="s">
        <v>2076</v>
      </c>
      <c r="V57" t="s">
        <v>2077</v>
      </c>
      <c r="W57" t="s">
        <v>2078</v>
      </c>
      <c r="X57" t="s">
        <v>2079</v>
      </c>
      <c r="Y57" t="s">
        <v>2080</v>
      </c>
      <c r="Z57" t="s">
        <v>2081</v>
      </c>
      <c r="AA57" t="s">
        <v>2082</v>
      </c>
      <c r="AB57" t="s">
        <v>2083</v>
      </c>
      <c r="AC57" t="s">
        <v>2084</v>
      </c>
      <c r="AD57" t="s">
        <v>2085</v>
      </c>
      <c r="AE57" t="s">
        <v>2086</v>
      </c>
      <c r="AF57" t="s">
        <v>2087</v>
      </c>
      <c r="AG57" t="s">
        <v>2088</v>
      </c>
      <c r="AH57" t="s">
        <v>2089</v>
      </c>
      <c r="AI57" t="s">
        <v>2090</v>
      </c>
      <c r="AJ57" t="s">
        <v>2091</v>
      </c>
      <c r="AK57" t="s">
        <v>2092</v>
      </c>
      <c r="AL57" t="s">
        <v>2093</v>
      </c>
      <c r="AM57" t="s">
        <v>2094</v>
      </c>
      <c r="AN57" t="s">
        <v>2071</v>
      </c>
      <c r="AO57" t="s">
        <v>2095</v>
      </c>
      <c r="AP57">
        <v>125</v>
      </c>
      <c r="AQ57">
        <v>22</v>
      </c>
      <c r="AR57">
        <v>95</v>
      </c>
      <c r="AS57">
        <v>16.8</v>
      </c>
      <c r="AT57">
        <v>6.9</v>
      </c>
      <c r="AU57">
        <v>19.7</v>
      </c>
      <c r="AV57">
        <v>30.6</v>
      </c>
      <c r="AW57">
        <v>54.2</v>
      </c>
      <c r="AX57">
        <v>20</v>
      </c>
      <c r="AY57">
        <v>11200</v>
      </c>
      <c r="AZ57">
        <v>18800</v>
      </c>
      <c r="BA57">
        <v>26600</v>
      </c>
      <c r="BB57">
        <v>170</v>
      </c>
      <c r="BC57">
        <v>24.3</v>
      </c>
      <c r="BD57">
        <v>125</v>
      </c>
      <c r="BE57">
        <v>24</v>
      </c>
      <c r="BF57">
        <v>9.3000000000000007</v>
      </c>
      <c r="BG57">
        <v>32.700000000000003</v>
      </c>
      <c r="BH57">
        <v>37.200000000000003</v>
      </c>
      <c r="BI57">
        <v>42.3</v>
      </c>
      <c r="BJ57">
        <v>55</v>
      </c>
      <c r="BK57">
        <v>21000</v>
      </c>
      <c r="BL57">
        <v>25900</v>
      </c>
      <c r="BM57">
        <v>34800</v>
      </c>
      <c r="BN57">
        <v>120</v>
      </c>
      <c r="BO57">
        <v>32.6</v>
      </c>
      <c r="BP57">
        <v>80</v>
      </c>
      <c r="BQ57">
        <v>29.6</v>
      </c>
      <c r="BR57">
        <v>2.5</v>
      </c>
      <c r="BS57">
        <v>26.4</v>
      </c>
      <c r="BT57">
        <v>30.3</v>
      </c>
      <c r="BU57">
        <v>35.299999999999997</v>
      </c>
      <c r="BV57">
        <v>30</v>
      </c>
      <c r="BW57">
        <v>19500</v>
      </c>
      <c r="BX57">
        <v>25900</v>
      </c>
      <c r="BY57">
        <v>34000</v>
      </c>
      <c r="BZ57">
        <v>160</v>
      </c>
      <c r="CA57">
        <v>52.8</v>
      </c>
      <c r="CB57">
        <v>75</v>
      </c>
      <c r="CC57">
        <v>24.6</v>
      </c>
      <c r="CD57">
        <v>2.2000000000000002</v>
      </c>
      <c r="CE57">
        <v>19.3</v>
      </c>
      <c r="CF57">
        <v>20.100000000000001</v>
      </c>
      <c r="CG57">
        <v>20.399999999999999</v>
      </c>
      <c r="CH57">
        <v>25</v>
      </c>
      <c r="CI57">
        <v>19700</v>
      </c>
      <c r="CJ57">
        <v>28800</v>
      </c>
      <c r="CK57">
        <v>43600</v>
      </c>
      <c r="CL57">
        <v>70</v>
      </c>
      <c r="CM57">
        <v>18.3</v>
      </c>
      <c r="CN57">
        <v>55</v>
      </c>
      <c r="CO57">
        <v>14</v>
      </c>
      <c r="CP57">
        <v>10.1</v>
      </c>
      <c r="CQ57">
        <v>26.8</v>
      </c>
      <c r="CR57">
        <v>38.9</v>
      </c>
      <c r="CS57">
        <v>57.5</v>
      </c>
      <c r="CT57">
        <v>15</v>
      </c>
      <c r="CU57">
        <v>11200</v>
      </c>
      <c r="CV57">
        <v>18800</v>
      </c>
      <c r="CW57">
        <v>27400</v>
      </c>
      <c r="CX57">
        <v>90</v>
      </c>
      <c r="CY57">
        <v>16.600000000000001</v>
      </c>
      <c r="CZ57">
        <v>75</v>
      </c>
      <c r="DA57">
        <v>26.6</v>
      </c>
      <c r="DB57">
        <v>11</v>
      </c>
      <c r="DC57">
        <v>33.9</v>
      </c>
      <c r="DD57">
        <v>40.200000000000003</v>
      </c>
      <c r="DE57">
        <v>45.7</v>
      </c>
      <c r="DF57">
        <v>30</v>
      </c>
      <c r="DG57">
        <v>18600</v>
      </c>
      <c r="DH57">
        <v>24900</v>
      </c>
      <c r="DI57">
        <v>30800</v>
      </c>
      <c r="DJ57">
        <v>75</v>
      </c>
      <c r="DK57">
        <v>30.7</v>
      </c>
      <c r="DL57">
        <v>50</v>
      </c>
      <c r="DM57">
        <v>26.7</v>
      </c>
      <c r="DN57">
        <v>2.1</v>
      </c>
      <c r="DO57">
        <v>31.8</v>
      </c>
      <c r="DP57">
        <v>36.6</v>
      </c>
      <c r="DQ57">
        <v>40.6</v>
      </c>
      <c r="DR57">
        <v>20</v>
      </c>
      <c r="DS57">
        <v>18000</v>
      </c>
      <c r="DT57">
        <v>22300</v>
      </c>
      <c r="DU57">
        <v>30300</v>
      </c>
      <c r="DV57">
        <v>85</v>
      </c>
      <c r="DW57">
        <v>51.5</v>
      </c>
      <c r="DX57">
        <v>40</v>
      </c>
      <c r="DY57">
        <v>26.1</v>
      </c>
      <c r="DZ57">
        <v>2.2999999999999998</v>
      </c>
      <c r="EA57">
        <v>19.5</v>
      </c>
      <c r="EB57">
        <v>19.5</v>
      </c>
      <c r="EC57">
        <v>20.100000000000001</v>
      </c>
      <c r="ED57">
        <v>15</v>
      </c>
      <c r="EE57">
        <v>11000</v>
      </c>
      <c r="EF57">
        <v>25700</v>
      </c>
      <c r="EG57">
        <v>32100</v>
      </c>
      <c r="EH57">
        <v>55</v>
      </c>
      <c r="EI57">
        <v>26.8</v>
      </c>
      <c r="EJ57">
        <v>40</v>
      </c>
      <c r="EK57">
        <v>20.5</v>
      </c>
      <c r="EL57">
        <v>2.8</v>
      </c>
      <c r="EM57">
        <v>10.5</v>
      </c>
      <c r="EN57">
        <v>19.8</v>
      </c>
      <c r="EO57">
        <v>50</v>
      </c>
      <c r="EP57" t="s">
        <v>403</v>
      </c>
      <c r="EQ57" t="s">
        <v>403</v>
      </c>
      <c r="ER57" t="s">
        <v>403</v>
      </c>
      <c r="ES57" t="s">
        <v>403</v>
      </c>
      <c r="ET57">
        <v>80</v>
      </c>
      <c r="EU57">
        <v>32.700000000000003</v>
      </c>
      <c r="EV57">
        <v>55</v>
      </c>
      <c r="EW57">
        <v>21.1</v>
      </c>
      <c r="EX57">
        <v>7.5</v>
      </c>
      <c r="EY57">
        <v>31.4</v>
      </c>
      <c r="EZ57">
        <v>33.9</v>
      </c>
      <c r="FA57">
        <v>38.700000000000003</v>
      </c>
      <c r="FB57">
        <v>25</v>
      </c>
      <c r="FC57">
        <v>25500</v>
      </c>
      <c r="FD57">
        <v>27000</v>
      </c>
      <c r="FE57">
        <v>35100</v>
      </c>
      <c r="FF57">
        <v>45</v>
      </c>
      <c r="FG57">
        <v>35.799999999999997</v>
      </c>
      <c r="FH57">
        <v>30</v>
      </c>
      <c r="FI57">
        <v>34.5</v>
      </c>
      <c r="FJ57">
        <v>3.3</v>
      </c>
      <c r="FK57">
        <v>17.600000000000001</v>
      </c>
      <c r="FL57">
        <v>19.8</v>
      </c>
      <c r="FM57">
        <v>26.4</v>
      </c>
      <c r="FN57" t="s">
        <v>403</v>
      </c>
      <c r="FO57" t="s">
        <v>403</v>
      </c>
      <c r="FP57" t="s">
        <v>403</v>
      </c>
      <c r="FQ57" t="s">
        <v>403</v>
      </c>
      <c r="FR57">
        <v>75</v>
      </c>
      <c r="FS57">
        <v>54.4</v>
      </c>
      <c r="FT57">
        <v>35</v>
      </c>
      <c r="FU57">
        <v>22.7</v>
      </c>
      <c r="FV57">
        <v>2.1</v>
      </c>
      <c r="FW57">
        <v>19</v>
      </c>
      <c r="FX57">
        <v>20.9</v>
      </c>
      <c r="FY57">
        <v>20.9</v>
      </c>
      <c r="FZ57">
        <v>10</v>
      </c>
      <c r="GA57">
        <v>25300</v>
      </c>
      <c r="GB57">
        <v>40700</v>
      </c>
      <c r="GC57">
        <v>89800</v>
      </c>
      <c r="GD57">
        <v>160</v>
      </c>
      <c r="GE57">
        <v>19.2</v>
      </c>
      <c r="GF57">
        <v>130</v>
      </c>
      <c r="GG57">
        <v>15</v>
      </c>
      <c r="GH57">
        <v>7.5</v>
      </c>
      <c r="GI57">
        <v>23.3</v>
      </c>
      <c r="GJ57">
        <v>36.299999999999997</v>
      </c>
      <c r="GK57">
        <v>58.3</v>
      </c>
      <c r="GL57">
        <v>35</v>
      </c>
      <c r="GM57">
        <v>15500</v>
      </c>
      <c r="GN57">
        <v>23000</v>
      </c>
      <c r="GO57">
        <v>29900</v>
      </c>
      <c r="GP57">
        <v>145</v>
      </c>
      <c r="GQ57">
        <v>22.7</v>
      </c>
      <c r="GR57">
        <v>110</v>
      </c>
      <c r="GS57">
        <v>24.8</v>
      </c>
      <c r="GT57">
        <v>8.3000000000000007</v>
      </c>
      <c r="GU57">
        <v>28.3</v>
      </c>
      <c r="GV57">
        <v>35.299999999999997</v>
      </c>
      <c r="GW57">
        <v>44.3</v>
      </c>
      <c r="GX57">
        <v>40</v>
      </c>
      <c r="GY57">
        <v>20600</v>
      </c>
      <c r="GZ57">
        <v>23800</v>
      </c>
      <c r="HA57">
        <v>29700</v>
      </c>
      <c r="HB57">
        <v>100</v>
      </c>
      <c r="HC57">
        <v>34.4</v>
      </c>
      <c r="HD57">
        <v>65</v>
      </c>
      <c r="HE57">
        <v>29.8</v>
      </c>
      <c r="HF57">
        <v>2</v>
      </c>
      <c r="HG57">
        <v>25.9</v>
      </c>
      <c r="HH57">
        <v>29.9</v>
      </c>
      <c r="HI57">
        <v>33.9</v>
      </c>
      <c r="HJ57">
        <v>25</v>
      </c>
      <c r="HK57">
        <v>16300</v>
      </c>
      <c r="HL57">
        <v>23700</v>
      </c>
      <c r="HM57">
        <v>35000</v>
      </c>
      <c r="HN57">
        <v>190</v>
      </c>
      <c r="HO57">
        <v>61.8</v>
      </c>
      <c r="HP57">
        <v>70</v>
      </c>
      <c r="HQ57">
        <v>18.7</v>
      </c>
      <c r="HR57">
        <v>1.6</v>
      </c>
      <c r="HS57">
        <v>14.9</v>
      </c>
      <c r="HT57">
        <v>16.8</v>
      </c>
      <c r="HU57">
        <v>17.899999999999999</v>
      </c>
      <c r="HV57">
        <v>25</v>
      </c>
      <c r="HW57">
        <v>20500</v>
      </c>
      <c r="HX57">
        <v>37600</v>
      </c>
      <c r="HY57">
        <v>42600</v>
      </c>
      <c r="HZ57">
        <v>80</v>
      </c>
      <c r="IA57">
        <v>14.6</v>
      </c>
      <c r="IB57">
        <v>70</v>
      </c>
      <c r="IC57">
        <v>20.2</v>
      </c>
      <c r="ID57">
        <v>8.1999999999999993</v>
      </c>
      <c r="IE57">
        <v>20.6</v>
      </c>
      <c r="IF57">
        <v>34</v>
      </c>
      <c r="IG57">
        <v>56.9</v>
      </c>
      <c r="IH57">
        <v>15</v>
      </c>
      <c r="II57">
        <v>16500</v>
      </c>
      <c r="IJ57">
        <v>21500</v>
      </c>
      <c r="IK57">
        <v>27000</v>
      </c>
      <c r="IL57">
        <v>75</v>
      </c>
      <c r="IM57">
        <v>23.1</v>
      </c>
      <c r="IN57">
        <v>55</v>
      </c>
      <c r="IO57">
        <v>26.7</v>
      </c>
      <c r="IP57">
        <v>7.6</v>
      </c>
      <c r="IQ57">
        <v>28.5</v>
      </c>
      <c r="IR57">
        <v>34.6</v>
      </c>
      <c r="IS57">
        <v>42.5</v>
      </c>
      <c r="IT57">
        <v>20</v>
      </c>
      <c r="IU57">
        <v>19000</v>
      </c>
      <c r="IV57">
        <v>24500</v>
      </c>
      <c r="IW57">
        <v>29700</v>
      </c>
      <c r="IX57">
        <v>45</v>
      </c>
      <c r="IY57">
        <v>31.2</v>
      </c>
      <c r="IZ57">
        <v>30</v>
      </c>
      <c r="JA57">
        <v>33</v>
      </c>
      <c r="JB57">
        <v>3.2</v>
      </c>
      <c r="JC57">
        <v>26.2</v>
      </c>
      <c r="JD57">
        <v>30.5</v>
      </c>
      <c r="JE57">
        <v>32.6</v>
      </c>
      <c r="JF57">
        <v>10</v>
      </c>
      <c r="JG57">
        <v>14400</v>
      </c>
      <c r="JH57">
        <v>29600</v>
      </c>
      <c r="JI57">
        <v>35300</v>
      </c>
      <c r="JJ57">
        <v>105</v>
      </c>
      <c r="JK57">
        <v>62.6</v>
      </c>
      <c r="JL57">
        <v>40</v>
      </c>
      <c r="JM57">
        <v>21.2</v>
      </c>
      <c r="JN57">
        <v>2.8</v>
      </c>
      <c r="JO57">
        <v>8.6</v>
      </c>
      <c r="JP57">
        <v>11.5</v>
      </c>
      <c r="JQ57">
        <v>13.4</v>
      </c>
      <c r="JR57" t="s">
        <v>403</v>
      </c>
      <c r="JS57" t="s">
        <v>403</v>
      </c>
      <c r="JT57" t="s">
        <v>403</v>
      </c>
      <c r="JU57" t="s">
        <v>403</v>
      </c>
      <c r="JV57">
        <v>80</v>
      </c>
      <c r="JW57">
        <v>23.8</v>
      </c>
      <c r="JX57">
        <v>60</v>
      </c>
      <c r="JY57">
        <v>9.6</v>
      </c>
      <c r="JZ57">
        <v>6.8</v>
      </c>
      <c r="KA57">
        <v>26</v>
      </c>
      <c r="KB57">
        <v>38.700000000000003</v>
      </c>
      <c r="KC57">
        <v>59.8</v>
      </c>
      <c r="KD57">
        <v>20</v>
      </c>
      <c r="KE57">
        <v>14700</v>
      </c>
      <c r="KF57">
        <v>24400</v>
      </c>
      <c r="KG57">
        <v>29900</v>
      </c>
      <c r="KH57">
        <v>70</v>
      </c>
      <c r="KI57">
        <v>22.2</v>
      </c>
      <c r="KJ57">
        <v>55</v>
      </c>
      <c r="KK57">
        <v>22.8</v>
      </c>
      <c r="KL57">
        <v>8.9</v>
      </c>
      <c r="KM57">
        <v>28.2</v>
      </c>
      <c r="KN57">
        <v>36.1</v>
      </c>
      <c r="KO57">
        <v>46.1</v>
      </c>
      <c r="KP57">
        <v>20</v>
      </c>
      <c r="KQ57">
        <v>20800</v>
      </c>
      <c r="KR57">
        <v>23800</v>
      </c>
      <c r="KS57">
        <v>31100</v>
      </c>
      <c r="KT57">
        <v>55</v>
      </c>
      <c r="KU57">
        <v>37.200000000000003</v>
      </c>
      <c r="KV57">
        <v>35</v>
      </c>
      <c r="KW57">
        <v>26.9</v>
      </c>
      <c r="KX57">
        <v>0.9</v>
      </c>
      <c r="KY57">
        <v>25.7</v>
      </c>
      <c r="KZ57">
        <v>29.4</v>
      </c>
      <c r="LA57">
        <v>35</v>
      </c>
      <c r="LB57">
        <v>10</v>
      </c>
      <c r="LC57">
        <v>16300</v>
      </c>
      <c r="LD57">
        <v>23000</v>
      </c>
      <c r="LE57">
        <v>35000</v>
      </c>
      <c r="LF57">
        <v>80</v>
      </c>
      <c r="LG57">
        <v>60.8</v>
      </c>
      <c r="LH57">
        <v>30</v>
      </c>
      <c r="LI57">
        <v>15.6</v>
      </c>
      <c r="LJ57">
        <v>0</v>
      </c>
      <c r="LK57">
        <v>23</v>
      </c>
      <c r="LL57">
        <v>23.6</v>
      </c>
      <c r="LM57">
        <v>23.6</v>
      </c>
      <c r="LN57">
        <v>15</v>
      </c>
      <c r="LO57">
        <v>20500</v>
      </c>
      <c r="LP57">
        <v>37300</v>
      </c>
      <c r="LQ57">
        <v>41200</v>
      </c>
      <c r="LR57">
        <v>170</v>
      </c>
      <c r="LS57">
        <v>20.3</v>
      </c>
      <c r="LT57">
        <v>135</v>
      </c>
      <c r="LU57">
        <v>17.100000000000001</v>
      </c>
      <c r="LV57">
        <v>7.9</v>
      </c>
      <c r="LW57">
        <v>23.9</v>
      </c>
      <c r="LX57">
        <v>32.9</v>
      </c>
      <c r="LY57">
        <v>54.7</v>
      </c>
      <c r="LZ57">
        <v>40</v>
      </c>
      <c r="MA57">
        <v>12700</v>
      </c>
      <c r="MB57">
        <v>18400</v>
      </c>
      <c r="MC57">
        <v>22300</v>
      </c>
      <c r="MD57">
        <v>170</v>
      </c>
      <c r="ME57">
        <v>20.3</v>
      </c>
      <c r="MF57">
        <v>135</v>
      </c>
      <c r="MG57">
        <v>17.100000000000001</v>
      </c>
      <c r="MH57">
        <v>7.9</v>
      </c>
      <c r="MI57">
        <v>23.9</v>
      </c>
      <c r="MJ57">
        <v>32.9</v>
      </c>
      <c r="MK57">
        <v>54.7</v>
      </c>
      <c r="ML57">
        <v>40</v>
      </c>
      <c r="MM57">
        <v>12700</v>
      </c>
      <c r="MN57">
        <v>18400</v>
      </c>
      <c r="MO57">
        <v>22300</v>
      </c>
      <c r="MP57">
        <v>120</v>
      </c>
      <c r="MQ57">
        <v>31.4</v>
      </c>
      <c r="MR57">
        <v>85</v>
      </c>
      <c r="MS57">
        <v>25.9</v>
      </c>
      <c r="MT57">
        <v>5</v>
      </c>
      <c r="MU57">
        <v>25.5</v>
      </c>
      <c r="MV57">
        <v>29.1</v>
      </c>
      <c r="MW57">
        <v>37.799999999999997</v>
      </c>
      <c r="MX57">
        <v>30</v>
      </c>
      <c r="MY57">
        <v>20400</v>
      </c>
      <c r="MZ57">
        <v>23600</v>
      </c>
      <c r="NA57">
        <v>30400</v>
      </c>
      <c r="NB57">
        <v>100</v>
      </c>
      <c r="NC57">
        <v>24.7</v>
      </c>
      <c r="ND57">
        <v>75</v>
      </c>
      <c r="NE57">
        <v>32.9</v>
      </c>
      <c r="NF57">
        <v>4</v>
      </c>
      <c r="NG57">
        <v>30.2</v>
      </c>
      <c r="NH57">
        <v>36</v>
      </c>
      <c r="NI57">
        <v>38.5</v>
      </c>
      <c r="NJ57">
        <v>30</v>
      </c>
      <c r="NK57">
        <v>24100</v>
      </c>
      <c r="NL57">
        <v>30200</v>
      </c>
      <c r="NM57">
        <v>40400</v>
      </c>
      <c r="NN57">
        <v>165</v>
      </c>
      <c r="NO57">
        <v>55.8</v>
      </c>
      <c r="NP57">
        <v>75</v>
      </c>
      <c r="NQ57">
        <v>22.1</v>
      </c>
      <c r="NR57">
        <v>2.5</v>
      </c>
      <c r="NS57">
        <v>16.7</v>
      </c>
      <c r="NT57">
        <v>17.899999999999999</v>
      </c>
      <c r="NU57">
        <v>19.600000000000001</v>
      </c>
      <c r="NV57">
        <v>20</v>
      </c>
      <c r="NW57">
        <v>23600</v>
      </c>
      <c r="NX57">
        <v>34200</v>
      </c>
      <c r="NY57">
        <v>44600</v>
      </c>
      <c r="NZ57">
        <v>90</v>
      </c>
      <c r="OA57">
        <v>13.8</v>
      </c>
      <c r="OB57">
        <v>75</v>
      </c>
      <c r="OC57">
        <v>18.5</v>
      </c>
      <c r="OD57">
        <v>10.1</v>
      </c>
      <c r="OE57">
        <v>26.1</v>
      </c>
      <c r="OF57">
        <v>37.9</v>
      </c>
      <c r="OG57">
        <v>57.7</v>
      </c>
      <c r="OH57">
        <v>20</v>
      </c>
      <c r="OI57">
        <v>13600</v>
      </c>
      <c r="OJ57">
        <v>18600</v>
      </c>
      <c r="OK57">
        <v>27100</v>
      </c>
      <c r="OL57">
        <v>75</v>
      </c>
      <c r="OM57">
        <v>28.7</v>
      </c>
      <c r="ON57">
        <v>55</v>
      </c>
      <c r="OO57">
        <v>23.4</v>
      </c>
      <c r="OP57">
        <v>5.3</v>
      </c>
      <c r="OQ57">
        <v>29.2</v>
      </c>
      <c r="OR57">
        <v>32.700000000000003</v>
      </c>
      <c r="OS57">
        <v>42.6</v>
      </c>
      <c r="OT57">
        <v>20</v>
      </c>
      <c r="OU57">
        <v>18700</v>
      </c>
      <c r="OV57">
        <v>23500</v>
      </c>
      <c r="OW57">
        <v>25100</v>
      </c>
      <c r="OX57">
        <v>50</v>
      </c>
      <c r="OY57">
        <v>29.6</v>
      </c>
      <c r="OZ57">
        <v>35</v>
      </c>
      <c r="PA57">
        <v>27.9</v>
      </c>
      <c r="PB57">
        <v>6.1</v>
      </c>
      <c r="PC57">
        <v>31.2</v>
      </c>
      <c r="PD57">
        <v>33.299999999999997</v>
      </c>
      <c r="PE57">
        <v>36.299999999999997</v>
      </c>
      <c r="PF57">
        <v>15</v>
      </c>
      <c r="PG57">
        <v>26600</v>
      </c>
      <c r="PH57">
        <v>32000</v>
      </c>
      <c r="PI57">
        <v>41800</v>
      </c>
      <c r="PJ57">
        <v>95</v>
      </c>
      <c r="PK57">
        <v>55.2</v>
      </c>
      <c r="PL57">
        <v>45</v>
      </c>
      <c r="PM57">
        <v>20.399999999999999</v>
      </c>
      <c r="PN57">
        <v>2.2000000000000002</v>
      </c>
      <c r="PO57">
        <v>19.399999999999999</v>
      </c>
      <c r="PP57">
        <v>20.399999999999999</v>
      </c>
      <c r="PQ57">
        <v>22.1</v>
      </c>
      <c r="PR57">
        <v>10</v>
      </c>
      <c r="PS57">
        <v>23600</v>
      </c>
      <c r="PT57">
        <v>29800</v>
      </c>
      <c r="PU57">
        <v>40100</v>
      </c>
      <c r="PV57">
        <v>80</v>
      </c>
      <c r="PW57">
        <v>27.5</v>
      </c>
      <c r="PX57">
        <v>60</v>
      </c>
      <c r="PY57">
        <v>15.6</v>
      </c>
      <c r="PZ57">
        <v>5.5</v>
      </c>
      <c r="QA57">
        <v>21.4</v>
      </c>
      <c r="QB57">
        <v>27.5</v>
      </c>
      <c r="QC57">
        <v>51.4</v>
      </c>
      <c r="QD57">
        <v>15</v>
      </c>
      <c r="QE57">
        <v>12300</v>
      </c>
      <c r="QF57">
        <v>17900</v>
      </c>
      <c r="QG57">
        <v>21700</v>
      </c>
      <c r="QH57">
        <v>45</v>
      </c>
      <c r="QI57">
        <v>35.799999999999997</v>
      </c>
      <c r="QJ57">
        <v>30</v>
      </c>
      <c r="QK57">
        <v>30.1</v>
      </c>
      <c r="QL57">
        <v>4.4000000000000004</v>
      </c>
      <c r="QM57">
        <v>19.3</v>
      </c>
      <c r="QN57">
        <v>23.1</v>
      </c>
      <c r="QO57">
        <v>29.7</v>
      </c>
      <c r="QP57" t="s">
        <v>403</v>
      </c>
      <c r="QQ57" t="s">
        <v>403</v>
      </c>
      <c r="QR57" t="s">
        <v>403</v>
      </c>
      <c r="QS57" t="s">
        <v>403</v>
      </c>
      <c r="QT57">
        <v>45</v>
      </c>
      <c r="QU57">
        <v>35.799999999999997</v>
      </c>
      <c r="QV57">
        <v>30</v>
      </c>
      <c r="QW57">
        <v>34.5</v>
      </c>
      <c r="QX57">
        <v>3.3</v>
      </c>
      <c r="QY57">
        <v>17.600000000000001</v>
      </c>
      <c r="QZ57">
        <v>19.8</v>
      </c>
      <c r="RA57">
        <v>26.4</v>
      </c>
      <c r="RB57" t="s">
        <v>403</v>
      </c>
      <c r="RC57" t="s">
        <v>403</v>
      </c>
      <c r="RD57" t="s">
        <v>403</v>
      </c>
      <c r="RE57" t="s">
        <v>403</v>
      </c>
      <c r="RF57">
        <v>70</v>
      </c>
      <c r="RG57">
        <v>56.7</v>
      </c>
      <c r="RH57">
        <v>30</v>
      </c>
      <c r="RI57">
        <v>24.4</v>
      </c>
      <c r="RJ57">
        <v>2.9</v>
      </c>
      <c r="RK57">
        <v>13</v>
      </c>
      <c r="RL57">
        <v>14.4</v>
      </c>
      <c r="RM57">
        <v>15.9</v>
      </c>
      <c r="RN57" t="s">
        <v>403</v>
      </c>
      <c r="RO57" t="s">
        <v>403</v>
      </c>
      <c r="RP57" t="s">
        <v>403</v>
      </c>
      <c r="RQ57" t="s">
        <v>403</v>
      </c>
    </row>
    <row r="58" spans="2:485" x14ac:dyDescent="0.45">
      <c r="B58"/>
      <c r="E58" t="s">
        <v>2096</v>
      </c>
      <c r="F58" t="s">
        <v>2097</v>
      </c>
      <c r="G58" t="s">
        <v>2098</v>
      </c>
      <c r="H58" t="s">
        <v>2099</v>
      </c>
      <c r="I58" t="s">
        <v>2100</v>
      </c>
      <c r="J58" t="s">
        <v>2101</v>
      </c>
      <c r="K58" t="s">
        <v>2102</v>
      </c>
      <c r="L58" t="s">
        <v>2103</v>
      </c>
      <c r="M58" t="s">
        <v>2104</v>
      </c>
      <c r="N58" t="s">
        <v>2105</v>
      </c>
      <c r="O58" t="s">
        <v>2106</v>
      </c>
      <c r="P58" t="s">
        <v>2107</v>
      </c>
      <c r="Q58" t="s">
        <v>2108</v>
      </c>
      <c r="R58" t="s">
        <v>2109</v>
      </c>
      <c r="S58" t="s">
        <v>2110</v>
      </c>
      <c r="T58" t="s">
        <v>2111</v>
      </c>
      <c r="U58" t="s">
        <v>2112</v>
      </c>
      <c r="V58" t="s">
        <v>2113</v>
      </c>
      <c r="W58" t="s">
        <v>2114</v>
      </c>
      <c r="X58" t="s">
        <v>2115</v>
      </c>
      <c r="Y58" t="s">
        <v>2116</v>
      </c>
      <c r="Z58" t="s">
        <v>2117</v>
      </c>
      <c r="AA58" t="s">
        <v>2118</v>
      </c>
      <c r="AB58" t="s">
        <v>2119</v>
      </c>
      <c r="AC58" t="s">
        <v>2120</v>
      </c>
      <c r="AD58" t="s">
        <v>2121</v>
      </c>
      <c r="AE58" t="s">
        <v>2122</v>
      </c>
      <c r="AF58" t="s">
        <v>2123</v>
      </c>
      <c r="AG58" t="s">
        <v>2124</v>
      </c>
      <c r="AH58" t="s">
        <v>2125</v>
      </c>
      <c r="AI58" t="s">
        <v>2126</v>
      </c>
      <c r="AJ58" t="s">
        <v>2127</v>
      </c>
      <c r="AK58" t="s">
        <v>2128</v>
      </c>
      <c r="AL58" t="s">
        <v>2129</v>
      </c>
      <c r="AM58" t="s">
        <v>2130</v>
      </c>
      <c r="AN58" t="s">
        <v>2107</v>
      </c>
      <c r="AO58" t="s">
        <v>2131</v>
      </c>
      <c r="AP58" t="s">
        <v>403</v>
      </c>
      <c r="AQ58" t="s">
        <v>403</v>
      </c>
      <c r="AR58" t="s">
        <v>403</v>
      </c>
      <c r="AS58" t="s">
        <v>403</v>
      </c>
      <c r="AT58" t="s">
        <v>403</v>
      </c>
      <c r="AU58" t="s">
        <v>403</v>
      </c>
      <c r="AV58" t="s">
        <v>403</v>
      </c>
      <c r="AW58" t="s">
        <v>403</v>
      </c>
      <c r="AX58">
        <v>3395</v>
      </c>
      <c r="AY58">
        <v>14800</v>
      </c>
      <c r="AZ58">
        <v>19800</v>
      </c>
      <c r="BA58">
        <v>24700</v>
      </c>
      <c r="BB58" t="s">
        <v>403</v>
      </c>
      <c r="BC58" t="s">
        <v>403</v>
      </c>
      <c r="BD58" t="s">
        <v>403</v>
      </c>
      <c r="BE58" t="s">
        <v>403</v>
      </c>
      <c r="BF58" t="s">
        <v>403</v>
      </c>
      <c r="BG58" t="s">
        <v>403</v>
      </c>
      <c r="BH58" t="s">
        <v>403</v>
      </c>
      <c r="BI58" t="s">
        <v>403</v>
      </c>
      <c r="BJ58">
        <v>4445</v>
      </c>
      <c r="BK58">
        <v>19400</v>
      </c>
      <c r="BL58">
        <v>24600</v>
      </c>
      <c r="BM58">
        <v>30200</v>
      </c>
      <c r="BN58" t="s">
        <v>403</v>
      </c>
      <c r="BO58" t="s">
        <v>403</v>
      </c>
      <c r="BP58" t="s">
        <v>403</v>
      </c>
      <c r="BQ58" t="s">
        <v>403</v>
      </c>
      <c r="BR58" t="s">
        <v>403</v>
      </c>
      <c r="BS58" t="s">
        <v>403</v>
      </c>
      <c r="BT58" t="s">
        <v>403</v>
      </c>
      <c r="BU58" t="s">
        <v>403</v>
      </c>
      <c r="BV58">
        <v>4260</v>
      </c>
      <c r="BW58">
        <v>21400</v>
      </c>
      <c r="BX58">
        <v>27600</v>
      </c>
      <c r="BY58">
        <v>35800</v>
      </c>
      <c r="BZ58" t="s">
        <v>403</v>
      </c>
      <c r="CA58" t="s">
        <v>403</v>
      </c>
      <c r="CB58" t="s">
        <v>403</v>
      </c>
      <c r="CC58" t="s">
        <v>403</v>
      </c>
      <c r="CD58" t="s">
        <v>403</v>
      </c>
      <c r="CE58" t="s">
        <v>403</v>
      </c>
      <c r="CF58" t="s">
        <v>403</v>
      </c>
      <c r="CG58" t="s">
        <v>403</v>
      </c>
      <c r="CH58">
        <v>4305</v>
      </c>
      <c r="CI58">
        <v>22400</v>
      </c>
      <c r="CJ58">
        <v>32700</v>
      </c>
      <c r="CK58">
        <v>44000</v>
      </c>
      <c r="CL58" t="s">
        <v>403</v>
      </c>
      <c r="CM58" t="s">
        <v>403</v>
      </c>
      <c r="CN58" t="s">
        <v>403</v>
      </c>
      <c r="CO58" t="s">
        <v>403</v>
      </c>
      <c r="CP58" t="s">
        <v>403</v>
      </c>
      <c r="CQ58" t="s">
        <v>403</v>
      </c>
      <c r="CR58" t="s">
        <v>403</v>
      </c>
      <c r="CS58" t="s">
        <v>403</v>
      </c>
      <c r="CT58">
        <v>1695</v>
      </c>
      <c r="CU58">
        <v>14900</v>
      </c>
      <c r="CV58">
        <v>19600</v>
      </c>
      <c r="CW58">
        <v>24100</v>
      </c>
      <c r="CX58" t="s">
        <v>403</v>
      </c>
      <c r="CY58" t="s">
        <v>403</v>
      </c>
      <c r="CZ58" t="s">
        <v>403</v>
      </c>
      <c r="DA58" t="s">
        <v>403</v>
      </c>
      <c r="DB58" t="s">
        <v>403</v>
      </c>
      <c r="DC58" t="s">
        <v>403</v>
      </c>
      <c r="DD58" t="s">
        <v>403</v>
      </c>
      <c r="DE58" t="s">
        <v>403</v>
      </c>
      <c r="DF58">
        <v>2180</v>
      </c>
      <c r="DG58">
        <v>19500</v>
      </c>
      <c r="DH58">
        <v>24400</v>
      </c>
      <c r="DI58">
        <v>29600</v>
      </c>
      <c r="DJ58" t="s">
        <v>403</v>
      </c>
      <c r="DK58" t="s">
        <v>403</v>
      </c>
      <c r="DL58" t="s">
        <v>403</v>
      </c>
      <c r="DM58" t="s">
        <v>403</v>
      </c>
      <c r="DN58" t="s">
        <v>403</v>
      </c>
      <c r="DO58" t="s">
        <v>403</v>
      </c>
      <c r="DP58" t="s">
        <v>403</v>
      </c>
      <c r="DQ58" t="s">
        <v>403</v>
      </c>
      <c r="DR58">
        <v>2110</v>
      </c>
      <c r="DS58">
        <v>21200</v>
      </c>
      <c r="DT58">
        <v>27200</v>
      </c>
      <c r="DU58">
        <v>34900</v>
      </c>
      <c r="DV58" t="s">
        <v>403</v>
      </c>
      <c r="DW58" t="s">
        <v>403</v>
      </c>
      <c r="DX58" t="s">
        <v>403</v>
      </c>
      <c r="DY58" t="s">
        <v>403</v>
      </c>
      <c r="DZ58" t="s">
        <v>403</v>
      </c>
      <c r="EA58" t="s">
        <v>403</v>
      </c>
      <c r="EB58" t="s">
        <v>403</v>
      </c>
      <c r="EC58" t="s">
        <v>403</v>
      </c>
      <c r="ED58">
        <v>2025</v>
      </c>
      <c r="EE58">
        <v>18900</v>
      </c>
      <c r="EF58">
        <v>29100</v>
      </c>
      <c r="EG58">
        <v>39400</v>
      </c>
      <c r="EH58" t="s">
        <v>403</v>
      </c>
      <c r="EI58" t="s">
        <v>403</v>
      </c>
      <c r="EJ58" t="s">
        <v>403</v>
      </c>
      <c r="EK58" t="s">
        <v>403</v>
      </c>
      <c r="EL58" t="s">
        <v>403</v>
      </c>
      <c r="EM58" t="s">
        <v>403</v>
      </c>
      <c r="EN58" t="s">
        <v>403</v>
      </c>
      <c r="EO58" t="s">
        <v>403</v>
      </c>
      <c r="EP58">
        <v>1695</v>
      </c>
      <c r="EQ58">
        <v>14700</v>
      </c>
      <c r="ER58">
        <v>20000</v>
      </c>
      <c r="ES58">
        <v>25100</v>
      </c>
      <c r="ET58" t="s">
        <v>403</v>
      </c>
      <c r="EU58" t="s">
        <v>403</v>
      </c>
      <c r="EV58" t="s">
        <v>403</v>
      </c>
      <c r="EW58" t="s">
        <v>403</v>
      </c>
      <c r="EX58" t="s">
        <v>403</v>
      </c>
      <c r="EY58" t="s">
        <v>403</v>
      </c>
      <c r="EZ58" t="s">
        <v>403</v>
      </c>
      <c r="FA58" t="s">
        <v>403</v>
      </c>
      <c r="FB58">
        <v>2265</v>
      </c>
      <c r="FC58">
        <v>19400</v>
      </c>
      <c r="FD58">
        <v>24800</v>
      </c>
      <c r="FE58">
        <v>30800</v>
      </c>
      <c r="FF58" t="s">
        <v>403</v>
      </c>
      <c r="FG58" t="s">
        <v>403</v>
      </c>
      <c r="FH58" t="s">
        <v>403</v>
      </c>
      <c r="FI58" t="s">
        <v>403</v>
      </c>
      <c r="FJ58" t="s">
        <v>403</v>
      </c>
      <c r="FK58" t="s">
        <v>403</v>
      </c>
      <c r="FL58" t="s">
        <v>403</v>
      </c>
      <c r="FM58" t="s">
        <v>403</v>
      </c>
      <c r="FN58">
        <v>2155</v>
      </c>
      <c r="FO58">
        <v>21600</v>
      </c>
      <c r="FP58">
        <v>28100</v>
      </c>
      <c r="FQ58">
        <v>36700</v>
      </c>
      <c r="FR58" t="s">
        <v>403</v>
      </c>
      <c r="FS58" t="s">
        <v>403</v>
      </c>
      <c r="FT58" t="s">
        <v>403</v>
      </c>
      <c r="FU58" t="s">
        <v>403</v>
      </c>
      <c r="FV58" t="s">
        <v>403</v>
      </c>
      <c r="FW58" t="s">
        <v>403</v>
      </c>
      <c r="FX58" t="s">
        <v>403</v>
      </c>
      <c r="FY58" t="s">
        <v>403</v>
      </c>
      <c r="FZ58">
        <v>2280</v>
      </c>
      <c r="GA58">
        <v>26500</v>
      </c>
      <c r="GB58">
        <v>35400</v>
      </c>
      <c r="GC58">
        <v>48100</v>
      </c>
      <c r="GD58" t="s">
        <v>403</v>
      </c>
      <c r="GE58" t="s">
        <v>403</v>
      </c>
      <c r="GF58" t="s">
        <v>403</v>
      </c>
      <c r="GG58" t="s">
        <v>403</v>
      </c>
      <c r="GH58" t="s">
        <v>403</v>
      </c>
      <c r="GI58" t="s">
        <v>403</v>
      </c>
      <c r="GJ58" t="s">
        <v>403</v>
      </c>
      <c r="GK58" t="s">
        <v>403</v>
      </c>
      <c r="GL58">
        <v>4015</v>
      </c>
      <c r="GM58">
        <v>13500</v>
      </c>
      <c r="GN58">
        <v>18600</v>
      </c>
      <c r="GO58">
        <v>23600</v>
      </c>
      <c r="GP58" t="s">
        <v>403</v>
      </c>
      <c r="GQ58" t="s">
        <v>403</v>
      </c>
      <c r="GR58" t="s">
        <v>403</v>
      </c>
      <c r="GS58" t="s">
        <v>403</v>
      </c>
      <c r="GT58" t="s">
        <v>403</v>
      </c>
      <c r="GU58" t="s">
        <v>403</v>
      </c>
      <c r="GV58" t="s">
        <v>403</v>
      </c>
      <c r="GW58" t="s">
        <v>403</v>
      </c>
      <c r="GX58">
        <v>4270</v>
      </c>
      <c r="GY58">
        <v>18800</v>
      </c>
      <c r="GZ58">
        <v>23900</v>
      </c>
      <c r="HA58">
        <v>29800</v>
      </c>
      <c r="HB58" t="s">
        <v>403</v>
      </c>
      <c r="HC58" t="s">
        <v>403</v>
      </c>
      <c r="HD58" t="s">
        <v>403</v>
      </c>
      <c r="HE58" t="s">
        <v>403</v>
      </c>
      <c r="HF58" t="s">
        <v>403</v>
      </c>
      <c r="HG58" t="s">
        <v>403</v>
      </c>
      <c r="HH58" t="s">
        <v>403</v>
      </c>
      <c r="HI58" t="s">
        <v>403</v>
      </c>
      <c r="HJ58">
        <v>3935</v>
      </c>
      <c r="HK58">
        <v>20900</v>
      </c>
      <c r="HL58">
        <v>27000</v>
      </c>
      <c r="HM58">
        <v>34300</v>
      </c>
      <c r="HN58" t="s">
        <v>403</v>
      </c>
      <c r="HO58" t="s">
        <v>403</v>
      </c>
      <c r="HP58" t="s">
        <v>403</v>
      </c>
      <c r="HQ58" t="s">
        <v>403</v>
      </c>
      <c r="HR58" t="s">
        <v>403</v>
      </c>
      <c r="HS58" t="s">
        <v>403</v>
      </c>
      <c r="HT58" t="s">
        <v>403</v>
      </c>
      <c r="HU58" t="s">
        <v>403</v>
      </c>
      <c r="HV58">
        <v>4445</v>
      </c>
      <c r="HW58">
        <v>22100</v>
      </c>
      <c r="HX58">
        <v>31600</v>
      </c>
      <c r="HY58">
        <v>42300</v>
      </c>
      <c r="HZ58" t="s">
        <v>403</v>
      </c>
      <c r="IA58" t="s">
        <v>403</v>
      </c>
      <c r="IB58" t="s">
        <v>403</v>
      </c>
      <c r="IC58" t="s">
        <v>403</v>
      </c>
      <c r="ID58" t="s">
        <v>403</v>
      </c>
      <c r="IE58" t="s">
        <v>403</v>
      </c>
      <c r="IF58" t="s">
        <v>403</v>
      </c>
      <c r="IG58" t="s">
        <v>403</v>
      </c>
      <c r="IH58">
        <v>1930</v>
      </c>
      <c r="II58">
        <v>13100</v>
      </c>
      <c r="IJ58">
        <v>18500</v>
      </c>
      <c r="IK58">
        <v>23400</v>
      </c>
      <c r="IL58" t="s">
        <v>403</v>
      </c>
      <c r="IM58" t="s">
        <v>403</v>
      </c>
      <c r="IN58" t="s">
        <v>403</v>
      </c>
      <c r="IO58" t="s">
        <v>403</v>
      </c>
      <c r="IP58" t="s">
        <v>403</v>
      </c>
      <c r="IQ58" t="s">
        <v>403</v>
      </c>
      <c r="IR58" t="s">
        <v>403</v>
      </c>
      <c r="IS58" t="s">
        <v>403</v>
      </c>
      <c r="IT58">
        <v>2095</v>
      </c>
      <c r="IU58">
        <v>19000</v>
      </c>
      <c r="IV58">
        <v>23900</v>
      </c>
      <c r="IW58">
        <v>29300</v>
      </c>
      <c r="IX58" t="s">
        <v>403</v>
      </c>
      <c r="IY58" t="s">
        <v>403</v>
      </c>
      <c r="IZ58" t="s">
        <v>403</v>
      </c>
      <c r="JA58" t="s">
        <v>403</v>
      </c>
      <c r="JB58" t="s">
        <v>403</v>
      </c>
      <c r="JC58" t="s">
        <v>403</v>
      </c>
      <c r="JD58" t="s">
        <v>403</v>
      </c>
      <c r="JE58" t="s">
        <v>403</v>
      </c>
      <c r="JF58">
        <v>1965</v>
      </c>
      <c r="JG58">
        <v>20500</v>
      </c>
      <c r="JH58">
        <v>26400</v>
      </c>
      <c r="JI58">
        <v>32800</v>
      </c>
      <c r="JJ58" t="s">
        <v>403</v>
      </c>
      <c r="JK58" t="s">
        <v>403</v>
      </c>
      <c r="JL58" t="s">
        <v>403</v>
      </c>
      <c r="JM58" t="s">
        <v>403</v>
      </c>
      <c r="JN58" t="s">
        <v>403</v>
      </c>
      <c r="JO58" t="s">
        <v>403</v>
      </c>
      <c r="JP58" t="s">
        <v>403</v>
      </c>
      <c r="JQ58" t="s">
        <v>403</v>
      </c>
      <c r="JR58">
        <v>2115</v>
      </c>
      <c r="JS58">
        <v>19300</v>
      </c>
      <c r="JT58">
        <v>28100</v>
      </c>
      <c r="JU58">
        <v>37900</v>
      </c>
      <c r="JV58" t="s">
        <v>403</v>
      </c>
      <c r="JW58" t="s">
        <v>403</v>
      </c>
      <c r="JX58" t="s">
        <v>403</v>
      </c>
      <c r="JY58" t="s">
        <v>403</v>
      </c>
      <c r="JZ58" t="s">
        <v>403</v>
      </c>
      <c r="KA58" t="s">
        <v>403</v>
      </c>
      <c r="KB58" t="s">
        <v>403</v>
      </c>
      <c r="KC58" t="s">
        <v>403</v>
      </c>
      <c r="KD58">
        <v>2080</v>
      </c>
      <c r="KE58">
        <v>13700</v>
      </c>
      <c r="KF58">
        <v>18700</v>
      </c>
      <c r="KG58">
        <v>23800</v>
      </c>
      <c r="KH58" t="s">
        <v>403</v>
      </c>
      <c r="KI58" t="s">
        <v>403</v>
      </c>
      <c r="KJ58" t="s">
        <v>403</v>
      </c>
      <c r="KK58" t="s">
        <v>403</v>
      </c>
      <c r="KL58" t="s">
        <v>403</v>
      </c>
      <c r="KM58" t="s">
        <v>403</v>
      </c>
      <c r="KN58" t="s">
        <v>403</v>
      </c>
      <c r="KO58" t="s">
        <v>403</v>
      </c>
      <c r="KP58">
        <v>2175</v>
      </c>
      <c r="KQ58">
        <v>18400</v>
      </c>
      <c r="KR58">
        <v>24000</v>
      </c>
      <c r="KS58">
        <v>30200</v>
      </c>
      <c r="KT58" t="s">
        <v>403</v>
      </c>
      <c r="KU58" t="s">
        <v>403</v>
      </c>
      <c r="KV58" t="s">
        <v>403</v>
      </c>
      <c r="KW58" t="s">
        <v>403</v>
      </c>
      <c r="KX58" t="s">
        <v>403</v>
      </c>
      <c r="KY58" t="s">
        <v>403</v>
      </c>
      <c r="KZ58" t="s">
        <v>403</v>
      </c>
      <c r="LA58" t="s">
        <v>403</v>
      </c>
      <c r="LB58">
        <v>1965</v>
      </c>
      <c r="LC58">
        <v>21300</v>
      </c>
      <c r="LD58">
        <v>27800</v>
      </c>
      <c r="LE58">
        <v>36400</v>
      </c>
      <c r="LF58" t="s">
        <v>403</v>
      </c>
      <c r="LG58" t="s">
        <v>403</v>
      </c>
      <c r="LH58" t="s">
        <v>403</v>
      </c>
      <c r="LI58" t="s">
        <v>403</v>
      </c>
      <c r="LJ58" t="s">
        <v>403</v>
      </c>
      <c r="LK58" t="s">
        <v>403</v>
      </c>
      <c r="LL58" t="s">
        <v>403</v>
      </c>
      <c r="LM58" t="s">
        <v>403</v>
      </c>
      <c r="LN58">
        <v>2330</v>
      </c>
      <c r="LO58">
        <v>25500</v>
      </c>
      <c r="LP58">
        <v>34400</v>
      </c>
      <c r="LQ58">
        <v>46300</v>
      </c>
      <c r="LR58" t="s">
        <v>403</v>
      </c>
      <c r="LS58" t="s">
        <v>403</v>
      </c>
      <c r="LT58" t="s">
        <v>403</v>
      </c>
      <c r="LU58" t="s">
        <v>403</v>
      </c>
      <c r="LV58" t="s">
        <v>403</v>
      </c>
      <c r="LW58" t="s">
        <v>403</v>
      </c>
      <c r="LX58" t="s">
        <v>403</v>
      </c>
      <c r="LY58" t="s">
        <v>403</v>
      </c>
      <c r="LZ58">
        <v>3645</v>
      </c>
      <c r="MA58">
        <v>13300</v>
      </c>
      <c r="MB58">
        <v>18200</v>
      </c>
      <c r="MC58">
        <v>23300</v>
      </c>
      <c r="MD58" t="s">
        <v>403</v>
      </c>
      <c r="ME58" t="s">
        <v>403</v>
      </c>
      <c r="MF58" t="s">
        <v>403</v>
      </c>
      <c r="MG58" t="s">
        <v>403</v>
      </c>
      <c r="MH58" t="s">
        <v>403</v>
      </c>
      <c r="MI58" t="s">
        <v>403</v>
      </c>
      <c r="MJ58" t="s">
        <v>403</v>
      </c>
      <c r="MK58" t="s">
        <v>403</v>
      </c>
      <c r="ML58">
        <v>3645</v>
      </c>
      <c r="MM58">
        <v>13300</v>
      </c>
      <c r="MN58">
        <v>18200</v>
      </c>
      <c r="MO58">
        <v>23300</v>
      </c>
      <c r="MP58" t="s">
        <v>403</v>
      </c>
      <c r="MQ58" t="s">
        <v>403</v>
      </c>
      <c r="MR58" t="s">
        <v>403</v>
      </c>
      <c r="MS58" t="s">
        <v>403</v>
      </c>
      <c r="MT58" t="s">
        <v>403</v>
      </c>
      <c r="MU58" t="s">
        <v>403</v>
      </c>
      <c r="MV58" t="s">
        <v>403</v>
      </c>
      <c r="MW58" t="s">
        <v>403</v>
      </c>
      <c r="MX58">
        <v>4115</v>
      </c>
      <c r="MY58">
        <v>18000</v>
      </c>
      <c r="MZ58">
        <v>23200</v>
      </c>
      <c r="NA58">
        <v>28700</v>
      </c>
      <c r="NB58" t="s">
        <v>403</v>
      </c>
      <c r="NC58" t="s">
        <v>403</v>
      </c>
      <c r="ND58" t="s">
        <v>403</v>
      </c>
      <c r="NE58" t="s">
        <v>403</v>
      </c>
      <c r="NF58" t="s">
        <v>403</v>
      </c>
      <c r="NG58" t="s">
        <v>403</v>
      </c>
      <c r="NH58" t="s">
        <v>403</v>
      </c>
      <c r="NI58" t="s">
        <v>403</v>
      </c>
      <c r="NJ58">
        <v>3915</v>
      </c>
      <c r="NK58">
        <v>20100</v>
      </c>
      <c r="NL58">
        <v>26100</v>
      </c>
      <c r="NM58">
        <v>33100</v>
      </c>
      <c r="NN58" t="s">
        <v>403</v>
      </c>
      <c r="NO58" t="s">
        <v>403</v>
      </c>
      <c r="NP58" t="s">
        <v>403</v>
      </c>
      <c r="NQ58" t="s">
        <v>403</v>
      </c>
      <c r="NR58" t="s">
        <v>403</v>
      </c>
      <c r="NS58" t="s">
        <v>403</v>
      </c>
      <c r="NT58" t="s">
        <v>403</v>
      </c>
      <c r="NU58" t="s">
        <v>403</v>
      </c>
      <c r="NV58">
        <v>4440</v>
      </c>
      <c r="NW58">
        <v>22300</v>
      </c>
      <c r="NX58">
        <v>31400</v>
      </c>
      <c r="NY58">
        <v>40900</v>
      </c>
      <c r="NZ58" t="s">
        <v>403</v>
      </c>
      <c r="OA58" t="s">
        <v>403</v>
      </c>
      <c r="OB58" t="s">
        <v>403</v>
      </c>
      <c r="OC58" t="s">
        <v>403</v>
      </c>
      <c r="OD58" t="s">
        <v>403</v>
      </c>
      <c r="OE58" t="s">
        <v>403</v>
      </c>
      <c r="OF58" t="s">
        <v>403</v>
      </c>
      <c r="OG58" t="s">
        <v>403</v>
      </c>
      <c r="OH58">
        <v>1740</v>
      </c>
      <c r="OI58">
        <v>13400</v>
      </c>
      <c r="OJ58">
        <v>18100</v>
      </c>
      <c r="OK58">
        <v>22900</v>
      </c>
      <c r="OL58" t="s">
        <v>403</v>
      </c>
      <c r="OM58" t="s">
        <v>403</v>
      </c>
      <c r="ON58" t="s">
        <v>403</v>
      </c>
      <c r="OO58" t="s">
        <v>403</v>
      </c>
      <c r="OP58" t="s">
        <v>403</v>
      </c>
      <c r="OQ58" t="s">
        <v>403</v>
      </c>
      <c r="OR58" t="s">
        <v>403</v>
      </c>
      <c r="OS58" t="s">
        <v>403</v>
      </c>
      <c r="OT58">
        <v>2070</v>
      </c>
      <c r="OU58">
        <v>18200</v>
      </c>
      <c r="OV58">
        <v>23100</v>
      </c>
      <c r="OW58">
        <v>27900</v>
      </c>
      <c r="OX58" t="s">
        <v>403</v>
      </c>
      <c r="OY58" t="s">
        <v>403</v>
      </c>
      <c r="OZ58" t="s">
        <v>403</v>
      </c>
      <c r="PA58" t="s">
        <v>403</v>
      </c>
      <c r="PB58" t="s">
        <v>403</v>
      </c>
      <c r="PC58" t="s">
        <v>403</v>
      </c>
      <c r="PD58" t="s">
        <v>403</v>
      </c>
      <c r="PE58" t="s">
        <v>403</v>
      </c>
      <c r="PF58">
        <v>1995</v>
      </c>
      <c r="PG58">
        <v>20200</v>
      </c>
      <c r="PH58">
        <v>25900</v>
      </c>
      <c r="PI58">
        <v>31600</v>
      </c>
      <c r="PJ58" t="s">
        <v>403</v>
      </c>
      <c r="PK58" t="s">
        <v>403</v>
      </c>
      <c r="PL58" t="s">
        <v>403</v>
      </c>
      <c r="PM58" t="s">
        <v>403</v>
      </c>
      <c r="PN58" t="s">
        <v>403</v>
      </c>
      <c r="PO58" t="s">
        <v>403</v>
      </c>
      <c r="PP58" t="s">
        <v>403</v>
      </c>
      <c r="PQ58" t="s">
        <v>403</v>
      </c>
      <c r="PR58">
        <v>2120</v>
      </c>
      <c r="PS58">
        <v>19200</v>
      </c>
      <c r="PT58">
        <v>28600</v>
      </c>
      <c r="PU58">
        <v>37000</v>
      </c>
      <c r="PV58" t="s">
        <v>403</v>
      </c>
      <c r="PW58" t="s">
        <v>403</v>
      </c>
      <c r="PX58" t="s">
        <v>403</v>
      </c>
      <c r="PY58" t="s">
        <v>403</v>
      </c>
      <c r="PZ58" t="s">
        <v>403</v>
      </c>
      <c r="QA58" t="s">
        <v>403</v>
      </c>
      <c r="QB58" t="s">
        <v>403</v>
      </c>
      <c r="QC58" t="s">
        <v>403</v>
      </c>
      <c r="QD58">
        <v>1910</v>
      </c>
      <c r="QE58">
        <v>13200</v>
      </c>
      <c r="QF58">
        <v>18300</v>
      </c>
      <c r="QG58">
        <v>23700</v>
      </c>
      <c r="QH58" t="s">
        <v>403</v>
      </c>
      <c r="QI58" t="s">
        <v>403</v>
      </c>
      <c r="QJ58" t="s">
        <v>403</v>
      </c>
      <c r="QK58" t="s">
        <v>403</v>
      </c>
      <c r="QL58" t="s">
        <v>403</v>
      </c>
      <c r="QM58" t="s">
        <v>403</v>
      </c>
      <c r="QN58" t="s">
        <v>403</v>
      </c>
      <c r="QO58" t="s">
        <v>403</v>
      </c>
      <c r="QP58">
        <v>2045</v>
      </c>
      <c r="QQ58">
        <v>17800</v>
      </c>
      <c r="QR58">
        <v>23400</v>
      </c>
      <c r="QS58">
        <v>29200</v>
      </c>
      <c r="QT58" t="s">
        <v>403</v>
      </c>
      <c r="QU58" t="s">
        <v>403</v>
      </c>
      <c r="QV58" t="s">
        <v>403</v>
      </c>
      <c r="QW58" t="s">
        <v>403</v>
      </c>
      <c r="QX58" t="s">
        <v>403</v>
      </c>
      <c r="QY58" t="s">
        <v>403</v>
      </c>
      <c r="QZ58" t="s">
        <v>403</v>
      </c>
      <c r="RA58" t="s">
        <v>403</v>
      </c>
      <c r="RB58">
        <v>2155</v>
      </c>
      <c r="RC58">
        <v>21600</v>
      </c>
      <c r="RD58">
        <v>28100</v>
      </c>
      <c r="RE58">
        <v>36700</v>
      </c>
      <c r="RF58" t="s">
        <v>403</v>
      </c>
      <c r="RG58" t="s">
        <v>403</v>
      </c>
      <c r="RH58" t="s">
        <v>403</v>
      </c>
      <c r="RI58" t="s">
        <v>403</v>
      </c>
      <c r="RJ58" t="s">
        <v>403</v>
      </c>
      <c r="RK58" t="s">
        <v>403</v>
      </c>
      <c r="RL58" t="s">
        <v>403</v>
      </c>
      <c r="RM58" t="s">
        <v>403</v>
      </c>
      <c r="RN58">
        <v>2320</v>
      </c>
      <c r="RO58">
        <v>25400</v>
      </c>
      <c r="RP58">
        <v>33600</v>
      </c>
      <c r="RQ58">
        <v>45000</v>
      </c>
    </row>
    <row r="59" spans="2:485" x14ac:dyDescent="0.45">
      <c r="B59"/>
      <c r="E59" t="s">
        <v>2132</v>
      </c>
      <c r="F59" t="s">
        <v>2133</v>
      </c>
      <c r="G59" t="s">
        <v>2134</v>
      </c>
      <c r="H59" t="s">
        <v>2135</v>
      </c>
      <c r="I59" t="s">
        <v>2136</v>
      </c>
      <c r="J59" t="s">
        <v>2137</v>
      </c>
      <c r="K59" t="s">
        <v>2138</v>
      </c>
      <c r="L59" t="s">
        <v>2139</v>
      </c>
      <c r="M59" t="s">
        <v>2140</v>
      </c>
      <c r="N59" t="s">
        <v>2141</v>
      </c>
      <c r="O59" t="s">
        <v>2142</v>
      </c>
      <c r="P59" t="s">
        <v>2143</v>
      </c>
      <c r="Q59" t="s">
        <v>2144</v>
      </c>
      <c r="R59" t="s">
        <v>2145</v>
      </c>
      <c r="S59" t="s">
        <v>2146</v>
      </c>
      <c r="T59" t="s">
        <v>2147</v>
      </c>
      <c r="U59" t="s">
        <v>2148</v>
      </c>
      <c r="V59" t="s">
        <v>2149</v>
      </c>
      <c r="W59" t="s">
        <v>2150</v>
      </c>
      <c r="X59" t="s">
        <v>2151</v>
      </c>
      <c r="Y59" t="s">
        <v>2152</v>
      </c>
      <c r="Z59" t="s">
        <v>2153</v>
      </c>
      <c r="AA59" t="s">
        <v>2154</v>
      </c>
      <c r="AB59" t="s">
        <v>2155</v>
      </c>
      <c r="AC59" t="s">
        <v>2156</v>
      </c>
      <c r="AD59" t="s">
        <v>2157</v>
      </c>
      <c r="AE59" t="s">
        <v>2158</v>
      </c>
      <c r="AF59" t="s">
        <v>2159</v>
      </c>
      <c r="AG59" t="s">
        <v>2160</v>
      </c>
      <c r="AH59" t="s">
        <v>2161</v>
      </c>
      <c r="AI59" t="s">
        <v>2162</v>
      </c>
      <c r="AJ59" t="s">
        <v>2163</v>
      </c>
      <c r="AK59" t="s">
        <v>2164</v>
      </c>
      <c r="AL59" t="s">
        <v>2165</v>
      </c>
      <c r="AM59" t="s">
        <v>2166</v>
      </c>
      <c r="AN59" t="s">
        <v>2143</v>
      </c>
      <c r="AO59" t="s">
        <v>2167</v>
      </c>
      <c r="AP59">
        <v>315</v>
      </c>
      <c r="AQ59">
        <v>44.5</v>
      </c>
      <c r="AR59">
        <v>175</v>
      </c>
      <c r="AS59">
        <v>10.199999999999999</v>
      </c>
      <c r="AT59">
        <v>3.9</v>
      </c>
      <c r="AU59">
        <v>9.1</v>
      </c>
      <c r="AV59">
        <v>11.9</v>
      </c>
      <c r="AW59">
        <v>41.4</v>
      </c>
      <c r="AX59">
        <v>25</v>
      </c>
      <c r="AY59">
        <v>20200</v>
      </c>
      <c r="AZ59">
        <v>24900</v>
      </c>
      <c r="BA59">
        <v>28400</v>
      </c>
      <c r="BB59">
        <v>275</v>
      </c>
      <c r="BC59">
        <v>51</v>
      </c>
      <c r="BD59">
        <v>135</v>
      </c>
      <c r="BE59">
        <v>21.2</v>
      </c>
      <c r="BF59">
        <v>2.4</v>
      </c>
      <c r="BG59">
        <v>15.8</v>
      </c>
      <c r="BH59">
        <v>20.100000000000001</v>
      </c>
      <c r="BI59">
        <v>25.4</v>
      </c>
      <c r="BJ59">
        <v>40</v>
      </c>
      <c r="BK59">
        <v>25700</v>
      </c>
      <c r="BL59">
        <v>28900</v>
      </c>
      <c r="BM59">
        <v>35400</v>
      </c>
      <c r="BN59">
        <v>185</v>
      </c>
      <c r="BO59">
        <v>56.9</v>
      </c>
      <c r="BP59">
        <v>80</v>
      </c>
      <c r="BQ59">
        <v>16.899999999999999</v>
      </c>
      <c r="BR59">
        <v>1.2</v>
      </c>
      <c r="BS59">
        <v>13.8</v>
      </c>
      <c r="BT59">
        <v>19.5</v>
      </c>
      <c r="BU59">
        <v>25</v>
      </c>
      <c r="BV59">
        <v>25</v>
      </c>
      <c r="BW59">
        <v>22600</v>
      </c>
      <c r="BX59">
        <v>26700</v>
      </c>
      <c r="BY59">
        <v>46500</v>
      </c>
      <c r="BZ59">
        <v>195</v>
      </c>
      <c r="CA59">
        <v>58.3</v>
      </c>
      <c r="CB59">
        <v>80</v>
      </c>
      <c r="CC59">
        <v>27.9</v>
      </c>
      <c r="CD59">
        <v>3.5</v>
      </c>
      <c r="CE59">
        <v>9.5</v>
      </c>
      <c r="CF59">
        <v>10</v>
      </c>
      <c r="CG59">
        <v>10.199999999999999</v>
      </c>
      <c r="CH59">
        <v>15</v>
      </c>
      <c r="CI59">
        <v>14500</v>
      </c>
      <c r="CJ59">
        <v>29000</v>
      </c>
      <c r="CK59">
        <v>49000</v>
      </c>
      <c r="CL59">
        <v>170</v>
      </c>
      <c r="CM59">
        <v>44.6</v>
      </c>
      <c r="CN59">
        <v>95</v>
      </c>
      <c r="CO59">
        <v>9.1999999999999993</v>
      </c>
      <c r="CP59">
        <v>3.6</v>
      </c>
      <c r="CQ59">
        <v>10.199999999999999</v>
      </c>
      <c r="CR59">
        <v>12.5</v>
      </c>
      <c r="CS59">
        <v>42.6</v>
      </c>
      <c r="CT59">
        <v>15</v>
      </c>
      <c r="CU59">
        <v>20100</v>
      </c>
      <c r="CV59">
        <v>23300</v>
      </c>
      <c r="CW59">
        <v>26700</v>
      </c>
      <c r="CX59">
        <v>155</v>
      </c>
      <c r="CY59">
        <v>51.6</v>
      </c>
      <c r="CZ59">
        <v>75</v>
      </c>
      <c r="DA59">
        <v>20.2</v>
      </c>
      <c r="DB59">
        <v>1.3</v>
      </c>
      <c r="DC59">
        <v>14.6</v>
      </c>
      <c r="DD59">
        <v>20.399999999999999</v>
      </c>
      <c r="DE59">
        <v>27</v>
      </c>
      <c r="DF59">
        <v>20</v>
      </c>
      <c r="DG59">
        <v>24900</v>
      </c>
      <c r="DH59">
        <v>28000</v>
      </c>
      <c r="DI59">
        <v>31600</v>
      </c>
      <c r="DJ59">
        <v>105</v>
      </c>
      <c r="DK59">
        <v>55.2</v>
      </c>
      <c r="DL59">
        <v>45</v>
      </c>
      <c r="DM59">
        <v>17.2</v>
      </c>
      <c r="DN59">
        <v>1.9</v>
      </c>
      <c r="DO59">
        <v>15.9</v>
      </c>
      <c r="DP59">
        <v>20.399999999999999</v>
      </c>
      <c r="DQ59">
        <v>25.7</v>
      </c>
      <c r="DR59">
        <v>15</v>
      </c>
      <c r="DS59">
        <v>19400</v>
      </c>
      <c r="DT59">
        <v>24900</v>
      </c>
      <c r="DU59">
        <v>33600</v>
      </c>
      <c r="DV59">
        <v>100</v>
      </c>
      <c r="DW59">
        <v>58.3</v>
      </c>
      <c r="DX59">
        <v>45</v>
      </c>
      <c r="DY59">
        <v>29</v>
      </c>
      <c r="DZ59">
        <v>2.2999999999999998</v>
      </c>
      <c r="EA59">
        <v>10.4</v>
      </c>
      <c r="EB59">
        <v>10.4</v>
      </c>
      <c r="EC59">
        <v>10.4</v>
      </c>
      <c r="ED59" t="s">
        <v>403</v>
      </c>
      <c r="EE59" t="s">
        <v>403</v>
      </c>
      <c r="EF59" t="s">
        <v>403</v>
      </c>
      <c r="EG59" t="s">
        <v>403</v>
      </c>
      <c r="EH59">
        <v>140</v>
      </c>
      <c r="EI59">
        <v>44.4</v>
      </c>
      <c r="EJ59">
        <v>80</v>
      </c>
      <c r="EK59">
        <v>11.4</v>
      </c>
      <c r="EL59">
        <v>4.2</v>
      </c>
      <c r="EM59">
        <v>7.7</v>
      </c>
      <c r="EN59">
        <v>11.1</v>
      </c>
      <c r="EO59">
        <v>40</v>
      </c>
      <c r="EP59" t="s">
        <v>403</v>
      </c>
      <c r="EQ59" t="s">
        <v>403</v>
      </c>
      <c r="ER59" t="s">
        <v>403</v>
      </c>
      <c r="ES59" t="s">
        <v>403</v>
      </c>
      <c r="ET59">
        <v>120</v>
      </c>
      <c r="EU59">
        <v>50.4</v>
      </c>
      <c r="EV59">
        <v>60</v>
      </c>
      <c r="EW59">
        <v>22.6</v>
      </c>
      <c r="EX59">
        <v>3.7</v>
      </c>
      <c r="EY59">
        <v>17.3</v>
      </c>
      <c r="EZ59">
        <v>19.8</v>
      </c>
      <c r="FA59">
        <v>23.4</v>
      </c>
      <c r="FB59">
        <v>20</v>
      </c>
      <c r="FC59">
        <v>27400</v>
      </c>
      <c r="FD59">
        <v>31700</v>
      </c>
      <c r="FE59">
        <v>43700</v>
      </c>
      <c r="FF59">
        <v>85</v>
      </c>
      <c r="FG59">
        <v>59.1</v>
      </c>
      <c r="FH59">
        <v>35</v>
      </c>
      <c r="FI59">
        <v>16.399999999999999</v>
      </c>
      <c r="FJ59">
        <v>0.4</v>
      </c>
      <c r="FK59">
        <v>11.3</v>
      </c>
      <c r="FL59">
        <v>18.5</v>
      </c>
      <c r="FM59">
        <v>24.1</v>
      </c>
      <c r="FN59" t="s">
        <v>403</v>
      </c>
      <c r="FO59" t="s">
        <v>403</v>
      </c>
      <c r="FP59" t="s">
        <v>403</v>
      </c>
      <c r="FQ59" t="s">
        <v>403</v>
      </c>
      <c r="FR59">
        <v>90</v>
      </c>
      <c r="FS59">
        <v>58.3</v>
      </c>
      <c r="FT59">
        <v>40</v>
      </c>
      <c r="FU59">
        <v>26.8</v>
      </c>
      <c r="FV59">
        <v>4.9000000000000004</v>
      </c>
      <c r="FW59">
        <v>8.4</v>
      </c>
      <c r="FX59">
        <v>9.5</v>
      </c>
      <c r="FY59">
        <v>10</v>
      </c>
      <c r="FZ59" t="s">
        <v>403</v>
      </c>
      <c r="GA59" t="s">
        <v>403</v>
      </c>
      <c r="GB59" t="s">
        <v>403</v>
      </c>
      <c r="GC59" t="s">
        <v>403</v>
      </c>
      <c r="GD59">
        <v>305</v>
      </c>
      <c r="GE59">
        <v>52.6</v>
      </c>
      <c r="GF59">
        <v>145</v>
      </c>
      <c r="GG59">
        <v>10.7</v>
      </c>
      <c r="GH59">
        <v>3.8</v>
      </c>
      <c r="GI59">
        <v>7.5</v>
      </c>
      <c r="GJ59">
        <v>11.5</v>
      </c>
      <c r="GK59">
        <v>32.9</v>
      </c>
      <c r="GL59">
        <v>20</v>
      </c>
      <c r="GM59">
        <v>7300</v>
      </c>
      <c r="GN59">
        <v>14800</v>
      </c>
      <c r="GO59">
        <v>29200</v>
      </c>
      <c r="GP59">
        <v>205</v>
      </c>
      <c r="GQ59">
        <v>50.7</v>
      </c>
      <c r="GR59">
        <v>100</v>
      </c>
      <c r="GS59">
        <v>21.6</v>
      </c>
      <c r="GT59">
        <v>3.5</v>
      </c>
      <c r="GU59">
        <v>13.7</v>
      </c>
      <c r="GV59">
        <v>16.7</v>
      </c>
      <c r="GW59">
        <v>24.2</v>
      </c>
      <c r="GX59">
        <v>25</v>
      </c>
      <c r="GY59">
        <v>19900</v>
      </c>
      <c r="GZ59">
        <v>23500</v>
      </c>
      <c r="HA59">
        <v>32100</v>
      </c>
      <c r="HB59">
        <v>140</v>
      </c>
      <c r="HC59">
        <v>51.7</v>
      </c>
      <c r="HD59">
        <v>70</v>
      </c>
      <c r="HE59">
        <v>24.2</v>
      </c>
      <c r="HF59">
        <v>2.7</v>
      </c>
      <c r="HG59">
        <v>16.5</v>
      </c>
      <c r="HH59">
        <v>17.899999999999999</v>
      </c>
      <c r="HI59">
        <v>21.4</v>
      </c>
      <c r="HJ59">
        <v>20</v>
      </c>
      <c r="HK59">
        <v>17500</v>
      </c>
      <c r="HL59">
        <v>23400</v>
      </c>
      <c r="HM59">
        <v>32700</v>
      </c>
      <c r="HN59">
        <v>180</v>
      </c>
      <c r="HO59">
        <v>51.7</v>
      </c>
      <c r="HP59">
        <v>85</v>
      </c>
      <c r="HQ59">
        <v>29</v>
      </c>
      <c r="HR59">
        <v>2.7</v>
      </c>
      <c r="HS59">
        <v>15.8</v>
      </c>
      <c r="HT59">
        <v>16.100000000000001</v>
      </c>
      <c r="HU59">
        <v>16.600000000000001</v>
      </c>
      <c r="HV59">
        <v>25</v>
      </c>
      <c r="HW59">
        <v>26300</v>
      </c>
      <c r="HX59">
        <v>38600</v>
      </c>
      <c r="HY59">
        <v>64900</v>
      </c>
      <c r="HZ59">
        <v>165</v>
      </c>
      <c r="IA59">
        <v>51.2</v>
      </c>
      <c r="IB59">
        <v>80</v>
      </c>
      <c r="IC59">
        <v>13</v>
      </c>
      <c r="ID59">
        <v>3.6</v>
      </c>
      <c r="IE59">
        <v>7.7</v>
      </c>
      <c r="IF59">
        <v>12.1</v>
      </c>
      <c r="IG59">
        <v>32.299999999999997</v>
      </c>
      <c r="IH59">
        <v>10</v>
      </c>
      <c r="II59">
        <v>5100</v>
      </c>
      <c r="IJ59">
        <v>14800</v>
      </c>
      <c r="IK59">
        <v>26000</v>
      </c>
      <c r="IL59">
        <v>115</v>
      </c>
      <c r="IM59">
        <v>48.7</v>
      </c>
      <c r="IN59">
        <v>60</v>
      </c>
      <c r="IO59">
        <v>21</v>
      </c>
      <c r="IP59">
        <v>3.7</v>
      </c>
      <c r="IQ59">
        <v>15.8</v>
      </c>
      <c r="IR59">
        <v>19.600000000000001</v>
      </c>
      <c r="IS59">
        <v>26.7</v>
      </c>
      <c r="IT59">
        <v>15</v>
      </c>
      <c r="IU59">
        <v>19900</v>
      </c>
      <c r="IV59">
        <v>23300</v>
      </c>
      <c r="IW59">
        <v>30200</v>
      </c>
      <c r="IX59">
        <v>85</v>
      </c>
      <c r="IY59">
        <v>51.2</v>
      </c>
      <c r="IZ59">
        <v>40</v>
      </c>
      <c r="JA59">
        <v>25.4</v>
      </c>
      <c r="JB59">
        <v>2.8</v>
      </c>
      <c r="JC59">
        <v>17</v>
      </c>
      <c r="JD59">
        <v>18.2</v>
      </c>
      <c r="JE59">
        <v>20.5</v>
      </c>
      <c r="JF59">
        <v>15</v>
      </c>
      <c r="JG59">
        <v>16700</v>
      </c>
      <c r="JH59">
        <v>21200</v>
      </c>
      <c r="JI59">
        <v>36600</v>
      </c>
      <c r="JJ59">
        <v>95</v>
      </c>
      <c r="JK59">
        <v>48.7</v>
      </c>
      <c r="JL59">
        <v>50</v>
      </c>
      <c r="JM59">
        <v>32.1</v>
      </c>
      <c r="JN59">
        <v>3.2</v>
      </c>
      <c r="JO59">
        <v>16</v>
      </c>
      <c r="JP59">
        <v>16</v>
      </c>
      <c r="JQ59">
        <v>16</v>
      </c>
      <c r="JR59">
        <v>15</v>
      </c>
      <c r="JS59">
        <v>28900</v>
      </c>
      <c r="JT59">
        <v>38600</v>
      </c>
      <c r="JU59">
        <v>49300</v>
      </c>
      <c r="JV59">
        <v>140</v>
      </c>
      <c r="JW59">
        <v>54.3</v>
      </c>
      <c r="JX59">
        <v>65</v>
      </c>
      <c r="JY59">
        <v>7.9</v>
      </c>
      <c r="JZ59">
        <v>4.0999999999999996</v>
      </c>
      <c r="KA59">
        <v>7.2</v>
      </c>
      <c r="KB59">
        <v>10.8</v>
      </c>
      <c r="KC59">
        <v>33.700000000000003</v>
      </c>
      <c r="KD59" t="s">
        <v>403</v>
      </c>
      <c r="KE59" t="s">
        <v>403</v>
      </c>
      <c r="KF59" t="s">
        <v>403</v>
      </c>
      <c r="KG59" t="s">
        <v>403</v>
      </c>
      <c r="KH59">
        <v>95</v>
      </c>
      <c r="KI59">
        <v>53.2</v>
      </c>
      <c r="KJ59">
        <v>45</v>
      </c>
      <c r="KK59">
        <v>22.3</v>
      </c>
      <c r="KL59">
        <v>3.2</v>
      </c>
      <c r="KM59">
        <v>11.1</v>
      </c>
      <c r="KN59">
        <v>13.2</v>
      </c>
      <c r="KO59">
        <v>21.3</v>
      </c>
      <c r="KP59" t="s">
        <v>403</v>
      </c>
      <c r="KQ59" t="s">
        <v>403</v>
      </c>
      <c r="KR59" t="s">
        <v>403</v>
      </c>
      <c r="KS59" t="s">
        <v>403</v>
      </c>
      <c r="KT59">
        <v>55</v>
      </c>
      <c r="KU59">
        <v>52.3</v>
      </c>
      <c r="KV59">
        <v>25</v>
      </c>
      <c r="KW59">
        <v>22.3</v>
      </c>
      <c r="KX59">
        <v>2.7</v>
      </c>
      <c r="KY59">
        <v>15.6</v>
      </c>
      <c r="KZ59">
        <v>17.399999999999999</v>
      </c>
      <c r="LA59">
        <v>22.7</v>
      </c>
      <c r="LB59" t="s">
        <v>403</v>
      </c>
      <c r="LC59" t="s">
        <v>403</v>
      </c>
      <c r="LD59" t="s">
        <v>403</v>
      </c>
      <c r="LE59" t="s">
        <v>403</v>
      </c>
      <c r="LF59">
        <v>85</v>
      </c>
      <c r="LG59">
        <v>55.1</v>
      </c>
      <c r="LH59">
        <v>40</v>
      </c>
      <c r="LI59">
        <v>25.5</v>
      </c>
      <c r="LJ59">
        <v>2.1</v>
      </c>
      <c r="LK59">
        <v>15.5</v>
      </c>
      <c r="LL59">
        <v>16.100000000000001</v>
      </c>
      <c r="LM59">
        <v>17.3</v>
      </c>
      <c r="LN59" t="s">
        <v>403</v>
      </c>
      <c r="LO59" t="s">
        <v>403</v>
      </c>
      <c r="LP59" t="s">
        <v>403</v>
      </c>
      <c r="LQ59" t="s">
        <v>403</v>
      </c>
      <c r="LR59">
        <v>275</v>
      </c>
      <c r="LS59">
        <v>40.6</v>
      </c>
      <c r="LT59">
        <v>165</v>
      </c>
      <c r="LU59">
        <v>14.5</v>
      </c>
      <c r="LV59">
        <v>3.2</v>
      </c>
      <c r="LW59">
        <v>6.4</v>
      </c>
      <c r="LX59">
        <v>15.4</v>
      </c>
      <c r="LY59">
        <v>41.8</v>
      </c>
      <c r="LZ59">
        <v>15</v>
      </c>
      <c r="MA59">
        <v>14600</v>
      </c>
      <c r="MB59">
        <v>22900</v>
      </c>
      <c r="MC59">
        <v>27600</v>
      </c>
      <c r="MD59">
        <v>275</v>
      </c>
      <c r="ME59">
        <v>40.6</v>
      </c>
      <c r="MF59">
        <v>165</v>
      </c>
      <c r="MG59">
        <v>14.5</v>
      </c>
      <c r="MH59">
        <v>3.2</v>
      </c>
      <c r="MI59">
        <v>6.4</v>
      </c>
      <c r="MJ59">
        <v>15.4</v>
      </c>
      <c r="MK59">
        <v>41.8</v>
      </c>
      <c r="ML59">
        <v>15</v>
      </c>
      <c r="MM59">
        <v>14600</v>
      </c>
      <c r="MN59">
        <v>22900</v>
      </c>
      <c r="MO59">
        <v>27600</v>
      </c>
      <c r="MP59">
        <v>185</v>
      </c>
      <c r="MQ59">
        <v>56.2</v>
      </c>
      <c r="MR59">
        <v>80</v>
      </c>
      <c r="MS59">
        <v>17.100000000000001</v>
      </c>
      <c r="MT59">
        <v>3.4</v>
      </c>
      <c r="MU59">
        <v>13.1</v>
      </c>
      <c r="MV59">
        <v>17</v>
      </c>
      <c r="MW59">
        <v>23.3</v>
      </c>
      <c r="MX59">
        <v>25</v>
      </c>
      <c r="MY59">
        <v>19300</v>
      </c>
      <c r="MZ59">
        <v>27000</v>
      </c>
      <c r="NA59">
        <v>37300</v>
      </c>
      <c r="NB59">
        <v>140</v>
      </c>
      <c r="NC59">
        <v>47.4</v>
      </c>
      <c r="ND59">
        <v>75</v>
      </c>
      <c r="NE59">
        <v>20.5</v>
      </c>
      <c r="NF59">
        <v>3.6</v>
      </c>
      <c r="NG59">
        <v>21.9</v>
      </c>
      <c r="NH59">
        <v>24.4</v>
      </c>
      <c r="NI59">
        <v>28.4</v>
      </c>
      <c r="NJ59">
        <v>25</v>
      </c>
      <c r="NK59">
        <v>23100</v>
      </c>
      <c r="NL59">
        <v>27500</v>
      </c>
      <c r="NM59">
        <v>38200</v>
      </c>
      <c r="NN59">
        <v>165</v>
      </c>
      <c r="NO59">
        <v>55.6</v>
      </c>
      <c r="NP59">
        <v>75</v>
      </c>
      <c r="NQ59">
        <v>25.8</v>
      </c>
      <c r="NR59">
        <v>1.8</v>
      </c>
      <c r="NS59">
        <v>16.5</v>
      </c>
      <c r="NT59">
        <v>16.5</v>
      </c>
      <c r="NU59">
        <v>16.8</v>
      </c>
      <c r="NV59">
        <v>25</v>
      </c>
      <c r="NW59">
        <v>18100</v>
      </c>
      <c r="NX59">
        <v>28500</v>
      </c>
      <c r="NY59">
        <v>47600</v>
      </c>
      <c r="NZ59">
        <v>155</v>
      </c>
      <c r="OA59">
        <v>40.299999999999997</v>
      </c>
      <c r="OB59">
        <v>95</v>
      </c>
      <c r="OC59">
        <v>13.6</v>
      </c>
      <c r="OD59">
        <v>1.9</v>
      </c>
      <c r="OE59">
        <v>4.5</v>
      </c>
      <c r="OF59">
        <v>14.8</v>
      </c>
      <c r="OG59">
        <v>44.2</v>
      </c>
      <c r="OH59" t="s">
        <v>403</v>
      </c>
      <c r="OI59" t="s">
        <v>403</v>
      </c>
      <c r="OJ59" t="s">
        <v>403</v>
      </c>
      <c r="OK59" t="s">
        <v>403</v>
      </c>
      <c r="OL59">
        <v>105</v>
      </c>
      <c r="OM59">
        <v>53.2</v>
      </c>
      <c r="ON59">
        <v>50</v>
      </c>
      <c r="OO59">
        <v>16.7</v>
      </c>
      <c r="OP59">
        <v>3.2</v>
      </c>
      <c r="OQ59">
        <v>14.3</v>
      </c>
      <c r="OR59">
        <v>17.5</v>
      </c>
      <c r="OS59">
        <v>26.9</v>
      </c>
      <c r="OT59">
        <v>15</v>
      </c>
      <c r="OU59">
        <v>18400</v>
      </c>
      <c r="OV59">
        <v>25600</v>
      </c>
      <c r="OW59">
        <v>33800</v>
      </c>
      <c r="OX59">
        <v>80</v>
      </c>
      <c r="OY59">
        <v>41.9</v>
      </c>
      <c r="OZ59">
        <v>45</v>
      </c>
      <c r="PA59">
        <v>29.3</v>
      </c>
      <c r="PB59">
        <v>3.7</v>
      </c>
      <c r="PC59">
        <v>18.8</v>
      </c>
      <c r="PD59">
        <v>21.3</v>
      </c>
      <c r="PE59">
        <v>25</v>
      </c>
      <c r="PF59">
        <v>10</v>
      </c>
      <c r="PG59">
        <v>23800</v>
      </c>
      <c r="PH59">
        <v>27500</v>
      </c>
      <c r="PI59">
        <v>36700</v>
      </c>
      <c r="PJ59">
        <v>80</v>
      </c>
      <c r="PK59">
        <v>58.9</v>
      </c>
      <c r="PL59">
        <v>30</v>
      </c>
      <c r="PM59">
        <v>26.2</v>
      </c>
      <c r="PN59">
        <v>0</v>
      </c>
      <c r="PO59">
        <v>14.3</v>
      </c>
      <c r="PP59">
        <v>14.3</v>
      </c>
      <c r="PQ59">
        <v>14.9</v>
      </c>
      <c r="PR59" t="s">
        <v>403</v>
      </c>
      <c r="PS59" t="s">
        <v>403</v>
      </c>
      <c r="PT59" t="s">
        <v>403</v>
      </c>
      <c r="PU59" t="s">
        <v>403</v>
      </c>
      <c r="PV59">
        <v>120</v>
      </c>
      <c r="PW59">
        <v>41</v>
      </c>
      <c r="PX59">
        <v>70</v>
      </c>
      <c r="PY59">
        <v>15.5</v>
      </c>
      <c r="PZ59">
        <v>4.8</v>
      </c>
      <c r="QA59">
        <v>8.6999999999999993</v>
      </c>
      <c r="QB59">
        <v>16.2</v>
      </c>
      <c r="QC59">
        <v>38.700000000000003</v>
      </c>
      <c r="QD59" t="s">
        <v>403</v>
      </c>
      <c r="QE59" t="s">
        <v>403</v>
      </c>
      <c r="QF59" t="s">
        <v>403</v>
      </c>
      <c r="QG59" t="s">
        <v>403</v>
      </c>
      <c r="QH59">
        <v>85</v>
      </c>
      <c r="QI59">
        <v>59.9</v>
      </c>
      <c r="QJ59">
        <v>35</v>
      </c>
      <c r="QK59">
        <v>17.600000000000001</v>
      </c>
      <c r="QL59">
        <v>3.6</v>
      </c>
      <c r="QM59">
        <v>11.7</v>
      </c>
      <c r="QN59">
        <v>16.5</v>
      </c>
      <c r="QO59">
        <v>18.899999999999999</v>
      </c>
      <c r="QP59" t="s">
        <v>403</v>
      </c>
      <c r="QQ59" t="s">
        <v>403</v>
      </c>
      <c r="QR59" t="s">
        <v>403</v>
      </c>
      <c r="QS59" t="s">
        <v>403</v>
      </c>
      <c r="QT59">
        <v>85</v>
      </c>
      <c r="QU59">
        <v>59.1</v>
      </c>
      <c r="QV59">
        <v>35</v>
      </c>
      <c r="QW59">
        <v>16.399999999999999</v>
      </c>
      <c r="QX59">
        <v>0.4</v>
      </c>
      <c r="QY59">
        <v>11.3</v>
      </c>
      <c r="QZ59">
        <v>18.5</v>
      </c>
      <c r="RA59">
        <v>24.1</v>
      </c>
      <c r="RB59" t="s">
        <v>403</v>
      </c>
      <c r="RC59" t="s">
        <v>403</v>
      </c>
      <c r="RD59" t="s">
        <v>403</v>
      </c>
      <c r="RE59" t="s">
        <v>403</v>
      </c>
      <c r="RF59">
        <v>90</v>
      </c>
      <c r="RG59">
        <v>52.6</v>
      </c>
      <c r="RH59">
        <v>40</v>
      </c>
      <c r="RI59">
        <v>25.5</v>
      </c>
      <c r="RJ59">
        <v>3.4</v>
      </c>
      <c r="RK59">
        <v>18.5</v>
      </c>
      <c r="RL59">
        <v>18.5</v>
      </c>
      <c r="RM59">
        <v>18.5</v>
      </c>
      <c r="RN59">
        <v>15</v>
      </c>
      <c r="RO59">
        <v>21800</v>
      </c>
      <c r="RP59">
        <v>33500</v>
      </c>
      <c r="RQ59">
        <v>58200</v>
      </c>
    </row>
    <row r="60" spans="2:485" x14ac:dyDescent="0.45">
      <c r="B60"/>
      <c r="E60" t="s">
        <v>2168</v>
      </c>
      <c r="F60" t="s">
        <v>2169</v>
      </c>
      <c r="G60" t="s">
        <v>2170</v>
      </c>
      <c r="H60" t="s">
        <v>2171</v>
      </c>
      <c r="I60" t="s">
        <v>2172</v>
      </c>
      <c r="J60" t="s">
        <v>2173</v>
      </c>
      <c r="K60" t="s">
        <v>2174</v>
      </c>
      <c r="L60" t="s">
        <v>2175</v>
      </c>
      <c r="M60" t="s">
        <v>2176</v>
      </c>
      <c r="N60" t="s">
        <v>2177</v>
      </c>
      <c r="O60" t="s">
        <v>2178</v>
      </c>
      <c r="P60" t="s">
        <v>2179</v>
      </c>
      <c r="Q60" t="s">
        <v>2180</v>
      </c>
      <c r="R60" t="s">
        <v>2181</v>
      </c>
      <c r="S60" t="s">
        <v>2182</v>
      </c>
      <c r="T60" t="s">
        <v>2183</v>
      </c>
      <c r="U60" t="s">
        <v>2184</v>
      </c>
      <c r="V60" t="s">
        <v>2185</v>
      </c>
      <c r="W60" t="s">
        <v>2186</v>
      </c>
      <c r="X60" t="s">
        <v>2187</v>
      </c>
      <c r="Y60" t="s">
        <v>2188</v>
      </c>
      <c r="Z60" t="s">
        <v>2189</v>
      </c>
      <c r="AA60" t="s">
        <v>2190</v>
      </c>
      <c r="AB60" t="s">
        <v>2191</v>
      </c>
      <c r="AC60" t="s">
        <v>2192</v>
      </c>
      <c r="AD60" t="s">
        <v>2193</v>
      </c>
      <c r="AE60" t="s">
        <v>2194</v>
      </c>
      <c r="AF60" t="s">
        <v>2195</v>
      </c>
      <c r="AG60" t="s">
        <v>2196</v>
      </c>
      <c r="AH60" t="s">
        <v>2197</v>
      </c>
      <c r="AI60" t="s">
        <v>2198</v>
      </c>
      <c r="AJ60" t="s">
        <v>2199</v>
      </c>
      <c r="AK60" t="s">
        <v>2200</v>
      </c>
      <c r="AL60" t="s">
        <v>2201</v>
      </c>
      <c r="AM60" t="s">
        <v>2202</v>
      </c>
      <c r="AN60" t="s">
        <v>2179</v>
      </c>
      <c r="AO60" t="s">
        <v>2203</v>
      </c>
      <c r="AP60">
        <v>495</v>
      </c>
      <c r="AQ60">
        <v>14.8</v>
      </c>
      <c r="AR60">
        <v>420</v>
      </c>
      <c r="AS60">
        <v>12.2</v>
      </c>
      <c r="AT60">
        <v>7.9</v>
      </c>
      <c r="AU60">
        <v>21.3</v>
      </c>
      <c r="AV60">
        <v>35.799999999999997</v>
      </c>
      <c r="AW60">
        <v>65.099999999999994</v>
      </c>
      <c r="AX60">
        <v>100</v>
      </c>
      <c r="AY60">
        <v>16600</v>
      </c>
      <c r="AZ60">
        <v>20500</v>
      </c>
      <c r="BA60">
        <v>25300</v>
      </c>
      <c r="BB60">
        <v>575</v>
      </c>
      <c r="BC60">
        <v>23.7</v>
      </c>
      <c r="BD60">
        <v>440</v>
      </c>
      <c r="BE60">
        <v>16.2</v>
      </c>
      <c r="BF60">
        <v>2.5</v>
      </c>
      <c r="BG60">
        <v>16.7</v>
      </c>
      <c r="BH60">
        <v>39.299999999999997</v>
      </c>
      <c r="BI60">
        <v>57.6</v>
      </c>
      <c r="BJ60">
        <v>90</v>
      </c>
      <c r="BK60">
        <v>18000</v>
      </c>
      <c r="BL60">
        <v>26400</v>
      </c>
      <c r="BM60">
        <v>30100</v>
      </c>
      <c r="BN60">
        <v>415</v>
      </c>
      <c r="BO60">
        <v>36.799999999999997</v>
      </c>
      <c r="BP60">
        <v>260</v>
      </c>
      <c r="BQ60">
        <v>22.5</v>
      </c>
      <c r="BR60">
        <v>4</v>
      </c>
      <c r="BS60">
        <v>25.4</v>
      </c>
      <c r="BT60">
        <v>31.9</v>
      </c>
      <c r="BU60">
        <v>36.700000000000003</v>
      </c>
      <c r="BV60">
        <v>100</v>
      </c>
      <c r="BW60">
        <v>22500</v>
      </c>
      <c r="BX60">
        <v>29900</v>
      </c>
      <c r="BY60">
        <v>35400</v>
      </c>
      <c r="BZ60">
        <v>315</v>
      </c>
      <c r="CA60">
        <v>44.6</v>
      </c>
      <c r="CB60">
        <v>175</v>
      </c>
      <c r="CC60">
        <v>29.4</v>
      </c>
      <c r="CD60">
        <v>1.9</v>
      </c>
      <c r="CE60">
        <v>22.9</v>
      </c>
      <c r="CF60">
        <v>23.8</v>
      </c>
      <c r="CG60">
        <v>24.1</v>
      </c>
      <c r="CH60">
        <v>65</v>
      </c>
      <c r="CI60">
        <v>24400</v>
      </c>
      <c r="CJ60">
        <v>33300</v>
      </c>
      <c r="CK60">
        <v>40800</v>
      </c>
      <c r="CL60">
        <v>280</v>
      </c>
      <c r="CM60">
        <v>15.8</v>
      </c>
      <c r="CN60">
        <v>235</v>
      </c>
      <c r="CO60">
        <v>9.9</v>
      </c>
      <c r="CP60">
        <v>8.3000000000000007</v>
      </c>
      <c r="CQ60">
        <v>18.5</v>
      </c>
      <c r="CR60">
        <v>33</v>
      </c>
      <c r="CS60">
        <v>66</v>
      </c>
      <c r="CT60">
        <v>50</v>
      </c>
      <c r="CU60">
        <v>17000</v>
      </c>
      <c r="CV60">
        <v>20300</v>
      </c>
      <c r="CW60">
        <v>25000</v>
      </c>
      <c r="CX60">
        <v>345</v>
      </c>
      <c r="CY60">
        <v>21.8</v>
      </c>
      <c r="CZ60">
        <v>270</v>
      </c>
      <c r="DA60">
        <v>13.9</v>
      </c>
      <c r="DB60">
        <v>2.5</v>
      </c>
      <c r="DC60">
        <v>14.7</v>
      </c>
      <c r="DD60">
        <v>41.2</v>
      </c>
      <c r="DE60">
        <v>61.8</v>
      </c>
      <c r="DF60">
        <v>50</v>
      </c>
      <c r="DG60">
        <v>19600</v>
      </c>
      <c r="DH60">
        <v>25800</v>
      </c>
      <c r="DI60">
        <v>28300</v>
      </c>
      <c r="DJ60">
        <v>170</v>
      </c>
      <c r="DK60">
        <v>33.9</v>
      </c>
      <c r="DL60">
        <v>110</v>
      </c>
      <c r="DM60">
        <v>23.3</v>
      </c>
      <c r="DN60">
        <v>5</v>
      </c>
      <c r="DO60">
        <v>25.4</v>
      </c>
      <c r="DP60">
        <v>33</v>
      </c>
      <c r="DQ60">
        <v>37.799999999999997</v>
      </c>
      <c r="DR60">
        <v>40</v>
      </c>
      <c r="DS60">
        <v>21900</v>
      </c>
      <c r="DT60">
        <v>26600</v>
      </c>
      <c r="DU60">
        <v>30600</v>
      </c>
      <c r="DV60">
        <v>135</v>
      </c>
      <c r="DW60">
        <v>45.7</v>
      </c>
      <c r="DX60">
        <v>75</v>
      </c>
      <c r="DY60">
        <v>29.9</v>
      </c>
      <c r="DZ60">
        <v>1.5</v>
      </c>
      <c r="EA60">
        <v>20.7</v>
      </c>
      <c r="EB60">
        <v>22.1</v>
      </c>
      <c r="EC60">
        <v>22.9</v>
      </c>
      <c r="ED60">
        <v>25</v>
      </c>
      <c r="EE60">
        <v>21000</v>
      </c>
      <c r="EF60">
        <v>30500</v>
      </c>
      <c r="EG60">
        <v>40000</v>
      </c>
      <c r="EH60">
        <v>215</v>
      </c>
      <c r="EI60">
        <v>13.6</v>
      </c>
      <c r="EJ60">
        <v>185</v>
      </c>
      <c r="EK60">
        <v>15.2</v>
      </c>
      <c r="EL60">
        <v>7.2</v>
      </c>
      <c r="EM60">
        <v>25</v>
      </c>
      <c r="EN60">
        <v>39.5</v>
      </c>
      <c r="EO60">
        <v>64</v>
      </c>
      <c r="EP60">
        <v>50</v>
      </c>
      <c r="EQ60">
        <v>15200</v>
      </c>
      <c r="ER60">
        <v>21200</v>
      </c>
      <c r="ES60">
        <v>26200</v>
      </c>
      <c r="ET60">
        <v>230</v>
      </c>
      <c r="EU60">
        <v>26.5</v>
      </c>
      <c r="EV60">
        <v>170</v>
      </c>
      <c r="EW60">
        <v>19.600000000000001</v>
      </c>
      <c r="EX60">
        <v>2.5</v>
      </c>
      <c r="EY60">
        <v>19.7</v>
      </c>
      <c r="EZ60">
        <v>36.6</v>
      </c>
      <c r="FA60">
        <v>51.3</v>
      </c>
      <c r="FB60">
        <v>40</v>
      </c>
      <c r="FC60">
        <v>16500</v>
      </c>
      <c r="FD60">
        <v>26700</v>
      </c>
      <c r="FE60">
        <v>33600</v>
      </c>
      <c r="FF60">
        <v>245</v>
      </c>
      <c r="FG60">
        <v>38.799999999999997</v>
      </c>
      <c r="FH60">
        <v>150</v>
      </c>
      <c r="FI60">
        <v>21.9</v>
      </c>
      <c r="FJ60">
        <v>3.3</v>
      </c>
      <c r="FK60">
        <v>25.4</v>
      </c>
      <c r="FL60">
        <v>31.1</v>
      </c>
      <c r="FM60">
        <v>36</v>
      </c>
      <c r="FN60">
        <v>60</v>
      </c>
      <c r="FO60">
        <v>23200</v>
      </c>
      <c r="FP60">
        <v>31200</v>
      </c>
      <c r="FQ60">
        <v>37900</v>
      </c>
      <c r="FR60">
        <v>175</v>
      </c>
      <c r="FS60">
        <v>43.7</v>
      </c>
      <c r="FT60">
        <v>100</v>
      </c>
      <c r="FU60">
        <v>29</v>
      </c>
      <c r="FV60">
        <v>2.2999999999999998</v>
      </c>
      <c r="FW60">
        <v>24.6</v>
      </c>
      <c r="FX60">
        <v>25.1</v>
      </c>
      <c r="FY60">
        <v>25.1</v>
      </c>
      <c r="FZ60">
        <v>40</v>
      </c>
      <c r="GA60">
        <v>27400</v>
      </c>
      <c r="GB60">
        <v>33800</v>
      </c>
      <c r="GC60">
        <v>41500</v>
      </c>
      <c r="GD60">
        <v>595</v>
      </c>
      <c r="GE60">
        <v>19.399999999999999</v>
      </c>
      <c r="GF60">
        <v>480</v>
      </c>
      <c r="GG60">
        <v>9.8000000000000007</v>
      </c>
      <c r="GH60">
        <v>7.7</v>
      </c>
      <c r="GI60">
        <v>23.6</v>
      </c>
      <c r="GJ60">
        <v>34.6</v>
      </c>
      <c r="GK60">
        <v>63</v>
      </c>
      <c r="GL60">
        <v>135</v>
      </c>
      <c r="GM60">
        <v>15000</v>
      </c>
      <c r="GN60">
        <v>19600</v>
      </c>
      <c r="GO60">
        <v>24000</v>
      </c>
      <c r="GP60">
        <v>570</v>
      </c>
      <c r="GQ60">
        <v>30.8</v>
      </c>
      <c r="GR60">
        <v>395</v>
      </c>
      <c r="GS60">
        <v>17</v>
      </c>
      <c r="GT60">
        <v>1.4</v>
      </c>
      <c r="GU60">
        <v>17.399999999999999</v>
      </c>
      <c r="GV60">
        <v>30</v>
      </c>
      <c r="GW60">
        <v>50.8</v>
      </c>
      <c r="GX60">
        <v>95</v>
      </c>
      <c r="GY60">
        <v>22200</v>
      </c>
      <c r="GZ60">
        <v>27100</v>
      </c>
      <c r="HA60">
        <v>33500</v>
      </c>
      <c r="HB60">
        <v>460</v>
      </c>
      <c r="HC60">
        <v>41.2</v>
      </c>
      <c r="HD60">
        <v>270</v>
      </c>
      <c r="HE60">
        <v>21.7</v>
      </c>
      <c r="HF60">
        <v>3.7</v>
      </c>
      <c r="HG60">
        <v>22.6</v>
      </c>
      <c r="HH60">
        <v>28.6</v>
      </c>
      <c r="HI60">
        <v>33.4</v>
      </c>
      <c r="HJ60">
        <v>100</v>
      </c>
      <c r="HK60">
        <v>22000</v>
      </c>
      <c r="HL60">
        <v>27900</v>
      </c>
      <c r="HM60">
        <v>35400</v>
      </c>
      <c r="HN60">
        <v>280</v>
      </c>
      <c r="HO60">
        <v>52.4</v>
      </c>
      <c r="HP60">
        <v>135</v>
      </c>
      <c r="HQ60">
        <v>23.3</v>
      </c>
      <c r="HR60">
        <v>3.2</v>
      </c>
      <c r="HS60">
        <v>19</v>
      </c>
      <c r="HT60">
        <v>19.399999999999999</v>
      </c>
      <c r="HU60">
        <v>21.2</v>
      </c>
      <c r="HV60">
        <v>45</v>
      </c>
      <c r="HW60">
        <v>30200</v>
      </c>
      <c r="HX60">
        <v>39000</v>
      </c>
      <c r="HY60">
        <v>50800</v>
      </c>
      <c r="HZ60">
        <v>350</v>
      </c>
      <c r="IA60">
        <v>17.3</v>
      </c>
      <c r="IB60">
        <v>290</v>
      </c>
      <c r="IC60">
        <v>10</v>
      </c>
      <c r="ID60">
        <v>6.7</v>
      </c>
      <c r="IE60">
        <v>22.1</v>
      </c>
      <c r="IF60">
        <v>35.299999999999997</v>
      </c>
      <c r="IG60">
        <v>66</v>
      </c>
      <c r="IH60">
        <v>75</v>
      </c>
      <c r="II60">
        <v>14800</v>
      </c>
      <c r="IJ60">
        <v>19000</v>
      </c>
      <c r="IK60">
        <v>22700</v>
      </c>
      <c r="IL60">
        <v>310</v>
      </c>
      <c r="IM60">
        <v>28.5</v>
      </c>
      <c r="IN60">
        <v>220</v>
      </c>
      <c r="IO60">
        <v>17.899999999999999</v>
      </c>
      <c r="IP60">
        <v>1</v>
      </c>
      <c r="IQ60">
        <v>14</v>
      </c>
      <c r="IR60">
        <v>31.1</v>
      </c>
      <c r="IS60">
        <v>52.7</v>
      </c>
      <c r="IT60">
        <v>40</v>
      </c>
      <c r="IU60">
        <v>21000</v>
      </c>
      <c r="IV60">
        <v>26400</v>
      </c>
      <c r="IW60">
        <v>30700</v>
      </c>
      <c r="IX60">
        <v>215</v>
      </c>
      <c r="IY60">
        <v>40.799999999999997</v>
      </c>
      <c r="IZ60">
        <v>130</v>
      </c>
      <c r="JA60">
        <v>21.4</v>
      </c>
      <c r="JB60">
        <v>4.2</v>
      </c>
      <c r="JC60">
        <v>20.2</v>
      </c>
      <c r="JD60">
        <v>29.4</v>
      </c>
      <c r="JE60">
        <v>33.6</v>
      </c>
      <c r="JF60">
        <v>40</v>
      </c>
      <c r="JG60">
        <v>18700</v>
      </c>
      <c r="JH60">
        <v>27000</v>
      </c>
      <c r="JI60">
        <v>30200</v>
      </c>
      <c r="JJ60">
        <v>110</v>
      </c>
      <c r="JK60">
        <v>50.8</v>
      </c>
      <c r="JL60">
        <v>55</v>
      </c>
      <c r="JM60">
        <v>18.600000000000001</v>
      </c>
      <c r="JN60">
        <v>4.5999999999999996</v>
      </c>
      <c r="JO60">
        <v>22.4</v>
      </c>
      <c r="JP60">
        <v>23.3</v>
      </c>
      <c r="JQ60">
        <v>26.1</v>
      </c>
      <c r="JR60">
        <v>20</v>
      </c>
      <c r="JS60">
        <v>28700</v>
      </c>
      <c r="JT60">
        <v>37000</v>
      </c>
      <c r="JU60">
        <v>42000</v>
      </c>
      <c r="JV60">
        <v>245</v>
      </c>
      <c r="JW60">
        <v>22.4</v>
      </c>
      <c r="JX60">
        <v>190</v>
      </c>
      <c r="JY60">
        <v>9.6</v>
      </c>
      <c r="JZ60">
        <v>9.1999999999999993</v>
      </c>
      <c r="KA60">
        <v>25.7</v>
      </c>
      <c r="KB60">
        <v>33.700000000000003</v>
      </c>
      <c r="KC60">
        <v>58.8</v>
      </c>
      <c r="KD60">
        <v>60</v>
      </c>
      <c r="KE60">
        <v>15700</v>
      </c>
      <c r="KF60">
        <v>20400</v>
      </c>
      <c r="KG60">
        <v>25100</v>
      </c>
      <c r="KH60">
        <v>260</v>
      </c>
      <c r="KI60">
        <v>33.6</v>
      </c>
      <c r="KJ60">
        <v>175</v>
      </c>
      <c r="KK60">
        <v>15.9</v>
      </c>
      <c r="KL60">
        <v>1.9</v>
      </c>
      <c r="KM60">
        <v>21.5</v>
      </c>
      <c r="KN60">
        <v>28.8</v>
      </c>
      <c r="KO60">
        <v>48.6</v>
      </c>
      <c r="KP60">
        <v>55</v>
      </c>
      <c r="KQ60">
        <v>22900</v>
      </c>
      <c r="KR60">
        <v>27900</v>
      </c>
      <c r="KS60">
        <v>35700</v>
      </c>
      <c r="KT60">
        <v>245</v>
      </c>
      <c r="KU60">
        <v>41.6</v>
      </c>
      <c r="KV60">
        <v>140</v>
      </c>
      <c r="KW60">
        <v>21.9</v>
      </c>
      <c r="KX60">
        <v>3.3</v>
      </c>
      <c r="KY60">
        <v>24.8</v>
      </c>
      <c r="KZ60">
        <v>27.9</v>
      </c>
      <c r="LA60">
        <v>33.200000000000003</v>
      </c>
      <c r="LB60">
        <v>55</v>
      </c>
      <c r="LC60">
        <v>23300</v>
      </c>
      <c r="LD60">
        <v>29500</v>
      </c>
      <c r="LE60">
        <v>44100</v>
      </c>
      <c r="LF60">
        <v>170</v>
      </c>
      <c r="LG60">
        <v>53.4</v>
      </c>
      <c r="LH60">
        <v>80</v>
      </c>
      <c r="LI60">
        <v>26.3</v>
      </c>
      <c r="LJ60">
        <v>2.4</v>
      </c>
      <c r="LK60">
        <v>16.8</v>
      </c>
      <c r="LL60">
        <v>16.8</v>
      </c>
      <c r="LM60">
        <v>18</v>
      </c>
      <c r="LN60">
        <v>25</v>
      </c>
      <c r="LO60">
        <v>33500</v>
      </c>
      <c r="LP60">
        <v>43900</v>
      </c>
      <c r="LQ60">
        <v>52900</v>
      </c>
      <c r="LR60">
        <v>575</v>
      </c>
      <c r="LS60">
        <v>21.5</v>
      </c>
      <c r="LT60">
        <v>450</v>
      </c>
      <c r="LU60">
        <v>12.3</v>
      </c>
      <c r="LV60">
        <v>6.9</v>
      </c>
      <c r="LW60">
        <v>20.8</v>
      </c>
      <c r="LX60">
        <v>30.6</v>
      </c>
      <c r="LY60">
        <v>59.3</v>
      </c>
      <c r="LZ60">
        <v>110</v>
      </c>
      <c r="MA60">
        <v>12500</v>
      </c>
      <c r="MB60">
        <v>19000</v>
      </c>
      <c r="MC60">
        <v>23100</v>
      </c>
      <c r="MD60">
        <v>575</v>
      </c>
      <c r="ME60">
        <v>21.5</v>
      </c>
      <c r="MF60">
        <v>450</v>
      </c>
      <c r="MG60">
        <v>12.3</v>
      </c>
      <c r="MH60">
        <v>6.9</v>
      </c>
      <c r="MI60">
        <v>20.8</v>
      </c>
      <c r="MJ60">
        <v>30.6</v>
      </c>
      <c r="MK60">
        <v>59.3</v>
      </c>
      <c r="ML60">
        <v>110</v>
      </c>
      <c r="MM60">
        <v>12500</v>
      </c>
      <c r="MN60">
        <v>19000</v>
      </c>
      <c r="MO60">
        <v>23100</v>
      </c>
      <c r="MP60">
        <v>415</v>
      </c>
      <c r="MQ60">
        <v>30</v>
      </c>
      <c r="MR60">
        <v>290</v>
      </c>
      <c r="MS60">
        <v>19.2</v>
      </c>
      <c r="MT60">
        <v>4.4000000000000004</v>
      </c>
      <c r="MU60">
        <v>14.1</v>
      </c>
      <c r="MV60">
        <v>26.8</v>
      </c>
      <c r="MW60">
        <v>46.4</v>
      </c>
      <c r="MX60">
        <v>55</v>
      </c>
      <c r="MY60">
        <v>16400</v>
      </c>
      <c r="MZ60">
        <v>22500</v>
      </c>
      <c r="NA60">
        <v>33400</v>
      </c>
      <c r="NB60">
        <v>370</v>
      </c>
      <c r="NC60">
        <v>48</v>
      </c>
      <c r="ND60">
        <v>190</v>
      </c>
      <c r="NE60">
        <v>17.899999999999999</v>
      </c>
      <c r="NF60">
        <v>3.3</v>
      </c>
      <c r="NG60">
        <v>21.5</v>
      </c>
      <c r="NH60">
        <v>26.5</v>
      </c>
      <c r="NI60">
        <v>30.9</v>
      </c>
      <c r="NJ60">
        <v>75</v>
      </c>
      <c r="NK60">
        <v>24400</v>
      </c>
      <c r="NL60">
        <v>28000</v>
      </c>
      <c r="NM60">
        <v>34100</v>
      </c>
      <c r="NN60">
        <v>255</v>
      </c>
      <c r="NO60">
        <v>51.7</v>
      </c>
      <c r="NP60">
        <v>125</v>
      </c>
      <c r="NQ60">
        <v>24</v>
      </c>
      <c r="NR60">
        <v>2.2999999999999998</v>
      </c>
      <c r="NS60">
        <v>19.3</v>
      </c>
      <c r="NT60">
        <v>21.3</v>
      </c>
      <c r="NU60">
        <v>22</v>
      </c>
      <c r="NV60">
        <v>40</v>
      </c>
      <c r="NW60">
        <v>19900</v>
      </c>
      <c r="NX60">
        <v>35000</v>
      </c>
      <c r="NY60">
        <v>48200</v>
      </c>
      <c r="NZ60">
        <v>345</v>
      </c>
      <c r="OA60">
        <v>19.8</v>
      </c>
      <c r="OB60">
        <v>275</v>
      </c>
      <c r="OC60">
        <v>10.5</v>
      </c>
      <c r="OD60">
        <v>6.5</v>
      </c>
      <c r="OE60">
        <v>22.1</v>
      </c>
      <c r="OF60">
        <v>32.6</v>
      </c>
      <c r="OG60">
        <v>63.1</v>
      </c>
      <c r="OH60">
        <v>75</v>
      </c>
      <c r="OI60">
        <v>13000</v>
      </c>
      <c r="OJ60">
        <v>17700</v>
      </c>
      <c r="OK60">
        <v>20900</v>
      </c>
      <c r="OL60">
        <v>170</v>
      </c>
      <c r="OM60">
        <v>28</v>
      </c>
      <c r="ON60">
        <v>120</v>
      </c>
      <c r="OO60">
        <v>20.100000000000001</v>
      </c>
      <c r="OP60">
        <v>4.4000000000000004</v>
      </c>
      <c r="OQ60">
        <v>15</v>
      </c>
      <c r="OR60">
        <v>29.8</v>
      </c>
      <c r="OS60">
        <v>47.5</v>
      </c>
      <c r="OT60">
        <v>20</v>
      </c>
      <c r="OU60">
        <v>13000</v>
      </c>
      <c r="OV60">
        <v>20900</v>
      </c>
      <c r="OW60">
        <v>23400</v>
      </c>
      <c r="OX60">
        <v>175</v>
      </c>
      <c r="OY60">
        <v>45.2</v>
      </c>
      <c r="OZ60">
        <v>95</v>
      </c>
      <c r="PA60">
        <v>18</v>
      </c>
      <c r="PB60">
        <v>4</v>
      </c>
      <c r="PC60">
        <v>20.6</v>
      </c>
      <c r="PD60">
        <v>27.1</v>
      </c>
      <c r="PE60">
        <v>32.799999999999997</v>
      </c>
      <c r="PF60">
        <v>35</v>
      </c>
      <c r="PG60">
        <v>24500</v>
      </c>
      <c r="PH60">
        <v>27800</v>
      </c>
      <c r="PI60">
        <v>33000</v>
      </c>
      <c r="PJ60">
        <v>120</v>
      </c>
      <c r="PK60">
        <v>51.8</v>
      </c>
      <c r="PL60">
        <v>60</v>
      </c>
      <c r="PM60">
        <v>23.9</v>
      </c>
      <c r="PN60">
        <v>4.0999999999999996</v>
      </c>
      <c r="PO60">
        <v>18.5</v>
      </c>
      <c r="PP60">
        <v>20.100000000000001</v>
      </c>
      <c r="PQ60">
        <v>20.100000000000001</v>
      </c>
      <c r="PR60">
        <v>20</v>
      </c>
      <c r="PS60">
        <v>18200</v>
      </c>
      <c r="PT60">
        <v>33100</v>
      </c>
      <c r="PU60">
        <v>48200</v>
      </c>
      <c r="PV60">
        <v>230</v>
      </c>
      <c r="PW60">
        <v>24.2</v>
      </c>
      <c r="PX60">
        <v>175</v>
      </c>
      <c r="PY60">
        <v>14.8</v>
      </c>
      <c r="PZ60">
        <v>7.5</v>
      </c>
      <c r="QA60">
        <v>18.8</v>
      </c>
      <c r="QB60">
        <v>27.7</v>
      </c>
      <c r="QC60">
        <v>53.5</v>
      </c>
      <c r="QD60">
        <v>40</v>
      </c>
      <c r="QE60">
        <v>10200</v>
      </c>
      <c r="QF60">
        <v>21500</v>
      </c>
      <c r="QG60">
        <v>26200</v>
      </c>
      <c r="QH60">
        <v>245</v>
      </c>
      <c r="QI60">
        <v>31.4</v>
      </c>
      <c r="QJ60">
        <v>170</v>
      </c>
      <c r="QK60">
        <v>18.7</v>
      </c>
      <c r="QL60">
        <v>4.3</v>
      </c>
      <c r="QM60">
        <v>13.5</v>
      </c>
      <c r="QN60">
        <v>24.8</v>
      </c>
      <c r="QO60">
        <v>45.6</v>
      </c>
      <c r="QP60">
        <v>30</v>
      </c>
      <c r="QQ60">
        <v>17400</v>
      </c>
      <c r="QR60">
        <v>26300</v>
      </c>
      <c r="QS60">
        <v>34900</v>
      </c>
      <c r="QT60">
        <v>245</v>
      </c>
      <c r="QU60">
        <v>38.799999999999997</v>
      </c>
      <c r="QV60">
        <v>150</v>
      </c>
      <c r="QW60">
        <v>21.9</v>
      </c>
      <c r="QX60">
        <v>3.3</v>
      </c>
      <c r="QY60">
        <v>25.4</v>
      </c>
      <c r="QZ60">
        <v>31.1</v>
      </c>
      <c r="RA60">
        <v>36</v>
      </c>
      <c r="RB60">
        <v>60</v>
      </c>
      <c r="RC60">
        <v>23200</v>
      </c>
      <c r="RD60">
        <v>31200</v>
      </c>
      <c r="RE60">
        <v>37900</v>
      </c>
      <c r="RF60">
        <v>135</v>
      </c>
      <c r="RG60">
        <v>51.5</v>
      </c>
      <c r="RH60">
        <v>65</v>
      </c>
      <c r="RI60">
        <v>24</v>
      </c>
      <c r="RJ60">
        <v>0.7</v>
      </c>
      <c r="RK60">
        <v>20</v>
      </c>
      <c r="RL60">
        <v>22.3</v>
      </c>
      <c r="RM60">
        <v>23.8</v>
      </c>
      <c r="RN60">
        <v>20</v>
      </c>
      <c r="RO60">
        <v>19900</v>
      </c>
      <c r="RP60">
        <v>37100</v>
      </c>
      <c r="RQ60">
        <v>51800</v>
      </c>
    </row>
    <row r="61" spans="2:485" x14ac:dyDescent="0.45">
      <c r="B61"/>
      <c r="E61" t="s">
        <v>2204</v>
      </c>
      <c r="F61" t="s">
        <v>2205</v>
      </c>
      <c r="G61" t="s">
        <v>2206</v>
      </c>
      <c r="H61" t="s">
        <v>2207</v>
      </c>
      <c r="I61" t="s">
        <v>2208</v>
      </c>
      <c r="J61" t="s">
        <v>2209</v>
      </c>
      <c r="K61" t="s">
        <v>2210</v>
      </c>
      <c r="L61" t="s">
        <v>2211</v>
      </c>
      <c r="M61" t="s">
        <v>2212</v>
      </c>
      <c r="N61" t="s">
        <v>2213</v>
      </c>
      <c r="O61" t="s">
        <v>2214</v>
      </c>
      <c r="P61" t="s">
        <v>2215</v>
      </c>
      <c r="Q61" t="s">
        <v>2216</v>
      </c>
      <c r="R61" t="s">
        <v>2217</v>
      </c>
      <c r="S61" t="s">
        <v>2218</v>
      </c>
      <c r="T61" t="s">
        <v>2219</v>
      </c>
      <c r="U61" t="s">
        <v>2220</v>
      </c>
      <c r="V61" t="s">
        <v>2221</v>
      </c>
      <c r="W61" t="s">
        <v>2222</v>
      </c>
      <c r="X61" t="s">
        <v>2223</v>
      </c>
      <c r="Y61" t="s">
        <v>2224</v>
      </c>
      <c r="Z61" t="s">
        <v>2225</v>
      </c>
      <c r="AA61" t="s">
        <v>2226</v>
      </c>
      <c r="AB61" t="s">
        <v>2227</v>
      </c>
      <c r="AC61" t="s">
        <v>2228</v>
      </c>
      <c r="AD61" t="s">
        <v>2229</v>
      </c>
      <c r="AE61" t="s">
        <v>2230</v>
      </c>
      <c r="AF61" t="s">
        <v>2231</v>
      </c>
      <c r="AG61" t="s">
        <v>2232</v>
      </c>
      <c r="AH61" t="s">
        <v>2233</v>
      </c>
      <c r="AI61" t="s">
        <v>2234</v>
      </c>
      <c r="AJ61" t="s">
        <v>2235</v>
      </c>
      <c r="AK61" t="s">
        <v>2236</v>
      </c>
      <c r="AL61" t="s">
        <v>2237</v>
      </c>
      <c r="AM61" t="s">
        <v>2238</v>
      </c>
      <c r="AN61" t="s">
        <v>2215</v>
      </c>
      <c r="AO61" t="s">
        <v>2239</v>
      </c>
      <c r="AP61" t="s">
        <v>403</v>
      </c>
      <c r="AQ61" t="s">
        <v>403</v>
      </c>
      <c r="AR61" t="s">
        <v>403</v>
      </c>
      <c r="AS61" t="s">
        <v>403</v>
      </c>
      <c r="AT61" t="s">
        <v>403</v>
      </c>
      <c r="AU61" t="s">
        <v>403</v>
      </c>
      <c r="AV61" t="s">
        <v>403</v>
      </c>
      <c r="AW61" t="s">
        <v>403</v>
      </c>
      <c r="AX61">
        <v>3220</v>
      </c>
      <c r="AY61">
        <v>18800</v>
      </c>
      <c r="AZ61">
        <v>24200</v>
      </c>
      <c r="BA61">
        <v>30500</v>
      </c>
      <c r="BB61" t="s">
        <v>403</v>
      </c>
      <c r="BC61" t="s">
        <v>403</v>
      </c>
      <c r="BD61" t="s">
        <v>403</v>
      </c>
      <c r="BE61" t="s">
        <v>403</v>
      </c>
      <c r="BF61" t="s">
        <v>403</v>
      </c>
      <c r="BG61" t="s">
        <v>403</v>
      </c>
      <c r="BH61" t="s">
        <v>403</v>
      </c>
      <c r="BI61" t="s">
        <v>403</v>
      </c>
      <c r="BJ61">
        <v>4305</v>
      </c>
      <c r="BK61">
        <v>23000</v>
      </c>
      <c r="BL61">
        <v>30200</v>
      </c>
      <c r="BM61">
        <v>39100</v>
      </c>
      <c r="BN61" t="s">
        <v>403</v>
      </c>
      <c r="BO61" t="s">
        <v>403</v>
      </c>
      <c r="BP61" t="s">
        <v>403</v>
      </c>
      <c r="BQ61" t="s">
        <v>403</v>
      </c>
      <c r="BR61" t="s">
        <v>403</v>
      </c>
      <c r="BS61" t="s">
        <v>403</v>
      </c>
      <c r="BT61" t="s">
        <v>403</v>
      </c>
      <c r="BU61" t="s">
        <v>403</v>
      </c>
      <c r="BV61">
        <v>5120</v>
      </c>
      <c r="BW61">
        <v>24300</v>
      </c>
      <c r="BX61">
        <v>32100</v>
      </c>
      <c r="BY61">
        <v>43100</v>
      </c>
      <c r="BZ61" t="s">
        <v>403</v>
      </c>
      <c r="CA61" t="s">
        <v>403</v>
      </c>
      <c r="CB61" t="s">
        <v>403</v>
      </c>
      <c r="CC61" t="s">
        <v>403</v>
      </c>
      <c r="CD61" t="s">
        <v>403</v>
      </c>
      <c r="CE61" t="s">
        <v>403</v>
      </c>
      <c r="CF61" t="s">
        <v>403</v>
      </c>
      <c r="CG61" t="s">
        <v>403</v>
      </c>
      <c r="CH61">
        <v>3460</v>
      </c>
      <c r="CI61">
        <v>25700</v>
      </c>
      <c r="CJ61">
        <v>37000</v>
      </c>
      <c r="CK61">
        <v>49900</v>
      </c>
      <c r="CL61" t="s">
        <v>403</v>
      </c>
      <c r="CM61" t="s">
        <v>403</v>
      </c>
      <c r="CN61" t="s">
        <v>403</v>
      </c>
      <c r="CO61" t="s">
        <v>403</v>
      </c>
      <c r="CP61" t="s">
        <v>403</v>
      </c>
      <c r="CQ61" t="s">
        <v>403</v>
      </c>
      <c r="CR61" t="s">
        <v>403</v>
      </c>
      <c r="CS61" t="s">
        <v>403</v>
      </c>
      <c r="CT61">
        <v>740</v>
      </c>
      <c r="CU61">
        <v>16000</v>
      </c>
      <c r="CV61">
        <v>21200</v>
      </c>
      <c r="CW61">
        <v>26400</v>
      </c>
      <c r="CX61" t="s">
        <v>403</v>
      </c>
      <c r="CY61" t="s">
        <v>403</v>
      </c>
      <c r="CZ61" t="s">
        <v>403</v>
      </c>
      <c r="DA61" t="s">
        <v>403</v>
      </c>
      <c r="DB61" t="s">
        <v>403</v>
      </c>
      <c r="DC61" t="s">
        <v>403</v>
      </c>
      <c r="DD61" t="s">
        <v>403</v>
      </c>
      <c r="DE61" t="s">
        <v>403</v>
      </c>
      <c r="DF61">
        <v>990</v>
      </c>
      <c r="DG61">
        <v>19800</v>
      </c>
      <c r="DH61">
        <v>26400</v>
      </c>
      <c r="DI61">
        <v>33100</v>
      </c>
      <c r="DJ61" t="s">
        <v>403</v>
      </c>
      <c r="DK61" t="s">
        <v>403</v>
      </c>
      <c r="DL61" t="s">
        <v>403</v>
      </c>
      <c r="DM61" t="s">
        <v>403</v>
      </c>
      <c r="DN61" t="s">
        <v>403</v>
      </c>
      <c r="DO61" t="s">
        <v>403</v>
      </c>
      <c r="DP61" t="s">
        <v>403</v>
      </c>
      <c r="DQ61" t="s">
        <v>403</v>
      </c>
      <c r="DR61">
        <v>1230</v>
      </c>
      <c r="DS61">
        <v>22300</v>
      </c>
      <c r="DT61">
        <v>28800</v>
      </c>
      <c r="DU61">
        <v>36300</v>
      </c>
      <c r="DV61" t="s">
        <v>403</v>
      </c>
      <c r="DW61" t="s">
        <v>403</v>
      </c>
      <c r="DX61" t="s">
        <v>403</v>
      </c>
      <c r="DY61" t="s">
        <v>403</v>
      </c>
      <c r="DZ61" t="s">
        <v>403</v>
      </c>
      <c r="EA61" t="s">
        <v>403</v>
      </c>
      <c r="EB61" t="s">
        <v>403</v>
      </c>
      <c r="EC61" t="s">
        <v>403</v>
      </c>
      <c r="ED61">
        <v>835</v>
      </c>
      <c r="EE61">
        <v>18600</v>
      </c>
      <c r="EF61">
        <v>30700</v>
      </c>
      <c r="EG61">
        <v>40800</v>
      </c>
      <c r="EH61" t="s">
        <v>403</v>
      </c>
      <c r="EI61" t="s">
        <v>403</v>
      </c>
      <c r="EJ61" t="s">
        <v>403</v>
      </c>
      <c r="EK61" t="s">
        <v>403</v>
      </c>
      <c r="EL61" t="s">
        <v>403</v>
      </c>
      <c r="EM61" t="s">
        <v>403</v>
      </c>
      <c r="EN61" t="s">
        <v>403</v>
      </c>
      <c r="EO61" t="s">
        <v>403</v>
      </c>
      <c r="EP61">
        <v>2485</v>
      </c>
      <c r="EQ61">
        <v>19600</v>
      </c>
      <c r="ER61">
        <v>25300</v>
      </c>
      <c r="ES61">
        <v>31900</v>
      </c>
      <c r="ET61" t="s">
        <v>403</v>
      </c>
      <c r="EU61" t="s">
        <v>403</v>
      </c>
      <c r="EV61" t="s">
        <v>403</v>
      </c>
      <c r="EW61" t="s">
        <v>403</v>
      </c>
      <c r="EX61" t="s">
        <v>403</v>
      </c>
      <c r="EY61" t="s">
        <v>403</v>
      </c>
      <c r="EZ61" t="s">
        <v>403</v>
      </c>
      <c r="FA61" t="s">
        <v>403</v>
      </c>
      <c r="FB61">
        <v>3320</v>
      </c>
      <c r="FC61">
        <v>24100</v>
      </c>
      <c r="FD61">
        <v>31500</v>
      </c>
      <c r="FE61">
        <v>40700</v>
      </c>
      <c r="FF61" t="s">
        <v>403</v>
      </c>
      <c r="FG61" t="s">
        <v>403</v>
      </c>
      <c r="FH61" t="s">
        <v>403</v>
      </c>
      <c r="FI61" t="s">
        <v>403</v>
      </c>
      <c r="FJ61" t="s">
        <v>403</v>
      </c>
      <c r="FK61" t="s">
        <v>403</v>
      </c>
      <c r="FL61" t="s">
        <v>403</v>
      </c>
      <c r="FM61" t="s">
        <v>403</v>
      </c>
      <c r="FN61">
        <v>3890</v>
      </c>
      <c r="FO61">
        <v>25100</v>
      </c>
      <c r="FP61">
        <v>33700</v>
      </c>
      <c r="FQ61">
        <v>45100</v>
      </c>
      <c r="FR61" t="s">
        <v>403</v>
      </c>
      <c r="FS61" t="s">
        <v>403</v>
      </c>
      <c r="FT61" t="s">
        <v>403</v>
      </c>
      <c r="FU61" t="s">
        <v>403</v>
      </c>
      <c r="FV61" t="s">
        <v>403</v>
      </c>
      <c r="FW61" t="s">
        <v>403</v>
      </c>
      <c r="FX61" t="s">
        <v>403</v>
      </c>
      <c r="FY61" t="s">
        <v>403</v>
      </c>
      <c r="FZ61">
        <v>2625</v>
      </c>
      <c r="GA61">
        <v>28200</v>
      </c>
      <c r="GB61">
        <v>39500</v>
      </c>
      <c r="GC61">
        <v>53200</v>
      </c>
      <c r="GD61" t="s">
        <v>403</v>
      </c>
      <c r="GE61" t="s">
        <v>403</v>
      </c>
      <c r="GF61" t="s">
        <v>403</v>
      </c>
      <c r="GG61" t="s">
        <v>403</v>
      </c>
      <c r="GH61" t="s">
        <v>403</v>
      </c>
      <c r="GI61" t="s">
        <v>403</v>
      </c>
      <c r="GJ61" t="s">
        <v>403</v>
      </c>
      <c r="GK61" t="s">
        <v>403</v>
      </c>
      <c r="GL61">
        <v>4015</v>
      </c>
      <c r="GM61">
        <v>18500</v>
      </c>
      <c r="GN61">
        <v>23300</v>
      </c>
      <c r="GO61">
        <v>29100</v>
      </c>
      <c r="GP61" t="s">
        <v>403</v>
      </c>
      <c r="GQ61" t="s">
        <v>403</v>
      </c>
      <c r="GR61" t="s">
        <v>403</v>
      </c>
      <c r="GS61" t="s">
        <v>403</v>
      </c>
      <c r="GT61" t="s">
        <v>403</v>
      </c>
      <c r="GU61" t="s">
        <v>403</v>
      </c>
      <c r="GV61" t="s">
        <v>403</v>
      </c>
      <c r="GW61" t="s">
        <v>403</v>
      </c>
      <c r="GX61">
        <v>4580</v>
      </c>
      <c r="GY61">
        <v>21800</v>
      </c>
      <c r="GZ61">
        <v>28600</v>
      </c>
      <c r="HA61">
        <v>37500</v>
      </c>
      <c r="HB61" t="s">
        <v>403</v>
      </c>
      <c r="HC61" t="s">
        <v>403</v>
      </c>
      <c r="HD61" t="s">
        <v>403</v>
      </c>
      <c r="HE61" t="s">
        <v>403</v>
      </c>
      <c r="HF61" t="s">
        <v>403</v>
      </c>
      <c r="HG61" t="s">
        <v>403</v>
      </c>
      <c r="HH61" t="s">
        <v>403</v>
      </c>
      <c r="HI61" t="s">
        <v>403</v>
      </c>
      <c r="HJ61">
        <v>5165</v>
      </c>
      <c r="HK61">
        <v>23200</v>
      </c>
      <c r="HL61">
        <v>31000</v>
      </c>
      <c r="HM61">
        <v>41200</v>
      </c>
      <c r="HN61" t="s">
        <v>403</v>
      </c>
      <c r="HO61" t="s">
        <v>403</v>
      </c>
      <c r="HP61" t="s">
        <v>403</v>
      </c>
      <c r="HQ61" t="s">
        <v>403</v>
      </c>
      <c r="HR61" t="s">
        <v>403</v>
      </c>
      <c r="HS61" t="s">
        <v>403</v>
      </c>
      <c r="HT61" t="s">
        <v>403</v>
      </c>
      <c r="HU61" t="s">
        <v>403</v>
      </c>
      <c r="HV61">
        <v>2835</v>
      </c>
      <c r="HW61">
        <v>25800</v>
      </c>
      <c r="HX61">
        <v>36300</v>
      </c>
      <c r="HY61">
        <v>48400</v>
      </c>
      <c r="HZ61" t="s">
        <v>403</v>
      </c>
      <c r="IA61" t="s">
        <v>403</v>
      </c>
      <c r="IB61" t="s">
        <v>403</v>
      </c>
      <c r="IC61" t="s">
        <v>403</v>
      </c>
      <c r="ID61" t="s">
        <v>403</v>
      </c>
      <c r="IE61" t="s">
        <v>403</v>
      </c>
      <c r="IF61" t="s">
        <v>403</v>
      </c>
      <c r="IG61" t="s">
        <v>403</v>
      </c>
      <c r="IH61">
        <v>960</v>
      </c>
      <c r="II61">
        <v>16600</v>
      </c>
      <c r="IJ61">
        <v>21200</v>
      </c>
      <c r="IK61">
        <v>25700</v>
      </c>
      <c r="IL61" t="s">
        <v>403</v>
      </c>
      <c r="IM61" t="s">
        <v>403</v>
      </c>
      <c r="IN61" t="s">
        <v>403</v>
      </c>
      <c r="IO61" t="s">
        <v>403</v>
      </c>
      <c r="IP61" t="s">
        <v>403</v>
      </c>
      <c r="IQ61" t="s">
        <v>403</v>
      </c>
      <c r="IR61" t="s">
        <v>403</v>
      </c>
      <c r="IS61" t="s">
        <v>403</v>
      </c>
      <c r="IT61">
        <v>1045</v>
      </c>
      <c r="IU61">
        <v>19400</v>
      </c>
      <c r="IV61">
        <v>25000</v>
      </c>
      <c r="IW61">
        <v>31800</v>
      </c>
      <c r="IX61" t="s">
        <v>403</v>
      </c>
      <c r="IY61" t="s">
        <v>403</v>
      </c>
      <c r="IZ61" t="s">
        <v>403</v>
      </c>
      <c r="JA61" t="s">
        <v>403</v>
      </c>
      <c r="JB61" t="s">
        <v>403</v>
      </c>
      <c r="JC61" t="s">
        <v>403</v>
      </c>
      <c r="JD61" t="s">
        <v>403</v>
      </c>
      <c r="JE61" t="s">
        <v>403</v>
      </c>
      <c r="JF61">
        <v>1185</v>
      </c>
      <c r="JG61">
        <v>21400</v>
      </c>
      <c r="JH61">
        <v>27500</v>
      </c>
      <c r="JI61">
        <v>34600</v>
      </c>
      <c r="JJ61" t="s">
        <v>403</v>
      </c>
      <c r="JK61" t="s">
        <v>403</v>
      </c>
      <c r="JL61" t="s">
        <v>403</v>
      </c>
      <c r="JM61" t="s">
        <v>403</v>
      </c>
      <c r="JN61" t="s">
        <v>403</v>
      </c>
      <c r="JO61" t="s">
        <v>403</v>
      </c>
      <c r="JP61" t="s">
        <v>403</v>
      </c>
      <c r="JQ61" t="s">
        <v>403</v>
      </c>
      <c r="JR61">
        <v>660</v>
      </c>
      <c r="JS61">
        <v>18900</v>
      </c>
      <c r="JT61">
        <v>30200</v>
      </c>
      <c r="JU61">
        <v>40000</v>
      </c>
      <c r="JV61" t="s">
        <v>403</v>
      </c>
      <c r="JW61" t="s">
        <v>403</v>
      </c>
      <c r="JX61" t="s">
        <v>403</v>
      </c>
      <c r="JY61" t="s">
        <v>403</v>
      </c>
      <c r="JZ61" t="s">
        <v>403</v>
      </c>
      <c r="KA61" t="s">
        <v>403</v>
      </c>
      <c r="KB61" t="s">
        <v>403</v>
      </c>
      <c r="KC61" t="s">
        <v>403</v>
      </c>
      <c r="KD61">
        <v>3060</v>
      </c>
      <c r="KE61">
        <v>19100</v>
      </c>
      <c r="KF61">
        <v>24300</v>
      </c>
      <c r="KG61">
        <v>30100</v>
      </c>
      <c r="KH61" t="s">
        <v>403</v>
      </c>
      <c r="KI61" t="s">
        <v>403</v>
      </c>
      <c r="KJ61" t="s">
        <v>403</v>
      </c>
      <c r="KK61" t="s">
        <v>403</v>
      </c>
      <c r="KL61" t="s">
        <v>403</v>
      </c>
      <c r="KM61" t="s">
        <v>403</v>
      </c>
      <c r="KN61" t="s">
        <v>403</v>
      </c>
      <c r="KO61" t="s">
        <v>403</v>
      </c>
      <c r="KP61">
        <v>3535</v>
      </c>
      <c r="KQ61">
        <v>22600</v>
      </c>
      <c r="KR61">
        <v>30000</v>
      </c>
      <c r="KS61">
        <v>39200</v>
      </c>
      <c r="KT61" t="s">
        <v>403</v>
      </c>
      <c r="KU61" t="s">
        <v>403</v>
      </c>
      <c r="KV61" t="s">
        <v>403</v>
      </c>
      <c r="KW61" t="s">
        <v>403</v>
      </c>
      <c r="KX61" t="s">
        <v>403</v>
      </c>
      <c r="KY61" t="s">
        <v>403</v>
      </c>
      <c r="KZ61" t="s">
        <v>403</v>
      </c>
      <c r="LA61" t="s">
        <v>403</v>
      </c>
      <c r="LB61">
        <v>3980</v>
      </c>
      <c r="LC61">
        <v>24000</v>
      </c>
      <c r="LD61">
        <v>32400</v>
      </c>
      <c r="LE61">
        <v>43100</v>
      </c>
      <c r="LF61" t="s">
        <v>403</v>
      </c>
      <c r="LG61" t="s">
        <v>403</v>
      </c>
      <c r="LH61" t="s">
        <v>403</v>
      </c>
      <c r="LI61" t="s">
        <v>403</v>
      </c>
      <c r="LJ61" t="s">
        <v>403</v>
      </c>
      <c r="LK61" t="s">
        <v>403</v>
      </c>
      <c r="LL61" t="s">
        <v>403</v>
      </c>
      <c r="LM61" t="s">
        <v>403</v>
      </c>
      <c r="LN61">
        <v>2175</v>
      </c>
      <c r="LO61">
        <v>28200</v>
      </c>
      <c r="LP61">
        <v>38200</v>
      </c>
      <c r="LQ61">
        <v>50900</v>
      </c>
      <c r="LR61" t="s">
        <v>403</v>
      </c>
      <c r="LS61" t="s">
        <v>403</v>
      </c>
      <c r="LT61" t="s">
        <v>403</v>
      </c>
      <c r="LU61" t="s">
        <v>403</v>
      </c>
      <c r="LV61" t="s">
        <v>403</v>
      </c>
      <c r="LW61" t="s">
        <v>403</v>
      </c>
      <c r="LX61" t="s">
        <v>403</v>
      </c>
      <c r="LY61" t="s">
        <v>403</v>
      </c>
      <c r="LZ61">
        <v>4465</v>
      </c>
      <c r="MA61">
        <v>17700</v>
      </c>
      <c r="MB61">
        <v>23000</v>
      </c>
      <c r="MC61">
        <v>29000</v>
      </c>
      <c r="MD61" t="s">
        <v>403</v>
      </c>
      <c r="ME61" t="s">
        <v>403</v>
      </c>
      <c r="MF61" t="s">
        <v>403</v>
      </c>
      <c r="MG61" t="s">
        <v>403</v>
      </c>
      <c r="MH61" t="s">
        <v>403</v>
      </c>
      <c r="MI61" t="s">
        <v>403</v>
      </c>
      <c r="MJ61" t="s">
        <v>403</v>
      </c>
      <c r="MK61" t="s">
        <v>403</v>
      </c>
      <c r="ML61">
        <v>4465</v>
      </c>
      <c r="MM61">
        <v>17700</v>
      </c>
      <c r="MN61">
        <v>23000</v>
      </c>
      <c r="MO61">
        <v>29000</v>
      </c>
      <c r="MP61" t="s">
        <v>403</v>
      </c>
      <c r="MQ61" t="s">
        <v>403</v>
      </c>
      <c r="MR61" t="s">
        <v>403</v>
      </c>
      <c r="MS61" t="s">
        <v>403</v>
      </c>
      <c r="MT61" t="s">
        <v>403</v>
      </c>
      <c r="MU61" t="s">
        <v>403</v>
      </c>
      <c r="MV61" t="s">
        <v>403</v>
      </c>
      <c r="MW61" t="s">
        <v>403</v>
      </c>
      <c r="MX61">
        <v>4720</v>
      </c>
      <c r="MY61">
        <v>20300</v>
      </c>
      <c r="MZ61">
        <v>27400</v>
      </c>
      <c r="NA61">
        <v>35200</v>
      </c>
      <c r="NB61" t="s">
        <v>403</v>
      </c>
      <c r="NC61" t="s">
        <v>403</v>
      </c>
      <c r="ND61" t="s">
        <v>403</v>
      </c>
      <c r="NE61" t="s">
        <v>403</v>
      </c>
      <c r="NF61" t="s">
        <v>403</v>
      </c>
      <c r="NG61" t="s">
        <v>403</v>
      </c>
      <c r="NH61" t="s">
        <v>403</v>
      </c>
      <c r="NI61" t="s">
        <v>403</v>
      </c>
      <c r="NJ61">
        <v>4270</v>
      </c>
      <c r="NK61">
        <v>21700</v>
      </c>
      <c r="NL61">
        <v>29300</v>
      </c>
      <c r="NM61">
        <v>39000</v>
      </c>
      <c r="NN61" t="s">
        <v>403</v>
      </c>
      <c r="NO61" t="s">
        <v>403</v>
      </c>
      <c r="NP61" t="s">
        <v>403</v>
      </c>
      <c r="NQ61" t="s">
        <v>403</v>
      </c>
      <c r="NR61" t="s">
        <v>403</v>
      </c>
      <c r="NS61" t="s">
        <v>403</v>
      </c>
      <c r="NT61" t="s">
        <v>403</v>
      </c>
      <c r="NU61" t="s">
        <v>403</v>
      </c>
      <c r="NV61">
        <v>3040</v>
      </c>
      <c r="NW61">
        <v>25000</v>
      </c>
      <c r="NX61">
        <v>35300</v>
      </c>
      <c r="NY61">
        <v>47600</v>
      </c>
      <c r="NZ61" t="s">
        <v>403</v>
      </c>
      <c r="OA61" t="s">
        <v>403</v>
      </c>
      <c r="OB61" t="s">
        <v>403</v>
      </c>
      <c r="OC61" t="s">
        <v>403</v>
      </c>
      <c r="OD61" t="s">
        <v>403</v>
      </c>
      <c r="OE61" t="s">
        <v>403</v>
      </c>
      <c r="OF61" t="s">
        <v>403</v>
      </c>
      <c r="OG61" t="s">
        <v>403</v>
      </c>
      <c r="OH61">
        <v>1030</v>
      </c>
      <c r="OI61">
        <v>15300</v>
      </c>
      <c r="OJ61">
        <v>20300</v>
      </c>
      <c r="OK61">
        <v>25500</v>
      </c>
      <c r="OL61" t="s">
        <v>403</v>
      </c>
      <c r="OM61" t="s">
        <v>403</v>
      </c>
      <c r="ON61" t="s">
        <v>403</v>
      </c>
      <c r="OO61" t="s">
        <v>403</v>
      </c>
      <c r="OP61" t="s">
        <v>403</v>
      </c>
      <c r="OQ61" t="s">
        <v>403</v>
      </c>
      <c r="OR61" t="s">
        <v>403</v>
      </c>
      <c r="OS61" t="s">
        <v>403</v>
      </c>
      <c r="OT61">
        <v>1085</v>
      </c>
      <c r="OU61">
        <v>18300</v>
      </c>
      <c r="OV61">
        <v>24500</v>
      </c>
      <c r="OW61">
        <v>30600</v>
      </c>
      <c r="OX61" t="s">
        <v>403</v>
      </c>
      <c r="OY61" t="s">
        <v>403</v>
      </c>
      <c r="OZ61" t="s">
        <v>403</v>
      </c>
      <c r="PA61" t="s">
        <v>403</v>
      </c>
      <c r="PB61" t="s">
        <v>403</v>
      </c>
      <c r="PC61" t="s">
        <v>403</v>
      </c>
      <c r="PD61" t="s">
        <v>403</v>
      </c>
      <c r="PE61" t="s">
        <v>403</v>
      </c>
      <c r="PF61">
        <v>1050</v>
      </c>
      <c r="PG61">
        <v>19700</v>
      </c>
      <c r="PH61">
        <v>26400</v>
      </c>
      <c r="PI61">
        <v>33300</v>
      </c>
      <c r="PJ61" t="s">
        <v>403</v>
      </c>
      <c r="PK61" t="s">
        <v>403</v>
      </c>
      <c r="PL61" t="s">
        <v>403</v>
      </c>
      <c r="PM61" t="s">
        <v>403</v>
      </c>
      <c r="PN61" t="s">
        <v>403</v>
      </c>
      <c r="PO61" t="s">
        <v>403</v>
      </c>
      <c r="PP61" t="s">
        <v>403</v>
      </c>
      <c r="PQ61" t="s">
        <v>403</v>
      </c>
      <c r="PR61">
        <v>655</v>
      </c>
      <c r="PS61">
        <v>18100</v>
      </c>
      <c r="PT61">
        <v>29100</v>
      </c>
      <c r="PU61">
        <v>38100</v>
      </c>
      <c r="PV61" t="s">
        <v>403</v>
      </c>
      <c r="PW61" t="s">
        <v>403</v>
      </c>
      <c r="PX61" t="s">
        <v>403</v>
      </c>
      <c r="PY61" t="s">
        <v>403</v>
      </c>
      <c r="PZ61" t="s">
        <v>403</v>
      </c>
      <c r="QA61" t="s">
        <v>403</v>
      </c>
      <c r="QB61" t="s">
        <v>403</v>
      </c>
      <c r="QC61" t="s">
        <v>403</v>
      </c>
      <c r="QD61">
        <v>3435</v>
      </c>
      <c r="QE61">
        <v>18500</v>
      </c>
      <c r="QF61">
        <v>23900</v>
      </c>
      <c r="QG61">
        <v>30100</v>
      </c>
      <c r="QH61" t="s">
        <v>403</v>
      </c>
      <c r="QI61" t="s">
        <v>403</v>
      </c>
      <c r="QJ61" t="s">
        <v>403</v>
      </c>
      <c r="QK61" t="s">
        <v>403</v>
      </c>
      <c r="QL61" t="s">
        <v>403</v>
      </c>
      <c r="QM61" t="s">
        <v>403</v>
      </c>
      <c r="QN61" t="s">
        <v>403</v>
      </c>
      <c r="QO61" t="s">
        <v>403</v>
      </c>
      <c r="QP61">
        <v>3630</v>
      </c>
      <c r="QQ61">
        <v>21100</v>
      </c>
      <c r="QR61">
        <v>28400</v>
      </c>
      <c r="QS61">
        <v>36500</v>
      </c>
      <c r="QT61" t="s">
        <v>403</v>
      </c>
      <c r="QU61" t="s">
        <v>403</v>
      </c>
      <c r="QV61" t="s">
        <v>403</v>
      </c>
      <c r="QW61" t="s">
        <v>403</v>
      </c>
      <c r="QX61" t="s">
        <v>403</v>
      </c>
      <c r="QY61" t="s">
        <v>403</v>
      </c>
      <c r="QZ61" t="s">
        <v>403</v>
      </c>
      <c r="RA61" t="s">
        <v>403</v>
      </c>
      <c r="RB61">
        <v>3890</v>
      </c>
      <c r="RC61">
        <v>25100</v>
      </c>
      <c r="RD61">
        <v>33700</v>
      </c>
      <c r="RE61">
        <v>45100</v>
      </c>
      <c r="RF61" t="s">
        <v>403</v>
      </c>
      <c r="RG61" t="s">
        <v>403</v>
      </c>
      <c r="RH61" t="s">
        <v>403</v>
      </c>
      <c r="RI61" t="s">
        <v>403</v>
      </c>
      <c r="RJ61" t="s">
        <v>403</v>
      </c>
      <c r="RK61" t="s">
        <v>403</v>
      </c>
      <c r="RL61" t="s">
        <v>403</v>
      </c>
      <c r="RM61" t="s">
        <v>403</v>
      </c>
      <c r="RN61">
        <v>2385</v>
      </c>
      <c r="RO61">
        <v>27600</v>
      </c>
      <c r="RP61">
        <v>37400</v>
      </c>
      <c r="RQ61">
        <v>49700</v>
      </c>
    </row>
    <row r="62" spans="2:485" x14ac:dyDescent="0.45">
      <c r="B62"/>
      <c r="E62" t="s">
        <v>2240</v>
      </c>
      <c r="F62" t="s">
        <v>2241</v>
      </c>
      <c r="G62" t="s">
        <v>2242</v>
      </c>
      <c r="H62" t="s">
        <v>2243</v>
      </c>
      <c r="I62" t="s">
        <v>2244</v>
      </c>
      <c r="J62" t="s">
        <v>2245</v>
      </c>
      <c r="K62" t="s">
        <v>2246</v>
      </c>
      <c r="L62" t="s">
        <v>2247</v>
      </c>
      <c r="M62" t="s">
        <v>2248</v>
      </c>
      <c r="N62" t="s">
        <v>2249</v>
      </c>
      <c r="O62" t="s">
        <v>2250</v>
      </c>
      <c r="P62" t="s">
        <v>2251</v>
      </c>
      <c r="Q62" t="s">
        <v>2252</v>
      </c>
      <c r="R62" t="s">
        <v>2253</v>
      </c>
      <c r="S62" t="s">
        <v>2254</v>
      </c>
      <c r="T62" t="s">
        <v>2255</v>
      </c>
      <c r="U62" t="s">
        <v>2256</v>
      </c>
      <c r="V62" t="s">
        <v>2257</v>
      </c>
      <c r="W62" t="s">
        <v>2258</v>
      </c>
      <c r="X62" t="s">
        <v>2259</v>
      </c>
      <c r="Y62" t="s">
        <v>2260</v>
      </c>
      <c r="Z62" t="s">
        <v>2261</v>
      </c>
      <c r="AA62" t="s">
        <v>2262</v>
      </c>
      <c r="AB62" t="s">
        <v>2263</v>
      </c>
      <c r="AC62" t="s">
        <v>2264</v>
      </c>
      <c r="AD62" t="s">
        <v>2265</v>
      </c>
      <c r="AE62" t="s">
        <v>2266</v>
      </c>
      <c r="AF62" t="s">
        <v>2267</v>
      </c>
      <c r="AG62" t="s">
        <v>2268</v>
      </c>
      <c r="AH62" t="s">
        <v>2269</v>
      </c>
      <c r="AI62" t="s">
        <v>2270</v>
      </c>
      <c r="AJ62" t="s">
        <v>2271</v>
      </c>
      <c r="AK62" t="s">
        <v>2272</v>
      </c>
      <c r="AL62" t="s">
        <v>2273</v>
      </c>
      <c r="AM62" t="s">
        <v>2274</v>
      </c>
      <c r="AN62" t="s">
        <v>2251</v>
      </c>
      <c r="AO62" t="s">
        <v>2275</v>
      </c>
      <c r="AP62">
        <v>1175</v>
      </c>
      <c r="AQ62">
        <v>54.1</v>
      </c>
      <c r="AR62">
        <v>540</v>
      </c>
      <c r="AS62">
        <v>10.5</v>
      </c>
      <c r="AT62">
        <v>2.4</v>
      </c>
      <c r="AU62">
        <v>4.3</v>
      </c>
      <c r="AV62">
        <v>6.3</v>
      </c>
      <c r="AW62">
        <v>32.9</v>
      </c>
      <c r="AX62">
        <v>45</v>
      </c>
      <c r="AY62">
        <v>18300</v>
      </c>
      <c r="AZ62">
        <v>22900</v>
      </c>
      <c r="BA62">
        <v>26200</v>
      </c>
      <c r="BB62">
        <v>1005</v>
      </c>
      <c r="BC62">
        <v>56.5</v>
      </c>
      <c r="BD62">
        <v>435</v>
      </c>
      <c r="BE62">
        <v>20.100000000000001</v>
      </c>
      <c r="BF62">
        <v>2.2999999999999998</v>
      </c>
      <c r="BG62">
        <v>6.9</v>
      </c>
      <c r="BH62">
        <v>9.9</v>
      </c>
      <c r="BI62">
        <v>21</v>
      </c>
      <c r="BJ62">
        <v>55</v>
      </c>
      <c r="BK62">
        <v>17900</v>
      </c>
      <c r="BL62">
        <v>26000</v>
      </c>
      <c r="BM62">
        <v>31600</v>
      </c>
      <c r="BN62">
        <v>805</v>
      </c>
      <c r="BO62">
        <v>51.5</v>
      </c>
      <c r="BP62">
        <v>390</v>
      </c>
      <c r="BQ62">
        <v>28.3</v>
      </c>
      <c r="BR62">
        <v>1.5</v>
      </c>
      <c r="BS62">
        <v>11.7</v>
      </c>
      <c r="BT62">
        <v>15.1</v>
      </c>
      <c r="BU62">
        <v>18.7</v>
      </c>
      <c r="BV62">
        <v>85</v>
      </c>
      <c r="BW62">
        <v>16700</v>
      </c>
      <c r="BX62">
        <v>27500</v>
      </c>
      <c r="BY62">
        <v>33400</v>
      </c>
      <c r="BZ62">
        <v>615</v>
      </c>
      <c r="CA62">
        <v>52.4</v>
      </c>
      <c r="CB62">
        <v>295</v>
      </c>
      <c r="CC62">
        <v>25.7</v>
      </c>
      <c r="CD62">
        <v>1.6</v>
      </c>
      <c r="CE62">
        <v>18.100000000000001</v>
      </c>
      <c r="CF62">
        <v>19.600000000000001</v>
      </c>
      <c r="CG62">
        <v>20.399999999999999</v>
      </c>
      <c r="CH62">
        <v>95</v>
      </c>
      <c r="CI62">
        <v>22400</v>
      </c>
      <c r="CJ62">
        <v>34500</v>
      </c>
      <c r="CK62">
        <v>45300</v>
      </c>
      <c r="CL62">
        <v>565</v>
      </c>
      <c r="CM62">
        <v>48.6</v>
      </c>
      <c r="CN62">
        <v>290</v>
      </c>
      <c r="CO62">
        <v>10.7</v>
      </c>
      <c r="CP62">
        <v>3.4</v>
      </c>
      <c r="CQ62">
        <v>4</v>
      </c>
      <c r="CR62">
        <v>6.3</v>
      </c>
      <c r="CS62">
        <v>37.200000000000003</v>
      </c>
      <c r="CT62">
        <v>20</v>
      </c>
      <c r="CU62">
        <v>18000</v>
      </c>
      <c r="CV62">
        <v>22000</v>
      </c>
      <c r="CW62">
        <v>26000</v>
      </c>
      <c r="CX62">
        <v>435</v>
      </c>
      <c r="CY62">
        <v>54.3</v>
      </c>
      <c r="CZ62">
        <v>200</v>
      </c>
      <c r="DA62">
        <v>24.6</v>
      </c>
      <c r="DB62">
        <v>2.5</v>
      </c>
      <c r="DC62">
        <v>5.7</v>
      </c>
      <c r="DD62">
        <v>8.5</v>
      </c>
      <c r="DE62">
        <v>18.600000000000001</v>
      </c>
      <c r="DF62">
        <v>20</v>
      </c>
      <c r="DG62">
        <v>21400</v>
      </c>
      <c r="DH62">
        <v>26200</v>
      </c>
      <c r="DI62">
        <v>33400</v>
      </c>
      <c r="DJ62">
        <v>290</v>
      </c>
      <c r="DK62">
        <v>54.3</v>
      </c>
      <c r="DL62">
        <v>130</v>
      </c>
      <c r="DM62">
        <v>25.9</v>
      </c>
      <c r="DN62">
        <v>1</v>
      </c>
      <c r="DO62">
        <v>11.5</v>
      </c>
      <c r="DP62">
        <v>15.3</v>
      </c>
      <c r="DQ62">
        <v>18.8</v>
      </c>
      <c r="DR62">
        <v>30</v>
      </c>
      <c r="DS62">
        <v>25600</v>
      </c>
      <c r="DT62">
        <v>29500</v>
      </c>
      <c r="DU62">
        <v>35600</v>
      </c>
      <c r="DV62">
        <v>260</v>
      </c>
      <c r="DW62">
        <v>53.2</v>
      </c>
      <c r="DX62">
        <v>125</v>
      </c>
      <c r="DY62">
        <v>23</v>
      </c>
      <c r="DZ62">
        <v>2.7</v>
      </c>
      <c r="EA62">
        <v>18.899999999999999</v>
      </c>
      <c r="EB62">
        <v>20.399999999999999</v>
      </c>
      <c r="EC62">
        <v>21.1</v>
      </c>
      <c r="ED62">
        <v>45</v>
      </c>
      <c r="EE62">
        <v>19900</v>
      </c>
      <c r="EF62">
        <v>33200</v>
      </c>
      <c r="EG62">
        <v>43000</v>
      </c>
      <c r="EH62">
        <v>605</v>
      </c>
      <c r="EI62">
        <v>59.3</v>
      </c>
      <c r="EJ62">
        <v>245</v>
      </c>
      <c r="EK62">
        <v>10.3</v>
      </c>
      <c r="EL62">
        <v>1.5</v>
      </c>
      <c r="EM62">
        <v>4.5</v>
      </c>
      <c r="EN62">
        <v>6.3</v>
      </c>
      <c r="EO62">
        <v>28.9</v>
      </c>
      <c r="EP62">
        <v>25</v>
      </c>
      <c r="EQ62">
        <v>19200</v>
      </c>
      <c r="ER62">
        <v>22900</v>
      </c>
      <c r="ES62">
        <v>26700</v>
      </c>
      <c r="ET62">
        <v>570</v>
      </c>
      <c r="EU62">
        <v>58.2</v>
      </c>
      <c r="EV62">
        <v>235</v>
      </c>
      <c r="EW62">
        <v>16.7</v>
      </c>
      <c r="EX62">
        <v>2.2000000000000002</v>
      </c>
      <c r="EY62">
        <v>7.9</v>
      </c>
      <c r="EZ62">
        <v>11</v>
      </c>
      <c r="FA62">
        <v>22.8</v>
      </c>
      <c r="FB62">
        <v>35</v>
      </c>
      <c r="FC62">
        <v>14800</v>
      </c>
      <c r="FD62">
        <v>24700</v>
      </c>
      <c r="FE62">
        <v>31600</v>
      </c>
      <c r="FF62">
        <v>515</v>
      </c>
      <c r="FG62">
        <v>49.9</v>
      </c>
      <c r="FH62">
        <v>260</v>
      </c>
      <c r="FI62">
        <v>29.6</v>
      </c>
      <c r="FJ62">
        <v>1.7</v>
      </c>
      <c r="FK62">
        <v>11.8</v>
      </c>
      <c r="FL62">
        <v>15</v>
      </c>
      <c r="FM62">
        <v>18.7</v>
      </c>
      <c r="FN62">
        <v>55</v>
      </c>
      <c r="FO62">
        <v>11500</v>
      </c>
      <c r="FP62">
        <v>24900</v>
      </c>
      <c r="FQ62">
        <v>33200</v>
      </c>
      <c r="FR62">
        <v>355</v>
      </c>
      <c r="FS62">
        <v>51.8</v>
      </c>
      <c r="FT62">
        <v>170</v>
      </c>
      <c r="FU62">
        <v>27.6</v>
      </c>
      <c r="FV62">
        <v>0.8</v>
      </c>
      <c r="FW62">
        <v>17.5</v>
      </c>
      <c r="FX62">
        <v>18.899999999999999</v>
      </c>
      <c r="FY62">
        <v>19.8</v>
      </c>
      <c r="FZ62">
        <v>55</v>
      </c>
      <c r="GA62">
        <v>24200</v>
      </c>
      <c r="GB62">
        <v>35300</v>
      </c>
      <c r="GC62">
        <v>49300</v>
      </c>
      <c r="GD62">
        <v>1155</v>
      </c>
      <c r="GE62">
        <v>48.5</v>
      </c>
      <c r="GF62">
        <v>595</v>
      </c>
      <c r="GG62">
        <v>11.3</v>
      </c>
      <c r="GH62">
        <v>2.9</v>
      </c>
      <c r="GI62">
        <v>4.8</v>
      </c>
      <c r="GJ62">
        <v>8.3000000000000007</v>
      </c>
      <c r="GK62">
        <v>37.299999999999997</v>
      </c>
      <c r="GL62">
        <v>45</v>
      </c>
      <c r="GM62">
        <v>15600</v>
      </c>
      <c r="GN62">
        <v>24200</v>
      </c>
      <c r="GO62">
        <v>27400</v>
      </c>
      <c r="GP62">
        <v>995</v>
      </c>
      <c r="GQ62">
        <v>54.5</v>
      </c>
      <c r="GR62">
        <v>450</v>
      </c>
      <c r="GS62">
        <v>22.1</v>
      </c>
      <c r="GT62">
        <v>2.5</v>
      </c>
      <c r="GU62">
        <v>8.1999999999999993</v>
      </c>
      <c r="GV62">
        <v>11.4</v>
      </c>
      <c r="GW62">
        <v>20.9</v>
      </c>
      <c r="GX62">
        <v>70</v>
      </c>
      <c r="GY62">
        <v>13100</v>
      </c>
      <c r="GZ62">
        <v>21800</v>
      </c>
      <c r="HA62">
        <v>27800</v>
      </c>
      <c r="HB62">
        <v>670</v>
      </c>
      <c r="HC62">
        <v>55.2</v>
      </c>
      <c r="HD62">
        <v>300</v>
      </c>
      <c r="HE62">
        <v>25.5</v>
      </c>
      <c r="HF62">
        <v>1.2</v>
      </c>
      <c r="HG62">
        <v>12.9</v>
      </c>
      <c r="HH62">
        <v>15.1</v>
      </c>
      <c r="HI62">
        <v>18.100000000000001</v>
      </c>
      <c r="HJ62">
        <v>75</v>
      </c>
      <c r="HK62">
        <v>22200</v>
      </c>
      <c r="HL62">
        <v>28100</v>
      </c>
      <c r="HM62">
        <v>35100</v>
      </c>
      <c r="HN62">
        <v>710</v>
      </c>
      <c r="HO62">
        <v>64.3</v>
      </c>
      <c r="HP62">
        <v>255</v>
      </c>
      <c r="HQ62">
        <v>22.6</v>
      </c>
      <c r="HR62">
        <v>0.5</v>
      </c>
      <c r="HS62">
        <v>11.7</v>
      </c>
      <c r="HT62">
        <v>12.2</v>
      </c>
      <c r="HU62">
        <v>12.7</v>
      </c>
      <c r="HV62">
        <v>70</v>
      </c>
      <c r="HW62">
        <v>17900</v>
      </c>
      <c r="HX62">
        <v>34800</v>
      </c>
      <c r="HY62">
        <v>43500</v>
      </c>
      <c r="HZ62">
        <v>510</v>
      </c>
      <c r="IA62">
        <v>42.1</v>
      </c>
      <c r="IB62">
        <v>295</v>
      </c>
      <c r="IC62">
        <v>9.4</v>
      </c>
      <c r="ID62">
        <v>2.9</v>
      </c>
      <c r="IE62">
        <v>4.3</v>
      </c>
      <c r="IF62">
        <v>9.3000000000000007</v>
      </c>
      <c r="IG62">
        <v>45.6</v>
      </c>
      <c r="IH62">
        <v>20</v>
      </c>
      <c r="II62">
        <v>15400</v>
      </c>
      <c r="IJ62">
        <v>22000</v>
      </c>
      <c r="IK62">
        <v>26700</v>
      </c>
      <c r="IL62">
        <v>385</v>
      </c>
      <c r="IM62">
        <v>54.6</v>
      </c>
      <c r="IN62">
        <v>175</v>
      </c>
      <c r="IO62">
        <v>19.2</v>
      </c>
      <c r="IP62">
        <v>1.8</v>
      </c>
      <c r="IQ62">
        <v>7</v>
      </c>
      <c r="IR62">
        <v>11.4</v>
      </c>
      <c r="IS62">
        <v>24.4</v>
      </c>
      <c r="IT62">
        <v>25</v>
      </c>
      <c r="IU62">
        <v>17900</v>
      </c>
      <c r="IV62">
        <v>22700</v>
      </c>
      <c r="IW62">
        <v>27800</v>
      </c>
      <c r="IX62">
        <v>280</v>
      </c>
      <c r="IY62">
        <v>50.3</v>
      </c>
      <c r="IZ62">
        <v>140</v>
      </c>
      <c r="JA62">
        <v>28.3</v>
      </c>
      <c r="JB62">
        <v>1.4</v>
      </c>
      <c r="JC62">
        <v>13.5</v>
      </c>
      <c r="JD62">
        <v>16.399999999999999</v>
      </c>
      <c r="JE62">
        <v>20</v>
      </c>
      <c r="JF62">
        <v>35</v>
      </c>
      <c r="JG62">
        <v>22200</v>
      </c>
      <c r="JH62">
        <v>26200</v>
      </c>
      <c r="JI62">
        <v>34200</v>
      </c>
      <c r="JJ62">
        <v>245</v>
      </c>
      <c r="JK62">
        <v>62.4</v>
      </c>
      <c r="JL62">
        <v>90</v>
      </c>
      <c r="JM62">
        <v>25.9</v>
      </c>
      <c r="JN62">
        <v>0.4</v>
      </c>
      <c r="JO62">
        <v>10.4</v>
      </c>
      <c r="JP62">
        <v>10.8</v>
      </c>
      <c r="JQ62">
        <v>11.2</v>
      </c>
      <c r="JR62">
        <v>20</v>
      </c>
      <c r="JS62">
        <v>27700</v>
      </c>
      <c r="JT62">
        <v>35000</v>
      </c>
      <c r="JU62">
        <v>39900</v>
      </c>
      <c r="JV62">
        <v>645</v>
      </c>
      <c r="JW62">
        <v>53.6</v>
      </c>
      <c r="JX62">
        <v>300</v>
      </c>
      <c r="JY62">
        <v>12.8</v>
      </c>
      <c r="JZ62">
        <v>2.9</v>
      </c>
      <c r="KA62">
        <v>5.2</v>
      </c>
      <c r="KB62">
        <v>7.5</v>
      </c>
      <c r="KC62">
        <v>30.7</v>
      </c>
      <c r="KD62">
        <v>25</v>
      </c>
      <c r="KE62">
        <v>15600</v>
      </c>
      <c r="KF62">
        <v>24700</v>
      </c>
      <c r="KG62">
        <v>30200</v>
      </c>
      <c r="KH62">
        <v>605</v>
      </c>
      <c r="KI62">
        <v>54.5</v>
      </c>
      <c r="KJ62">
        <v>275</v>
      </c>
      <c r="KK62">
        <v>23.9</v>
      </c>
      <c r="KL62">
        <v>3</v>
      </c>
      <c r="KM62">
        <v>9</v>
      </c>
      <c r="KN62">
        <v>11.5</v>
      </c>
      <c r="KO62">
        <v>18.600000000000001</v>
      </c>
      <c r="KP62">
        <v>50</v>
      </c>
      <c r="KQ62">
        <v>11600</v>
      </c>
      <c r="KR62">
        <v>20800</v>
      </c>
      <c r="KS62">
        <v>27800</v>
      </c>
      <c r="KT62">
        <v>390</v>
      </c>
      <c r="KU62">
        <v>58.7</v>
      </c>
      <c r="KV62">
        <v>160</v>
      </c>
      <c r="KW62">
        <v>23.5</v>
      </c>
      <c r="KX62">
        <v>1</v>
      </c>
      <c r="KY62">
        <v>12.5</v>
      </c>
      <c r="KZ62">
        <v>14.2</v>
      </c>
      <c r="LA62">
        <v>16.7</v>
      </c>
      <c r="LB62">
        <v>40</v>
      </c>
      <c r="LC62">
        <v>22500</v>
      </c>
      <c r="LD62">
        <v>28400</v>
      </c>
      <c r="LE62">
        <v>40500</v>
      </c>
      <c r="LF62">
        <v>465</v>
      </c>
      <c r="LG62">
        <v>65.2</v>
      </c>
      <c r="LH62">
        <v>160</v>
      </c>
      <c r="LI62">
        <v>20.8</v>
      </c>
      <c r="LJ62">
        <v>0.6</v>
      </c>
      <c r="LK62">
        <v>12.3</v>
      </c>
      <c r="LL62">
        <v>13</v>
      </c>
      <c r="LM62">
        <v>13.4</v>
      </c>
      <c r="LN62">
        <v>45</v>
      </c>
      <c r="LO62">
        <v>16200</v>
      </c>
      <c r="LP62">
        <v>32900</v>
      </c>
      <c r="LQ62">
        <v>44600</v>
      </c>
      <c r="LR62">
        <v>1005</v>
      </c>
      <c r="LS62">
        <v>45.4</v>
      </c>
      <c r="LT62">
        <v>550</v>
      </c>
      <c r="LU62">
        <v>14.1</v>
      </c>
      <c r="LV62">
        <v>2.8</v>
      </c>
      <c r="LW62">
        <v>6.2</v>
      </c>
      <c r="LX62">
        <v>10.199999999999999</v>
      </c>
      <c r="LY62">
        <v>37.700000000000003</v>
      </c>
      <c r="LZ62">
        <v>45</v>
      </c>
      <c r="MA62">
        <v>9600</v>
      </c>
      <c r="MB62">
        <v>21000</v>
      </c>
      <c r="MC62">
        <v>23100</v>
      </c>
      <c r="MD62">
        <v>1005</v>
      </c>
      <c r="ME62">
        <v>45.4</v>
      </c>
      <c r="MF62">
        <v>550</v>
      </c>
      <c r="MG62">
        <v>14.1</v>
      </c>
      <c r="MH62">
        <v>2.8</v>
      </c>
      <c r="MI62">
        <v>6.2</v>
      </c>
      <c r="MJ62">
        <v>10.199999999999999</v>
      </c>
      <c r="MK62">
        <v>37.700000000000003</v>
      </c>
      <c r="ML62">
        <v>45</v>
      </c>
      <c r="MM62">
        <v>9600</v>
      </c>
      <c r="MN62">
        <v>21000</v>
      </c>
      <c r="MO62">
        <v>23100</v>
      </c>
      <c r="MP62">
        <v>805</v>
      </c>
      <c r="MQ62">
        <v>50.2</v>
      </c>
      <c r="MR62">
        <v>400</v>
      </c>
      <c r="MS62">
        <v>26</v>
      </c>
      <c r="MT62">
        <v>1.7</v>
      </c>
      <c r="MU62">
        <v>10.199999999999999</v>
      </c>
      <c r="MV62">
        <v>14.1</v>
      </c>
      <c r="MW62">
        <v>22.1</v>
      </c>
      <c r="MX62">
        <v>65</v>
      </c>
      <c r="MY62">
        <v>14500</v>
      </c>
      <c r="MZ62">
        <v>22500</v>
      </c>
      <c r="NA62">
        <v>28400</v>
      </c>
      <c r="NB62">
        <v>565</v>
      </c>
      <c r="NC62">
        <v>55.8</v>
      </c>
      <c r="ND62">
        <v>250</v>
      </c>
      <c r="NE62">
        <v>25.3</v>
      </c>
      <c r="NF62">
        <v>1.5</v>
      </c>
      <c r="NG62">
        <v>13.2</v>
      </c>
      <c r="NH62">
        <v>15.5</v>
      </c>
      <c r="NI62">
        <v>17.399999999999999</v>
      </c>
      <c r="NJ62">
        <v>60</v>
      </c>
      <c r="NK62">
        <v>19900</v>
      </c>
      <c r="NL62">
        <v>26300</v>
      </c>
      <c r="NM62">
        <v>33600</v>
      </c>
      <c r="NN62">
        <v>625</v>
      </c>
      <c r="NO62">
        <v>61.6</v>
      </c>
      <c r="NP62">
        <v>240</v>
      </c>
      <c r="NQ62">
        <v>24.9</v>
      </c>
      <c r="NR62">
        <v>1.8</v>
      </c>
      <c r="NS62">
        <v>9.9</v>
      </c>
      <c r="NT62">
        <v>11.3</v>
      </c>
      <c r="NU62">
        <v>11.7</v>
      </c>
      <c r="NV62">
        <v>50</v>
      </c>
      <c r="NW62">
        <v>12800</v>
      </c>
      <c r="NX62">
        <v>31800</v>
      </c>
      <c r="NY62">
        <v>42000</v>
      </c>
      <c r="NZ62">
        <v>435</v>
      </c>
      <c r="OA62">
        <v>40</v>
      </c>
      <c r="OB62">
        <v>260</v>
      </c>
      <c r="OC62">
        <v>16.7</v>
      </c>
      <c r="OD62">
        <v>2.9</v>
      </c>
      <c r="OE62">
        <v>5.7</v>
      </c>
      <c r="OF62">
        <v>8.5</v>
      </c>
      <c r="OG62">
        <v>40.5</v>
      </c>
      <c r="OH62">
        <v>20</v>
      </c>
      <c r="OI62">
        <v>17600</v>
      </c>
      <c r="OJ62">
        <v>21900</v>
      </c>
      <c r="OK62">
        <v>24900</v>
      </c>
      <c r="OL62">
        <v>290</v>
      </c>
      <c r="OM62">
        <v>52.5</v>
      </c>
      <c r="ON62">
        <v>135</v>
      </c>
      <c r="OO62">
        <v>23.7</v>
      </c>
      <c r="OP62">
        <v>1.2</v>
      </c>
      <c r="OQ62">
        <v>9.1</v>
      </c>
      <c r="OR62">
        <v>12.9</v>
      </c>
      <c r="OS62">
        <v>22.6</v>
      </c>
      <c r="OT62">
        <v>25</v>
      </c>
      <c r="OU62">
        <v>19400</v>
      </c>
      <c r="OV62">
        <v>25200</v>
      </c>
      <c r="OW62">
        <v>30400</v>
      </c>
      <c r="OX62">
        <v>225</v>
      </c>
      <c r="OY62">
        <v>55.7</v>
      </c>
      <c r="OZ62">
        <v>100</v>
      </c>
      <c r="PA62">
        <v>25.1</v>
      </c>
      <c r="PB62">
        <v>1.1000000000000001</v>
      </c>
      <c r="PC62">
        <v>12.8</v>
      </c>
      <c r="PD62">
        <v>16.3</v>
      </c>
      <c r="PE62">
        <v>18.100000000000001</v>
      </c>
      <c r="PF62">
        <v>20</v>
      </c>
      <c r="PG62">
        <v>21900</v>
      </c>
      <c r="PH62">
        <v>26100</v>
      </c>
      <c r="PI62">
        <v>32800</v>
      </c>
      <c r="PJ62">
        <v>225</v>
      </c>
      <c r="PK62">
        <v>58</v>
      </c>
      <c r="PL62">
        <v>95</v>
      </c>
      <c r="PM62">
        <v>29.5</v>
      </c>
      <c r="PN62">
        <v>2.2000000000000002</v>
      </c>
      <c r="PO62">
        <v>9.9</v>
      </c>
      <c r="PP62">
        <v>10.4</v>
      </c>
      <c r="PQ62">
        <v>10.4</v>
      </c>
      <c r="PR62">
        <v>20</v>
      </c>
      <c r="PS62">
        <v>23800</v>
      </c>
      <c r="PT62">
        <v>32200</v>
      </c>
      <c r="PU62">
        <v>39100</v>
      </c>
      <c r="PV62">
        <v>570</v>
      </c>
      <c r="PW62">
        <v>49.5</v>
      </c>
      <c r="PX62">
        <v>285</v>
      </c>
      <c r="PY62">
        <v>12.1</v>
      </c>
      <c r="PZ62">
        <v>2.8</v>
      </c>
      <c r="QA62">
        <v>6.6</v>
      </c>
      <c r="QB62">
        <v>11.5</v>
      </c>
      <c r="QC62">
        <v>35.6</v>
      </c>
      <c r="QD62">
        <v>25</v>
      </c>
      <c r="QE62">
        <v>9000</v>
      </c>
      <c r="QF62">
        <v>18100</v>
      </c>
      <c r="QG62">
        <v>22200</v>
      </c>
      <c r="QH62">
        <v>515</v>
      </c>
      <c r="QI62">
        <v>48.9</v>
      </c>
      <c r="QJ62">
        <v>265</v>
      </c>
      <c r="QK62">
        <v>27.2</v>
      </c>
      <c r="QL62">
        <v>2</v>
      </c>
      <c r="QM62">
        <v>10.8</v>
      </c>
      <c r="QN62">
        <v>14.8</v>
      </c>
      <c r="QO62">
        <v>21.9</v>
      </c>
      <c r="QP62">
        <v>45</v>
      </c>
      <c r="QQ62">
        <v>13500</v>
      </c>
      <c r="QR62">
        <v>19000</v>
      </c>
      <c r="QS62">
        <v>26600</v>
      </c>
      <c r="QT62">
        <v>515</v>
      </c>
      <c r="QU62">
        <v>49.9</v>
      </c>
      <c r="QV62">
        <v>260</v>
      </c>
      <c r="QW62">
        <v>29.6</v>
      </c>
      <c r="QX62">
        <v>1.7</v>
      </c>
      <c r="QY62">
        <v>11.8</v>
      </c>
      <c r="QZ62">
        <v>15</v>
      </c>
      <c r="RA62">
        <v>18.7</v>
      </c>
      <c r="RB62">
        <v>55</v>
      </c>
      <c r="RC62">
        <v>11500</v>
      </c>
      <c r="RD62">
        <v>24900</v>
      </c>
      <c r="RE62">
        <v>33200</v>
      </c>
      <c r="RF62">
        <v>400</v>
      </c>
      <c r="RG62">
        <v>63.7</v>
      </c>
      <c r="RH62">
        <v>145</v>
      </c>
      <c r="RI62">
        <v>22.4</v>
      </c>
      <c r="RJ62">
        <v>1.5</v>
      </c>
      <c r="RK62">
        <v>9.9</v>
      </c>
      <c r="RL62">
        <v>11.9</v>
      </c>
      <c r="RM62">
        <v>12.4</v>
      </c>
      <c r="RN62">
        <v>30</v>
      </c>
      <c r="RO62">
        <v>10000</v>
      </c>
      <c r="RP62">
        <v>31700</v>
      </c>
      <c r="RQ62">
        <v>45000</v>
      </c>
    </row>
    <row r="63" spans="2:485" x14ac:dyDescent="0.45">
      <c r="B63"/>
      <c r="E63" t="s">
        <v>2276</v>
      </c>
      <c r="F63" t="s">
        <v>2277</v>
      </c>
      <c r="G63" t="s">
        <v>2278</v>
      </c>
      <c r="H63" t="s">
        <v>2279</v>
      </c>
      <c r="I63" t="s">
        <v>2280</v>
      </c>
      <c r="J63" t="s">
        <v>2281</v>
      </c>
      <c r="K63" t="s">
        <v>2282</v>
      </c>
      <c r="L63" t="s">
        <v>2283</v>
      </c>
      <c r="M63" t="s">
        <v>2284</v>
      </c>
      <c r="N63" t="s">
        <v>2285</v>
      </c>
      <c r="O63" t="s">
        <v>2286</v>
      </c>
      <c r="P63" t="s">
        <v>2287</v>
      </c>
      <c r="Q63" t="s">
        <v>2288</v>
      </c>
      <c r="R63" t="s">
        <v>2289</v>
      </c>
      <c r="S63" t="s">
        <v>2290</v>
      </c>
      <c r="T63" t="s">
        <v>2291</v>
      </c>
      <c r="U63" t="s">
        <v>2292</v>
      </c>
      <c r="V63" t="s">
        <v>2293</v>
      </c>
      <c r="W63" t="s">
        <v>2294</v>
      </c>
      <c r="X63" t="s">
        <v>2295</v>
      </c>
      <c r="Y63" t="s">
        <v>2296</v>
      </c>
      <c r="Z63" t="s">
        <v>2297</v>
      </c>
      <c r="AA63" t="s">
        <v>2298</v>
      </c>
      <c r="AB63" t="s">
        <v>2299</v>
      </c>
      <c r="AC63" t="s">
        <v>2300</v>
      </c>
      <c r="AD63" t="s">
        <v>2301</v>
      </c>
      <c r="AE63" t="s">
        <v>2302</v>
      </c>
      <c r="AF63" t="s">
        <v>2303</v>
      </c>
      <c r="AG63" t="s">
        <v>2304</v>
      </c>
      <c r="AH63" t="s">
        <v>2305</v>
      </c>
      <c r="AI63" t="s">
        <v>2306</v>
      </c>
      <c r="AJ63" t="s">
        <v>2307</v>
      </c>
      <c r="AK63" t="s">
        <v>2308</v>
      </c>
      <c r="AL63" t="s">
        <v>2309</v>
      </c>
      <c r="AM63" t="s">
        <v>2310</v>
      </c>
      <c r="AN63" t="s">
        <v>2287</v>
      </c>
      <c r="AO63" t="s">
        <v>2311</v>
      </c>
      <c r="AP63" t="s">
        <v>403</v>
      </c>
      <c r="AQ63" t="s">
        <v>403</v>
      </c>
      <c r="AR63" t="s">
        <v>403</v>
      </c>
      <c r="AS63" t="s">
        <v>403</v>
      </c>
      <c r="AT63" t="s">
        <v>403</v>
      </c>
      <c r="AU63" t="s">
        <v>403</v>
      </c>
      <c r="AV63" t="s">
        <v>403</v>
      </c>
      <c r="AW63" t="s">
        <v>403</v>
      </c>
      <c r="AX63" t="s">
        <v>403</v>
      </c>
      <c r="AY63" t="s">
        <v>403</v>
      </c>
      <c r="AZ63" t="s">
        <v>403</v>
      </c>
      <c r="BA63" t="s">
        <v>403</v>
      </c>
      <c r="BB63">
        <v>10</v>
      </c>
      <c r="BC63">
        <v>10</v>
      </c>
      <c r="BD63">
        <v>10</v>
      </c>
      <c r="BE63">
        <v>24</v>
      </c>
      <c r="BF63">
        <v>0</v>
      </c>
      <c r="BG63">
        <v>48</v>
      </c>
      <c r="BH63">
        <v>66</v>
      </c>
      <c r="BI63">
        <v>66</v>
      </c>
      <c r="BJ63" t="s">
        <v>403</v>
      </c>
      <c r="BK63" t="s">
        <v>403</v>
      </c>
      <c r="BL63" t="s">
        <v>403</v>
      </c>
      <c r="BM63" t="s">
        <v>403</v>
      </c>
      <c r="BN63">
        <v>10</v>
      </c>
      <c r="BO63">
        <v>36.799999999999997</v>
      </c>
      <c r="BP63">
        <v>5</v>
      </c>
      <c r="BQ63">
        <v>21.1</v>
      </c>
      <c r="BR63">
        <v>0</v>
      </c>
      <c r="BS63">
        <v>31.6</v>
      </c>
      <c r="BT63">
        <v>31.6</v>
      </c>
      <c r="BU63">
        <v>42.1</v>
      </c>
      <c r="BV63" t="s">
        <v>403</v>
      </c>
      <c r="BW63" t="s">
        <v>403</v>
      </c>
      <c r="BX63" t="s">
        <v>403</v>
      </c>
      <c r="BY63" t="s">
        <v>403</v>
      </c>
      <c r="BZ63">
        <v>15</v>
      </c>
      <c r="CA63">
        <v>26.7</v>
      </c>
      <c r="CB63">
        <v>10</v>
      </c>
      <c r="CC63">
        <v>45.3</v>
      </c>
      <c r="CD63">
        <v>0</v>
      </c>
      <c r="CE63">
        <v>20.9</v>
      </c>
      <c r="CF63">
        <v>27.9</v>
      </c>
      <c r="CG63">
        <v>27.9</v>
      </c>
      <c r="CH63" t="s">
        <v>403</v>
      </c>
      <c r="CI63" t="s">
        <v>403</v>
      </c>
      <c r="CJ63" t="s">
        <v>403</v>
      </c>
      <c r="CK63" t="s">
        <v>403</v>
      </c>
      <c r="CL63" t="s">
        <v>403</v>
      </c>
      <c r="CM63" t="s">
        <v>403</v>
      </c>
      <c r="CN63" t="s">
        <v>403</v>
      </c>
      <c r="CO63" t="s">
        <v>403</v>
      </c>
      <c r="CP63" t="s">
        <v>403</v>
      </c>
      <c r="CQ63" t="s">
        <v>403</v>
      </c>
      <c r="CR63" t="s">
        <v>403</v>
      </c>
      <c r="CS63" t="s">
        <v>403</v>
      </c>
      <c r="CT63" t="s">
        <v>403</v>
      </c>
      <c r="CU63" t="s">
        <v>403</v>
      </c>
      <c r="CV63" t="s">
        <v>403</v>
      </c>
      <c r="CW63" t="s">
        <v>403</v>
      </c>
      <c r="CX63">
        <v>5</v>
      </c>
      <c r="CY63">
        <v>4.5</v>
      </c>
      <c r="CZ63">
        <v>5</v>
      </c>
      <c r="DA63">
        <v>20.5</v>
      </c>
      <c r="DB63">
        <v>0</v>
      </c>
      <c r="DC63">
        <v>54.6</v>
      </c>
      <c r="DD63">
        <v>75</v>
      </c>
      <c r="DE63">
        <v>75</v>
      </c>
      <c r="DF63" t="s">
        <v>403</v>
      </c>
      <c r="DG63" t="s">
        <v>403</v>
      </c>
      <c r="DH63" t="s">
        <v>403</v>
      </c>
      <c r="DI63" t="s">
        <v>403</v>
      </c>
      <c r="DJ63">
        <v>5</v>
      </c>
      <c r="DK63">
        <v>38.5</v>
      </c>
      <c r="DL63">
        <v>5</v>
      </c>
      <c r="DM63">
        <v>15.4</v>
      </c>
      <c r="DN63">
        <v>0</v>
      </c>
      <c r="DO63">
        <v>30.8</v>
      </c>
      <c r="DP63">
        <v>30.8</v>
      </c>
      <c r="DQ63">
        <v>46.2</v>
      </c>
      <c r="DR63" t="s">
        <v>403</v>
      </c>
      <c r="DS63" t="s">
        <v>403</v>
      </c>
      <c r="DT63" t="s">
        <v>403</v>
      </c>
      <c r="DU63" t="s">
        <v>403</v>
      </c>
      <c r="DV63">
        <v>10</v>
      </c>
      <c r="DW63">
        <v>17.7</v>
      </c>
      <c r="DX63">
        <v>10</v>
      </c>
      <c r="DY63">
        <v>53.2</v>
      </c>
      <c r="DZ63">
        <v>0</v>
      </c>
      <c r="EA63">
        <v>29</v>
      </c>
      <c r="EB63">
        <v>29</v>
      </c>
      <c r="EC63">
        <v>29</v>
      </c>
      <c r="ED63" t="s">
        <v>403</v>
      </c>
      <c r="EE63" t="s">
        <v>403</v>
      </c>
      <c r="EF63" t="s">
        <v>403</v>
      </c>
      <c r="EG63" t="s">
        <v>403</v>
      </c>
      <c r="EH63" t="e">
        <v>#N/A</v>
      </c>
      <c r="EI63" t="e">
        <v>#N/A</v>
      </c>
      <c r="EJ63" t="e">
        <v>#N/A</v>
      </c>
      <c r="EK63" t="e">
        <v>#N/A</v>
      </c>
      <c r="EL63" t="e">
        <v>#N/A</v>
      </c>
      <c r="EM63" t="e">
        <v>#N/A</v>
      </c>
      <c r="EN63" t="e">
        <v>#N/A</v>
      </c>
      <c r="EO63" t="e">
        <v>#N/A</v>
      </c>
      <c r="EP63" t="e">
        <v>#N/A</v>
      </c>
      <c r="EQ63" t="e">
        <v>#N/A</v>
      </c>
      <c r="ER63" t="e">
        <v>#N/A</v>
      </c>
      <c r="ES63" t="e">
        <v>#N/A</v>
      </c>
      <c r="ET63" t="s">
        <v>403</v>
      </c>
      <c r="EU63" t="s">
        <v>403</v>
      </c>
      <c r="EV63" t="s">
        <v>403</v>
      </c>
      <c r="EW63" t="s">
        <v>403</v>
      </c>
      <c r="EX63" t="s">
        <v>403</v>
      </c>
      <c r="EY63" t="s">
        <v>403</v>
      </c>
      <c r="EZ63" t="s">
        <v>403</v>
      </c>
      <c r="FA63" t="s">
        <v>403</v>
      </c>
      <c r="FB63" t="s">
        <v>403</v>
      </c>
      <c r="FC63" t="s">
        <v>403</v>
      </c>
      <c r="FD63" t="s">
        <v>403</v>
      </c>
      <c r="FE63" t="s">
        <v>403</v>
      </c>
      <c r="FF63">
        <v>5</v>
      </c>
      <c r="FG63">
        <v>33.299999999999997</v>
      </c>
      <c r="FH63">
        <v>0</v>
      </c>
      <c r="FI63">
        <v>33.299999999999997</v>
      </c>
      <c r="FJ63">
        <v>0</v>
      </c>
      <c r="FK63">
        <v>33.299999999999997</v>
      </c>
      <c r="FL63">
        <v>33.299999999999997</v>
      </c>
      <c r="FM63">
        <v>33.299999999999997</v>
      </c>
      <c r="FN63" t="s">
        <v>403</v>
      </c>
      <c r="FO63" t="s">
        <v>403</v>
      </c>
      <c r="FP63" t="s">
        <v>403</v>
      </c>
      <c r="FQ63" t="s">
        <v>403</v>
      </c>
      <c r="FR63">
        <v>5</v>
      </c>
      <c r="FS63">
        <v>50</v>
      </c>
      <c r="FT63">
        <v>0</v>
      </c>
      <c r="FU63">
        <v>25</v>
      </c>
      <c r="FV63">
        <v>0</v>
      </c>
      <c r="FW63">
        <v>0</v>
      </c>
      <c r="FX63">
        <v>25</v>
      </c>
      <c r="FY63">
        <v>25</v>
      </c>
      <c r="FZ63" t="s">
        <v>403</v>
      </c>
      <c r="GA63" t="s">
        <v>403</v>
      </c>
      <c r="GB63" t="s">
        <v>403</v>
      </c>
      <c r="GC63" t="s">
        <v>403</v>
      </c>
      <c r="GD63">
        <v>5</v>
      </c>
      <c r="GE63">
        <v>12.8</v>
      </c>
      <c r="GF63">
        <v>5</v>
      </c>
      <c r="GG63">
        <v>48.5</v>
      </c>
      <c r="GH63">
        <v>0</v>
      </c>
      <c r="GI63">
        <v>12.8</v>
      </c>
      <c r="GJ63">
        <v>19.2</v>
      </c>
      <c r="GK63">
        <v>38.6</v>
      </c>
      <c r="GL63" t="s">
        <v>403</v>
      </c>
      <c r="GM63" t="s">
        <v>403</v>
      </c>
      <c r="GN63" t="s">
        <v>403</v>
      </c>
      <c r="GO63" t="s">
        <v>403</v>
      </c>
      <c r="GP63">
        <v>5</v>
      </c>
      <c r="GQ63">
        <v>42.9</v>
      </c>
      <c r="GR63">
        <v>0</v>
      </c>
      <c r="GS63">
        <v>0</v>
      </c>
      <c r="GT63">
        <v>0</v>
      </c>
      <c r="GU63">
        <v>28.6</v>
      </c>
      <c r="GV63">
        <v>57.1</v>
      </c>
      <c r="GW63">
        <v>57.1</v>
      </c>
      <c r="GX63" t="s">
        <v>403</v>
      </c>
      <c r="GY63" t="s">
        <v>403</v>
      </c>
      <c r="GZ63" t="s">
        <v>403</v>
      </c>
      <c r="HA63" t="s">
        <v>403</v>
      </c>
      <c r="HB63">
        <v>5</v>
      </c>
      <c r="HC63">
        <v>0</v>
      </c>
      <c r="HD63">
        <v>5</v>
      </c>
      <c r="HE63">
        <v>20</v>
      </c>
      <c r="HF63">
        <v>0</v>
      </c>
      <c r="HG63">
        <v>40</v>
      </c>
      <c r="HH63">
        <v>80</v>
      </c>
      <c r="HI63">
        <v>80</v>
      </c>
      <c r="HJ63" t="s">
        <v>403</v>
      </c>
      <c r="HK63" t="s">
        <v>403</v>
      </c>
      <c r="HL63" t="s">
        <v>403</v>
      </c>
      <c r="HM63" t="s">
        <v>403</v>
      </c>
      <c r="HN63">
        <v>10</v>
      </c>
      <c r="HO63">
        <v>38.6</v>
      </c>
      <c r="HP63">
        <v>5</v>
      </c>
      <c r="HQ63">
        <v>49.1</v>
      </c>
      <c r="HR63">
        <v>0</v>
      </c>
      <c r="HS63">
        <v>8.8000000000000007</v>
      </c>
      <c r="HT63">
        <v>12.3</v>
      </c>
      <c r="HU63">
        <v>12.3</v>
      </c>
      <c r="HV63" t="s">
        <v>403</v>
      </c>
      <c r="HW63" t="s">
        <v>403</v>
      </c>
      <c r="HX63" t="s">
        <v>403</v>
      </c>
      <c r="HY63" t="s">
        <v>403</v>
      </c>
      <c r="HZ63">
        <v>5</v>
      </c>
      <c r="IA63">
        <v>17.3</v>
      </c>
      <c r="IB63">
        <v>5</v>
      </c>
      <c r="IC63">
        <v>65.400000000000006</v>
      </c>
      <c r="ID63">
        <v>0</v>
      </c>
      <c r="IE63">
        <v>8.6</v>
      </c>
      <c r="IF63">
        <v>17.3</v>
      </c>
      <c r="IG63">
        <v>17.3</v>
      </c>
      <c r="IH63" t="s">
        <v>403</v>
      </c>
      <c r="II63" t="s">
        <v>403</v>
      </c>
      <c r="IJ63" t="s">
        <v>403</v>
      </c>
      <c r="IK63" t="s">
        <v>403</v>
      </c>
      <c r="IL63" t="s">
        <v>403</v>
      </c>
      <c r="IM63" t="s">
        <v>403</v>
      </c>
      <c r="IN63" t="s">
        <v>403</v>
      </c>
      <c r="IO63" t="s">
        <v>403</v>
      </c>
      <c r="IP63" t="s">
        <v>403</v>
      </c>
      <c r="IQ63" t="s">
        <v>403</v>
      </c>
      <c r="IR63" t="s">
        <v>403</v>
      </c>
      <c r="IS63" t="s">
        <v>403</v>
      </c>
      <c r="IT63" t="s">
        <v>403</v>
      </c>
      <c r="IU63" t="s">
        <v>403</v>
      </c>
      <c r="IV63" t="s">
        <v>403</v>
      </c>
      <c r="IW63" t="s">
        <v>403</v>
      </c>
      <c r="IX63">
        <v>5</v>
      </c>
      <c r="IY63">
        <v>0</v>
      </c>
      <c r="IZ63">
        <v>5</v>
      </c>
      <c r="JA63">
        <v>0</v>
      </c>
      <c r="JB63">
        <v>0</v>
      </c>
      <c r="JC63">
        <v>50</v>
      </c>
      <c r="JD63">
        <v>100</v>
      </c>
      <c r="JE63">
        <v>100</v>
      </c>
      <c r="JF63" t="s">
        <v>403</v>
      </c>
      <c r="JG63" t="s">
        <v>403</v>
      </c>
      <c r="JH63" t="s">
        <v>403</v>
      </c>
      <c r="JI63" t="s">
        <v>403</v>
      </c>
      <c r="JJ63">
        <v>5</v>
      </c>
      <c r="JK63">
        <v>40</v>
      </c>
      <c r="JL63">
        <v>5</v>
      </c>
      <c r="JM63">
        <v>50</v>
      </c>
      <c r="JN63">
        <v>0</v>
      </c>
      <c r="JO63">
        <v>5</v>
      </c>
      <c r="JP63">
        <v>10</v>
      </c>
      <c r="JQ63">
        <v>10</v>
      </c>
      <c r="JR63" t="s">
        <v>403</v>
      </c>
      <c r="JS63" t="s">
        <v>403</v>
      </c>
      <c r="JT63" t="s">
        <v>403</v>
      </c>
      <c r="JU63" t="s">
        <v>403</v>
      </c>
      <c r="JV63" t="s">
        <v>403</v>
      </c>
      <c r="JW63" t="s">
        <v>403</v>
      </c>
      <c r="JX63" t="s">
        <v>403</v>
      </c>
      <c r="JY63" t="s">
        <v>403</v>
      </c>
      <c r="JZ63" t="s">
        <v>403</v>
      </c>
      <c r="KA63" t="s">
        <v>403</v>
      </c>
      <c r="KB63" t="s">
        <v>403</v>
      </c>
      <c r="KC63" t="s">
        <v>403</v>
      </c>
      <c r="KD63" t="s">
        <v>403</v>
      </c>
      <c r="KE63" t="s">
        <v>403</v>
      </c>
      <c r="KF63" t="s">
        <v>403</v>
      </c>
      <c r="KG63" t="s">
        <v>403</v>
      </c>
      <c r="KH63" t="s">
        <v>403</v>
      </c>
      <c r="KI63" t="s">
        <v>403</v>
      </c>
      <c r="KJ63" t="s">
        <v>403</v>
      </c>
      <c r="KK63" t="s">
        <v>403</v>
      </c>
      <c r="KL63" t="s">
        <v>403</v>
      </c>
      <c r="KM63" t="s">
        <v>403</v>
      </c>
      <c r="KN63" t="s">
        <v>403</v>
      </c>
      <c r="KO63" t="s">
        <v>403</v>
      </c>
      <c r="KP63" t="s">
        <v>403</v>
      </c>
      <c r="KQ63" t="s">
        <v>403</v>
      </c>
      <c r="KR63" t="s">
        <v>403</v>
      </c>
      <c r="KS63" t="s">
        <v>403</v>
      </c>
      <c r="KT63" t="s">
        <v>403</v>
      </c>
      <c r="KU63" t="s">
        <v>403</v>
      </c>
      <c r="KV63" t="s">
        <v>403</v>
      </c>
      <c r="KW63" t="s">
        <v>403</v>
      </c>
      <c r="KX63" t="s">
        <v>403</v>
      </c>
      <c r="KY63" t="s">
        <v>403</v>
      </c>
      <c r="KZ63" t="s">
        <v>403</v>
      </c>
      <c r="LA63" t="s">
        <v>403</v>
      </c>
      <c r="LB63" t="s">
        <v>403</v>
      </c>
      <c r="LC63" t="s">
        <v>403</v>
      </c>
      <c r="LD63" t="s">
        <v>403</v>
      </c>
      <c r="LE63" t="s">
        <v>403</v>
      </c>
      <c r="LF63">
        <v>5</v>
      </c>
      <c r="LG63">
        <v>35.299999999999997</v>
      </c>
      <c r="LH63">
        <v>0</v>
      </c>
      <c r="LI63">
        <v>47.1</v>
      </c>
      <c r="LJ63">
        <v>0</v>
      </c>
      <c r="LK63">
        <v>17.600000000000001</v>
      </c>
      <c r="LL63">
        <v>17.600000000000001</v>
      </c>
      <c r="LM63">
        <v>17.600000000000001</v>
      </c>
      <c r="LN63" t="s">
        <v>403</v>
      </c>
      <c r="LO63" t="s">
        <v>403</v>
      </c>
      <c r="LP63" t="s">
        <v>403</v>
      </c>
      <c r="LQ63" t="s">
        <v>403</v>
      </c>
      <c r="LR63">
        <v>10</v>
      </c>
      <c r="LS63">
        <v>4</v>
      </c>
      <c r="LT63">
        <v>10</v>
      </c>
      <c r="LU63">
        <v>24</v>
      </c>
      <c r="LV63">
        <v>0</v>
      </c>
      <c r="LW63">
        <v>30</v>
      </c>
      <c r="LX63">
        <v>48</v>
      </c>
      <c r="LY63">
        <v>72</v>
      </c>
      <c r="LZ63" t="s">
        <v>403</v>
      </c>
      <c r="MA63" t="s">
        <v>403</v>
      </c>
      <c r="MB63" t="s">
        <v>403</v>
      </c>
      <c r="MC63" t="s">
        <v>403</v>
      </c>
      <c r="MD63">
        <v>10</v>
      </c>
      <c r="ME63">
        <v>4</v>
      </c>
      <c r="MF63">
        <v>10</v>
      </c>
      <c r="MG63">
        <v>24</v>
      </c>
      <c r="MH63">
        <v>0</v>
      </c>
      <c r="MI63">
        <v>30</v>
      </c>
      <c r="MJ63">
        <v>48</v>
      </c>
      <c r="MK63">
        <v>72</v>
      </c>
      <c r="ML63" t="s">
        <v>403</v>
      </c>
      <c r="MM63" t="s">
        <v>403</v>
      </c>
      <c r="MN63" t="s">
        <v>403</v>
      </c>
      <c r="MO63" t="s">
        <v>403</v>
      </c>
      <c r="MP63">
        <v>10</v>
      </c>
      <c r="MQ63">
        <v>36.799999999999997</v>
      </c>
      <c r="MR63">
        <v>5</v>
      </c>
      <c r="MS63">
        <v>21.1</v>
      </c>
      <c r="MT63">
        <v>10.5</v>
      </c>
      <c r="MU63">
        <v>31.6</v>
      </c>
      <c r="MV63">
        <v>31.6</v>
      </c>
      <c r="MW63">
        <v>31.6</v>
      </c>
      <c r="MX63" t="s">
        <v>403</v>
      </c>
      <c r="MY63" t="s">
        <v>403</v>
      </c>
      <c r="MZ63" t="s">
        <v>403</v>
      </c>
      <c r="NA63" t="s">
        <v>403</v>
      </c>
      <c r="NB63">
        <v>5</v>
      </c>
      <c r="NC63">
        <v>15.4</v>
      </c>
      <c r="ND63">
        <v>5</v>
      </c>
      <c r="NE63">
        <v>0</v>
      </c>
      <c r="NF63">
        <v>0</v>
      </c>
      <c r="NG63">
        <v>69.2</v>
      </c>
      <c r="NH63">
        <v>84.6</v>
      </c>
      <c r="NI63">
        <v>84.6</v>
      </c>
      <c r="NJ63" t="s">
        <v>403</v>
      </c>
      <c r="NK63" t="s">
        <v>403</v>
      </c>
      <c r="NL63" t="s">
        <v>403</v>
      </c>
      <c r="NM63" t="s">
        <v>403</v>
      </c>
      <c r="NN63">
        <v>30</v>
      </c>
      <c r="NO63">
        <v>45.6</v>
      </c>
      <c r="NP63">
        <v>15</v>
      </c>
      <c r="NQ63">
        <v>26.9</v>
      </c>
      <c r="NR63">
        <v>4.7</v>
      </c>
      <c r="NS63">
        <v>22.8</v>
      </c>
      <c r="NT63">
        <v>22.8</v>
      </c>
      <c r="NU63">
        <v>22.8</v>
      </c>
      <c r="NV63" t="s">
        <v>403</v>
      </c>
      <c r="NW63" t="s">
        <v>403</v>
      </c>
      <c r="NX63" t="s">
        <v>403</v>
      </c>
      <c r="NY63" t="s">
        <v>403</v>
      </c>
      <c r="NZ63">
        <v>5</v>
      </c>
      <c r="OA63">
        <v>4.5</v>
      </c>
      <c r="OB63">
        <v>5</v>
      </c>
      <c r="OC63">
        <v>20.5</v>
      </c>
      <c r="OD63">
        <v>0</v>
      </c>
      <c r="OE63">
        <v>34.1</v>
      </c>
      <c r="OF63">
        <v>54.6</v>
      </c>
      <c r="OG63">
        <v>75</v>
      </c>
      <c r="OH63" t="s">
        <v>403</v>
      </c>
      <c r="OI63" t="s">
        <v>403</v>
      </c>
      <c r="OJ63" t="s">
        <v>403</v>
      </c>
      <c r="OK63" t="s">
        <v>403</v>
      </c>
      <c r="OL63">
        <v>5</v>
      </c>
      <c r="OM63">
        <v>38.5</v>
      </c>
      <c r="ON63">
        <v>5</v>
      </c>
      <c r="OO63">
        <v>15.4</v>
      </c>
      <c r="OP63">
        <v>15.4</v>
      </c>
      <c r="OQ63">
        <v>30.8</v>
      </c>
      <c r="OR63">
        <v>30.8</v>
      </c>
      <c r="OS63">
        <v>30.8</v>
      </c>
      <c r="OT63" t="s">
        <v>403</v>
      </c>
      <c r="OU63" t="s">
        <v>403</v>
      </c>
      <c r="OV63" t="s">
        <v>403</v>
      </c>
      <c r="OW63" t="s">
        <v>403</v>
      </c>
      <c r="OX63">
        <v>5</v>
      </c>
      <c r="OY63">
        <v>25</v>
      </c>
      <c r="OZ63">
        <v>5</v>
      </c>
      <c r="PA63">
        <v>0</v>
      </c>
      <c r="PB63">
        <v>0</v>
      </c>
      <c r="PC63">
        <v>62.5</v>
      </c>
      <c r="PD63">
        <v>75</v>
      </c>
      <c r="PE63">
        <v>75</v>
      </c>
      <c r="PF63" t="s">
        <v>403</v>
      </c>
      <c r="PG63" t="s">
        <v>403</v>
      </c>
      <c r="PH63" t="s">
        <v>403</v>
      </c>
      <c r="PI63" t="s">
        <v>403</v>
      </c>
      <c r="PJ63">
        <v>20</v>
      </c>
      <c r="PK63">
        <v>48.7</v>
      </c>
      <c r="PL63">
        <v>10</v>
      </c>
      <c r="PM63">
        <v>28.6</v>
      </c>
      <c r="PN63">
        <v>6.7</v>
      </c>
      <c r="PO63">
        <v>16</v>
      </c>
      <c r="PP63">
        <v>16</v>
      </c>
      <c r="PQ63">
        <v>16</v>
      </c>
      <c r="PR63" t="s">
        <v>403</v>
      </c>
      <c r="PS63" t="s">
        <v>403</v>
      </c>
      <c r="PT63" t="s">
        <v>403</v>
      </c>
      <c r="PU63" t="s">
        <v>403</v>
      </c>
      <c r="PV63" t="s">
        <v>403</v>
      </c>
      <c r="PW63" t="s">
        <v>403</v>
      </c>
      <c r="PX63" t="s">
        <v>403</v>
      </c>
      <c r="PY63" t="s">
        <v>403</v>
      </c>
      <c r="PZ63" t="s">
        <v>403</v>
      </c>
      <c r="QA63" t="s">
        <v>403</v>
      </c>
      <c r="QB63" t="s">
        <v>403</v>
      </c>
      <c r="QC63" t="s">
        <v>403</v>
      </c>
      <c r="QD63" t="s">
        <v>403</v>
      </c>
      <c r="QE63" t="s">
        <v>403</v>
      </c>
      <c r="QF63" t="s">
        <v>403</v>
      </c>
      <c r="QG63" t="s">
        <v>403</v>
      </c>
      <c r="QH63">
        <v>5</v>
      </c>
      <c r="QI63">
        <v>33.299999999999997</v>
      </c>
      <c r="QJ63">
        <v>0</v>
      </c>
      <c r="QK63">
        <v>33.299999999999997</v>
      </c>
      <c r="QL63">
        <v>0</v>
      </c>
      <c r="QM63">
        <v>33.299999999999997</v>
      </c>
      <c r="QN63">
        <v>33.299999999999997</v>
      </c>
      <c r="QO63">
        <v>33.299999999999997</v>
      </c>
      <c r="QP63" t="s">
        <v>403</v>
      </c>
      <c r="QQ63" t="s">
        <v>403</v>
      </c>
      <c r="QR63" t="s">
        <v>403</v>
      </c>
      <c r="QS63" t="s">
        <v>403</v>
      </c>
      <c r="QT63">
        <v>5</v>
      </c>
      <c r="QU63">
        <v>33.299999999999997</v>
      </c>
      <c r="QV63">
        <v>0</v>
      </c>
      <c r="QW63">
        <v>33.299999999999997</v>
      </c>
      <c r="QX63">
        <v>0</v>
      </c>
      <c r="QY63">
        <v>33.299999999999997</v>
      </c>
      <c r="QZ63">
        <v>33.299999999999997</v>
      </c>
      <c r="RA63">
        <v>33.299999999999997</v>
      </c>
      <c r="RB63" t="s">
        <v>403</v>
      </c>
      <c r="RC63" t="s">
        <v>403</v>
      </c>
      <c r="RD63" t="s">
        <v>403</v>
      </c>
      <c r="RE63" t="s">
        <v>403</v>
      </c>
      <c r="RF63">
        <v>10</v>
      </c>
      <c r="RG63">
        <v>38.5</v>
      </c>
      <c r="RH63">
        <v>5</v>
      </c>
      <c r="RI63">
        <v>23.1</v>
      </c>
      <c r="RJ63">
        <v>0</v>
      </c>
      <c r="RK63">
        <v>38.5</v>
      </c>
      <c r="RL63">
        <v>38.5</v>
      </c>
      <c r="RM63">
        <v>38.5</v>
      </c>
      <c r="RN63" t="s">
        <v>403</v>
      </c>
      <c r="RO63" t="s">
        <v>403</v>
      </c>
      <c r="RP63" t="s">
        <v>403</v>
      </c>
      <c r="RQ63" t="s">
        <v>403</v>
      </c>
    </row>
    <row r="64" spans="2:485" x14ac:dyDescent="0.45">
      <c r="B64"/>
      <c r="E64" t="s">
        <v>2312</v>
      </c>
      <c r="F64" t="s">
        <v>2313</v>
      </c>
      <c r="G64" t="s">
        <v>2314</v>
      </c>
      <c r="H64" t="s">
        <v>2315</v>
      </c>
      <c r="I64" t="s">
        <v>2316</v>
      </c>
      <c r="J64" t="s">
        <v>2317</v>
      </c>
      <c r="K64" t="s">
        <v>2318</v>
      </c>
      <c r="L64" t="s">
        <v>2319</v>
      </c>
      <c r="M64" t="s">
        <v>2320</v>
      </c>
      <c r="N64" t="s">
        <v>2321</v>
      </c>
      <c r="O64" t="s">
        <v>2322</v>
      </c>
      <c r="P64" t="s">
        <v>2323</v>
      </c>
      <c r="Q64" t="s">
        <v>2324</v>
      </c>
      <c r="R64" t="s">
        <v>2325</v>
      </c>
      <c r="S64" t="s">
        <v>2326</v>
      </c>
      <c r="T64" t="s">
        <v>2327</v>
      </c>
      <c r="U64" t="s">
        <v>2328</v>
      </c>
      <c r="V64" t="s">
        <v>2329</v>
      </c>
      <c r="W64" t="s">
        <v>2330</v>
      </c>
      <c r="X64" t="s">
        <v>2331</v>
      </c>
      <c r="Y64" t="s">
        <v>2332</v>
      </c>
      <c r="Z64" t="s">
        <v>2333</v>
      </c>
      <c r="AA64" t="s">
        <v>2334</v>
      </c>
      <c r="AB64" t="s">
        <v>2335</v>
      </c>
      <c r="AC64" t="s">
        <v>2336</v>
      </c>
      <c r="AD64" t="s">
        <v>2337</v>
      </c>
      <c r="AE64" t="s">
        <v>2338</v>
      </c>
      <c r="AF64" t="s">
        <v>2339</v>
      </c>
      <c r="AG64" t="s">
        <v>2340</v>
      </c>
      <c r="AH64" t="s">
        <v>2341</v>
      </c>
      <c r="AI64" t="s">
        <v>2342</v>
      </c>
      <c r="AJ64" t="s">
        <v>2343</v>
      </c>
      <c r="AK64" t="s">
        <v>2344</v>
      </c>
      <c r="AL64" t="s">
        <v>2345</v>
      </c>
      <c r="AM64" t="s">
        <v>2346</v>
      </c>
      <c r="AN64" t="s">
        <v>2323</v>
      </c>
      <c r="AO64" t="s">
        <v>2347</v>
      </c>
      <c r="AP64" t="s">
        <v>403</v>
      </c>
      <c r="AQ64" t="s">
        <v>403</v>
      </c>
      <c r="AR64" t="s">
        <v>403</v>
      </c>
      <c r="AS64" t="s">
        <v>403</v>
      </c>
      <c r="AT64" t="s">
        <v>403</v>
      </c>
      <c r="AU64" t="s">
        <v>403</v>
      </c>
      <c r="AV64" t="s">
        <v>403</v>
      </c>
      <c r="AW64" t="s">
        <v>403</v>
      </c>
      <c r="AX64">
        <v>380</v>
      </c>
      <c r="AY64">
        <v>11100</v>
      </c>
      <c r="AZ64">
        <v>17800</v>
      </c>
      <c r="BA64">
        <v>25300</v>
      </c>
      <c r="BB64" t="s">
        <v>403</v>
      </c>
      <c r="BC64" t="s">
        <v>403</v>
      </c>
      <c r="BD64" t="s">
        <v>403</v>
      </c>
      <c r="BE64" t="s">
        <v>403</v>
      </c>
      <c r="BF64" t="s">
        <v>403</v>
      </c>
      <c r="BG64" t="s">
        <v>403</v>
      </c>
      <c r="BH64" t="s">
        <v>403</v>
      </c>
      <c r="BI64" t="s">
        <v>403</v>
      </c>
      <c r="BJ64">
        <v>445</v>
      </c>
      <c r="BK64">
        <v>11300</v>
      </c>
      <c r="BL64">
        <v>19100</v>
      </c>
      <c r="BM64">
        <v>27100</v>
      </c>
      <c r="BN64" t="s">
        <v>403</v>
      </c>
      <c r="BO64" t="s">
        <v>403</v>
      </c>
      <c r="BP64" t="s">
        <v>403</v>
      </c>
      <c r="BQ64" t="s">
        <v>403</v>
      </c>
      <c r="BR64" t="s">
        <v>403</v>
      </c>
      <c r="BS64" t="s">
        <v>403</v>
      </c>
      <c r="BT64" t="s">
        <v>403</v>
      </c>
      <c r="BU64" t="s">
        <v>403</v>
      </c>
      <c r="BV64">
        <v>540</v>
      </c>
      <c r="BW64">
        <v>10300</v>
      </c>
      <c r="BX64">
        <v>21800</v>
      </c>
      <c r="BY64">
        <v>31100</v>
      </c>
      <c r="BZ64" t="s">
        <v>403</v>
      </c>
      <c r="CA64" t="s">
        <v>403</v>
      </c>
      <c r="CB64" t="s">
        <v>403</v>
      </c>
      <c r="CC64" t="s">
        <v>403</v>
      </c>
      <c r="CD64" t="s">
        <v>403</v>
      </c>
      <c r="CE64" t="s">
        <v>403</v>
      </c>
      <c r="CF64" t="s">
        <v>403</v>
      </c>
      <c r="CG64" t="s">
        <v>403</v>
      </c>
      <c r="CH64">
        <v>705</v>
      </c>
      <c r="CI64">
        <v>11600</v>
      </c>
      <c r="CJ64">
        <v>22800</v>
      </c>
      <c r="CK64">
        <v>34300</v>
      </c>
      <c r="CL64" t="s">
        <v>403</v>
      </c>
      <c r="CM64" t="s">
        <v>403</v>
      </c>
      <c r="CN64" t="s">
        <v>403</v>
      </c>
      <c r="CO64" t="s">
        <v>403</v>
      </c>
      <c r="CP64" t="s">
        <v>403</v>
      </c>
      <c r="CQ64" t="s">
        <v>403</v>
      </c>
      <c r="CR64" t="s">
        <v>403</v>
      </c>
      <c r="CS64" t="s">
        <v>403</v>
      </c>
      <c r="CT64">
        <v>250</v>
      </c>
      <c r="CU64">
        <v>9600</v>
      </c>
      <c r="CV64">
        <v>17200</v>
      </c>
      <c r="CW64">
        <v>23100</v>
      </c>
      <c r="CX64" t="s">
        <v>403</v>
      </c>
      <c r="CY64" t="s">
        <v>403</v>
      </c>
      <c r="CZ64" t="s">
        <v>403</v>
      </c>
      <c r="DA64" t="s">
        <v>403</v>
      </c>
      <c r="DB64" t="s">
        <v>403</v>
      </c>
      <c r="DC64" t="s">
        <v>403</v>
      </c>
      <c r="DD64" t="s">
        <v>403</v>
      </c>
      <c r="DE64" t="s">
        <v>403</v>
      </c>
      <c r="DF64">
        <v>285</v>
      </c>
      <c r="DG64">
        <v>9200</v>
      </c>
      <c r="DH64">
        <v>17900</v>
      </c>
      <c r="DI64">
        <v>26300</v>
      </c>
      <c r="DJ64" t="s">
        <v>403</v>
      </c>
      <c r="DK64" t="s">
        <v>403</v>
      </c>
      <c r="DL64" t="s">
        <v>403</v>
      </c>
      <c r="DM64" t="s">
        <v>403</v>
      </c>
      <c r="DN64" t="s">
        <v>403</v>
      </c>
      <c r="DO64" t="s">
        <v>403</v>
      </c>
      <c r="DP64" t="s">
        <v>403</v>
      </c>
      <c r="DQ64" t="s">
        <v>403</v>
      </c>
      <c r="DR64">
        <v>365</v>
      </c>
      <c r="DS64">
        <v>8300</v>
      </c>
      <c r="DT64">
        <v>19200</v>
      </c>
      <c r="DU64">
        <v>27600</v>
      </c>
      <c r="DV64" t="s">
        <v>403</v>
      </c>
      <c r="DW64" t="s">
        <v>403</v>
      </c>
      <c r="DX64" t="s">
        <v>403</v>
      </c>
      <c r="DY64" t="s">
        <v>403</v>
      </c>
      <c r="DZ64" t="s">
        <v>403</v>
      </c>
      <c r="EA64" t="s">
        <v>403</v>
      </c>
      <c r="EB64" t="s">
        <v>403</v>
      </c>
      <c r="EC64" t="s">
        <v>403</v>
      </c>
      <c r="ED64">
        <v>480</v>
      </c>
      <c r="EE64">
        <v>11100</v>
      </c>
      <c r="EF64">
        <v>21300</v>
      </c>
      <c r="EG64">
        <v>32100</v>
      </c>
      <c r="EH64" t="s">
        <v>403</v>
      </c>
      <c r="EI64" t="s">
        <v>403</v>
      </c>
      <c r="EJ64" t="s">
        <v>403</v>
      </c>
      <c r="EK64" t="s">
        <v>403</v>
      </c>
      <c r="EL64" t="s">
        <v>403</v>
      </c>
      <c r="EM64" t="s">
        <v>403</v>
      </c>
      <c r="EN64" t="s">
        <v>403</v>
      </c>
      <c r="EO64" t="s">
        <v>403</v>
      </c>
      <c r="EP64">
        <v>130</v>
      </c>
      <c r="EQ64">
        <v>13700</v>
      </c>
      <c r="ER64">
        <v>19300</v>
      </c>
      <c r="ES64">
        <v>29300</v>
      </c>
      <c r="ET64" t="s">
        <v>403</v>
      </c>
      <c r="EU64" t="s">
        <v>403</v>
      </c>
      <c r="EV64" t="s">
        <v>403</v>
      </c>
      <c r="EW64" t="s">
        <v>403</v>
      </c>
      <c r="EX64" t="s">
        <v>403</v>
      </c>
      <c r="EY64" t="s">
        <v>403</v>
      </c>
      <c r="EZ64" t="s">
        <v>403</v>
      </c>
      <c r="FA64" t="s">
        <v>403</v>
      </c>
      <c r="FB64">
        <v>160</v>
      </c>
      <c r="FC64">
        <v>14700</v>
      </c>
      <c r="FD64">
        <v>21300</v>
      </c>
      <c r="FE64">
        <v>28100</v>
      </c>
      <c r="FF64" t="s">
        <v>403</v>
      </c>
      <c r="FG64" t="s">
        <v>403</v>
      </c>
      <c r="FH64" t="s">
        <v>403</v>
      </c>
      <c r="FI64" t="s">
        <v>403</v>
      </c>
      <c r="FJ64" t="s">
        <v>403</v>
      </c>
      <c r="FK64" t="s">
        <v>403</v>
      </c>
      <c r="FL64" t="s">
        <v>403</v>
      </c>
      <c r="FM64" t="s">
        <v>403</v>
      </c>
      <c r="FN64">
        <v>175</v>
      </c>
      <c r="FO64">
        <v>15800</v>
      </c>
      <c r="FP64">
        <v>27200</v>
      </c>
      <c r="FQ64">
        <v>39900</v>
      </c>
      <c r="FR64" t="s">
        <v>403</v>
      </c>
      <c r="FS64" t="s">
        <v>403</v>
      </c>
      <c r="FT64" t="s">
        <v>403</v>
      </c>
      <c r="FU64" t="s">
        <v>403</v>
      </c>
      <c r="FV64" t="s">
        <v>403</v>
      </c>
      <c r="FW64" t="s">
        <v>403</v>
      </c>
      <c r="FX64" t="s">
        <v>403</v>
      </c>
      <c r="FY64" t="s">
        <v>403</v>
      </c>
      <c r="FZ64">
        <v>225</v>
      </c>
      <c r="GA64">
        <v>13200</v>
      </c>
      <c r="GB64">
        <v>28200</v>
      </c>
      <c r="GC64">
        <v>42100</v>
      </c>
      <c r="GD64" t="s">
        <v>403</v>
      </c>
      <c r="GE64" t="s">
        <v>403</v>
      </c>
      <c r="GF64" t="s">
        <v>403</v>
      </c>
      <c r="GG64" t="s">
        <v>403</v>
      </c>
      <c r="GH64" t="s">
        <v>403</v>
      </c>
      <c r="GI64" t="s">
        <v>403</v>
      </c>
      <c r="GJ64" t="s">
        <v>403</v>
      </c>
      <c r="GK64" t="s">
        <v>403</v>
      </c>
      <c r="GL64">
        <v>425</v>
      </c>
      <c r="GM64">
        <v>9900</v>
      </c>
      <c r="GN64">
        <v>17400</v>
      </c>
      <c r="GO64">
        <v>25100</v>
      </c>
      <c r="GP64" t="s">
        <v>403</v>
      </c>
      <c r="GQ64" t="s">
        <v>403</v>
      </c>
      <c r="GR64" t="s">
        <v>403</v>
      </c>
      <c r="GS64" t="s">
        <v>403</v>
      </c>
      <c r="GT64" t="s">
        <v>403</v>
      </c>
      <c r="GU64" t="s">
        <v>403</v>
      </c>
      <c r="GV64" t="s">
        <v>403</v>
      </c>
      <c r="GW64" t="s">
        <v>403</v>
      </c>
      <c r="GX64">
        <v>490</v>
      </c>
      <c r="GY64">
        <v>11100</v>
      </c>
      <c r="GZ64">
        <v>19800</v>
      </c>
      <c r="HA64">
        <v>27900</v>
      </c>
      <c r="HB64" t="s">
        <v>403</v>
      </c>
      <c r="HC64" t="s">
        <v>403</v>
      </c>
      <c r="HD64" t="s">
        <v>403</v>
      </c>
      <c r="HE64" t="s">
        <v>403</v>
      </c>
      <c r="HF64" t="s">
        <v>403</v>
      </c>
      <c r="HG64" t="s">
        <v>403</v>
      </c>
      <c r="HH64" t="s">
        <v>403</v>
      </c>
      <c r="HI64" t="s">
        <v>403</v>
      </c>
      <c r="HJ64">
        <v>535</v>
      </c>
      <c r="HK64">
        <v>10500</v>
      </c>
      <c r="HL64">
        <v>20400</v>
      </c>
      <c r="HM64">
        <v>29700</v>
      </c>
      <c r="HN64" t="s">
        <v>403</v>
      </c>
      <c r="HO64" t="s">
        <v>403</v>
      </c>
      <c r="HP64" t="s">
        <v>403</v>
      </c>
      <c r="HQ64" t="s">
        <v>403</v>
      </c>
      <c r="HR64" t="s">
        <v>403</v>
      </c>
      <c r="HS64" t="s">
        <v>403</v>
      </c>
      <c r="HT64" t="s">
        <v>403</v>
      </c>
      <c r="HU64" t="s">
        <v>403</v>
      </c>
      <c r="HV64">
        <v>755</v>
      </c>
      <c r="HW64">
        <v>10800</v>
      </c>
      <c r="HX64">
        <v>21600</v>
      </c>
      <c r="HY64">
        <v>33000</v>
      </c>
      <c r="HZ64" t="s">
        <v>403</v>
      </c>
      <c r="IA64" t="s">
        <v>403</v>
      </c>
      <c r="IB64" t="s">
        <v>403</v>
      </c>
      <c r="IC64" t="s">
        <v>403</v>
      </c>
      <c r="ID64" t="s">
        <v>403</v>
      </c>
      <c r="IE64" t="s">
        <v>403</v>
      </c>
      <c r="IF64" t="s">
        <v>403</v>
      </c>
      <c r="IG64" t="s">
        <v>403</v>
      </c>
      <c r="IH64">
        <v>275</v>
      </c>
      <c r="II64">
        <v>9300</v>
      </c>
      <c r="IJ64">
        <v>16900</v>
      </c>
      <c r="IK64">
        <v>23000</v>
      </c>
      <c r="IL64" t="s">
        <v>403</v>
      </c>
      <c r="IM64" t="s">
        <v>403</v>
      </c>
      <c r="IN64" t="s">
        <v>403</v>
      </c>
      <c r="IO64" t="s">
        <v>403</v>
      </c>
      <c r="IP64" t="s">
        <v>403</v>
      </c>
      <c r="IQ64" t="s">
        <v>403</v>
      </c>
      <c r="IR64" t="s">
        <v>403</v>
      </c>
      <c r="IS64" t="s">
        <v>403</v>
      </c>
      <c r="IT64">
        <v>325</v>
      </c>
      <c r="IU64">
        <v>9800</v>
      </c>
      <c r="IV64">
        <v>18300</v>
      </c>
      <c r="IW64">
        <v>25000</v>
      </c>
      <c r="IX64" t="s">
        <v>403</v>
      </c>
      <c r="IY64" t="s">
        <v>403</v>
      </c>
      <c r="IZ64" t="s">
        <v>403</v>
      </c>
      <c r="JA64" t="s">
        <v>403</v>
      </c>
      <c r="JB64" t="s">
        <v>403</v>
      </c>
      <c r="JC64" t="s">
        <v>403</v>
      </c>
      <c r="JD64" t="s">
        <v>403</v>
      </c>
      <c r="JE64" t="s">
        <v>403</v>
      </c>
      <c r="JF64">
        <v>365</v>
      </c>
      <c r="JG64">
        <v>9800</v>
      </c>
      <c r="JH64">
        <v>18200</v>
      </c>
      <c r="JI64">
        <v>27200</v>
      </c>
      <c r="JJ64" t="s">
        <v>403</v>
      </c>
      <c r="JK64" t="s">
        <v>403</v>
      </c>
      <c r="JL64" t="s">
        <v>403</v>
      </c>
      <c r="JM64" t="s">
        <v>403</v>
      </c>
      <c r="JN64" t="s">
        <v>403</v>
      </c>
      <c r="JO64" t="s">
        <v>403</v>
      </c>
      <c r="JP64" t="s">
        <v>403</v>
      </c>
      <c r="JQ64" t="s">
        <v>403</v>
      </c>
      <c r="JR64">
        <v>535</v>
      </c>
      <c r="JS64">
        <v>9200</v>
      </c>
      <c r="JT64">
        <v>19300</v>
      </c>
      <c r="JU64">
        <v>29700</v>
      </c>
      <c r="JV64" t="s">
        <v>403</v>
      </c>
      <c r="JW64" t="s">
        <v>403</v>
      </c>
      <c r="JX64" t="s">
        <v>403</v>
      </c>
      <c r="JY64" t="s">
        <v>403</v>
      </c>
      <c r="JZ64" t="s">
        <v>403</v>
      </c>
      <c r="KA64" t="s">
        <v>403</v>
      </c>
      <c r="KB64" t="s">
        <v>403</v>
      </c>
      <c r="KC64" t="s">
        <v>403</v>
      </c>
      <c r="KD64">
        <v>150</v>
      </c>
      <c r="KE64">
        <v>11000</v>
      </c>
      <c r="KF64">
        <v>18400</v>
      </c>
      <c r="KG64">
        <v>32200</v>
      </c>
      <c r="KH64" t="s">
        <v>403</v>
      </c>
      <c r="KI64" t="s">
        <v>403</v>
      </c>
      <c r="KJ64" t="s">
        <v>403</v>
      </c>
      <c r="KK64" t="s">
        <v>403</v>
      </c>
      <c r="KL64" t="s">
        <v>403</v>
      </c>
      <c r="KM64" t="s">
        <v>403</v>
      </c>
      <c r="KN64" t="s">
        <v>403</v>
      </c>
      <c r="KO64" t="s">
        <v>403</v>
      </c>
      <c r="KP64">
        <v>165</v>
      </c>
      <c r="KQ64">
        <v>14000</v>
      </c>
      <c r="KR64">
        <v>23100</v>
      </c>
      <c r="KS64">
        <v>33300</v>
      </c>
      <c r="KT64" t="s">
        <v>403</v>
      </c>
      <c r="KU64" t="s">
        <v>403</v>
      </c>
      <c r="KV64" t="s">
        <v>403</v>
      </c>
      <c r="KW64" t="s">
        <v>403</v>
      </c>
      <c r="KX64" t="s">
        <v>403</v>
      </c>
      <c r="KY64" t="s">
        <v>403</v>
      </c>
      <c r="KZ64" t="s">
        <v>403</v>
      </c>
      <c r="LA64" t="s">
        <v>403</v>
      </c>
      <c r="LB64">
        <v>165</v>
      </c>
      <c r="LC64">
        <v>12700</v>
      </c>
      <c r="LD64">
        <v>24600</v>
      </c>
      <c r="LE64">
        <v>36400</v>
      </c>
      <c r="LF64" t="s">
        <v>403</v>
      </c>
      <c r="LG64" t="s">
        <v>403</v>
      </c>
      <c r="LH64" t="s">
        <v>403</v>
      </c>
      <c r="LI64" t="s">
        <v>403</v>
      </c>
      <c r="LJ64" t="s">
        <v>403</v>
      </c>
      <c r="LK64" t="s">
        <v>403</v>
      </c>
      <c r="LL64" t="s">
        <v>403</v>
      </c>
      <c r="LM64" t="s">
        <v>403</v>
      </c>
      <c r="LN64">
        <v>220</v>
      </c>
      <c r="LO64">
        <v>17300</v>
      </c>
      <c r="LP64">
        <v>29300</v>
      </c>
      <c r="LQ64">
        <v>41400</v>
      </c>
      <c r="LR64" t="s">
        <v>403</v>
      </c>
      <c r="LS64" t="s">
        <v>403</v>
      </c>
      <c r="LT64" t="s">
        <v>403</v>
      </c>
      <c r="LU64" t="s">
        <v>403</v>
      </c>
      <c r="LV64" t="s">
        <v>403</v>
      </c>
      <c r="LW64" t="s">
        <v>403</v>
      </c>
      <c r="LX64" t="s">
        <v>403</v>
      </c>
      <c r="LY64" t="s">
        <v>403</v>
      </c>
      <c r="LZ64">
        <v>410</v>
      </c>
      <c r="MA64">
        <v>7900</v>
      </c>
      <c r="MB64">
        <v>15900</v>
      </c>
      <c r="MC64">
        <v>24100</v>
      </c>
      <c r="MD64" t="s">
        <v>403</v>
      </c>
      <c r="ME64" t="s">
        <v>403</v>
      </c>
      <c r="MF64" t="s">
        <v>403</v>
      </c>
      <c r="MG64" t="s">
        <v>403</v>
      </c>
      <c r="MH64" t="s">
        <v>403</v>
      </c>
      <c r="MI64" t="s">
        <v>403</v>
      </c>
      <c r="MJ64" t="s">
        <v>403</v>
      </c>
      <c r="MK64" t="s">
        <v>403</v>
      </c>
      <c r="ML64">
        <v>410</v>
      </c>
      <c r="MM64">
        <v>7900</v>
      </c>
      <c r="MN64">
        <v>15900</v>
      </c>
      <c r="MO64">
        <v>24100</v>
      </c>
      <c r="MP64" t="s">
        <v>403</v>
      </c>
      <c r="MQ64" t="s">
        <v>403</v>
      </c>
      <c r="MR64" t="s">
        <v>403</v>
      </c>
      <c r="MS64" t="s">
        <v>403</v>
      </c>
      <c r="MT64" t="s">
        <v>403</v>
      </c>
      <c r="MU64" t="s">
        <v>403</v>
      </c>
      <c r="MV64" t="s">
        <v>403</v>
      </c>
      <c r="MW64" t="s">
        <v>403</v>
      </c>
      <c r="MX64">
        <v>500</v>
      </c>
      <c r="MY64">
        <v>10100</v>
      </c>
      <c r="MZ64">
        <v>19400</v>
      </c>
      <c r="NA64">
        <v>27400</v>
      </c>
      <c r="NB64" t="s">
        <v>403</v>
      </c>
      <c r="NC64" t="s">
        <v>403</v>
      </c>
      <c r="ND64" t="s">
        <v>403</v>
      </c>
      <c r="NE64" t="s">
        <v>403</v>
      </c>
      <c r="NF64" t="s">
        <v>403</v>
      </c>
      <c r="NG64" t="s">
        <v>403</v>
      </c>
      <c r="NH64" t="s">
        <v>403</v>
      </c>
      <c r="NI64" t="s">
        <v>403</v>
      </c>
      <c r="NJ64">
        <v>575</v>
      </c>
      <c r="NK64">
        <v>9900</v>
      </c>
      <c r="NL64">
        <v>20600</v>
      </c>
      <c r="NM64">
        <v>29800</v>
      </c>
      <c r="NN64" t="s">
        <v>403</v>
      </c>
      <c r="NO64" t="s">
        <v>403</v>
      </c>
      <c r="NP64" t="s">
        <v>403</v>
      </c>
      <c r="NQ64" t="s">
        <v>403</v>
      </c>
      <c r="NR64" t="s">
        <v>403</v>
      </c>
      <c r="NS64" t="s">
        <v>403</v>
      </c>
      <c r="NT64" t="s">
        <v>403</v>
      </c>
      <c r="NU64" t="s">
        <v>403</v>
      </c>
      <c r="NV64">
        <v>835</v>
      </c>
      <c r="NW64">
        <v>9700</v>
      </c>
      <c r="NX64">
        <v>19800</v>
      </c>
      <c r="NY64">
        <v>31600</v>
      </c>
      <c r="NZ64" t="s">
        <v>403</v>
      </c>
      <c r="OA64" t="s">
        <v>403</v>
      </c>
      <c r="OB64" t="s">
        <v>403</v>
      </c>
      <c r="OC64" t="s">
        <v>403</v>
      </c>
      <c r="OD64" t="s">
        <v>403</v>
      </c>
      <c r="OE64" t="s">
        <v>403</v>
      </c>
      <c r="OF64" t="s">
        <v>403</v>
      </c>
      <c r="OG64" t="s">
        <v>403</v>
      </c>
      <c r="OH64">
        <v>270</v>
      </c>
      <c r="OI64">
        <v>7900</v>
      </c>
      <c r="OJ64">
        <v>15700</v>
      </c>
      <c r="OK64">
        <v>23500</v>
      </c>
      <c r="OL64" t="s">
        <v>403</v>
      </c>
      <c r="OM64" t="s">
        <v>403</v>
      </c>
      <c r="ON64" t="s">
        <v>403</v>
      </c>
      <c r="OO64" t="s">
        <v>403</v>
      </c>
      <c r="OP64" t="s">
        <v>403</v>
      </c>
      <c r="OQ64" t="s">
        <v>403</v>
      </c>
      <c r="OR64" t="s">
        <v>403</v>
      </c>
      <c r="OS64" t="s">
        <v>403</v>
      </c>
      <c r="OT64">
        <v>340</v>
      </c>
      <c r="OU64">
        <v>9300</v>
      </c>
      <c r="OV64">
        <v>17300</v>
      </c>
      <c r="OW64">
        <v>24200</v>
      </c>
      <c r="OX64" t="s">
        <v>403</v>
      </c>
      <c r="OY64" t="s">
        <v>403</v>
      </c>
      <c r="OZ64" t="s">
        <v>403</v>
      </c>
      <c r="PA64" t="s">
        <v>403</v>
      </c>
      <c r="PB64" t="s">
        <v>403</v>
      </c>
      <c r="PC64" t="s">
        <v>403</v>
      </c>
      <c r="PD64" t="s">
        <v>403</v>
      </c>
      <c r="PE64" t="s">
        <v>403</v>
      </c>
      <c r="PF64">
        <v>410</v>
      </c>
      <c r="PG64">
        <v>9400</v>
      </c>
      <c r="PH64">
        <v>19400</v>
      </c>
      <c r="PI64">
        <v>27600</v>
      </c>
      <c r="PJ64" t="s">
        <v>403</v>
      </c>
      <c r="PK64" t="s">
        <v>403</v>
      </c>
      <c r="PL64" t="s">
        <v>403</v>
      </c>
      <c r="PM64" t="s">
        <v>403</v>
      </c>
      <c r="PN64" t="s">
        <v>403</v>
      </c>
      <c r="PO64" t="s">
        <v>403</v>
      </c>
      <c r="PP64" t="s">
        <v>403</v>
      </c>
      <c r="PQ64" t="s">
        <v>403</v>
      </c>
      <c r="PR64">
        <v>570</v>
      </c>
      <c r="PS64">
        <v>8000</v>
      </c>
      <c r="PT64">
        <v>17600</v>
      </c>
      <c r="PU64">
        <v>28900</v>
      </c>
      <c r="PV64" t="s">
        <v>403</v>
      </c>
      <c r="PW64" t="s">
        <v>403</v>
      </c>
      <c r="PX64" t="s">
        <v>403</v>
      </c>
      <c r="PY64" t="s">
        <v>403</v>
      </c>
      <c r="PZ64" t="s">
        <v>403</v>
      </c>
      <c r="QA64" t="s">
        <v>403</v>
      </c>
      <c r="QB64" t="s">
        <v>403</v>
      </c>
      <c r="QC64" t="s">
        <v>403</v>
      </c>
      <c r="QD64">
        <v>140</v>
      </c>
      <c r="QE64">
        <v>8600</v>
      </c>
      <c r="QF64">
        <v>16900</v>
      </c>
      <c r="QG64">
        <v>24600</v>
      </c>
      <c r="QH64" t="s">
        <v>403</v>
      </c>
      <c r="QI64" t="s">
        <v>403</v>
      </c>
      <c r="QJ64" t="s">
        <v>403</v>
      </c>
      <c r="QK64" t="s">
        <v>403</v>
      </c>
      <c r="QL64" t="s">
        <v>403</v>
      </c>
      <c r="QM64" t="s">
        <v>403</v>
      </c>
      <c r="QN64" t="s">
        <v>403</v>
      </c>
      <c r="QO64" t="s">
        <v>403</v>
      </c>
      <c r="QP64">
        <v>160</v>
      </c>
      <c r="QQ64">
        <v>15000</v>
      </c>
      <c r="QR64">
        <v>25300</v>
      </c>
      <c r="QS64">
        <v>36000</v>
      </c>
      <c r="QT64" t="s">
        <v>403</v>
      </c>
      <c r="QU64" t="s">
        <v>403</v>
      </c>
      <c r="QV64" t="s">
        <v>403</v>
      </c>
      <c r="QW64" t="s">
        <v>403</v>
      </c>
      <c r="QX64" t="s">
        <v>403</v>
      </c>
      <c r="QY64" t="s">
        <v>403</v>
      </c>
      <c r="QZ64" t="s">
        <v>403</v>
      </c>
      <c r="RA64" t="s">
        <v>403</v>
      </c>
      <c r="RB64">
        <v>175</v>
      </c>
      <c r="RC64">
        <v>15800</v>
      </c>
      <c r="RD64">
        <v>27200</v>
      </c>
      <c r="RE64">
        <v>39900</v>
      </c>
      <c r="RF64" t="s">
        <v>403</v>
      </c>
      <c r="RG64" t="s">
        <v>403</v>
      </c>
      <c r="RH64" t="s">
        <v>403</v>
      </c>
      <c r="RI64" t="s">
        <v>403</v>
      </c>
      <c r="RJ64" t="s">
        <v>403</v>
      </c>
      <c r="RK64" t="s">
        <v>403</v>
      </c>
      <c r="RL64" t="s">
        <v>403</v>
      </c>
      <c r="RM64" t="s">
        <v>403</v>
      </c>
      <c r="RN64">
        <v>265</v>
      </c>
      <c r="RO64">
        <v>14200</v>
      </c>
      <c r="RP64">
        <v>25200</v>
      </c>
      <c r="RQ64">
        <v>35000</v>
      </c>
    </row>
    <row r="65" spans="2:485" x14ac:dyDescent="0.45">
      <c r="B65"/>
      <c r="E65" t="s">
        <v>2348</v>
      </c>
      <c r="F65" t="s">
        <v>2349</v>
      </c>
      <c r="G65" t="s">
        <v>2350</v>
      </c>
      <c r="H65" t="s">
        <v>2351</v>
      </c>
      <c r="I65" t="s">
        <v>2352</v>
      </c>
      <c r="J65" t="s">
        <v>2353</v>
      </c>
      <c r="K65" t="s">
        <v>2354</v>
      </c>
      <c r="L65" t="s">
        <v>2355</v>
      </c>
      <c r="M65" t="s">
        <v>2356</v>
      </c>
      <c r="N65" t="s">
        <v>2357</v>
      </c>
      <c r="O65" t="s">
        <v>2358</v>
      </c>
      <c r="P65" t="s">
        <v>2359</v>
      </c>
      <c r="Q65" t="s">
        <v>2360</v>
      </c>
      <c r="R65" t="s">
        <v>2361</v>
      </c>
      <c r="S65" t="s">
        <v>2362</v>
      </c>
      <c r="T65" t="s">
        <v>2363</v>
      </c>
      <c r="U65" t="s">
        <v>2364</v>
      </c>
      <c r="V65" t="s">
        <v>2365</v>
      </c>
      <c r="W65" t="s">
        <v>2366</v>
      </c>
      <c r="X65" t="s">
        <v>2367</v>
      </c>
      <c r="Y65" t="s">
        <v>2368</v>
      </c>
      <c r="Z65" t="s">
        <v>2369</v>
      </c>
      <c r="AA65" t="s">
        <v>2370</v>
      </c>
      <c r="AB65" t="s">
        <v>2371</v>
      </c>
      <c r="AC65" t="s">
        <v>2372</v>
      </c>
      <c r="AD65" t="s">
        <v>2373</v>
      </c>
      <c r="AE65" t="s">
        <v>2374</v>
      </c>
      <c r="AF65" t="s">
        <v>2375</v>
      </c>
      <c r="AG65" t="s">
        <v>2376</v>
      </c>
      <c r="AH65" t="s">
        <v>2377</v>
      </c>
      <c r="AI65" t="s">
        <v>2378</v>
      </c>
      <c r="AJ65" t="s">
        <v>2379</v>
      </c>
      <c r="AK65" t="s">
        <v>2380</v>
      </c>
      <c r="AL65" t="s">
        <v>2381</v>
      </c>
      <c r="AM65" t="s">
        <v>2382</v>
      </c>
      <c r="AN65" t="s">
        <v>2359</v>
      </c>
      <c r="AO65" t="s">
        <v>2383</v>
      </c>
      <c r="AP65" t="s">
        <v>403</v>
      </c>
      <c r="AQ65" t="s">
        <v>403</v>
      </c>
      <c r="AR65" t="s">
        <v>403</v>
      </c>
      <c r="AS65" t="s">
        <v>403</v>
      </c>
      <c r="AT65" t="s">
        <v>403</v>
      </c>
      <c r="AU65" t="s">
        <v>403</v>
      </c>
      <c r="AV65" t="s">
        <v>403</v>
      </c>
      <c r="AW65" t="s">
        <v>403</v>
      </c>
      <c r="AX65" t="s">
        <v>403</v>
      </c>
      <c r="AY65" t="s">
        <v>403</v>
      </c>
      <c r="AZ65" t="s">
        <v>403</v>
      </c>
      <c r="BA65" t="s">
        <v>403</v>
      </c>
      <c r="BB65">
        <v>5</v>
      </c>
      <c r="BC65">
        <v>19.2</v>
      </c>
      <c r="BD65">
        <v>5</v>
      </c>
      <c r="BE65">
        <v>34.6</v>
      </c>
      <c r="BF65">
        <v>23.1</v>
      </c>
      <c r="BG65">
        <v>0</v>
      </c>
      <c r="BH65">
        <v>23.1</v>
      </c>
      <c r="BI65">
        <v>23.1</v>
      </c>
      <c r="BJ65" t="s">
        <v>403</v>
      </c>
      <c r="BK65" t="s">
        <v>403</v>
      </c>
      <c r="BL65" t="s">
        <v>403</v>
      </c>
      <c r="BM65" t="s">
        <v>403</v>
      </c>
      <c r="BN65">
        <v>5</v>
      </c>
      <c r="BO65">
        <v>34.200000000000003</v>
      </c>
      <c r="BP65">
        <v>5</v>
      </c>
      <c r="BQ65">
        <v>57.7</v>
      </c>
      <c r="BR65">
        <v>0</v>
      </c>
      <c r="BS65">
        <v>0</v>
      </c>
      <c r="BT65">
        <v>0</v>
      </c>
      <c r="BU65">
        <v>8.1999999999999993</v>
      </c>
      <c r="BV65" t="s">
        <v>403</v>
      </c>
      <c r="BW65" t="s">
        <v>403</v>
      </c>
      <c r="BX65" t="s">
        <v>403</v>
      </c>
      <c r="BY65" t="s">
        <v>403</v>
      </c>
      <c r="BZ65">
        <v>10</v>
      </c>
      <c r="CA65">
        <v>26</v>
      </c>
      <c r="CB65">
        <v>10</v>
      </c>
      <c r="CC65">
        <v>41.1</v>
      </c>
      <c r="CD65">
        <v>0</v>
      </c>
      <c r="CE65">
        <v>24.7</v>
      </c>
      <c r="CF65">
        <v>32.9</v>
      </c>
      <c r="CG65">
        <v>32.9</v>
      </c>
      <c r="CH65" t="s">
        <v>403</v>
      </c>
      <c r="CI65" t="s">
        <v>403</v>
      </c>
      <c r="CJ65" t="s">
        <v>403</v>
      </c>
      <c r="CK65" t="s">
        <v>403</v>
      </c>
      <c r="CL65" t="s">
        <v>403</v>
      </c>
      <c r="CM65" t="s">
        <v>403</v>
      </c>
      <c r="CN65" t="s">
        <v>403</v>
      </c>
      <c r="CO65" t="s">
        <v>403</v>
      </c>
      <c r="CP65" t="s">
        <v>403</v>
      </c>
      <c r="CQ65" t="s">
        <v>403</v>
      </c>
      <c r="CR65" t="s">
        <v>403</v>
      </c>
      <c r="CS65" t="s">
        <v>403</v>
      </c>
      <c r="CT65" t="s">
        <v>403</v>
      </c>
      <c r="CU65" t="s">
        <v>403</v>
      </c>
      <c r="CV65" t="s">
        <v>403</v>
      </c>
      <c r="CW65" t="s">
        <v>403</v>
      </c>
      <c r="CX65">
        <v>5</v>
      </c>
      <c r="CY65">
        <v>19.2</v>
      </c>
      <c r="CZ65">
        <v>5</v>
      </c>
      <c r="DA65">
        <v>34.6</v>
      </c>
      <c r="DB65">
        <v>23.1</v>
      </c>
      <c r="DC65">
        <v>0</v>
      </c>
      <c r="DD65">
        <v>23.1</v>
      </c>
      <c r="DE65">
        <v>23.1</v>
      </c>
      <c r="DF65" t="s">
        <v>403</v>
      </c>
      <c r="DG65" t="s">
        <v>403</v>
      </c>
      <c r="DH65" t="s">
        <v>403</v>
      </c>
      <c r="DI65" t="s">
        <v>403</v>
      </c>
      <c r="DJ65">
        <v>5</v>
      </c>
      <c r="DK65">
        <v>45.4</v>
      </c>
      <c r="DL65">
        <v>0</v>
      </c>
      <c r="DM65">
        <v>43.8</v>
      </c>
      <c r="DN65">
        <v>0</v>
      </c>
      <c r="DO65">
        <v>0</v>
      </c>
      <c r="DP65">
        <v>0</v>
      </c>
      <c r="DQ65">
        <v>10.9</v>
      </c>
      <c r="DR65" t="s">
        <v>403</v>
      </c>
      <c r="DS65" t="s">
        <v>403</v>
      </c>
      <c r="DT65" t="s">
        <v>403</v>
      </c>
      <c r="DU65" t="s">
        <v>403</v>
      </c>
      <c r="DV65">
        <v>10</v>
      </c>
      <c r="DW65">
        <v>33.299999999999997</v>
      </c>
      <c r="DX65">
        <v>5</v>
      </c>
      <c r="DY65">
        <v>41.7</v>
      </c>
      <c r="DZ65">
        <v>0</v>
      </c>
      <c r="EA65">
        <v>12.5</v>
      </c>
      <c r="EB65">
        <v>25</v>
      </c>
      <c r="EC65">
        <v>25</v>
      </c>
      <c r="ED65" t="s">
        <v>403</v>
      </c>
      <c r="EE65" t="s">
        <v>403</v>
      </c>
      <c r="EF65" t="s">
        <v>403</v>
      </c>
      <c r="EG65" t="s">
        <v>403</v>
      </c>
      <c r="EH65" t="s">
        <v>403</v>
      </c>
      <c r="EI65" t="s">
        <v>403</v>
      </c>
      <c r="EJ65" t="s">
        <v>403</v>
      </c>
      <c r="EK65" t="s">
        <v>403</v>
      </c>
      <c r="EL65" t="s">
        <v>403</v>
      </c>
      <c r="EM65" t="s">
        <v>403</v>
      </c>
      <c r="EN65" t="s">
        <v>403</v>
      </c>
      <c r="EO65" t="s">
        <v>403</v>
      </c>
      <c r="EP65" t="s">
        <v>403</v>
      </c>
      <c r="EQ65" t="s">
        <v>403</v>
      </c>
      <c r="ER65" t="s">
        <v>403</v>
      </c>
      <c r="ES65" t="s">
        <v>403</v>
      </c>
      <c r="ET65" t="e">
        <v>#N/A</v>
      </c>
      <c r="EU65" t="e">
        <v>#N/A</v>
      </c>
      <c r="EV65" t="e">
        <v>#N/A</v>
      </c>
      <c r="EW65" t="e">
        <v>#N/A</v>
      </c>
      <c r="EX65" t="e">
        <v>#N/A</v>
      </c>
      <c r="EY65" t="e">
        <v>#N/A</v>
      </c>
      <c r="EZ65" t="e">
        <v>#N/A</v>
      </c>
      <c r="FA65" t="e">
        <v>#N/A</v>
      </c>
      <c r="FB65" t="e">
        <v>#N/A</v>
      </c>
      <c r="FC65" t="e">
        <v>#N/A</v>
      </c>
      <c r="FD65" t="e">
        <v>#N/A</v>
      </c>
      <c r="FE65" t="e">
        <v>#N/A</v>
      </c>
      <c r="FF65" t="s">
        <v>403</v>
      </c>
      <c r="FG65" t="s">
        <v>403</v>
      </c>
      <c r="FH65" t="s">
        <v>403</v>
      </c>
      <c r="FI65" t="s">
        <v>403</v>
      </c>
      <c r="FJ65" t="s">
        <v>403</v>
      </c>
      <c r="FK65" t="s">
        <v>403</v>
      </c>
      <c r="FL65" t="s">
        <v>403</v>
      </c>
      <c r="FM65" t="s">
        <v>403</v>
      </c>
      <c r="FN65" t="s">
        <v>403</v>
      </c>
      <c r="FO65" t="s">
        <v>403</v>
      </c>
      <c r="FP65" t="s">
        <v>403</v>
      </c>
      <c r="FQ65" t="s">
        <v>403</v>
      </c>
      <c r="FR65">
        <v>5</v>
      </c>
      <c r="FS65">
        <v>12</v>
      </c>
      <c r="FT65">
        <v>5</v>
      </c>
      <c r="FU65">
        <v>40</v>
      </c>
      <c r="FV65">
        <v>0</v>
      </c>
      <c r="FW65">
        <v>48</v>
      </c>
      <c r="FX65">
        <v>48</v>
      </c>
      <c r="FY65">
        <v>48</v>
      </c>
      <c r="FZ65" t="s">
        <v>403</v>
      </c>
      <c r="GA65" t="s">
        <v>403</v>
      </c>
      <c r="GB65" t="s">
        <v>403</v>
      </c>
      <c r="GC65" t="s">
        <v>403</v>
      </c>
      <c r="GD65">
        <v>10</v>
      </c>
      <c r="GE65">
        <v>16.399999999999999</v>
      </c>
      <c r="GF65">
        <v>10</v>
      </c>
      <c r="GG65">
        <v>30.9</v>
      </c>
      <c r="GH65">
        <v>0</v>
      </c>
      <c r="GI65">
        <v>0</v>
      </c>
      <c r="GJ65">
        <v>16.399999999999999</v>
      </c>
      <c r="GK65">
        <v>52.7</v>
      </c>
      <c r="GL65" t="s">
        <v>403</v>
      </c>
      <c r="GM65" t="s">
        <v>403</v>
      </c>
      <c r="GN65" t="s">
        <v>403</v>
      </c>
      <c r="GO65" t="s">
        <v>403</v>
      </c>
      <c r="GP65">
        <v>5</v>
      </c>
      <c r="GQ65">
        <v>100</v>
      </c>
      <c r="GR65">
        <v>0</v>
      </c>
      <c r="GS65">
        <v>0</v>
      </c>
      <c r="GT65">
        <v>0</v>
      </c>
      <c r="GU65">
        <v>0</v>
      </c>
      <c r="GV65">
        <v>0</v>
      </c>
      <c r="GW65">
        <v>0</v>
      </c>
      <c r="GX65" t="s">
        <v>403</v>
      </c>
      <c r="GY65" t="s">
        <v>403</v>
      </c>
      <c r="GZ65" t="s">
        <v>403</v>
      </c>
      <c r="HA65" t="s">
        <v>403</v>
      </c>
      <c r="HB65" t="s">
        <v>403</v>
      </c>
      <c r="HC65" t="s">
        <v>403</v>
      </c>
      <c r="HD65" t="s">
        <v>403</v>
      </c>
      <c r="HE65" t="s">
        <v>403</v>
      </c>
      <c r="HF65" t="s">
        <v>403</v>
      </c>
      <c r="HG65" t="s">
        <v>403</v>
      </c>
      <c r="HH65" t="s">
        <v>403</v>
      </c>
      <c r="HI65" t="s">
        <v>403</v>
      </c>
      <c r="HJ65" t="s">
        <v>403</v>
      </c>
      <c r="HK65" t="s">
        <v>403</v>
      </c>
      <c r="HL65" t="s">
        <v>403</v>
      </c>
      <c r="HM65" t="s">
        <v>403</v>
      </c>
      <c r="HN65">
        <v>10</v>
      </c>
      <c r="HO65">
        <v>15.6</v>
      </c>
      <c r="HP65">
        <v>10</v>
      </c>
      <c r="HQ65">
        <v>46.9</v>
      </c>
      <c r="HR65">
        <v>0</v>
      </c>
      <c r="HS65">
        <v>32.799999999999997</v>
      </c>
      <c r="HT65">
        <v>32.799999999999997</v>
      </c>
      <c r="HU65">
        <v>37.5</v>
      </c>
      <c r="HV65" t="s">
        <v>403</v>
      </c>
      <c r="HW65" t="s">
        <v>403</v>
      </c>
      <c r="HX65" t="s">
        <v>403</v>
      </c>
      <c r="HY65" t="s">
        <v>403</v>
      </c>
      <c r="HZ65">
        <v>5</v>
      </c>
      <c r="IA65">
        <v>8.8000000000000007</v>
      </c>
      <c r="IB65">
        <v>5</v>
      </c>
      <c r="IC65">
        <v>32.299999999999997</v>
      </c>
      <c r="ID65">
        <v>0</v>
      </c>
      <c r="IE65">
        <v>0</v>
      </c>
      <c r="IF65">
        <v>8.8000000000000007</v>
      </c>
      <c r="IG65">
        <v>58.8</v>
      </c>
      <c r="IH65" t="s">
        <v>403</v>
      </c>
      <c r="II65" t="s">
        <v>403</v>
      </c>
      <c r="IJ65" t="s">
        <v>403</v>
      </c>
      <c r="IK65" t="s">
        <v>403</v>
      </c>
      <c r="IL65">
        <v>5</v>
      </c>
      <c r="IM65">
        <v>100</v>
      </c>
      <c r="IN65">
        <v>0</v>
      </c>
      <c r="IO65">
        <v>0</v>
      </c>
      <c r="IP65">
        <v>0</v>
      </c>
      <c r="IQ65">
        <v>0</v>
      </c>
      <c r="IR65">
        <v>0</v>
      </c>
      <c r="IS65">
        <v>0</v>
      </c>
      <c r="IT65" t="s">
        <v>403</v>
      </c>
      <c r="IU65" t="s">
        <v>403</v>
      </c>
      <c r="IV65" t="s">
        <v>403</v>
      </c>
      <c r="IW65" t="s">
        <v>403</v>
      </c>
      <c r="IX65" t="s">
        <v>403</v>
      </c>
      <c r="IY65" t="s">
        <v>403</v>
      </c>
      <c r="IZ65" t="s">
        <v>403</v>
      </c>
      <c r="JA65" t="s">
        <v>403</v>
      </c>
      <c r="JB65" t="s">
        <v>403</v>
      </c>
      <c r="JC65" t="s">
        <v>403</v>
      </c>
      <c r="JD65" t="s">
        <v>403</v>
      </c>
      <c r="JE65" t="s">
        <v>403</v>
      </c>
      <c r="JF65" t="s">
        <v>403</v>
      </c>
      <c r="JG65" t="s">
        <v>403</v>
      </c>
      <c r="JH65" t="s">
        <v>403</v>
      </c>
      <c r="JI65" t="s">
        <v>403</v>
      </c>
      <c r="JJ65">
        <v>5</v>
      </c>
      <c r="JK65">
        <v>25</v>
      </c>
      <c r="JL65">
        <v>5</v>
      </c>
      <c r="JM65">
        <v>30</v>
      </c>
      <c r="JN65">
        <v>0</v>
      </c>
      <c r="JO65">
        <v>37.5</v>
      </c>
      <c r="JP65">
        <v>37.5</v>
      </c>
      <c r="JQ65">
        <v>45</v>
      </c>
      <c r="JR65" t="s">
        <v>403</v>
      </c>
      <c r="JS65" t="s">
        <v>403</v>
      </c>
      <c r="JT65" t="s">
        <v>403</v>
      </c>
      <c r="JU65" t="s">
        <v>403</v>
      </c>
      <c r="JV65">
        <v>5</v>
      </c>
      <c r="JW65">
        <v>28.6</v>
      </c>
      <c r="JX65">
        <v>0</v>
      </c>
      <c r="JY65">
        <v>28.6</v>
      </c>
      <c r="JZ65">
        <v>0</v>
      </c>
      <c r="KA65">
        <v>0</v>
      </c>
      <c r="KB65">
        <v>28.6</v>
      </c>
      <c r="KC65">
        <v>42.9</v>
      </c>
      <c r="KD65" t="s">
        <v>403</v>
      </c>
      <c r="KE65" t="s">
        <v>403</v>
      </c>
      <c r="KF65" t="s">
        <v>403</v>
      </c>
      <c r="KG65" t="s">
        <v>403</v>
      </c>
      <c r="KH65" t="e">
        <v>#N/A</v>
      </c>
      <c r="KI65" t="e">
        <v>#N/A</v>
      </c>
      <c r="KJ65" t="e">
        <v>#N/A</v>
      </c>
      <c r="KK65" t="e">
        <v>#N/A</v>
      </c>
      <c r="KL65" t="e">
        <v>#N/A</v>
      </c>
      <c r="KM65" t="e">
        <v>#N/A</v>
      </c>
      <c r="KN65" t="e">
        <v>#N/A</v>
      </c>
      <c r="KO65" t="e">
        <v>#N/A</v>
      </c>
      <c r="KP65" t="e">
        <v>#N/A</v>
      </c>
      <c r="KQ65" t="e">
        <v>#N/A</v>
      </c>
      <c r="KR65" t="e">
        <v>#N/A</v>
      </c>
      <c r="KS65" t="e">
        <v>#N/A</v>
      </c>
      <c r="KT65" t="e">
        <v>#N/A</v>
      </c>
      <c r="KU65" t="e">
        <v>#N/A</v>
      </c>
      <c r="KV65" t="e">
        <v>#N/A</v>
      </c>
      <c r="KW65" t="e">
        <v>#N/A</v>
      </c>
      <c r="KX65" t="e">
        <v>#N/A</v>
      </c>
      <c r="KY65" t="e">
        <v>#N/A</v>
      </c>
      <c r="KZ65" t="e">
        <v>#N/A</v>
      </c>
      <c r="LA65" t="e">
        <v>#N/A</v>
      </c>
      <c r="LB65" t="e">
        <v>#N/A</v>
      </c>
      <c r="LC65" t="e">
        <v>#N/A</v>
      </c>
      <c r="LD65" t="e">
        <v>#N/A</v>
      </c>
      <c r="LE65" t="e">
        <v>#N/A</v>
      </c>
      <c r="LF65">
        <v>5</v>
      </c>
      <c r="LG65">
        <v>0</v>
      </c>
      <c r="LH65">
        <v>5</v>
      </c>
      <c r="LI65">
        <v>75</v>
      </c>
      <c r="LJ65">
        <v>0</v>
      </c>
      <c r="LK65">
        <v>25</v>
      </c>
      <c r="LL65">
        <v>25</v>
      </c>
      <c r="LM65">
        <v>25</v>
      </c>
      <c r="LN65" t="s">
        <v>403</v>
      </c>
      <c r="LO65" t="s">
        <v>403</v>
      </c>
      <c r="LP65" t="s">
        <v>403</v>
      </c>
      <c r="LQ65" t="s">
        <v>403</v>
      </c>
      <c r="LR65">
        <v>5</v>
      </c>
      <c r="LS65">
        <v>19.2</v>
      </c>
      <c r="LT65">
        <v>5</v>
      </c>
      <c r="LU65">
        <v>34.6</v>
      </c>
      <c r="LV65">
        <v>0</v>
      </c>
      <c r="LW65">
        <v>0</v>
      </c>
      <c r="LX65">
        <v>46.2</v>
      </c>
      <c r="LY65">
        <v>46.2</v>
      </c>
      <c r="LZ65" t="s">
        <v>403</v>
      </c>
      <c r="MA65" t="s">
        <v>403</v>
      </c>
      <c r="MB65" t="s">
        <v>403</v>
      </c>
      <c r="MC65" t="s">
        <v>403</v>
      </c>
      <c r="MD65">
        <v>5</v>
      </c>
      <c r="ME65">
        <v>19.2</v>
      </c>
      <c r="MF65">
        <v>5</v>
      </c>
      <c r="MG65">
        <v>34.6</v>
      </c>
      <c r="MH65">
        <v>0</v>
      </c>
      <c r="MI65">
        <v>0</v>
      </c>
      <c r="MJ65">
        <v>46.2</v>
      </c>
      <c r="MK65">
        <v>46.2</v>
      </c>
      <c r="ML65" t="s">
        <v>403</v>
      </c>
      <c r="MM65" t="s">
        <v>403</v>
      </c>
      <c r="MN65" t="s">
        <v>403</v>
      </c>
      <c r="MO65" t="s">
        <v>403</v>
      </c>
      <c r="MP65">
        <v>5</v>
      </c>
      <c r="MQ65">
        <v>24.8</v>
      </c>
      <c r="MR65">
        <v>5</v>
      </c>
      <c r="MS65">
        <v>57.7</v>
      </c>
      <c r="MT65">
        <v>0</v>
      </c>
      <c r="MU65">
        <v>0</v>
      </c>
      <c r="MV65">
        <v>0</v>
      </c>
      <c r="MW65">
        <v>17.600000000000001</v>
      </c>
      <c r="MX65" t="s">
        <v>403</v>
      </c>
      <c r="MY65" t="s">
        <v>403</v>
      </c>
      <c r="MZ65" t="s">
        <v>403</v>
      </c>
      <c r="NA65" t="s">
        <v>403</v>
      </c>
      <c r="NB65">
        <v>5</v>
      </c>
      <c r="NC65">
        <v>58.3</v>
      </c>
      <c r="ND65">
        <v>0</v>
      </c>
      <c r="NE65">
        <v>16.7</v>
      </c>
      <c r="NF65">
        <v>0</v>
      </c>
      <c r="NG65">
        <v>8.3000000000000007</v>
      </c>
      <c r="NH65">
        <v>8.3000000000000007</v>
      </c>
      <c r="NI65">
        <v>25</v>
      </c>
      <c r="NJ65" t="s">
        <v>403</v>
      </c>
      <c r="NK65" t="s">
        <v>403</v>
      </c>
      <c r="NL65" t="s">
        <v>403</v>
      </c>
      <c r="NM65" t="s">
        <v>403</v>
      </c>
      <c r="NN65">
        <v>30</v>
      </c>
      <c r="NO65">
        <v>63.3</v>
      </c>
      <c r="NP65">
        <v>10</v>
      </c>
      <c r="NQ65">
        <v>21.3</v>
      </c>
      <c r="NR65">
        <v>0</v>
      </c>
      <c r="NS65">
        <v>11.8</v>
      </c>
      <c r="NT65">
        <v>11.8</v>
      </c>
      <c r="NU65">
        <v>15.4</v>
      </c>
      <c r="NV65" t="s">
        <v>403</v>
      </c>
      <c r="NW65" t="s">
        <v>403</v>
      </c>
      <c r="NX65" t="s">
        <v>403</v>
      </c>
      <c r="NY65" t="s">
        <v>403</v>
      </c>
      <c r="NZ65">
        <v>5</v>
      </c>
      <c r="OA65">
        <v>19.2</v>
      </c>
      <c r="OB65">
        <v>5</v>
      </c>
      <c r="OC65">
        <v>34.6</v>
      </c>
      <c r="OD65">
        <v>0</v>
      </c>
      <c r="OE65">
        <v>0</v>
      </c>
      <c r="OF65">
        <v>46.2</v>
      </c>
      <c r="OG65">
        <v>46.2</v>
      </c>
      <c r="OH65" t="s">
        <v>403</v>
      </c>
      <c r="OI65" t="s">
        <v>403</v>
      </c>
      <c r="OJ65" t="s">
        <v>403</v>
      </c>
      <c r="OK65" t="s">
        <v>403</v>
      </c>
      <c r="OL65">
        <v>5</v>
      </c>
      <c r="OM65">
        <v>32.9</v>
      </c>
      <c r="ON65">
        <v>0</v>
      </c>
      <c r="OO65">
        <v>43.8</v>
      </c>
      <c r="OP65">
        <v>0</v>
      </c>
      <c r="OQ65">
        <v>0</v>
      </c>
      <c r="OR65">
        <v>0</v>
      </c>
      <c r="OS65">
        <v>23.4</v>
      </c>
      <c r="OT65" t="s">
        <v>403</v>
      </c>
      <c r="OU65" t="s">
        <v>403</v>
      </c>
      <c r="OV65" t="s">
        <v>403</v>
      </c>
      <c r="OW65" t="s">
        <v>403</v>
      </c>
      <c r="OX65">
        <v>5</v>
      </c>
      <c r="OY65">
        <v>28.6</v>
      </c>
      <c r="OZ65">
        <v>0</v>
      </c>
      <c r="PA65">
        <v>28.6</v>
      </c>
      <c r="PB65">
        <v>0</v>
      </c>
      <c r="PC65">
        <v>14.3</v>
      </c>
      <c r="PD65">
        <v>14.3</v>
      </c>
      <c r="PE65">
        <v>42.9</v>
      </c>
      <c r="PF65" t="s">
        <v>403</v>
      </c>
      <c r="PG65" t="s">
        <v>403</v>
      </c>
      <c r="PH65" t="s">
        <v>403</v>
      </c>
      <c r="PI65" t="s">
        <v>403</v>
      </c>
      <c r="PJ65">
        <v>25</v>
      </c>
      <c r="PK65">
        <v>70.2</v>
      </c>
      <c r="PL65">
        <v>5</v>
      </c>
      <c r="PM65">
        <v>17</v>
      </c>
      <c r="PN65">
        <v>0</v>
      </c>
      <c r="PO65">
        <v>12.8</v>
      </c>
      <c r="PP65">
        <v>12.8</v>
      </c>
      <c r="PQ65">
        <v>12.8</v>
      </c>
      <c r="PR65" t="s">
        <v>403</v>
      </c>
      <c r="PS65" t="s">
        <v>403</v>
      </c>
      <c r="PT65" t="s">
        <v>403</v>
      </c>
      <c r="PU65" t="s">
        <v>403</v>
      </c>
      <c r="PV65" t="e">
        <v>#N/A</v>
      </c>
      <c r="PW65" t="e">
        <v>#N/A</v>
      </c>
      <c r="PX65" t="e">
        <v>#N/A</v>
      </c>
      <c r="PY65" t="e">
        <v>#N/A</v>
      </c>
      <c r="PZ65" t="e">
        <v>#N/A</v>
      </c>
      <c r="QA65" t="e">
        <v>#N/A</v>
      </c>
      <c r="QB65" t="e">
        <v>#N/A</v>
      </c>
      <c r="QC65" t="e">
        <v>#N/A</v>
      </c>
      <c r="QD65" t="e">
        <v>#N/A</v>
      </c>
      <c r="QE65" t="e">
        <v>#N/A</v>
      </c>
      <c r="QF65" t="e">
        <v>#N/A</v>
      </c>
      <c r="QG65" t="e">
        <v>#N/A</v>
      </c>
      <c r="QH65" t="s">
        <v>403</v>
      </c>
      <c r="QI65" t="s">
        <v>403</v>
      </c>
      <c r="QJ65" t="s">
        <v>403</v>
      </c>
      <c r="QK65" t="s">
        <v>403</v>
      </c>
      <c r="QL65" t="s">
        <v>403</v>
      </c>
      <c r="QM65" t="s">
        <v>403</v>
      </c>
      <c r="QN65" t="s">
        <v>403</v>
      </c>
      <c r="QO65" t="s">
        <v>403</v>
      </c>
      <c r="QP65" t="s">
        <v>403</v>
      </c>
      <c r="QQ65" t="s">
        <v>403</v>
      </c>
      <c r="QR65" t="s">
        <v>403</v>
      </c>
      <c r="QS65" t="s">
        <v>403</v>
      </c>
      <c r="QT65" t="s">
        <v>403</v>
      </c>
      <c r="QU65" t="s">
        <v>403</v>
      </c>
      <c r="QV65" t="s">
        <v>403</v>
      </c>
      <c r="QW65" t="s">
        <v>403</v>
      </c>
      <c r="QX65" t="s">
        <v>403</v>
      </c>
      <c r="QY65" t="s">
        <v>403</v>
      </c>
      <c r="QZ65" t="s">
        <v>403</v>
      </c>
      <c r="RA65" t="s">
        <v>403</v>
      </c>
      <c r="RB65" t="s">
        <v>403</v>
      </c>
      <c r="RC65" t="s">
        <v>403</v>
      </c>
      <c r="RD65" t="s">
        <v>403</v>
      </c>
      <c r="RE65" t="s">
        <v>403</v>
      </c>
      <c r="RF65">
        <v>5</v>
      </c>
      <c r="RG65">
        <v>28.6</v>
      </c>
      <c r="RH65">
        <v>5</v>
      </c>
      <c r="RI65">
        <v>42.9</v>
      </c>
      <c r="RJ65">
        <v>0</v>
      </c>
      <c r="RK65">
        <v>7.1</v>
      </c>
      <c r="RL65">
        <v>7.1</v>
      </c>
      <c r="RM65">
        <v>28.6</v>
      </c>
      <c r="RN65" t="s">
        <v>403</v>
      </c>
      <c r="RO65" t="s">
        <v>403</v>
      </c>
      <c r="RP65" t="s">
        <v>403</v>
      </c>
      <c r="RQ65" t="s">
        <v>403</v>
      </c>
    </row>
    <row r="66" spans="2:485" x14ac:dyDescent="0.45">
      <c r="B66"/>
      <c r="E66" t="s">
        <v>2384</v>
      </c>
      <c r="F66" t="s">
        <v>2385</v>
      </c>
      <c r="G66" t="s">
        <v>2386</v>
      </c>
      <c r="H66" t="s">
        <v>2387</v>
      </c>
      <c r="I66" t="s">
        <v>2388</v>
      </c>
      <c r="J66" t="s">
        <v>2389</v>
      </c>
      <c r="K66" t="s">
        <v>2390</v>
      </c>
      <c r="L66" t="s">
        <v>2391</v>
      </c>
      <c r="M66" t="s">
        <v>2392</v>
      </c>
      <c r="N66" t="s">
        <v>2393</v>
      </c>
      <c r="O66" t="s">
        <v>2394</v>
      </c>
      <c r="P66" t="s">
        <v>2395</v>
      </c>
      <c r="Q66" t="s">
        <v>2396</v>
      </c>
      <c r="R66" t="s">
        <v>2397</v>
      </c>
      <c r="S66" t="s">
        <v>2398</v>
      </c>
      <c r="T66" t="s">
        <v>2399</v>
      </c>
      <c r="U66" t="s">
        <v>2400</v>
      </c>
      <c r="V66" t="s">
        <v>2401</v>
      </c>
      <c r="W66" t="s">
        <v>2402</v>
      </c>
      <c r="X66" t="s">
        <v>2403</v>
      </c>
      <c r="Y66" t="s">
        <v>2404</v>
      </c>
      <c r="Z66" t="s">
        <v>2405</v>
      </c>
      <c r="AA66" t="s">
        <v>2406</v>
      </c>
      <c r="AB66" t="s">
        <v>2407</v>
      </c>
      <c r="AC66" t="s">
        <v>2408</v>
      </c>
      <c r="AD66" t="s">
        <v>2409</v>
      </c>
      <c r="AE66" t="s">
        <v>2410</v>
      </c>
      <c r="AF66" t="s">
        <v>2411</v>
      </c>
      <c r="AG66" t="s">
        <v>2412</v>
      </c>
      <c r="AH66" t="s">
        <v>2413</v>
      </c>
      <c r="AI66" t="s">
        <v>2414</v>
      </c>
      <c r="AJ66" t="s">
        <v>2415</v>
      </c>
      <c r="AK66" t="s">
        <v>2416</v>
      </c>
      <c r="AL66" t="s">
        <v>2417</v>
      </c>
      <c r="AM66" t="s">
        <v>2418</v>
      </c>
      <c r="AN66" t="s">
        <v>2395</v>
      </c>
      <c r="AO66" t="s">
        <v>2419</v>
      </c>
      <c r="AP66">
        <v>320</v>
      </c>
      <c r="AQ66">
        <v>15.8</v>
      </c>
      <c r="AR66">
        <v>270</v>
      </c>
      <c r="AS66">
        <v>15.3</v>
      </c>
      <c r="AT66">
        <v>5.4</v>
      </c>
      <c r="AU66">
        <v>25.9</v>
      </c>
      <c r="AV66">
        <v>43.1</v>
      </c>
      <c r="AW66">
        <v>63.6</v>
      </c>
      <c r="AX66">
        <v>75</v>
      </c>
      <c r="AY66">
        <v>14800</v>
      </c>
      <c r="AZ66">
        <v>18400</v>
      </c>
      <c r="BA66">
        <v>23900</v>
      </c>
      <c r="BB66">
        <v>330</v>
      </c>
      <c r="BC66">
        <v>21.6</v>
      </c>
      <c r="BD66">
        <v>260</v>
      </c>
      <c r="BE66">
        <v>28</v>
      </c>
      <c r="BF66">
        <v>5.4</v>
      </c>
      <c r="BG66">
        <v>31.8</v>
      </c>
      <c r="BH66">
        <v>39.6</v>
      </c>
      <c r="BI66">
        <v>45</v>
      </c>
      <c r="BJ66">
        <v>100</v>
      </c>
      <c r="BK66">
        <v>18600</v>
      </c>
      <c r="BL66">
        <v>24200</v>
      </c>
      <c r="BM66">
        <v>29100</v>
      </c>
      <c r="BN66">
        <v>255</v>
      </c>
      <c r="BO66">
        <v>26</v>
      </c>
      <c r="BP66">
        <v>190</v>
      </c>
      <c r="BQ66">
        <v>31</v>
      </c>
      <c r="BR66">
        <v>4.9000000000000004</v>
      </c>
      <c r="BS66">
        <v>29.8</v>
      </c>
      <c r="BT66">
        <v>34.200000000000003</v>
      </c>
      <c r="BU66">
        <v>38</v>
      </c>
      <c r="BV66">
        <v>70</v>
      </c>
      <c r="BW66">
        <v>16600</v>
      </c>
      <c r="BX66">
        <v>26000</v>
      </c>
      <c r="BY66">
        <v>33200</v>
      </c>
      <c r="BZ66">
        <v>225</v>
      </c>
      <c r="CA66">
        <v>41.2</v>
      </c>
      <c r="CB66">
        <v>130</v>
      </c>
      <c r="CC66">
        <v>28.2</v>
      </c>
      <c r="CD66">
        <v>2.4</v>
      </c>
      <c r="CE66">
        <v>25.8</v>
      </c>
      <c r="CF66">
        <v>27.1</v>
      </c>
      <c r="CG66">
        <v>28.2</v>
      </c>
      <c r="CH66">
        <v>50</v>
      </c>
      <c r="CI66">
        <v>18700</v>
      </c>
      <c r="CJ66">
        <v>28900</v>
      </c>
      <c r="CK66">
        <v>42900</v>
      </c>
      <c r="CL66">
        <v>235</v>
      </c>
      <c r="CM66">
        <v>15.2</v>
      </c>
      <c r="CN66">
        <v>200</v>
      </c>
      <c r="CO66">
        <v>15.4</v>
      </c>
      <c r="CP66">
        <v>4.0999999999999996</v>
      </c>
      <c r="CQ66">
        <v>28.5</v>
      </c>
      <c r="CR66">
        <v>45.9</v>
      </c>
      <c r="CS66">
        <v>65.3</v>
      </c>
      <c r="CT66">
        <v>60</v>
      </c>
      <c r="CU66">
        <v>14700</v>
      </c>
      <c r="CV66">
        <v>18100</v>
      </c>
      <c r="CW66">
        <v>23700</v>
      </c>
      <c r="CX66">
        <v>245</v>
      </c>
      <c r="CY66">
        <v>22.1</v>
      </c>
      <c r="CZ66">
        <v>190</v>
      </c>
      <c r="DA66">
        <v>26.2</v>
      </c>
      <c r="DB66">
        <v>7</v>
      </c>
      <c r="DC66">
        <v>32.5</v>
      </c>
      <c r="DD66">
        <v>39.5</v>
      </c>
      <c r="DE66">
        <v>44.7</v>
      </c>
      <c r="DF66">
        <v>75</v>
      </c>
      <c r="DG66">
        <v>18700</v>
      </c>
      <c r="DH66">
        <v>23000</v>
      </c>
      <c r="DI66">
        <v>28200</v>
      </c>
      <c r="DJ66">
        <v>205</v>
      </c>
      <c r="DK66">
        <v>23.8</v>
      </c>
      <c r="DL66">
        <v>155</v>
      </c>
      <c r="DM66">
        <v>32</v>
      </c>
      <c r="DN66">
        <v>5.8</v>
      </c>
      <c r="DO66">
        <v>30.9</v>
      </c>
      <c r="DP66">
        <v>35.5</v>
      </c>
      <c r="DQ66">
        <v>38.5</v>
      </c>
      <c r="DR66">
        <v>55</v>
      </c>
      <c r="DS66">
        <v>16700</v>
      </c>
      <c r="DT66">
        <v>26000</v>
      </c>
      <c r="DU66">
        <v>33800</v>
      </c>
      <c r="DV66">
        <v>165</v>
      </c>
      <c r="DW66">
        <v>37.6</v>
      </c>
      <c r="DX66">
        <v>100</v>
      </c>
      <c r="DY66">
        <v>30.3</v>
      </c>
      <c r="DZ66">
        <v>2.2999999999999998</v>
      </c>
      <c r="EA66">
        <v>27</v>
      </c>
      <c r="EB66">
        <v>28.6</v>
      </c>
      <c r="EC66">
        <v>29.8</v>
      </c>
      <c r="ED66">
        <v>40</v>
      </c>
      <c r="EE66">
        <v>18700</v>
      </c>
      <c r="EF66">
        <v>28900</v>
      </c>
      <c r="EG66">
        <v>42800</v>
      </c>
      <c r="EH66" t="e">
        <v>#N/A</v>
      </c>
      <c r="EI66" t="e">
        <v>#N/A</v>
      </c>
      <c r="EJ66" t="e">
        <v>#N/A</v>
      </c>
      <c r="EK66" t="e">
        <v>#N/A</v>
      </c>
      <c r="EL66" t="e">
        <v>#N/A</v>
      </c>
      <c r="EM66" t="e">
        <v>#N/A</v>
      </c>
      <c r="EN66" t="e">
        <v>#N/A</v>
      </c>
      <c r="EO66" t="e">
        <v>#N/A</v>
      </c>
      <c r="EP66" t="e">
        <v>#N/A</v>
      </c>
      <c r="EQ66" t="e">
        <v>#N/A</v>
      </c>
      <c r="ER66" t="e">
        <v>#N/A</v>
      </c>
      <c r="ES66" t="e">
        <v>#N/A</v>
      </c>
      <c r="ET66" t="e">
        <v>#N/A</v>
      </c>
      <c r="EU66" t="e">
        <v>#N/A</v>
      </c>
      <c r="EV66" t="e">
        <v>#N/A</v>
      </c>
      <c r="EW66" t="e">
        <v>#N/A</v>
      </c>
      <c r="EX66" t="e">
        <v>#N/A</v>
      </c>
      <c r="EY66" t="e">
        <v>#N/A</v>
      </c>
      <c r="EZ66" t="e">
        <v>#N/A</v>
      </c>
      <c r="FA66" t="e">
        <v>#N/A</v>
      </c>
      <c r="FB66" t="e">
        <v>#N/A</v>
      </c>
      <c r="FC66" t="e">
        <v>#N/A</v>
      </c>
      <c r="FD66" t="e">
        <v>#N/A</v>
      </c>
      <c r="FE66" t="e">
        <v>#N/A</v>
      </c>
      <c r="FF66" t="e">
        <v>#N/A</v>
      </c>
      <c r="FG66" t="e">
        <v>#N/A</v>
      </c>
      <c r="FH66" t="e">
        <v>#N/A</v>
      </c>
      <c r="FI66" t="e">
        <v>#N/A</v>
      </c>
      <c r="FJ66" t="e">
        <v>#N/A</v>
      </c>
      <c r="FK66" t="e">
        <v>#N/A</v>
      </c>
      <c r="FL66" t="e">
        <v>#N/A</v>
      </c>
      <c r="FM66" t="e">
        <v>#N/A</v>
      </c>
      <c r="FN66" t="e">
        <v>#N/A</v>
      </c>
      <c r="FO66" t="e">
        <v>#N/A</v>
      </c>
      <c r="FP66" t="e">
        <v>#N/A</v>
      </c>
      <c r="FQ66" t="e">
        <v>#N/A</v>
      </c>
      <c r="FR66" t="e">
        <v>#N/A</v>
      </c>
      <c r="FS66" t="e">
        <v>#N/A</v>
      </c>
      <c r="FT66" t="e">
        <v>#N/A</v>
      </c>
      <c r="FU66" t="e">
        <v>#N/A</v>
      </c>
      <c r="FV66" t="e">
        <v>#N/A</v>
      </c>
      <c r="FW66" t="e">
        <v>#N/A</v>
      </c>
      <c r="FX66" t="e">
        <v>#N/A</v>
      </c>
      <c r="FY66" t="e">
        <v>#N/A</v>
      </c>
      <c r="FZ66" t="e">
        <v>#N/A</v>
      </c>
      <c r="GA66" t="e">
        <v>#N/A</v>
      </c>
      <c r="GB66" t="e">
        <v>#N/A</v>
      </c>
      <c r="GC66" t="e">
        <v>#N/A</v>
      </c>
      <c r="GD66">
        <v>365</v>
      </c>
      <c r="GE66">
        <v>14.3</v>
      </c>
      <c r="GF66">
        <v>315</v>
      </c>
      <c r="GG66">
        <v>16.5</v>
      </c>
      <c r="GH66">
        <v>8</v>
      </c>
      <c r="GI66">
        <v>27.5</v>
      </c>
      <c r="GJ66">
        <v>45.3</v>
      </c>
      <c r="GK66">
        <v>61.1</v>
      </c>
      <c r="GL66">
        <v>95</v>
      </c>
      <c r="GM66">
        <v>11900</v>
      </c>
      <c r="GN66">
        <v>17000</v>
      </c>
      <c r="GO66">
        <v>22400</v>
      </c>
      <c r="GP66">
        <v>295</v>
      </c>
      <c r="GQ66">
        <v>23</v>
      </c>
      <c r="GR66">
        <v>225</v>
      </c>
      <c r="GS66">
        <v>26.2</v>
      </c>
      <c r="GT66">
        <v>7.3</v>
      </c>
      <c r="GU66">
        <v>30.5</v>
      </c>
      <c r="GV66">
        <v>36.299999999999997</v>
      </c>
      <c r="GW66">
        <v>43.5</v>
      </c>
      <c r="GX66">
        <v>80</v>
      </c>
      <c r="GY66">
        <v>16400</v>
      </c>
      <c r="GZ66">
        <v>22800</v>
      </c>
      <c r="HA66">
        <v>28700</v>
      </c>
      <c r="HB66">
        <v>265</v>
      </c>
      <c r="HC66">
        <v>29.8</v>
      </c>
      <c r="HD66">
        <v>185</v>
      </c>
      <c r="HE66">
        <v>25.1</v>
      </c>
      <c r="HF66">
        <v>4.7</v>
      </c>
      <c r="HG66">
        <v>30.6</v>
      </c>
      <c r="HH66">
        <v>35.9</v>
      </c>
      <c r="HI66">
        <v>40.4</v>
      </c>
      <c r="HJ66">
        <v>75</v>
      </c>
      <c r="HK66">
        <v>19300</v>
      </c>
      <c r="HL66">
        <v>25100</v>
      </c>
      <c r="HM66">
        <v>32600</v>
      </c>
      <c r="HN66">
        <v>180</v>
      </c>
      <c r="HO66">
        <v>43.6</v>
      </c>
      <c r="HP66">
        <v>100</v>
      </c>
      <c r="HQ66">
        <v>21.8</v>
      </c>
      <c r="HR66">
        <v>2.2999999999999998</v>
      </c>
      <c r="HS66">
        <v>28.1</v>
      </c>
      <c r="HT66">
        <v>30.1</v>
      </c>
      <c r="HU66">
        <v>32.299999999999997</v>
      </c>
      <c r="HV66">
        <v>40</v>
      </c>
      <c r="HW66">
        <v>16200</v>
      </c>
      <c r="HX66">
        <v>26800</v>
      </c>
      <c r="HY66">
        <v>42200</v>
      </c>
      <c r="HZ66">
        <v>280</v>
      </c>
      <c r="IA66">
        <v>11.3</v>
      </c>
      <c r="IB66">
        <v>245</v>
      </c>
      <c r="IC66">
        <v>16.3</v>
      </c>
      <c r="ID66">
        <v>8.6999999999999993</v>
      </c>
      <c r="IE66">
        <v>28.9</v>
      </c>
      <c r="IF66">
        <v>47</v>
      </c>
      <c r="IG66">
        <v>63.7</v>
      </c>
      <c r="IH66">
        <v>75</v>
      </c>
      <c r="II66">
        <v>10900</v>
      </c>
      <c r="IJ66">
        <v>16100</v>
      </c>
      <c r="IK66">
        <v>22100</v>
      </c>
      <c r="IL66">
        <v>230</v>
      </c>
      <c r="IM66">
        <v>20.399999999999999</v>
      </c>
      <c r="IN66">
        <v>185</v>
      </c>
      <c r="IO66">
        <v>26.9</v>
      </c>
      <c r="IP66">
        <v>7.2</v>
      </c>
      <c r="IQ66">
        <v>32</v>
      </c>
      <c r="IR66">
        <v>38.299999999999997</v>
      </c>
      <c r="IS66">
        <v>45.5</v>
      </c>
      <c r="IT66">
        <v>70</v>
      </c>
      <c r="IU66">
        <v>16500</v>
      </c>
      <c r="IV66">
        <v>23200</v>
      </c>
      <c r="IW66">
        <v>29000</v>
      </c>
      <c r="IX66">
        <v>195</v>
      </c>
      <c r="IY66">
        <v>29.3</v>
      </c>
      <c r="IZ66">
        <v>140</v>
      </c>
      <c r="JA66">
        <v>25.8</v>
      </c>
      <c r="JB66">
        <v>5.3</v>
      </c>
      <c r="JC66">
        <v>30.7</v>
      </c>
      <c r="JD66">
        <v>36.299999999999997</v>
      </c>
      <c r="JE66">
        <v>39.6</v>
      </c>
      <c r="JF66">
        <v>55</v>
      </c>
      <c r="JG66">
        <v>19300</v>
      </c>
      <c r="JH66">
        <v>25100</v>
      </c>
      <c r="JI66">
        <v>32400</v>
      </c>
      <c r="JJ66">
        <v>135</v>
      </c>
      <c r="JK66">
        <v>44.6</v>
      </c>
      <c r="JL66">
        <v>75</v>
      </c>
      <c r="JM66">
        <v>19.7</v>
      </c>
      <c r="JN66">
        <v>2.7</v>
      </c>
      <c r="JO66">
        <v>28.7</v>
      </c>
      <c r="JP66">
        <v>30.5</v>
      </c>
      <c r="JQ66">
        <v>33.1</v>
      </c>
      <c r="JR66">
        <v>30</v>
      </c>
      <c r="JS66">
        <v>12800</v>
      </c>
      <c r="JT66">
        <v>25300</v>
      </c>
      <c r="JU66">
        <v>35000</v>
      </c>
      <c r="JV66" t="e">
        <v>#N/A</v>
      </c>
      <c r="JW66" t="e">
        <v>#N/A</v>
      </c>
      <c r="JX66" t="e">
        <v>#N/A</v>
      </c>
      <c r="JY66" t="e">
        <v>#N/A</v>
      </c>
      <c r="JZ66" t="e">
        <v>#N/A</v>
      </c>
      <c r="KA66" t="e">
        <v>#N/A</v>
      </c>
      <c r="KB66" t="e">
        <v>#N/A</v>
      </c>
      <c r="KC66" t="e">
        <v>#N/A</v>
      </c>
      <c r="KD66" t="e">
        <v>#N/A</v>
      </c>
      <c r="KE66" t="e">
        <v>#N/A</v>
      </c>
      <c r="KF66" t="e">
        <v>#N/A</v>
      </c>
      <c r="KG66" t="e">
        <v>#N/A</v>
      </c>
      <c r="KH66" t="e">
        <v>#N/A</v>
      </c>
      <c r="KI66" t="e">
        <v>#N/A</v>
      </c>
      <c r="KJ66" t="e">
        <v>#N/A</v>
      </c>
      <c r="KK66" t="e">
        <v>#N/A</v>
      </c>
      <c r="KL66" t="e">
        <v>#N/A</v>
      </c>
      <c r="KM66" t="e">
        <v>#N/A</v>
      </c>
      <c r="KN66" t="e">
        <v>#N/A</v>
      </c>
      <c r="KO66" t="e">
        <v>#N/A</v>
      </c>
      <c r="KP66" t="e">
        <v>#N/A</v>
      </c>
      <c r="KQ66" t="e">
        <v>#N/A</v>
      </c>
      <c r="KR66" t="e">
        <v>#N/A</v>
      </c>
      <c r="KS66" t="e">
        <v>#N/A</v>
      </c>
      <c r="KT66" t="e">
        <v>#N/A</v>
      </c>
      <c r="KU66" t="e">
        <v>#N/A</v>
      </c>
      <c r="KV66" t="e">
        <v>#N/A</v>
      </c>
      <c r="KW66" t="e">
        <v>#N/A</v>
      </c>
      <c r="KX66" t="e">
        <v>#N/A</v>
      </c>
      <c r="KY66" t="e">
        <v>#N/A</v>
      </c>
      <c r="KZ66" t="e">
        <v>#N/A</v>
      </c>
      <c r="LA66" t="e">
        <v>#N/A</v>
      </c>
      <c r="LB66" t="e">
        <v>#N/A</v>
      </c>
      <c r="LC66" t="e">
        <v>#N/A</v>
      </c>
      <c r="LD66" t="e">
        <v>#N/A</v>
      </c>
      <c r="LE66" t="e">
        <v>#N/A</v>
      </c>
      <c r="LF66" t="e">
        <v>#N/A</v>
      </c>
      <c r="LG66" t="e">
        <v>#N/A</v>
      </c>
      <c r="LH66" t="e">
        <v>#N/A</v>
      </c>
      <c r="LI66" t="e">
        <v>#N/A</v>
      </c>
      <c r="LJ66" t="e">
        <v>#N/A</v>
      </c>
      <c r="LK66" t="e">
        <v>#N/A</v>
      </c>
      <c r="LL66" t="e">
        <v>#N/A</v>
      </c>
      <c r="LM66" t="e">
        <v>#N/A</v>
      </c>
      <c r="LN66" t="e">
        <v>#N/A</v>
      </c>
      <c r="LO66" t="e">
        <v>#N/A</v>
      </c>
      <c r="LP66" t="e">
        <v>#N/A</v>
      </c>
      <c r="LQ66" t="e">
        <v>#N/A</v>
      </c>
      <c r="LR66">
        <v>330</v>
      </c>
      <c r="LS66">
        <v>15.2</v>
      </c>
      <c r="LT66">
        <v>280</v>
      </c>
      <c r="LU66">
        <v>15.3</v>
      </c>
      <c r="LV66">
        <v>8.4</v>
      </c>
      <c r="LW66">
        <v>24.1</v>
      </c>
      <c r="LX66">
        <v>38</v>
      </c>
      <c r="LY66">
        <v>61.1</v>
      </c>
      <c r="LZ66">
        <v>70</v>
      </c>
      <c r="MA66">
        <v>13200</v>
      </c>
      <c r="MB66">
        <v>18000</v>
      </c>
      <c r="MC66">
        <v>22900</v>
      </c>
      <c r="MD66">
        <v>330</v>
      </c>
      <c r="ME66">
        <v>15.2</v>
      </c>
      <c r="MF66">
        <v>280</v>
      </c>
      <c r="MG66">
        <v>15.3</v>
      </c>
      <c r="MH66">
        <v>8.4</v>
      </c>
      <c r="MI66">
        <v>24.1</v>
      </c>
      <c r="MJ66">
        <v>38</v>
      </c>
      <c r="MK66">
        <v>61.1</v>
      </c>
      <c r="ML66">
        <v>70</v>
      </c>
      <c r="MM66">
        <v>13200</v>
      </c>
      <c r="MN66">
        <v>18000</v>
      </c>
      <c r="MO66">
        <v>22900</v>
      </c>
      <c r="MP66">
        <v>255</v>
      </c>
      <c r="MQ66">
        <v>25.4</v>
      </c>
      <c r="MR66">
        <v>190</v>
      </c>
      <c r="MS66">
        <v>28.4</v>
      </c>
      <c r="MT66">
        <v>5.5</v>
      </c>
      <c r="MU66">
        <v>28.1</v>
      </c>
      <c r="MV66">
        <v>34.299999999999997</v>
      </c>
      <c r="MW66">
        <v>40.700000000000003</v>
      </c>
      <c r="MX66">
        <v>65</v>
      </c>
      <c r="MY66">
        <v>17500</v>
      </c>
      <c r="MZ66">
        <v>22900</v>
      </c>
      <c r="NA66">
        <v>27500</v>
      </c>
      <c r="NB66">
        <v>260</v>
      </c>
      <c r="NC66">
        <v>32.700000000000003</v>
      </c>
      <c r="ND66">
        <v>175</v>
      </c>
      <c r="NE66">
        <v>27.1</v>
      </c>
      <c r="NF66">
        <v>2.9</v>
      </c>
      <c r="NG66">
        <v>26.9</v>
      </c>
      <c r="NH66">
        <v>34.200000000000003</v>
      </c>
      <c r="NI66">
        <v>37.200000000000003</v>
      </c>
      <c r="NJ66">
        <v>65</v>
      </c>
      <c r="NK66">
        <v>18600</v>
      </c>
      <c r="NL66">
        <v>24300</v>
      </c>
      <c r="NM66">
        <v>32000</v>
      </c>
      <c r="NN66">
        <v>205</v>
      </c>
      <c r="NO66">
        <v>46.4</v>
      </c>
      <c r="NP66">
        <v>110</v>
      </c>
      <c r="NQ66">
        <v>23.2</v>
      </c>
      <c r="NR66">
        <v>3.1</v>
      </c>
      <c r="NS66">
        <v>23.3</v>
      </c>
      <c r="NT66">
        <v>24.5</v>
      </c>
      <c r="NU66">
        <v>27.4</v>
      </c>
      <c r="NV66">
        <v>40</v>
      </c>
      <c r="NW66">
        <v>21500</v>
      </c>
      <c r="NX66">
        <v>29600</v>
      </c>
      <c r="NY66">
        <v>43200</v>
      </c>
      <c r="NZ66">
        <v>245</v>
      </c>
      <c r="OA66">
        <v>15.5</v>
      </c>
      <c r="OB66">
        <v>205</v>
      </c>
      <c r="OC66">
        <v>13.3</v>
      </c>
      <c r="OD66">
        <v>8.6</v>
      </c>
      <c r="OE66">
        <v>25.9</v>
      </c>
      <c r="OF66">
        <v>40.200000000000003</v>
      </c>
      <c r="OG66">
        <v>62.6</v>
      </c>
      <c r="OH66">
        <v>60</v>
      </c>
      <c r="OI66">
        <v>12000</v>
      </c>
      <c r="OJ66">
        <v>17900</v>
      </c>
      <c r="OK66">
        <v>23000</v>
      </c>
      <c r="OL66">
        <v>205</v>
      </c>
      <c r="OM66">
        <v>23</v>
      </c>
      <c r="ON66">
        <v>155</v>
      </c>
      <c r="OO66">
        <v>28.9</v>
      </c>
      <c r="OP66">
        <v>5</v>
      </c>
      <c r="OQ66">
        <v>30</v>
      </c>
      <c r="OR66">
        <v>35.4</v>
      </c>
      <c r="OS66">
        <v>43.1</v>
      </c>
      <c r="OT66">
        <v>55</v>
      </c>
      <c r="OU66">
        <v>17500</v>
      </c>
      <c r="OV66">
        <v>22700</v>
      </c>
      <c r="OW66">
        <v>27500</v>
      </c>
      <c r="OX66">
        <v>205</v>
      </c>
      <c r="OY66">
        <v>32.1</v>
      </c>
      <c r="OZ66">
        <v>140</v>
      </c>
      <c r="PA66">
        <v>28.5</v>
      </c>
      <c r="PB66">
        <v>2.9</v>
      </c>
      <c r="PC66">
        <v>26</v>
      </c>
      <c r="PD66">
        <v>33.6</v>
      </c>
      <c r="PE66">
        <v>36.6</v>
      </c>
      <c r="PF66">
        <v>50</v>
      </c>
      <c r="PG66">
        <v>18500</v>
      </c>
      <c r="PH66">
        <v>23200</v>
      </c>
      <c r="PI66">
        <v>33400</v>
      </c>
      <c r="PJ66">
        <v>145</v>
      </c>
      <c r="PK66">
        <v>43.5</v>
      </c>
      <c r="PL66">
        <v>80</v>
      </c>
      <c r="PM66">
        <v>25.9</v>
      </c>
      <c r="PN66">
        <v>3</v>
      </c>
      <c r="PO66">
        <v>22.6</v>
      </c>
      <c r="PP66">
        <v>24</v>
      </c>
      <c r="PQ66">
        <v>27.6</v>
      </c>
      <c r="PR66">
        <v>30</v>
      </c>
      <c r="PS66">
        <v>21500</v>
      </c>
      <c r="PT66">
        <v>29200</v>
      </c>
      <c r="PU66">
        <v>35600</v>
      </c>
      <c r="PV66" t="e">
        <v>#N/A</v>
      </c>
      <c r="PW66" t="e">
        <v>#N/A</v>
      </c>
      <c r="PX66" t="e">
        <v>#N/A</v>
      </c>
      <c r="PY66" t="e">
        <v>#N/A</v>
      </c>
      <c r="PZ66" t="e">
        <v>#N/A</v>
      </c>
      <c r="QA66" t="e">
        <v>#N/A</v>
      </c>
      <c r="QB66" t="e">
        <v>#N/A</v>
      </c>
      <c r="QC66" t="e">
        <v>#N/A</v>
      </c>
      <c r="QD66" t="e">
        <v>#N/A</v>
      </c>
      <c r="QE66" t="e">
        <v>#N/A</v>
      </c>
      <c r="QF66" t="e">
        <v>#N/A</v>
      </c>
      <c r="QG66" t="e">
        <v>#N/A</v>
      </c>
      <c r="QH66" t="e">
        <v>#N/A</v>
      </c>
      <c r="QI66" t="e">
        <v>#N/A</v>
      </c>
      <c r="QJ66" t="e">
        <v>#N/A</v>
      </c>
      <c r="QK66" t="e">
        <v>#N/A</v>
      </c>
      <c r="QL66" t="e">
        <v>#N/A</v>
      </c>
      <c r="QM66" t="e">
        <v>#N/A</v>
      </c>
      <c r="QN66" t="e">
        <v>#N/A</v>
      </c>
      <c r="QO66" t="e">
        <v>#N/A</v>
      </c>
      <c r="QP66" t="e">
        <v>#N/A</v>
      </c>
      <c r="QQ66" t="e">
        <v>#N/A</v>
      </c>
      <c r="QR66" t="e">
        <v>#N/A</v>
      </c>
      <c r="QS66" t="e">
        <v>#N/A</v>
      </c>
      <c r="QT66" t="e">
        <v>#N/A</v>
      </c>
      <c r="QU66" t="e">
        <v>#N/A</v>
      </c>
      <c r="QV66" t="e">
        <v>#N/A</v>
      </c>
      <c r="QW66" t="e">
        <v>#N/A</v>
      </c>
      <c r="QX66" t="e">
        <v>#N/A</v>
      </c>
      <c r="QY66" t="e">
        <v>#N/A</v>
      </c>
      <c r="QZ66" t="e">
        <v>#N/A</v>
      </c>
      <c r="RA66" t="e">
        <v>#N/A</v>
      </c>
      <c r="RB66" t="e">
        <v>#N/A</v>
      </c>
      <c r="RC66" t="e">
        <v>#N/A</v>
      </c>
      <c r="RD66" t="e">
        <v>#N/A</v>
      </c>
      <c r="RE66" t="e">
        <v>#N/A</v>
      </c>
      <c r="RF66" t="e">
        <v>#N/A</v>
      </c>
      <c r="RG66" t="e">
        <v>#N/A</v>
      </c>
      <c r="RH66" t="e">
        <v>#N/A</v>
      </c>
      <c r="RI66" t="e">
        <v>#N/A</v>
      </c>
      <c r="RJ66" t="e">
        <v>#N/A</v>
      </c>
      <c r="RK66" t="e">
        <v>#N/A</v>
      </c>
      <c r="RL66" t="e">
        <v>#N/A</v>
      </c>
      <c r="RM66" t="e">
        <v>#N/A</v>
      </c>
      <c r="RN66" t="e">
        <v>#N/A</v>
      </c>
      <c r="RO66" t="e">
        <v>#N/A</v>
      </c>
      <c r="RP66" t="e">
        <v>#N/A</v>
      </c>
      <c r="RQ66" t="e">
        <v>#N/A</v>
      </c>
    </row>
    <row r="67" spans="2:485" x14ac:dyDescent="0.45">
      <c r="B67"/>
      <c r="E67" t="s">
        <v>2420</v>
      </c>
      <c r="F67" t="s">
        <v>2421</v>
      </c>
      <c r="G67" t="s">
        <v>2422</v>
      </c>
      <c r="H67" t="s">
        <v>2423</v>
      </c>
      <c r="I67" t="s">
        <v>2424</v>
      </c>
      <c r="J67" t="s">
        <v>2425</v>
      </c>
      <c r="K67" t="s">
        <v>2426</v>
      </c>
      <c r="L67" t="s">
        <v>2427</v>
      </c>
      <c r="M67" t="s">
        <v>2428</v>
      </c>
      <c r="N67" t="s">
        <v>2429</v>
      </c>
      <c r="O67" t="s">
        <v>2430</v>
      </c>
      <c r="P67" t="s">
        <v>2431</v>
      </c>
      <c r="Q67" t="s">
        <v>2432</v>
      </c>
      <c r="R67" t="s">
        <v>2433</v>
      </c>
      <c r="S67" t="s">
        <v>2434</v>
      </c>
      <c r="T67" t="s">
        <v>2435</v>
      </c>
      <c r="U67" t="s">
        <v>2436</v>
      </c>
      <c r="V67" t="s">
        <v>2437</v>
      </c>
      <c r="W67" t="s">
        <v>2438</v>
      </c>
      <c r="X67" t="s">
        <v>2439</v>
      </c>
      <c r="Y67" t="s">
        <v>2440</v>
      </c>
      <c r="Z67" t="s">
        <v>2441</v>
      </c>
      <c r="AA67" t="s">
        <v>2442</v>
      </c>
      <c r="AB67" t="s">
        <v>2443</v>
      </c>
      <c r="AC67" t="s">
        <v>2444</v>
      </c>
      <c r="AD67" t="s">
        <v>2445</v>
      </c>
      <c r="AE67" t="s">
        <v>2446</v>
      </c>
      <c r="AF67" t="s">
        <v>2447</v>
      </c>
      <c r="AG67" t="s">
        <v>2448</v>
      </c>
      <c r="AH67" t="s">
        <v>2449</v>
      </c>
      <c r="AI67" t="s">
        <v>2450</v>
      </c>
      <c r="AJ67" t="s">
        <v>2451</v>
      </c>
      <c r="AK67" t="s">
        <v>2452</v>
      </c>
      <c r="AL67" t="s">
        <v>2453</v>
      </c>
      <c r="AM67" t="s">
        <v>2454</v>
      </c>
      <c r="AN67" t="s">
        <v>2431</v>
      </c>
      <c r="AO67" t="s">
        <v>2455</v>
      </c>
      <c r="AP67" t="s">
        <v>403</v>
      </c>
      <c r="AQ67" t="s">
        <v>403</v>
      </c>
      <c r="AR67" t="s">
        <v>403</v>
      </c>
      <c r="AS67" t="s">
        <v>403</v>
      </c>
      <c r="AT67" t="s">
        <v>403</v>
      </c>
      <c r="AU67" t="s">
        <v>403</v>
      </c>
      <c r="AV67" t="s">
        <v>403</v>
      </c>
      <c r="AW67" t="s">
        <v>403</v>
      </c>
      <c r="AX67">
        <v>6100</v>
      </c>
      <c r="AY67">
        <v>12800</v>
      </c>
      <c r="AZ67">
        <v>17100</v>
      </c>
      <c r="BA67">
        <v>21500</v>
      </c>
      <c r="BB67" t="s">
        <v>403</v>
      </c>
      <c r="BC67" t="s">
        <v>403</v>
      </c>
      <c r="BD67" t="s">
        <v>403</v>
      </c>
      <c r="BE67" t="s">
        <v>403</v>
      </c>
      <c r="BF67" t="s">
        <v>403</v>
      </c>
      <c r="BG67" t="s">
        <v>403</v>
      </c>
      <c r="BH67" t="s">
        <v>403</v>
      </c>
      <c r="BI67" t="s">
        <v>403</v>
      </c>
      <c r="BJ67">
        <v>7245</v>
      </c>
      <c r="BK67">
        <v>15900</v>
      </c>
      <c r="BL67">
        <v>21000</v>
      </c>
      <c r="BM67">
        <v>26100</v>
      </c>
      <c r="BN67" t="s">
        <v>403</v>
      </c>
      <c r="BO67" t="s">
        <v>403</v>
      </c>
      <c r="BP67" t="s">
        <v>403</v>
      </c>
      <c r="BQ67" t="s">
        <v>403</v>
      </c>
      <c r="BR67" t="s">
        <v>403</v>
      </c>
      <c r="BS67" t="s">
        <v>403</v>
      </c>
      <c r="BT67" t="s">
        <v>403</v>
      </c>
      <c r="BU67" t="s">
        <v>403</v>
      </c>
      <c r="BV67">
        <v>6355</v>
      </c>
      <c r="BW67">
        <v>17100</v>
      </c>
      <c r="BX67">
        <v>23200</v>
      </c>
      <c r="BY67">
        <v>29100</v>
      </c>
      <c r="BZ67" t="s">
        <v>403</v>
      </c>
      <c r="CA67" t="s">
        <v>403</v>
      </c>
      <c r="CB67" t="s">
        <v>403</v>
      </c>
      <c r="CC67" t="s">
        <v>403</v>
      </c>
      <c r="CD67" t="s">
        <v>403</v>
      </c>
      <c r="CE67" t="s">
        <v>403</v>
      </c>
      <c r="CF67" t="s">
        <v>403</v>
      </c>
      <c r="CG67" t="s">
        <v>403</v>
      </c>
      <c r="CH67">
        <v>5940</v>
      </c>
      <c r="CI67">
        <v>16900</v>
      </c>
      <c r="CJ67">
        <v>26400</v>
      </c>
      <c r="CK67">
        <v>35300</v>
      </c>
      <c r="CL67" t="s">
        <v>403</v>
      </c>
      <c r="CM67" t="s">
        <v>403</v>
      </c>
      <c r="CN67" t="s">
        <v>403</v>
      </c>
      <c r="CO67" t="s">
        <v>403</v>
      </c>
      <c r="CP67" t="s">
        <v>403</v>
      </c>
      <c r="CQ67" t="s">
        <v>403</v>
      </c>
      <c r="CR67" t="s">
        <v>403</v>
      </c>
      <c r="CS67" t="s">
        <v>403</v>
      </c>
      <c r="CT67">
        <v>4565</v>
      </c>
      <c r="CU67">
        <v>12400</v>
      </c>
      <c r="CV67">
        <v>16700</v>
      </c>
      <c r="CW67">
        <v>20900</v>
      </c>
      <c r="CX67" t="s">
        <v>403</v>
      </c>
      <c r="CY67" t="s">
        <v>403</v>
      </c>
      <c r="CZ67" t="s">
        <v>403</v>
      </c>
      <c r="DA67" t="s">
        <v>403</v>
      </c>
      <c r="DB67" t="s">
        <v>403</v>
      </c>
      <c r="DC67" t="s">
        <v>403</v>
      </c>
      <c r="DD67" t="s">
        <v>403</v>
      </c>
      <c r="DE67" t="s">
        <v>403</v>
      </c>
      <c r="DF67">
        <v>5285</v>
      </c>
      <c r="DG67">
        <v>15500</v>
      </c>
      <c r="DH67">
        <v>20600</v>
      </c>
      <c r="DI67">
        <v>25400</v>
      </c>
      <c r="DJ67" t="s">
        <v>403</v>
      </c>
      <c r="DK67" t="s">
        <v>403</v>
      </c>
      <c r="DL67" t="s">
        <v>403</v>
      </c>
      <c r="DM67" t="s">
        <v>403</v>
      </c>
      <c r="DN67" t="s">
        <v>403</v>
      </c>
      <c r="DO67" t="s">
        <v>403</v>
      </c>
      <c r="DP67" t="s">
        <v>403</v>
      </c>
      <c r="DQ67" t="s">
        <v>403</v>
      </c>
      <c r="DR67">
        <v>4770</v>
      </c>
      <c r="DS67">
        <v>16400</v>
      </c>
      <c r="DT67">
        <v>22500</v>
      </c>
      <c r="DU67">
        <v>28300</v>
      </c>
      <c r="DV67" t="s">
        <v>403</v>
      </c>
      <c r="DW67" t="s">
        <v>403</v>
      </c>
      <c r="DX67" t="s">
        <v>403</v>
      </c>
      <c r="DY67" t="s">
        <v>403</v>
      </c>
      <c r="DZ67" t="s">
        <v>403</v>
      </c>
      <c r="EA67" t="s">
        <v>403</v>
      </c>
      <c r="EB67" t="s">
        <v>403</v>
      </c>
      <c r="EC67" t="s">
        <v>403</v>
      </c>
      <c r="ED67">
        <v>4380</v>
      </c>
      <c r="EE67">
        <v>15500</v>
      </c>
      <c r="EF67">
        <v>24500</v>
      </c>
      <c r="EG67">
        <v>33500</v>
      </c>
      <c r="EH67" t="e">
        <v>#N/A</v>
      </c>
      <c r="EI67" t="e">
        <v>#N/A</v>
      </c>
      <c r="EJ67" t="e">
        <v>#N/A</v>
      </c>
      <c r="EK67" t="e">
        <v>#N/A</v>
      </c>
      <c r="EL67" t="e">
        <v>#N/A</v>
      </c>
      <c r="EM67" t="e">
        <v>#N/A</v>
      </c>
      <c r="EN67" t="e">
        <v>#N/A</v>
      </c>
      <c r="EO67" t="e">
        <v>#N/A</v>
      </c>
      <c r="EP67" t="e">
        <v>#N/A</v>
      </c>
      <c r="EQ67" t="e">
        <v>#N/A</v>
      </c>
      <c r="ER67" t="e">
        <v>#N/A</v>
      </c>
      <c r="ES67" t="e">
        <v>#N/A</v>
      </c>
      <c r="ET67" t="e">
        <v>#N/A</v>
      </c>
      <c r="EU67" t="e">
        <v>#N/A</v>
      </c>
      <c r="EV67" t="e">
        <v>#N/A</v>
      </c>
      <c r="EW67" t="e">
        <v>#N/A</v>
      </c>
      <c r="EX67" t="e">
        <v>#N/A</v>
      </c>
      <c r="EY67" t="e">
        <v>#N/A</v>
      </c>
      <c r="EZ67" t="e">
        <v>#N/A</v>
      </c>
      <c r="FA67" t="e">
        <v>#N/A</v>
      </c>
      <c r="FB67" t="e">
        <v>#N/A</v>
      </c>
      <c r="FC67" t="e">
        <v>#N/A</v>
      </c>
      <c r="FD67" t="e">
        <v>#N/A</v>
      </c>
      <c r="FE67" t="e">
        <v>#N/A</v>
      </c>
      <c r="FF67" t="e">
        <v>#N/A</v>
      </c>
      <c r="FG67" t="e">
        <v>#N/A</v>
      </c>
      <c r="FH67" t="e">
        <v>#N/A</v>
      </c>
      <c r="FI67" t="e">
        <v>#N/A</v>
      </c>
      <c r="FJ67" t="e">
        <v>#N/A</v>
      </c>
      <c r="FK67" t="e">
        <v>#N/A</v>
      </c>
      <c r="FL67" t="e">
        <v>#N/A</v>
      </c>
      <c r="FM67" t="e">
        <v>#N/A</v>
      </c>
      <c r="FN67" t="e">
        <v>#N/A</v>
      </c>
      <c r="FO67" t="e">
        <v>#N/A</v>
      </c>
      <c r="FP67" t="e">
        <v>#N/A</v>
      </c>
      <c r="FQ67" t="e">
        <v>#N/A</v>
      </c>
      <c r="FR67" t="e">
        <v>#N/A</v>
      </c>
      <c r="FS67" t="e">
        <v>#N/A</v>
      </c>
      <c r="FT67" t="e">
        <v>#N/A</v>
      </c>
      <c r="FU67" t="e">
        <v>#N/A</v>
      </c>
      <c r="FV67" t="e">
        <v>#N/A</v>
      </c>
      <c r="FW67" t="e">
        <v>#N/A</v>
      </c>
      <c r="FX67" t="e">
        <v>#N/A</v>
      </c>
      <c r="FY67" t="e">
        <v>#N/A</v>
      </c>
      <c r="FZ67" t="e">
        <v>#N/A</v>
      </c>
      <c r="GA67" t="e">
        <v>#N/A</v>
      </c>
      <c r="GB67" t="e">
        <v>#N/A</v>
      </c>
      <c r="GC67" t="e">
        <v>#N/A</v>
      </c>
      <c r="GD67" t="s">
        <v>403</v>
      </c>
      <c r="GE67" t="s">
        <v>403</v>
      </c>
      <c r="GF67" t="s">
        <v>403</v>
      </c>
      <c r="GG67" t="s">
        <v>403</v>
      </c>
      <c r="GH67" t="s">
        <v>403</v>
      </c>
      <c r="GI67" t="s">
        <v>403</v>
      </c>
      <c r="GJ67" t="s">
        <v>403</v>
      </c>
      <c r="GK67" t="s">
        <v>403</v>
      </c>
      <c r="GL67">
        <v>7495</v>
      </c>
      <c r="GM67">
        <v>12000</v>
      </c>
      <c r="GN67">
        <v>16500</v>
      </c>
      <c r="GO67">
        <v>20800</v>
      </c>
      <c r="GP67" t="s">
        <v>403</v>
      </c>
      <c r="GQ67" t="s">
        <v>403</v>
      </c>
      <c r="GR67" t="s">
        <v>403</v>
      </c>
      <c r="GS67" t="s">
        <v>403</v>
      </c>
      <c r="GT67" t="s">
        <v>403</v>
      </c>
      <c r="GU67" t="s">
        <v>403</v>
      </c>
      <c r="GV67" t="s">
        <v>403</v>
      </c>
      <c r="GW67" t="s">
        <v>403</v>
      </c>
      <c r="GX67">
        <v>6705</v>
      </c>
      <c r="GY67">
        <v>14800</v>
      </c>
      <c r="GZ67">
        <v>20100</v>
      </c>
      <c r="HA67">
        <v>25100</v>
      </c>
      <c r="HB67" t="s">
        <v>403</v>
      </c>
      <c r="HC67" t="s">
        <v>403</v>
      </c>
      <c r="HD67" t="s">
        <v>403</v>
      </c>
      <c r="HE67" t="s">
        <v>403</v>
      </c>
      <c r="HF67" t="s">
        <v>403</v>
      </c>
      <c r="HG67" t="s">
        <v>403</v>
      </c>
      <c r="HH67" t="s">
        <v>403</v>
      </c>
      <c r="HI67" t="s">
        <v>403</v>
      </c>
      <c r="HJ67">
        <v>6165</v>
      </c>
      <c r="HK67">
        <v>16400</v>
      </c>
      <c r="HL67">
        <v>22600</v>
      </c>
      <c r="HM67">
        <v>28600</v>
      </c>
      <c r="HN67" t="s">
        <v>403</v>
      </c>
      <c r="HO67" t="s">
        <v>403</v>
      </c>
      <c r="HP67" t="s">
        <v>403</v>
      </c>
      <c r="HQ67" t="s">
        <v>403</v>
      </c>
      <c r="HR67" t="s">
        <v>403</v>
      </c>
      <c r="HS67" t="s">
        <v>403</v>
      </c>
      <c r="HT67" t="s">
        <v>403</v>
      </c>
      <c r="HU67" t="s">
        <v>403</v>
      </c>
      <c r="HV67">
        <v>5735</v>
      </c>
      <c r="HW67">
        <v>16500</v>
      </c>
      <c r="HX67">
        <v>26100</v>
      </c>
      <c r="HY67">
        <v>34900</v>
      </c>
      <c r="HZ67" t="s">
        <v>403</v>
      </c>
      <c r="IA67" t="s">
        <v>403</v>
      </c>
      <c r="IB67" t="s">
        <v>403</v>
      </c>
      <c r="IC67" t="s">
        <v>403</v>
      </c>
      <c r="ID67" t="s">
        <v>403</v>
      </c>
      <c r="IE67" t="s">
        <v>403</v>
      </c>
      <c r="IF67" t="s">
        <v>403</v>
      </c>
      <c r="IG67" t="s">
        <v>403</v>
      </c>
      <c r="IH67">
        <v>5480</v>
      </c>
      <c r="II67">
        <v>11900</v>
      </c>
      <c r="IJ67">
        <v>16300</v>
      </c>
      <c r="IK67">
        <v>20400</v>
      </c>
      <c r="IL67" t="s">
        <v>403</v>
      </c>
      <c r="IM67" t="s">
        <v>403</v>
      </c>
      <c r="IN67" t="s">
        <v>403</v>
      </c>
      <c r="IO67" t="s">
        <v>403</v>
      </c>
      <c r="IP67" t="s">
        <v>403</v>
      </c>
      <c r="IQ67" t="s">
        <v>403</v>
      </c>
      <c r="IR67" t="s">
        <v>403</v>
      </c>
      <c r="IS67" t="s">
        <v>403</v>
      </c>
      <c r="IT67">
        <v>4930</v>
      </c>
      <c r="IU67">
        <v>14500</v>
      </c>
      <c r="IV67">
        <v>19800</v>
      </c>
      <c r="IW67">
        <v>24600</v>
      </c>
      <c r="IX67" t="s">
        <v>403</v>
      </c>
      <c r="IY67" t="s">
        <v>403</v>
      </c>
      <c r="IZ67" t="s">
        <v>403</v>
      </c>
      <c r="JA67" t="s">
        <v>403</v>
      </c>
      <c r="JB67" t="s">
        <v>403</v>
      </c>
      <c r="JC67" t="s">
        <v>403</v>
      </c>
      <c r="JD67" t="s">
        <v>403</v>
      </c>
      <c r="JE67" t="s">
        <v>403</v>
      </c>
      <c r="JF67">
        <v>4625</v>
      </c>
      <c r="JG67">
        <v>15800</v>
      </c>
      <c r="JH67">
        <v>22100</v>
      </c>
      <c r="JI67">
        <v>27900</v>
      </c>
      <c r="JJ67" t="s">
        <v>403</v>
      </c>
      <c r="JK67" t="s">
        <v>403</v>
      </c>
      <c r="JL67" t="s">
        <v>403</v>
      </c>
      <c r="JM67" t="s">
        <v>403</v>
      </c>
      <c r="JN67" t="s">
        <v>403</v>
      </c>
      <c r="JO67" t="s">
        <v>403</v>
      </c>
      <c r="JP67" t="s">
        <v>403</v>
      </c>
      <c r="JQ67" t="s">
        <v>403</v>
      </c>
      <c r="JR67">
        <v>4280</v>
      </c>
      <c r="JS67">
        <v>15300</v>
      </c>
      <c r="JT67">
        <v>24200</v>
      </c>
      <c r="JU67">
        <v>33000</v>
      </c>
      <c r="JV67" t="e">
        <v>#N/A</v>
      </c>
      <c r="JW67" t="e">
        <v>#N/A</v>
      </c>
      <c r="JX67" t="e">
        <v>#N/A</v>
      </c>
      <c r="JY67" t="e">
        <v>#N/A</v>
      </c>
      <c r="JZ67" t="e">
        <v>#N/A</v>
      </c>
      <c r="KA67" t="e">
        <v>#N/A</v>
      </c>
      <c r="KB67" t="e">
        <v>#N/A</v>
      </c>
      <c r="KC67" t="e">
        <v>#N/A</v>
      </c>
      <c r="KD67" t="e">
        <v>#N/A</v>
      </c>
      <c r="KE67" t="e">
        <v>#N/A</v>
      </c>
      <c r="KF67" t="e">
        <v>#N/A</v>
      </c>
      <c r="KG67" t="e">
        <v>#N/A</v>
      </c>
      <c r="KH67" t="e">
        <v>#N/A</v>
      </c>
      <c r="KI67" t="e">
        <v>#N/A</v>
      </c>
      <c r="KJ67" t="e">
        <v>#N/A</v>
      </c>
      <c r="KK67" t="e">
        <v>#N/A</v>
      </c>
      <c r="KL67" t="e">
        <v>#N/A</v>
      </c>
      <c r="KM67" t="e">
        <v>#N/A</v>
      </c>
      <c r="KN67" t="e">
        <v>#N/A</v>
      </c>
      <c r="KO67" t="e">
        <v>#N/A</v>
      </c>
      <c r="KP67" t="e">
        <v>#N/A</v>
      </c>
      <c r="KQ67" t="e">
        <v>#N/A</v>
      </c>
      <c r="KR67" t="e">
        <v>#N/A</v>
      </c>
      <c r="KS67" t="e">
        <v>#N/A</v>
      </c>
      <c r="KT67" t="e">
        <v>#N/A</v>
      </c>
      <c r="KU67" t="e">
        <v>#N/A</v>
      </c>
      <c r="KV67" t="e">
        <v>#N/A</v>
      </c>
      <c r="KW67" t="e">
        <v>#N/A</v>
      </c>
      <c r="KX67" t="e">
        <v>#N/A</v>
      </c>
      <c r="KY67" t="e">
        <v>#N/A</v>
      </c>
      <c r="KZ67" t="e">
        <v>#N/A</v>
      </c>
      <c r="LA67" t="e">
        <v>#N/A</v>
      </c>
      <c r="LB67" t="e">
        <v>#N/A</v>
      </c>
      <c r="LC67" t="e">
        <v>#N/A</v>
      </c>
      <c r="LD67" t="e">
        <v>#N/A</v>
      </c>
      <c r="LE67" t="e">
        <v>#N/A</v>
      </c>
      <c r="LF67" t="e">
        <v>#N/A</v>
      </c>
      <c r="LG67" t="e">
        <v>#N/A</v>
      </c>
      <c r="LH67" t="e">
        <v>#N/A</v>
      </c>
      <c r="LI67" t="e">
        <v>#N/A</v>
      </c>
      <c r="LJ67" t="e">
        <v>#N/A</v>
      </c>
      <c r="LK67" t="e">
        <v>#N/A</v>
      </c>
      <c r="LL67" t="e">
        <v>#N/A</v>
      </c>
      <c r="LM67" t="e">
        <v>#N/A</v>
      </c>
      <c r="LN67" t="e">
        <v>#N/A</v>
      </c>
      <c r="LO67" t="e">
        <v>#N/A</v>
      </c>
      <c r="LP67" t="e">
        <v>#N/A</v>
      </c>
      <c r="LQ67" t="e">
        <v>#N/A</v>
      </c>
      <c r="LR67" t="s">
        <v>403</v>
      </c>
      <c r="LS67" t="s">
        <v>403</v>
      </c>
      <c r="LT67" t="s">
        <v>403</v>
      </c>
      <c r="LU67" t="s">
        <v>403</v>
      </c>
      <c r="LV67" t="s">
        <v>403</v>
      </c>
      <c r="LW67" t="s">
        <v>403</v>
      </c>
      <c r="LX67" t="s">
        <v>403</v>
      </c>
      <c r="LY67" t="s">
        <v>403</v>
      </c>
      <c r="LZ67">
        <v>6835</v>
      </c>
      <c r="MA67">
        <v>11400</v>
      </c>
      <c r="MB67">
        <v>16000</v>
      </c>
      <c r="MC67">
        <v>20300</v>
      </c>
      <c r="MD67" t="s">
        <v>403</v>
      </c>
      <c r="ME67" t="s">
        <v>403</v>
      </c>
      <c r="MF67" t="s">
        <v>403</v>
      </c>
      <c r="MG67" t="s">
        <v>403</v>
      </c>
      <c r="MH67" t="s">
        <v>403</v>
      </c>
      <c r="MI67" t="s">
        <v>403</v>
      </c>
      <c r="MJ67" t="s">
        <v>403</v>
      </c>
      <c r="MK67" t="s">
        <v>403</v>
      </c>
      <c r="ML67">
        <v>6835</v>
      </c>
      <c r="MM67">
        <v>11400</v>
      </c>
      <c r="MN67">
        <v>16000</v>
      </c>
      <c r="MO67">
        <v>20300</v>
      </c>
      <c r="MP67" t="s">
        <v>403</v>
      </c>
      <c r="MQ67" t="s">
        <v>403</v>
      </c>
      <c r="MR67" t="s">
        <v>403</v>
      </c>
      <c r="MS67" t="s">
        <v>403</v>
      </c>
      <c r="MT67" t="s">
        <v>403</v>
      </c>
      <c r="MU67" t="s">
        <v>403</v>
      </c>
      <c r="MV67" t="s">
        <v>403</v>
      </c>
      <c r="MW67" t="s">
        <v>403</v>
      </c>
      <c r="MX67">
        <v>6255</v>
      </c>
      <c r="MY67">
        <v>14500</v>
      </c>
      <c r="MZ67">
        <v>19600</v>
      </c>
      <c r="NA67">
        <v>24500</v>
      </c>
      <c r="NB67" t="s">
        <v>403</v>
      </c>
      <c r="NC67" t="s">
        <v>403</v>
      </c>
      <c r="ND67" t="s">
        <v>403</v>
      </c>
      <c r="NE67" t="s">
        <v>403</v>
      </c>
      <c r="NF67" t="s">
        <v>403</v>
      </c>
      <c r="NG67" t="s">
        <v>403</v>
      </c>
      <c r="NH67" t="s">
        <v>403</v>
      </c>
      <c r="NI67" t="s">
        <v>403</v>
      </c>
      <c r="NJ67">
        <v>5735</v>
      </c>
      <c r="NK67">
        <v>16200</v>
      </c>
      <c r="NL67">
        <v>22300</v>
      </c>
      <c r="NM67">
        <v>28300</v>
      </c>
      <c r="NN67" t="s">
        <v>403</v>
      </c>
      <c r="NO67" t="s">
        <v>403</v>
      </c>
      <c r="NP67" t="s">
        <v>403</v>
      </c>
      <c r="NQ67" t="s">
        <v>403</v>
      </c>
      <c r="NR67" t="s">
        <v>403</v>
      </c>
      <c r="NS67" t="s">
        <v>403</v>
      </c>
      <c r="NT67" t="s">
        <v>403</v>
      </c>
      <c r="NU67" t="s">
        <v>403</v>
      </c>
      <c r="NV67">
        <v>5285</v>
      </c>
      <c r="NW67">
        <v>16600</v>
      </c>
      <c r="NX67">
        <v>26000</v>
      </c>
      <c r="NY67">
        <v>33700</v>
      </c>
      <c r="NZ67" t="s">
        <v>403</v>
      </c>
      <c r="OA67" t="s">
        <v>403</v>
      </c>
      <c r="OB67" t="s">
        <v>403</v>
      </c>
      <c r="OC67" t="s">
        <v>403</v>
      </c>
      <c r="OD67" t="s">
        <v>403</v>
      </c>
      <c r="OE67" t="s">
        <v>403</v>
      </c>
      <c r="OF67" t="s">
        <v>403</v>
      </c>
      <c r="OG67" t="s">
        <v>403</v>
      </c>
      <c r="OH67">
        <v>5030</v>
      </c>
      <c r="OI67">
        <v>11100</v>
      </c>
      <c r="OJ67">
        <v>15800</v>
      </c>
      <c r="OK67">
        <v>19900</v>
      </c>
      <c r="OL67" t="s">
        <v>403</v>
      </c>
      <c r="OM67" t="s">
        <v>403</v>
      </c>
      <c r="ON67" t="s">
        <v>403</v>
      </c>
      <c r="OO67" t="s">
        <v>403</v>
      </c>
      <c r="OP67" t="s">
        <v>403</v>
      </c>
      <c r="OQ67" t="s">
        <v>403</v>
      </c>
      <c r="OR67" t="s">
        <v>403</v>
      </c>
      <c r="OS67" t="s">
        <v>403</v>
      </c>
      <c r="OT67">
        <v>4675</v>
      </c>
      <c r="OU67">
        <v>14200</v>
      </c>
      <c r="OV67">
        <v>19200</v>
      </c>
      <c r="OW67">
        <v>24000</v>
      </c>
      <c r="OX67" t="s">
        <v>403</v>
      </c>
      <c r="OY67" t="s">
        <v>403</v>
      </c>
      <c r="OZ67" t="s">
        <v>403</v>
      </c>
      <c r="PA67" t="s">
        <v>403</v>
      </c>
      <c r="PB67" t="s">
        <v>403</v>
      </c>
      <c r="PC67" t="s">
        <v>403</v>
      </c>
      <c r="PD67" t="s">
        <v>403</v>
      </c>
      <c r="PE67" t="s">
        <v>403</v>
      </c>
      <c r="PF67">
        <v>4265</v>
      </c>
      <c r="PG67">
        <v>15600</v>
      </c>
      <c r="PH67">
        <v>21800</v>
      </c>
      <c r="PI67">
        <v>27700</v>
      </c>
      <c r="PJ67" t="s">
        <v>403</v>
      </c>
      <c r="PK67" t="s">
        <v>403</v>
      </c>
      <c r="PL67" t="s">
        <v>403</v>
      </c>
      <c r="PM67" t="s">
        <v>403</v>
      </c>
      <c r="PN67" t="s">
        <v>403</v>
      </c>
      <c r="PO67" t="s">
        <v>403</v>
      </c>
      <c r="PP67" t="s">
        <v>403</v>
      </c>
      <c r="PQ67" t="s">
        <v>403</v>
      </c>
      <c r="PR67">
        <v>3985</v>
      </c>
      <c r="PS67">
        <v>15400</v>
      </c>
      <c r="PT67">
        <v>24400</v>
      </c>
      <c r="PU67">
        <v>32100</v>
      </c>
      <c r="PV67" t="e">
        <v>#N/A</v>
      </c>
      <c r="PW67" t="e">
        <v>#N/A</v>
      </c>
      <c r="PX67" t="e">
        <v>#N/A</v>
      </c>
      <c r="PY67" t="e">
        <v>#N/A</v>
      </c>
      <c r="PZ67" t="e">
        <v>#N/A</v>
      </c>
      <c r="QA67" t="e">
        <v>#N/A</v>
      </c>
      <c r="QB67" t="e">
        <v>#N/A</v>
      </c>
      <c r="QC67" t="e">
        <v>#N/A</v>
      </c>
      <c r="QD67" t="e">
        <v>#N/A</v>
      </c>
      <c r="QE67" t="e">
        <v>#N/A</v>
      </c>
      <c r="QF67" t="e">
        <v>#N/A</v>
      </c>
      <c r="QG67" t="e">
        <v>#N/A</v>
      </c>
      <c r="QH67" t="e">
        <v>#N/A</v>
      </c>
      <c r="QI67" t="e">
        <v>#N/A</v>
      </c>
      <c r="QJ67" t="e">
        <v>#N/A</v>
      </c>
      <c r="QK67" t="e">
        <v>#N/A</v>
      </c>
      <c r="QL67" t="e">
        <v>#N/A</v>
      </c>
      <c r="QM67" t="e">
        <v>#N/A</v>
      </c>
      <c r="QN67" t="e">
        <v>#N/A</v>
      </c>
      <c r="QO67" t="e">
        <v>#N/A</v>
      </c>
      <c r="QP67" t="e">
        <v>#N/A</v>
      </c>
      <c r="QQ67" t="e">
        <v>#N/A</v>
      </c>
      <c r="QR67" t="e">
        <v>#N/A</v>
      </c>
      <c r="QS67" t="e">
        <v>#N/A</v>
      </c>
      <c r="QT67" t="e">
        <v>#N/A</v>
      </c>
      <c r="QU67" t="e">
        <v>#N/A</v>
      </c>
      <c r="QV67" t="e">
        <v>#N/A</v>
      </c>
      <c r="QW67" t="e">
        <v>#N/A</v>
      </c>
      <c r="QX67" t="e">
        <v>#N/A</v>
      </c>
      <c r="QY67" t="e">
        <v>#N/A</v>
      </c>
      <c r="QZ67" t="e">
        <v>#N/A</v>
      </c>
      <c r="RA67" t="e">
        <v>#N/A</v>
      </c>
      <c r="RB67" t="e">
        <v>#N/A</v>
      </c>
      <c r="RC67" t="e">
        <v>#N/A</v>
      </c>
      <c r="RD67" t="e">
        <v>#N/A</v>
      </c>
      <c r="RE67" t="e">
        <v>#N/A</v>
      </c>
      <c r="RF67" t="e">
        <v>#N/A</v>
      </c>
      <c r="RG67" t="e">
        <v>#N/A</v>
      </c>
      <c r="RH67" t="e">
        <v>#N/A</v>
      </c>
      <c r="RI67" t="e">
        <v>#N/A</v>
      </c>
      <c r="RJ67" t="e">
        <v>#N/A</v>
      </c>
      <c r="RK67" t="e">
        <v>#N/A</v>
      </c>
      <c r="RL67" t="e">
        <v>#N/A</v>
      </c>
      <c r="RM67" t="e">
        <v>#N/A</v>
      </c>
      <c r="RN67" t="e">
        <v>#N/A</v>
      </c>
      <c r="RO67" t="e">
        <v>#N/A</v>
      </c>
      <c r="RP67" t="e">
        <v>#N/A</v>
      </c>
      <c r="RQ67" t="e">
        <v>#N/A</v>
      </c>
    </row>
    <row r="68" spans="2:485" x14ac:dyDescent="0.45">
      <c r="B68"/>
      <c r="E68" t="s">
        <v>2456</v>
      </c>
      <c r="F68" t="s">
        <v>2457</v>
      </c>
      <c r="G68" t="s">
        <v>2458</v>
      </c>
      <c r="H68" t="s">
        <v>2459</v>
      </c>
      <c r="I68" t="s">
        <v>2460</v>
      </c>
      <c r="J68" t="s">
        <v>2461</v>
      </c>
      <c r="K68" t="s">
        <v>2462</v>
      </c>
      <c r="L68" t="s">
        <v>2463</v>
      </c>
      <c r="M68" t="s">
        <v>2464</v>
      </c>
      <c r="N68" t="s">
        <v>2465</v>
      </c>
      <c r="O68" t="s">
        <v>2466</v>
      </c>
      <c r="P68" t="s">
        <v>2467</v>
      </c>
      <c r="Q68" t="s">
        <v>2468</v>
      </c>
      <c r="R68" t="s">
        <v>2469</v>
      </c>
      <c r="S68" t="s">
        <v>2470</v>
      </c>
      <c r="T68" t="s">
        <v>2471</v>
      </c>
      <c r="U68" t="s">
        <v>2472</v>
      </c>
      <c r="V68" t="s">
        <v>2473</v>
      </c>
      <c r="W68" t="s">
        <v>2474</v>
      </c>
      <c r="X68" t="s">
        <v>2475</v>
      </c>
      <c r="Y68" t="s">
        <v>2476</v>
      </c>
      <c r="Z68" t="s">
        <v>2477</v>
      </c>
      <c r="AA68" t="s">
        <v>2478</v>
      </c>
      <c r="AB68" t="s">
        <v>2479</v>
      </c>
      <c r="AC68" t="s">
        <v>2480</v>
      </c>
      <c r="AD68" t="s">
        <v>2481</v>
      </c>
      <c r="AE68" t="s">
        <v>2482</v>
      </c>
      <c r="AF68" t="s">
        <v>2483</v>
      </c>
      <c r="AG68" t="s">
        <v>2484</v>
      </c>
      <c r="AH68" t="s">
        <v>2485</v>
      </c>
      <c r="AI68" t="s">
        <v>2486</v>
      </c>
      <c r="AJ68" t="s">
        <v>2487</v>
      </c>
      <c r="AK68" t="s">
        <v>2488</v>
      </c>
      <c r="AL68" t="s">
        <v>2489</v>
      </c>
      <c r="AM68" t="s">
        <v>2490</v>
      </c>
      <c r="AN68" t="s">
        <v>2467</v>
      </c>
      <c r="AO68" t="s">
        <v>2491</v>
      </c>
      <c r="AP68">
        <v>385</v>
      </c>
      <c r="AQ68">
        <v>36.799999999999997</v>
      </c>
      <c r="AR68">
        <v>245</v>
      </c>
      <c r="AS68">
        <v>17.600000000000001</v>
      </c>
      <c r="AT68">
        <v>3.4</v>
      </c>
      <c r="AU68">
        <v>10.3</v>
      </c>
      <c r="AV68">
        <v>15.8</v>
      </c>
      <c r="AW68">
        <v>42.2</v>
      </c>
      <c r="AX68">
        <v>40</v>
      </c>
      <c r="AY68">
        <v>12600</v>
      </c>
      <c r="AZ68">
        <v>17200</v>
      </c>
      <c r="BA68">
        <v>23000</v>
      </c>
      <c r="BB68">
        <v>355</v>
      </c>
      <c r="BC68">
        <v>47.9</v>
      </c>
      <c r="BD68">
        <v>185</v>
      </c>
      <c r="BE68">
        <v>24.1</v>
      </c>
      <c r="BF68">
        <v>3.6</v>
      </c>
      <c r="BG68">
        <v>17.2</v>
      </c>
      <c r="BH68">
        <v>19.7</v>
      </c>
      <c r="BI68">
        <v>24.4</v>
      </c>
      <c r="BJ68">
        <v>50</v>
      </c>
      <c r="BK68">
        <v>15300</v>
      </c>
      <c r="BL68">
        <v>24100</v>
      </c>
      <c r="BM68">
        <v>30900</v>
      </c>
      <c r="BN68">
        <v>280</v>
      </c>
      <c r="BO68">
        <v>46</v>
      </c>
      <c r="BP68">
        <v>150</v>
      </c>
      <c r="BQ68">
        <v>24.2</v>
      </c>
      <c r="BR68">
        <v>3</v>
      </c>
      <c r="BS68">
        <v>19.8</v>
      </c>
      <c r="BT68">
        <v>24.2</v>
      </c>
      <c r="BU68">
        <v>26.7</v>
      </c>
      <c r="BV68">
        <v>50</v>
      </c>
      <c r="BW68">
        <v>17100</v>
      </c>
      <c r="BX68">
        <v>28400</v>
      </c>
      <c r="BY68">
        <v>38400</v>
      </c>
      <c r="BZ68">
        <v>320</v>
      </c>
      <c r="CA68">
        <v>64.599999999999994</v>
      </c>
      <c r="CB68">
        <v>115</v>
      </c>
      <c r="CC68">
        <v>19.2</v>
      </c>
      <c r="CD68">
        <v>1.6</v>
      </c>
      <c r="CE68">
        <v>13.2</v>
      </c>
      <c r="CF68">
        <v>14</v>
      </c>
      <c r="CG68">
        <v>14.6</v>
      </c>
      <c r="CH68">
        <v>35</v>
      </c>
      <c r="CI68">
        <v>15100</v>
      </c>
      <c r="CJ68">
        <v>31700</v>
      </c>
      <c r="CK68">
        <v>38400</v>
      </c>
      <c r="CL68">
        <v>295</v>
      </c>
      <c r="CM68">
        <v>36.1</v>
      </c>
      <c r="CN68">
        <v>190</v>
      </c>
      <c r="CO68">
        <v>19.2</v>
      </c>
      <c r="CP68">
        <v>2.9</v>
      </c>
      <c r="CQ68">
        <v>10.6</v>
      </c>
      <c r="CR68">
        <v>16.8</v>
      </c>
      <c r="CS68">
        <v>41.8</v>
      </c>
      <c r="CT68">
        <v>30</v>
      </c>
      <c r="CU68">
        <v>12500</v>
      </c>
      <c r="CV68">
        <v>16700</v>
      </c>
      <c r="CW68">
        <v>22300</v>
      </c>
      <c r="CX68">
        <v>270</v>
      </c>
      <c r="CY68">
        <v>48.2</v>
      </c>
      <c r="CZ68">
        <v>140</v>
      </c>
      <c r="DA68">
        <v>24.8</v>
      </c>
      <c r="DB68">
        <v>4.5999999999999996</v>
      </c>
      <c r="DC68">
        <v>16.899999999999999</v>
      </c>
      <c r="DD68">
        <v>19.100000000000001</v>
      </c>
      <c r="DE68">
        <v>22.4</v>
      </c>
      <c r="DF68">
        <v>40</v>
      </c>
      <c r="DG68">
        <v>15100</v>
      </c>
      <c r="DH68">
        <v>24900</v>
      </c>
      <c r="DI68">
        <v>30900</v>
      </c>
      <c r="DJ68">
        <v>200</v>
      </c>
      <c r="DK68">
        <v>44.4</v>
      </c>
      <c r="DL68">
        <v>110</v>
      </c>
      <c r="DM68">
        <v>23.8</v>
      </c>
      <c r="DN68">
        <v>2.5</v>
      </c>
      <c r="DO68">
        <v>21.5</v>
      </c>
      <c r="DP68">
        <v>26</v>
      </c>
      <c r="DQ68">
        <v>29.3</v>
      </c>
      <c r="DR68">
        <v>40</v>
      </c>
      <c r="DS68">
        <v>18200</v>
      </c>
      <c r="DT68">
        <v>30400</v>
      </c>
      <c r="DU68">
        <v>38400</v>
      </c>
      <c r="DV68">
        <v>230</v>
      </c>
      <c r="DW68">
        <v>63.3</v>
      </c>
      <c r="DX68">
        <v>85</v>
      </c>
      <c r="DY68">
        <v>19</v>
      </c>
      <c r="DZ68">
        <v>1.7</v>
      </c>
      <c r="EA68">
        <v>14.7</v>
      </c>
      <c r="EB68">
        <v>15.6</v>
      </c>
      <c r="EC68">
        <v>16</v>
      </c>
      <c r="ED68">
        <v>30</v>
      </c>
      <c r="EE68">
        <v>15400</v>
      </c>
      <c r="EF68">
        <v>33800</v>
      </c>
      <c r="EG68">
        <v>38800</v>
      </c>
      <c r="EH68" t="e">
        <v>#N/A</v>
      </c>
      <c r="EI68" t="e">
        <v>#N/A</v>
      </c>
      <c r="EJ68" t="e">
        <v>#N/A</v>
      </c>
      <c r="EK68" t="e">
        <v>#N/A</v>
      </c>
      <c r="EL68" t="e">
        <v>#N/A</v>
      </c>
      <c r="EM68" t="e">
        <v>#N/A</v>
      </c>
      <c r="EN68" t="e">
        <v>#N/A</v>
      </c>
      <c r="EO68" t="e">
        <v>#N/A</v>
      </c>
      <c r="EP68" t="e">
        <v>#N/A</v>
      </c>
      <c r="EQ68" t="e">
        <v>#N/A</v>
      </c>
      <c r="ER68" t="e">
        <v>#N/A</v>
      </c>
      <c r="ES68" t="e">
        <v>#N/A</v>
      </c>
      <c r="ET68" t="e">
        <v>#N/A</v>
      </c>
      <c r="EU68" t="e">
        <v>#N/A</v>
      </c>
      <c r="EV68" t="e">
        <v>#N/A</v>
      </c>
      <c r="EW68" t="e">
        <v>#N/A</v>
      </c>
      <c r="EX68" t="e">
        <v>#N/A</v>
      </c>
      <c r="EY68" t="e">
        <v>#N/A</v>
      </c>
      <c r="EZ68" t="e">
        <v>#N/A</v>
      </c>
      <c r="FA68" t="e">
        <v>#N/A</v>
      </c>
      <c r="FB68" t="e">
        <v>#N/A</v>
      </c>
      <c r="FC68" t="e">
        <v>#N/A</v>
      </c>
      <c r="FD68" t="e">
        <v>#N/A</v>
      </c>
      <c r="FE68" t="e">
        <v>#N/A</v>
      </c>
      <c r="FF68" t="e">
        <v>#N/A</v>
      </c>
      <c r="FG68" t="e">
        <v>#N/A</v>
      </c>
      <c r="FH68" t="e">
        <v>#N/A</v>
      </c>
      <c r="FI68" t="e">
        <v>#N/A</v>
      </c>
      <c r="FJ68" t="e">
        <v>#N/A</v>
      </c>
      <c r="FK68" t="e">
        <v>#N/A</v>
      </c>
      <c r="FL68" t="e">
        <v>#N/A</v>
      </c>
      <c r="FM68" t="e">
        <v>#N/A</v>
      </c>
      <c r="FN68" t="e">
        <v>#N/A</v>
      </c>
      <c r="FO68" t="e">
        <v>#N/A</v>
      </c>
      <c r="FP68" t="e">
        <v>#N/A</v>
      </c>
      <c r="FQ68" t="e">
        <v>#N/A</v>
      </c>
      <c r="FR68" t="e">
        <v>#N/A</v>
      </c>
      <c r="FS68" t="e">
        <v>#N/A</v>
      </c>
      <c r="FT68" t="e">
        <v>#N/A</v>
      </c>
      <c r="FU68" t="e">
        <v>#N/A</v>
      </c>
      <c r="FV68" t="e">
        <v>#N/A</v>
      </c>
      <c r="FW68" t="e">
        <v>#N/A</v>
      </c>
      <c r="FX68" t="e">
        <v>#N/A</v>
      </c>
      <c r="FY68" t="e">
        <v>#N/A</v>
      </c>
      <c r="FZ68" t="e">
        <v>#N/A</v>
      </c>
      <c r="GA68" t="e">
        <v>#N/A</v>
      </c>
      <c r="GB68" t="e">
        <v>#N/A</v>
      </c>
      <c r="GC68" t="e">
        <v>#N/A</v>
      </c>
      <c r="GD68">
        <v>360</v>
      </c>
      <c r="GE68">
        <v>41.8</v>
      </c>
      <c r="GF68">
        <v>210</v>
      </c>
      <c r="GG68">
        <v>15.5</v>
      </c>
      <c r="GH68">
        <v>2.2999999999999998</v>
      </c>
      <c r="GI68">
        <v>10.199999999999999</v>
      </c>
      <c r="GJ68">
        <v>16.5</v>
      </c>
      <c r="GK68">
        <v>40.299999999999997</v>
      </c>
      <c r="GL68">
        <v>35</v>
      </c>
      <c r="GM68">
        <v>13600</v>
      </c>
      <c r="GN68">
        <v>18500</v>
      </c>
      <c r="GO68">
        <v>22600</v>
      </c>
      <c r="GP68">
        <v>270</v>
      </c>
      <c r="GQ68">
        <v>47.4</v>
      </c>
      <c r="GR68">
        <v>140</v>
      </c>
      <c r="GS68">
        <v>23.4</v>
      </c>
      <c r="GT68">
        <v>5.5</v>
      </c>
      <c r="GU68">
        <v>13.2</v>
      </c>
      <c r="GV68">
        <v>16.600000000000001</v>
      </c>
      <c r="GW68">
        <v>23.7</v>
      </c>
      <c r="GX68">
        <v>35</v>
      </c>
      <c r="GY68">
        <v>15100</v>
      </c>
      <c r="GZ68">
        <v>19600</v>
      </c>
      <c r="HA68">
        <v>26200</v>
      </c>
      <c r="HB68">
        <v>270</v>
      </c>
      <c r="HC68">
        <v>45.3</v>
      </c>
      <c r="HD68">
        <v>150</v>
      </c>
      <c r="HE68">
        <v>27.3</v>
      </c>
      <c r="HF68">
        <v>2.9</v>
      </c>
      <c r="HG68">
        <v>17</v>
      </c>
      <c r="HH68">
        <v>22.4</v>
      </c>
      <c r="HI68">
        <v>24.5</v>
      </c>
      <c r="HJ68">
        <v>40</v>
      </c>
      <c r="HK68">
        <v>10000</v>
      </c>
      <c r="HL68">
        <v>24600</v>
      </c>
      <c r="HM68">
        <v>34500</v>
      </c>
      <c r="HN68">
        <v>155</v>
      </c>
      <c r="HO68">
        <v>52.6</v>
      </c>
      <c r="HP68">
        <v>75</v>
      </c>
      <c r="HQ68">
        <v>26.7</v>
      </c>
      <c r="HR68">
        <v>2.6</v>
      </c>
      <c r="HS68">
        <v>15.4</v>
      </c>
      <c r="HT68">
        <v>16</v>
      </c>
      <c r="HU68">
        <v>18.2</v>
      </c>
      <c r="HV68">
        <v>20</v>
      </c>
      <c r="HW68">
        <v>13700</v>
      </c>
      <c r="HX68">
        <v>28400</v>
      </c>
      <c r="HY68">
        <v>54400</v>
      </c>
      <c r="HZ68">
        <v>265</v>
      </c>
      <c r="IA68">
        <v>40.799999999999997</v>
      </c>
      <c r="IB68">
        <v>155</v>
      </c>
      <c r="IC68">
        <v>16.7</v>
      </c>
      <c r="ID68">
        <v>2</v>
      </c>
      <c r="IE68">
        <v>9.5</v>
      </c>
      <c r="IF68">
        <v>16.2</v>
      </c>
      <c r="IG68">
        <v>40.5</v>
      </c>
      <c r="IH68">
        <v>25</v>
      </c>
      <c r="II68">
        <v>13600</v>
      </c>
      <c r="IJ68">
        <v>17000</v>
      </c>
      <c r="IK68">
        <v>22600</v>
      </c>
      <c r="IL68">
        <v>195</v>
      </c>
      <c r="IM68">
        <v>47.6</v>
      </c>
      <c r="IN68">
        <v>105</v>
      </c>
      <c r="IO68">
        <v>22.9</v>
      </c>
      <c r="IP68">
        <v>4.7</v>
      </c>
      <c r="IQ68">
        <v>13.8</v>
      </c>
      <c r="IR68">
        <v>17</v>
      </c>
      <c r="IS68">
        <v>24.9</v>
      </c>
      <c r="IT68">
        <v>25</v>
      </c>
      <c r="IU68">
        <v>15100</v>
      </c>
      <c r="IV68">
        <v>20000</v>
      </c>
      <c r="IW68">
        <v>26000</v>
      </c>
      <c r="IX68">
        <v>200</v>
      </c>
      <c r="IY68">
        <v>44.7</v>
      </c>
      <c r="IZ68">
        <v>110</v>
      </c>
      <c r="JA68">
        <v>27.6</v>
      </c>
      <c r="JB68">
        <v>2.2000000000000002</v>
      </c>
      <c r="JC68">
        <v>17.7</v>
      </c>
      <c r="JD68">
        <v>23.7</v>
      </c>
      <c r="JE68">
        <v>25.4</v>
      </c>
      <c r="JF68">
        <v>30</v>
      </c>
      <c r="JG68">
        <v>9500</v>
      </c>
      <c r="JH68">
        <v>24600</v>
      </c>
      <c r="JI68">
        <v>35300</v>
      </c>
      <c r="JJ68">
        <v>125</v>
      </c>
      <c r="JK68">
        <v>51.8</v>
      </c>
      <c r="JL68">
        <v>60</v>
      </c>
      <c r="JM68">
        <v>27.2</v>
      </c>
      <c r="JN68">
        <v>3</v>
      </c>
      <c r="JO68">
        <v>14.4</v>
      </c>
      <c r="JP68">
        <v>15.2</v>
      </c>
      <c r="JQ68">
        <v>18</v>
      </c>
      <c r="JR68">
        <v>15</v>
      </c>
      <c r="JS68">
        <v>8800</v>
      </c>
      <c r="JT68">
        <v>27200</v>
      </c>
      <c r="JU68">
        <v>36700</v>
      </c>
      <c r="JV68" t="e">
        <v>#N/A</v>
      </c>
      <c r="JW68" t="e">
        <v>#N/A</v>
      </c>
      <c r="JX68" t="e">
        <v>#N/A</v>
      </c>
      <c r="JY68" t="e">
        <v>#N/A</v>
      </c>
      <c r="JZ68" t="e">
        <v>#N/A</v>
      </c>
      <c r="KA68" t="e">
        <v>#N/A</v>
      </c>
      <c r="KB68" t="e">
        <v>#N/A</v>
      </c>
      <c r="KC68" t="e">
        <v>#N/A</v>
      </c>
      <c r="KD68" t="e">
        <v>#N/A</v>
      </c>
      <c r="KE68" t="e">
        <v>#N/A</v>
      </c>
      <c r="KF68" t="e">
        <v>#N/A</v>
      </c>
      <c r="KG68" t="e">
        <v>#N/A</v>
      </c>
      <c r="KH68" t="e">
        <v>#N/A</v>
      </c>
      <c r="KI68" t="e">
        <v>#N/A</v>
      </c>
      <c r="KJ68" t="e">
        <v>#N/A</v>
      </c>
      <c r="KK68" t="e">
        <v>#N/A</v>
      </c>
      <c r="KL68" t="e">
        <v>#N/A</v>
      </c>
      <c r="KM68" t="e">
        <v>#N/A</v>
      </c>
      <c r="KN68" t="e">
        <v>#N/A</v>
      </c>
      <c r="KO68" t="e">
        <v>#N/A</v>
      </c>
      <c r="KP68" t="e">
        <v>#N/A</v>
      </c>
      <c r="KQ68" t="e">
        <v>#N/A</v>
      </c>
      <c r="KR68" t="e">
        <v>#N/A</v>
      </c>
      <c r="KS68" t="e">
        <v>#N/A</v>
      </c>
      <c r="KT68" t="e">
        <v>#N/A</v>
      </c>
      <c r="KU68" t="e">
        <v>#N/A</v>
      </c>
      <c r="KV68" t="e">
        <v>#N/A</v>
      </c>
      <c r="KW68" t="e">
        <v>#N/A</v>
      </c>
      <c r="KX68" t="e">
        <v>#N/A</v>
      </c>
      <c r="KY68" t="e">
        <v>#N/A</v>
      </c>
      <c r="KZ68" t="e">
        <v>#N/A</v>
      </c>
      <c r="LA68" t="e">
        <v>#N/A</v>
      </c>
      <c r="LB68" t="e">
        <v>#N/A</v>
      </c>
      <c r="LC68" t="e">
        <v>#N/A</v>
      </c>
      <c r="LD68" t="e">
        <v>#N/A</v>
      </c>
      <c r="LE68" t="e">
        <v>#N/A</v>
      </c>
      <c r="LF68" t="e">
        <v>#N/A</v>
      </c>
      <c r="LG68" t="e">
        <v>#N/A</v>
      </c>
      <c r="LH68" t="e">
        <v>#N/A</v>
      </c>
      <c r="LI68" t="e">
        <v>#N/A</v>
      </c>
      <c r="LJ68" t="e">
        <v>#N/A</v>
      </c>
      <c r="LK68" t="e">
        <v>#N/A</v>
      </c>
      <c r="LL68" t="e">
        <v>#N/A</v>
      </c>
      <c r="LM68" t="e">
        <v>#N/A</v>
      </c>
      <c r="LN68" t="e">
        <v>#N/A</v>
      </c>
      <c r="LO68" t="e">
        <v>#N/A</v>
      </c>
      <c r="LP68" t="e">
        <v>#N/A</v>
      </c>
      <c r="LQ68" t="e">
        <v>#N/A</v>
      </c>
      <c r="LR68">
        <v>355</v>
      </c>
      <c r="LS68">
        <v>33.700000000000003</v>
      </c>
      <c r="LT68">
        <v>235</v>
      </c>
      <c r="LU68">
        <v>17.3</v>
      </c>
      <c r="LV68">
        <v>3.1</v>
      </c>
      <c r="LW68">
        <v>11.8</v>
      </c>
      <c r="LX68">
        <v>18</v>
      </c>
      <c r="LY68">
        <v>46</v>
      </c>
      <c r="LZ68">
        <v>30</v>
      </c>
      <c r="MA68">
        <v>12200</v>
      </c>
      <c r="MB68">
        <v>16500</v>
      </c>
      <c r="MC68">
        <v>22100</v>
      </c>
      <c r="MD68">
        <v>355</v>
      </c>
      <c r="ME68">
        <v>33.700000000000003</v>
      </c>
      <c r="MF68">
        <v>235</v>
      </c>
      <c r="MG68">
        <v>17.3</v>
      </c>
      <c r="MH68">
        <v>3.1</v>
      </c>
      <c r="MI68">
        <v>11.8</v>
      </c>
      <c r="MJ68">
        <v>18</v>
      </c>
      <c r="MK68">
        <v>46</v>
      </c>
      <c r="ML68">
        <v>30</v>
      </c>
      <c r="MM68">
        <v>12200</v>
      </c>
      <c r="MN68">
        <v>16500</v>
      </c>
      <c r="MO68">
        <v>22100</v>
      </c>
      <c r="MP68">
        <v>280</v>
      </c>
      <c r="MQ68">
        <v>44.2</v>
      </c>
      <c r="MR68">
        <v>155</v>
      </c>
      <c r="MS68">
        <v>24.3</v>
      </c>
      <c r="MT68">
        <v>3.2</v>
      </c>
      <c r="MU68">
        <v>18.7</v>
      </c>
      <c r="MV68">
        <v>23.3</v>
      </c>
      <c r="MW68">
        <v>28.3</v>
      </c>
      <c r="MX68">
        <v>50</v>
      </c>
      <c r="MY68">
        <v>15300</v>
      </c>
      <c r="MZ68">
        <v>23100</v>
      </c>
      <c r="NA68">
        <v>29200</v>
      </c>
      <c r="NB68">
        <v>255</v>
      </c>
      <c r="NC68">
        <v>43.5</v>
      </c>
      <c r="ND68">
        <v>145</v>
      </c>
      <c r="NE68">
        <v>29.5</v>
      </c>
      <c r="NF68">
        <v>2</v>
      </c>
      <c r="NG68">
        <v>18.5</v>
      </c>
      <c r="NH68">
        <v>22.1</v>
      </c>
      <c r="NI68">
        <v>24.9</v>
      </c>
      <c r="NJ68">
        <v>40</v>
      </c>
      <c r="NK68">
        <v>15600</v>
      </c>
      <c r="NL68">
        <v>20700</v>
      </c>
      <c r="NM68">
        <v>28600</v>
      </c>
      <c r="NN68">
        <v>175</v>
      </c>
      <c r="NO68">
        <v>56.8</v>
      </c>
      <c r="NP68">
        <v>75</v>
      </c>
      <c r="NQ68">
        <v>19.600000000000001</v>
      </c>
      <c r="NR68">
        <v>1.3</v>
      </c>
      <c r="NS68">
        <v>20.9</v>
      </c>
      <c r="NT68">
        <v>21.8</v>
      </c>
      <c r="NU68">
        <v>22.3</v>
      </c>
      <c r="NV68">
        <v>25</v>
      </c>
      <c r="NW68">
        <v>13900</v>
      </c>
      <c r="NX68">
        <v>19600</v>
      </c>
      <c r="NY68">
        <v>50400</v>
      </c>
      <c r="NZ68">
        <v>270</v>
      </c>
      <c r="OA68">
        <v>32.799999999999997</v>
      </c>
      <c r="OB68">
        <v>180</v>
      </c>
      <c r="OC68">
        <v>17.399999999999999</v>
      </c>
      <c r="OD68">
        <v>3.4</v>
      </c>
      <c r="OE68">
        <v>11.2</v>
      </c>
      <c r="OF68">
        <v>17.8</v>
      </c>
      <c r="OG68">
        <v>46.4</v>
      </c>
      <c r="OH68">
        <v>25</v>
      </c>
      <c r="OI68">
        <v>12200</v>
      </c>
      <c r="OJ68">
        <v>15300</v>
      </c>
      <c r="OK68">
        <v>20400</v>
      </c>
      <c r="OL68">
        <v>200</v>
      </c>
      <c r="OM68">
        <v>42.9</v>
      </c>
      <c r="ON68">
        <v>115</v>
      </c>
      <c r="OO68">
        <v>24.8</v>
      </c>
      <c r="OP68">
        <v>2.4</v>
      </c>
      <c r="OQ68">
        <v>20.100000000000001</v>
      </c>
      <c r="OR68">
        <v>24.4</v>
      </c>
      <c r="OS68">
        <v>29.8</v>
      </c>
      <c r="OT68">
        <v>40</v>
      </c>
      <c r="OU68">
        <v>14600</v>
      </c>
      <c r="OV68">
        <v>23400</v>
      </c>
      <c r="OW68">
        <v>30200</v>
      </c>
      <c r="OX68">
        <v>190</v>
      </c>
      <c r="OY68">
        <v>42.9</v>
      </c>
      <c r="OZ68">
        <v>110</v>
      </c>
      <c r="PA68">
        <v>29.7</v>
      </c>
      <c r="PB68">
        <v>1.4</v>
      </c>
      <c r="PC68">
        <v>19.2</v>
      </c>
      <c r="PD68">
        <v>23.3</v>
      </c>
      <c r="PE68">
        <v>26</v>
      </c>
      <c r="PF68">
        <v>30</v>
      </c>
      <c r="PG68">
        <v>15600</v>
      </c>
      <c r="PH68">
        <v>20700</v>
      </c>
      <c r="PI68">
        <v>31000</v>
      </c>
      <c r="PJ68">
        <v>130</v>
      </c>
      <c r="PK68">
        <v>56.1</v>
      </c>
      <c r="PL68">
        <v>60</v>
      </c>
      <c r="PM68">
        <v>21</v>
      </c>
      <c r="PN68">
        <v>1.8</v>
      </c>
      <c r="PO68">
        <v>20</v>
      </c>
      <c r="PP68">
        <v>20.8</v>
      </c>
      <c r="PQ68">
        <v>21.1</v>
      </c>
      <c r="PR68">
        <v>20</v>
      </c>
      <c r="PS68">
        <v>11700</v>
      </c>
      <c r="PT68">
        <v>17600</v>
      </c>
      <c r="PU68">
        <v>32300</v>
      </c>
      <c r="PV68" t="e">
        <v>#N/A</v>
      </c>
      <c r="PW68" t="e">
        <v>#N/A</v>
      </c>
      <c r="PX68" t="e">
        <v>#N/A</v>
      </c>
      <c r="PY68" t="e">
        <v>#N/A</v>
      </c>
      <c r="PZ68" t="e">
        <v>#N/A</v>
      </c>
      <c r="QA68" t="e">
        <v>#N/A</v>
      </c>
      <c r="QB68" t="e">
        <v>#N/A</v>
      </c>
      <c r="QC68" t="e">
        <v>#N/A</v>
      </c>
      <c r="QD68" t="e">
        <v>#N/A</v>
      </c>
      <c r="QE68" t="e">
        <v>#N/A</v>
      </c>
      <c r="QF68" t="e">
        <v>#N/A</v>
      </c>
      <c r="QG68" t="e">
        <v>#N/A</v>
      </c>
      <c r="QH68" t="e">
        <v>#N/A</v>
      </c>
      <c r="QI68" t="e">
        <v>#N/A</v>
      </c>
      <c r="QJ68" t="e">
        <v>#N/A</v>
      </c>
      <c r="QK68" t="e">
        <v>#N/A</v>
      </c>
      <c r="QL68" t="e">
        <v>#N/A</v>
      </c>
      <c r="QM68" t="e">
        <v>#N/A</v>
      </c>
      <c r="QN68" t="e">
        <v>#N/A</v>
      </c>
      <c r="QO68" t="e">
        <v>#N/A</v>
      </c>
      <c r="QP68" t="e">
        <v>#N/A</v>
      </c>
      <c r="QQ68" t="e">
        <v>#N/A</v>
      </c>
      <c r="QR68" t="e">
        <v>#N/A</v>
      </c>
      <c r="QS68" t="e">
        <v>#N/A</v>
      </c>
      <c r="QT68" t="e">
        <v>#N/A</v>
      </c>
      <c r="QU68" t="e">
        <v>#N/A</v>
      </c>
      <c r="QV68" t="e">
        <v>#N/A</v>
      </c>
      <c r="QW68" t="e">
        <v>#N/A</v>
      </c>
      <c r="QX68" t="e">
        <v>#N/A</v>
      </c>
      <c r="QY68" t="e">
        <v>#N/A</v>
      </c>
      <c r="QZ68" t="e">
        <v>#N/A</v>
      </c>
      <c r="RA68" t="e">
        <v>#N/A</v>
      </c>
      <c r="RB68" t="e">
        <v>#N/A</v>
      </c>
      <c r="RC68" t="e">
        <v>#N/A</v>
      </c>
      <c r="RD68" t="e">
        <v>#N/A</v>
      </c>
      <c r="RE68" t="e">
        <v>#N/A</v>
      </c>
      <c r="RF68" t="e">
        <v>#N/A</v>
      </c>
      <c r="RG68" t="e">
        <v>#N/A</v>
      </c>
      <c r="RH68" t="e">
        <v>#N/A</v>
      </c>
      <c r="RI68" t="e">
        <v>#N/A</v>
      </c>
      <c r="RJ68" t="e">
        <v>#N/A</v>
      </c>
      <c r="RK68" t="e">
        <v>#N/A</v>
      </c>
      <c r="RL68" t="e">
        <v>#N/A</v>
      </c>
      <c r="RM68" t="e">
        <v>#N/A</v>
      </c>
      <c r="RN68" t="e">
        <v>#N/A</v>
      </c>
      <c r="RO68" t="e">
        <v>#N/A</v>
      </c>
      <c r="RP68" t="e">
        <v>#N/A</v>
      </c>
      <c r="RQ68" t="e">
        <v>#N/A</v>
      </c>
    </row>
    <row r="69" spans="2:485" x14ac:dyDescent="0.45">
      <c r="B69"/>
      <c r="E69" t="s">
        <v>2492</v>
      </c>
      <c r="F69" t="s">
        <v>2493</v>
      </c>
      <c r="G69" t="s">
        <v>2494</v>
      </c>
      <c r="H69" t="s">
        <v>2495</v>
      </c>
      <c r="I69" t="s">
        <v>2496</v>
      </c>
      <c r="J69" t="s">
        <v>2497</v>
      </c>
      <c r="K69" t="s">
        <v>2498</v>
      </c>
      <c r="L69" t="s">
        <v>2499</v>
      </c>
      <c r="M69" t="s">
        <v>2500</v>
      </c>
      <c r="N69" t="s">
        <v>2501</v>
      </c>
      <c r="O69" t="s">
        <v>2502</v>
      </c>
      <c r="P69" t="s">
        <v>2503</v>
      </c>
      <c r="Q69" t="s">
        <v>2504</v>
      </c>
      <c r="R69" t="s">
        <v>2505</v>
      </c>
      <c r="S69" t="s">
        <v>2506</v>
      </c>
      <c r="T69" t="s">
        <v>2507</v>
      </c>
      <c r="U69" t="s">
        <v>2508</v>
      </c>
      <c r="V69" t="s">
        <v>2509</v>
      </c>
      <c r="W69" t="s">
        <v>2510</v>
      </c>
      <c r="X69" t="s">
        <v>2511</v>
      </c>
      <c r="Y69" t="s">
        <v>2512</v>
      </c>
      <c r="Z69" t="s">
        <v>2513</v>
      </c>
      <c r="AA69" t="s">
        <v>2514</v>
      </c>
      <c r="AB69" t="s">
        <v>2515</v>
      </c>
      <c r="AC69" t="s">
        <v>2516</v>
      </c>
      <c r="AD69" t="s">
        <v>2517</v>
      </c>
      <c r="AE69" t="s">
        <v>2518</v>
      </c>
      <c r="AF69" t="s">
        <v>2519</v>
      </c>
      <c r="AG69" t="s">
        <v>2520</v>
      </c>
      <c r="AH69" t="s">
        <v>2521</v>
      </c>
      <c r="AI69" t="s">
        <v>2522</v>
      </c>
      <c r="AJ69" t="s">
        <v>2523</v>
      </c>
      <c r="AK69" t="s">
        <v>2524</v>
      </c>
      <c r="AL69" t="s">
        <v>2525</v>
      </c>
      <c r="AM69" t="s">
        <v>2526</v>
      </c>
      <c r="AN69" t="s">
        <v>2503</v>
      </c>
      <c r="AO69" t="s">
        <v>2527</v>
      </c>
      <c r="AP69">
        <v>580</v>
      </c>
      <c r="AQ69">
        <v>19.600000000000001</v>
      </c>
      <c r="AR69">
        <v>465</v>
      </c>
      <c r="AS69">
        <v>12.1</v>
      </c>
      <c r="AT69">
        <v>6.2</v>
      </c>
      <c r="AU69">
        <v>25.6</v>
      </c>
      <c r="AV69">
        <v>36.200000000000003</v>
      </c>
      <c r="AW69">
        <v>62</v>
      </c>
      <c r="AX69">
        <v>140</v>
      </c>
      <c r="AY69">
        <v>21600</v>
      </c>
      <c r="AZ69">
        <v>29500</v>
      </c>
      <c r="BA69">
        <v>48500</v>
      </c>
      <c r="BB69">
        <v>605</v>
      </c>
      <c r="BC69">
        <v>27.3</v>
      </c>
      <c r="BD69">
        <v>440</v>
      </c>
      <c r="BE69">
        <v>20.6</v>
      </c>
      <c r="BF69">
        <v>5.5</v>
      </c>
      <c r="BG69">
        <v>37.5</v>
      </c>
      <c r="BH69">
        <v>42.2</v>
      </c>
      <c r="BI69">
        <v>46.5</v>
      </c>
      <c r="BJ69">
        <v>210</v>
      </c>
      <c r="BK69">
        <v>25300</v>
      </c>
      <c r="BL69">
        <v>32600</v>
      </c>
      <c r="BM69">
        <v>45700</v>
      </c>
      <c r="BN69">
        <v>570</v>
      </c>
      <c r="BO69">
        <v>36.4</v>
      </c>
      <c r="BP69">
        <v>365</v>
      </c>
      <c r="BQ69">
        <v>23</v>
      </c>
      <c r="BR69">
        <v>5.3</v>
      </c>
      <c r="BS69">
        <v>29.8</v>
      </c>
      <c r="BT69">
        <v>34</v>
      </c>
      <c r="BU69">
        <v>35.299999999999997</v>
      </c>
      <c r="BV69">
        <v>165</v>
      </c>
      <c r="BW69">
        <v>30000</v>
      </c>
      <c r="BX69">
        <v>46100</v>
      </c>
      <c r="BY69">
        <v>67000</v>
      </c>
      <c r="BZ69">
        <v>440</v>
      </c>
      <c r="CA69">
        <v>48.5</v>
      </c>
      <c r="CB69">
        <v>225</v>
      </c>
      <c r="CC69">
        <v>25.7</v>
      </c>
      <c r="CD69">
        <v>2.7</v>
      </c>
      <c r="CE69">
        <v>21.7</v>
      </c>
      <c r="CF69">
        <v>22.6</v>
      </c>
      <c r="CG69">
        <v>23.1</v>
      </c>
      <c r="CH69">
        <v>85</v>
      </c>
      <c r="CI69">
        <v>35100</v>
      </c>
      <c r="CJ69">
        <v>64000</v>
      </c>
      <c r="CK69">
        <v>124300</v>
      </c>
      <c r="CL69">
        <v>240</v>
      </c>
      <c r="CM69">
        <v>16.899999999999999</v>
      </c>
      <c r="CN69">
        <v>200</v>
      </c>
      <c r="CO69">
        <v>9.8000000000000007</v>
      </c>
      <c r="CP69">
        <v>5.7</v>
      </c>
      <c r="CQ69">
        <v>28.8</v>
      </c>
      <c r="CR69">
        <v>40.299999999999997</v>
      </c>
      <c r="CS69">
        <v>67.7</v>
      </c>
      <c r="CT69">
        <v>65</v>
      </c>
      <c r="CU69">
        <v>20700</v>
      </c>
      <c r="CV69">
        <v>26800</v>
      </c>
      <c r="CW69">
        <v>36900</v>
      </c>
      <c r="CX69">
        <v>245</v>
      </c>
      <c r="CY69">
        <v>22.9</v>
      </c>
      <c r="CZ69">
        <v>190</v>
      </c>
      <c r="DA69">
        <v>17.100000000000001</v>
      </c>
      <c r="DB69">
        <v>4.9000000000000004</v>
      </c>
      <c r="DC69">
        <v>42.3</v>
      </c>
      <c r="DD69">
        <v>49.4</v>
      </c>
      <c r="DE69">
        <v>55</v>
      </c>
      <c r="DF69">
        <v>100</v>
      </c>
      <c r="DG69">
        <v>24700</v>
      </c>
      <c r="DH69">
        <v>31300</v>
      </c>
      <c r="DI69">
        <v>40500</v>
      </c>
      <c r="DJ69">
        <v>230</v>
      </c>
      <c r="DK69">
        <v>31.1</v>
      </c>
      <c r="DL69">
        <v>160</v>
      </c>
      <c r="DM69">
        <v>23.1</v>
      </c>
      <c r="DN69">
        <v>6.6</v>
      </c>
      <c r="DO69">
        <v>31.8</v>
      </c>
      <c r="DP69">
        <v>38</v>
      </c>
      <c r="DQ69">
        <v>39.200000000000003</v>
      </c>
      <c r="DR69">
        <v>70</v>
      </c>
      <c r="DS69">
        <v>30000</v>
      </c>
      <c r="DT69">
        <v>43100</v>
      </c>
      <c r="DU69">
        <v>62000</v>
      </c>
      <c r="DV69">
        <v>180</v>
      </c>
      <c r="DW69">
        <v>50</v>
      </c>
      <c r="DX69">
        <v>90</v>
      </c>
      <c r="DY69">
        <v>24.6</v>
      </c>
      <c r="DZ69">
        <v>2.2000000000000002</v>
      </c>
      <c r="EA69">
        <v>22</v>
      </c>
      <c r="EB69">
        <v>22.6</v>
      </c>
      <c r="EC69">
        <v>23.2</v>
      </c>
      <c r="ED69">
        <v>35</v>
      </c>
      <c r="EE69">
        <v>28000</v>
      </c>
      <c r="EF69">
        <v>45200</v>
      </c>
      <c r="EG69">
        <v>67700</v>
      </c>
      <c r="EH69">
        <v>340</v>
      </c>
      <c r="EI69">
        <v>21.5</v>
      </c>
      <c r="EJ69">
        <v>270</v>
      </c>
      <c r="EK69">
        <v>13.8</v>
      </c>
      <c r="EL69">
        <v>6.6</v>
      </c>
      <c r="EM69">
        <v>23.5</v>
      </c>
      <c r="EN69">
        <v>33.200000000000003</v>
      </c>
      <c r="EO69">
        <v>58</v>
      </c>
      <c r="EP69">
        <v>75</v>
      </c>
      <c r="EQ69">
        <v>23500</v>
      </c>
      <c r="ER69">
        <v>37200</v>
      </c>
      <c r="ES69">
        <v>56400</v>
      </c>
      <c r="ET69">
        <v>360</v>
      </c>
      <c r="EU69">
        <v>30.3</v>
      </c>
      <c r="EV69">
        <v>250</v>
      </c>
      <c r="EW69">
        <v>23</v>
      </c>
      <c r="EX69">
        <v>5.9</v>
      </c>
      <c r="EY69">
        <v>34.200000000000003</v>
      </c>
      <c r="EZ69">
        <v>37.299999999999997</v>
      </c>
      <c r="FA69">
        <v>40.700000000000003</v>
      </c>
      <c r="FB69">
        <v>115</v>
      </c>
      <c r="FC69">
        <v>25700</v>
      </c>
      <c r="FD69">
        <v>34800</v>
      </c>
      <c r="FE69">
        <v>54200</v>
      </c>
      <c r="FF69">
        <v>340</v>
      </c>
      <c r="FG69">
        <v>39.9</v>
      </c>
      <c r="FH69">
        <v>205</v>
      </c>
      <c r="FI69">
        <v>22.9</v>
      </c>
      <c r="FJ69">
        <v>4.4000000000000004</v>
      </c>
      <c r="FK69">
        <v>28.5</v>
      </c>
      <c r="FL69">
        <v>31.3</v>
      </c>
      <c r="FM69">
        <v>32.700000000000003</v>
      </c>
      <c r="FN69">
        <v>95</v>
      </c>
      <c r="FO69">
        <v>30300</v>
      </c>
      <c r="FP69">
        <v>47800</v>
      </c>
      <c r="FQ69">
        <v>73300</v>
      </c>
      <c r="FR69">
        <v>260</v>
      </c>
      <c r="FS69">
        <v>47.5</v>
      </c>
      <c r="FT69">
        <v>135</v>
      </c>
      <c r="FU69">
        <v>26.5</v>
      </c>
      <c r="FV69">
        <v>3</v>
      </c>
      <c r="FW69">
        <v>21.5</v>
      </c>
      <c r="FX69">
        <v>22.6</v>
      </c>
      <c r="FY69">
        <v>23</v>
      </c>
      <c r="FZ69">
        <v>50</v>
      </c>
      <c r="GA69">
        <v>54100</v>
      </c>
      <c r="GB69">
        <v>85000</v>
      </c>
      <c r="GC69">
        <v>139300</v>
      </c>
      <c r="GD69">
        <v>620</v>
      </c>
      <c r="GE69">
        <v>19.600000000000001</v>
      </c>
      <c r="GF69">
        <v>500</v>
      </c>
      <c r="GG69">
        <v>14</v>
      </c>
      <c r="GH69">
        <v>6.3</v>
      </c>
      <c r="GI69">
        <v>25.7</v>
      </c>
      <c r="GJ69">
        <v>38</v>
      </c>
      <c r="GK69">
        <v>60.1</v>
      </c>
      <c r="GL69">
        <v>150</v>
      </c>
      <c r="GM69">
        <v>19000</v>
      </c>
      <c r="GN69">
        <v>25500</v>
      </c>
      <c r="GO69">
        <v>37400</v>
      </c>
      <c r="GP69">
        <v>525</v>
      </c>
      <c r="GQ69">
        <v>31.8</v>
      </c>
      <c r="GR69">
        <v>360</v>
      </c>
      <c r="GS69">
        <v>23.3</v>
      </c>
      <c r="GT69">
        <v>5.7</v>
      </c>
      <c r="GU69">
        <v>30.9</v>
      </c>
      <c r="GV69">
        <v>34.799999999999997</v>
      </c>
      <c r="GW69">
        <v>39.299999999999997</v>
      </c>
      <c r="GX69">
        <v>155</v>
      </c>
      <c r="GY69">
        <v>26100</v>
      </c>
      <c r="GZ69">
        <v>33600</v>
      </c>
      <c r="HA69">
        <v>43200</v>
      </c>
      <c r="HB69">
        <v>530</v>
      </c>
      <c r="HC69">
        <v>33.700000000000003</v>
      </c>
      <c r="HD69">
        <v>350</v>
      </c>
      <c r="HE69">
        <v>26.6</v>
      </c>
      <c r="HF69">
        <v>4.2</v>
      </c>
      <c r="HG69">
        <v>30.3</v>
      </c>
      <c r="HH69">
        <v>33.1</v>
      </c>
      <c r="HI69">
        <v>35.5</v>
      </c>
      <c r="HJ69">
        <v>150</v>
      </c>
      <c r="HK69">
        <v>28500</v>
      </c>
      <c r="HL69">
        <v>41700</v>
      </c>
      <c r="HM69">
        <v>61100</v>
      </c>
      <c r="HN69">
        <v>515</v>
      </c>
      <c r="HO69">
        <v>55.6</v>
      </c>
      <c r="HP69">
        <v>230</v>
      </c>
      <c r="HQ69">
        <v>21.8</v>
      </c>
      <c r="HR69">
        <v>2.5</v>
      </c>
      <c r="HS69">
        <v>19.3</v>
      </c>
      <c r="HT69">
        <v>20.100000000000001</v>
      </c>
      <c r="HU69">
        <v>20.2</v>
      </c>
      <c r="HV69">
        <v>85</v>
      </c>
      <c r="HW69">
        <v>32100</v>
      </c>
      <c r="HX69">
        <v>51400</v>
      </c>
      <c r="HY69">
        <v>109300</v>
      </c>
      <c r="HZ69">
        <v>225</v>
      </c>
      <c r="IA69">
        <v>14.9</v>
      </c>
      <c r="IB69">
        <v>195</v>
      </c>
      <c r="IC69">
        <v>14.5</v>
      </c>
      <c r="ID69">
        <v>6</v>
      </c>
      <c r="IE69">
        <v>28.8</v>
      </c>
      <c r="IF69">
        <v>44.6</v>
      </c>
      <c r="IG69">
        <v>64.599999999999994</v>
      </c>
      <c r="IH69">
        <v>65</v>
      </c>
      <c r="II69">
        <v>17800</v>
      </c>
      <c r="IJ69">
        <v>24100</v>
      </c>
      <c r="IK69">
        <v>30900</v>
      </c>
      <c r="IL69">
        <v>210</v>
      </c>
      <c r="IM69">
        <v>27.1</v>
      </c>
      <c r="IN69">
        <v>155</v>
      </c>
      <c r="IO69">
        <v>23.6</v>
      </c>
      <c r="IP69">
        <v>5.9</v>
      </c>
      <c r="IQ69">
        <v>34.299999999999997</v>
      </c>
      <c r="IR69">
        <v>39.1</v>
      </c>
      <c r="IS69">
        <v>43.4</v>
      </c>
      <c r="IT69">
        <v>70</v>
      </c>
      <c r="IU69">
        <v>25300</v>
      </c>
      <c r="IV69">
        <v>32500</v>
      </c>
      <c r="IW69">
        <v>43100</v>
      </c>
      <c r="IX69">
        <v>210</v>
      </c>
      <c r="IY69">
        <v>28.6</v>
      </c>
      <c r="IZ69">
        <v>150</v>
      </c>
      <c r="JA69">
        <v>28</v>
      </c>
      <c r="JB69">
        <v>4.7</v>
      </c>
      <c r="JC69">
        <v>33.200000000000003</v>
      </c>
      <c r="JD69">
        <v>36.4</v>
      </c>
      <c r="JE69">
        <v>38.700000000000003</v>
      </c>
      <c r="JF69">
        <v>65</v>
      </c>
      <c r="JG69">
        <v>31600</v>
      </c>
      <c r="JH69">
        <v>40000</v>
      </c>
      <c r="JI69">
        <v>51600</v>
      </c>
      <c r="JJ69">
        <v>175</v>
      </c>
      <c r="JK69">
        <v>55.8</v>
      </c>
      <c r="JL69">
        <v>75</v>
      </c>
      <c r="JM69">
        <v>21</v>
      </c>
      <c r="JN69">
        <v>3.6</v>
      </c>
      <c r="JO69">
        <v>19.5</v>
      </c>
      <c r="JP69">
        <v>19.5</v>
      </c>
      <c r="JQ69">
        <v>19.5</v>
      </c>
      <c r="JR69">
        <v>25</v>
      </c>
      <c r="JS69">
        <v>36400</v>
      </c>
      <c r="JT69">
        <v>60900</v>
      </c>
      <c r="JU69">
        <v>135200</v>
      </c>
      <c r="JV69">
        <v>395</v>
      </c>
      <c r="JW69">
        <v>22.4</v>
      </c>
      <c r="JX69">
        <v>305</v>
      </c>
      <c r="JY69">
        <v>13.6</v>
      </c>
      <c r="JZ69">
        <v>6.4</v>
      </c>
      <c r="KA69">
        <v>24</v>
      </c>
      <c r="KB69">
        <v>34.299999999999997</v>
      </c>
      <c r="KC69">
        <v>57.6</v>
      </c>
      <c r="KD69">
        <v>85</v>
      </c>
      <c r="KE69">
        <v>19500</v>
      </c>
      <c r="KF69">
        <v>27000</v>
      </c>
      <c r="KG69">
        <v>39400</v>
      </c>
      <c r="KH69">
        <v>315</v>
      </c>
      <c r="KI69">
        <v>34.799999999999997</v>
      </c>
      <c r="KJ69">
        <v>205</v>
      </c>
      <c r="KK69">
        <v>23.1</v>
      </c>
      <c r="KL69">
        <v>5.6</v>
      </c>
      <c r="KM69">
        <v>28.7</v>
      </c>
      <c r="KN69">
        <v>31.9</v>
      </c>
      <c r="KO69">
        <v>36.5</v>
      </c>
      <c r="KP69">
        <v>85</v>
      </c>
      <c r="KQ69">
        <v>26100</v>
      </c>
      <c r="KR69">
        <v>34100</v>
      </c>
      <c r="KS69">
        <v>44300</v>
      </c>
      <c r="KT69">
        <v>320</v>
      </c>
      <c r="KU69">
        <v>37.1</v>
      </c>
      <c r="KV69">
        <v>200</v>
      </c>
      <c r="KW69">
        <v>25.7</v>
      </c>
      <c r="KX69">
        <v>3.9</v>
      </c>
      <c r="KY69">
        <v>28.4</v>
      </c>
      <c r="KZ69">
        <v>30.9</v>
      </c>
      <c r="LA69">
        <v>33.299999999999997</v>
      </c>
      <c r="LB69">
        <v>85</v>
      </c>
      <c r="LC69">
        <v>27400</v>
      </c>
      <c r="LD69">
        <v>42500</v>
      </c>
      <c r="LE69">
        <v>73700</v>
      </c>
      <c r="LF69">
        <v>340</v>
      </c>
      <c r="LG69">
        <v>55.4</v>
      </c>
      <c r="LH69">
        <v>150</v>
      </c>
      <c r="LI69">
        <v>22.2</v>
      </c>
      <c r="LJ69">
        <v>1.9</v>
      </c>
      <c r="LK69">
        <v>19.2</v>
      </c>
      <c r="LL69">
        <v>20.399999999999999</v>
      </c>
      <c r="LM69">
        <v>20.5</v>
      </c>
      <c r="LN69">
        <v>60</v>
      </c>
      <c r="LO69">
        <v>28100</v>
      </c>
      <c r="LP69">
        <v>49100</v>
      </c>
      <c r="LQ69">
        <v>107100</v>
      </c>
      <c r="LR69">
        <v>605</v>
      </c>
      <c r="LS69">
        <v>21.1</v>
      </c>
      <c r="LT69">
        <v>475</v>
      </c>
      <c r="LU69">
        <v>13.7</v>
      </c>
      <c r="LV69">
        <v>5.2</v>
      </c>
      <c r="LW69">
        <v>24.8</v>
      </c>
      <c r="LX69">
        <v>38.4</v>
      </c>
      <c r="LY69">
        <v>60</v>
      </c>
      <c r="LZ69">
        <v>135</v>
      </c>
      <c r="MA69">
        <v>18300</v>
      </c>
      <c r="MB69">
        <v>25000</v>
      </c>
      <c r="MC69">
        <v>35400</v>
      </c>
      <c r="MD69">
        <v>605</v>
      </c>
      <c r="ME69">
        <v>21.1</v>
      </c>
      <c r="MF69">
        <v>475</v>
      </c>
      <c r="MG69">
        <v>13.7</v>
      </c>
      <c r="MH69">
        <v>5.2</v>
      </c>
      <c r="MI69">
        <v>24.8</v>
      </c>
      <c r="MJ69">
        <v>38.4</v>
      </c>
      <c r="MK69">
        <v>60</v>
      </c>
      <c r="ML69">
        <v>135</v>
      </c>
      <c r="MM69">
        <v>18300</v>
      </c>
      <c r="MN69">
        <v>25000</v>
      </c>
      <c r="MO69">
        <v>35400</v>
      </c>
      <c r="MP69">
        <v>570</v>
      </c>
      <c r="MQ69">
        <v>35.700000000000003</v>
      </c>
      <c r="MR69">
        <v>365</v>
      </c>
      <c r="MS69">
        <v>20.8</v>
      </c>
      <c r="MT69">
        <v>5.0999999999999996</v>
      </c>
      <c r="MU69">
        <v>29.7</v>
      </c>
      <c r="MV69">
        <v>35.1</v>
      </c>
      <c r="MW69">
        <v>38.4</v>
      </c>
      <c r="MX69">
        <v>165</v>
      </c>
      <c r="MY69">
        <v>25200</v>
      </c>
      <c r="MZ69">
        <v>34700</v>
      </c>
      <c r="NA69">
        <v>45700</v>
      </c>
      <c r="NB69">
        <v>495</v>
      </c>
      <c r="NC69">
        <v>37.299999999999997</v>
      </c>
      <c r="ND69">
        <v>310</v>
      </c>
      <c r="NE69">
        <v>24.9</v>
      </c>
      <c r="NF69">
        <v>3.5</v>
      </c>
      <c r="NG69">
        <v>29</v>
      </c>
      <c r="NH69">
        <v>32.5</v>
      </c>
      <c r="NI69">
        <v>34.299999999999997</v>
      </c>
      <c r="NJ69">
        <v>135</v>
      </c>
      <c r="NK69">
        <v>30200</v>
      </c>
      <c r="NL69">
        <v>45700</v>
      </c>
      <c r="NM69">
        <v>63500</v>
      </c>
      <c r="NN69">
        <v>535</v>
      </c>
      <c r="NO69">
        <v>57.1</v>
      </c>
      <c r="NP69">
        <v>230</v>
      </c>
      <c r="NQ69">
        <v>20.6</v>
      </c>
      <c r="NR69">
        <v>1.8</v>
      </c>
      <c r="NS69">
        <v>19</v>
      </c>
      <c r="NT69">
        <v>19.600000000000001</v>
      </c>
      <c r="NU69">
        <v>20.399999999999999</v>
      </c>
      <c r="NV69">
        <v>85</v>
      </c>
      <c r="NW69">
        <v>32600</v>
      </c>
      <c r="NX69">
        <v>61400</v>
      </c>
      <c r="NY69">
        <v>99200</v>
      </c>
      <c r="NZ69">
        <v>245</v>
      </c>
      <c r="OA69">
        <v>16.8</v>
      </c>
      <c r="OB69">
        <v>205</v>
      </c>
      <c r="OC69">
        <v>11.4</v>
      </c>
      <c r="OD69">
        <v>3.9</v>
      </c>
      <c r="OE69">
        <v>29.4</v>
      </c>
      <c r="OF69">
        <v>45.2</v>
      </c>
      <c r="OG69">
        <v>67.900000000000006</v>
      </c>
      <c r="OH69">
        <v>70</v>
      </c>
      <c r="OI69">
        <v>18000</v>
      </c>
      <c r="OJ69">
        <v>22100</v>
      </c>
      <c r="OK69">
        <v>29600</v>
      </c>
      <c r="OL69">
        <v>230</v>
      </c>
      <c r="OM69">
        <v>31</v>
      </c>
      <c r="ON69">
        <v>160</v>
      </c>
      <c r="OO69">
        <v>20.7</v>
      </c>
      <c r="OP69">
        <v>4.5999999999999996</v>
      </c>
      <c r="OQ69">
        <v>33.299999999999997</v>
      </c>
      <c r="OR69">
        <v>40.700000000000003</v>
      </c>
      <c r="OS69">
        <v>43.8</v>
      </c>
      <c r="OT69">
        <v>75</v>
      </c>
      <c r="OU69">
        <v>25200</v>
      </c>
      <c r="OV69">
        <v>33100</v>
      </c>
      <c r="OW69">
        <v>43100</v>
      </c>
      <c r="OX69">
        <v>195</v>
      </c>
      <c r="OY69">
        <v>30.9</v>
      </c>
      <c r="OZ69">
        <v>135</v>
      </c>
      <c r="PA69">
        <v>26.7</v>
      </c>
      <c r="PB69">
        <v>2.5</v>
      </c>
      <c r="PC69">
        <v>33.1</v>
      </c>
      <c r="PD69">
        <v>37.799999999999997</v>
      </c>
      <c r="PE69">
        <v>40</v>
      </c>
      <c r="PF69">
        <v>65</v>
      </c>
      <c r="PG69">
        <v>30200</v>
      </c>
      <c r="PH69">
        <v>45400</v>
      </c>
      <c r="PI69">
        <v>58800</v>
      </c>
      <c r="PJ69">
        <v>210</v>
      </c>
      <c r="PK69">
        <v>52.6</v>
      </c>
      <c r="PL69">
        <v>100</v>
      </c>
      <c r="PM69">
        <v>24.8</v>
      </c>
      <c r="PN69">
        <v>1.8</v>
      </c>
      <c r="PO69">
        <v>18.899999999999999</v>
      </c>
      <c r="PP69">
        <v>19.600000000000001</v>
      </c>
      <c r="PQ69">
        <v>20.9</v>
      </c>
      <c r="PR69">
        <v>30</v>
      </c>
      <c r="PS69">
        <v>25900</v>
      </c>
      <c r="PT69">
        <v>52100</v>
      </c>
      <c r="PU69">
        <v>75600</v>
      </c>
      <c r="PV69">
        <v>360</v>
      </c>
      <c r="PW69">
        <v>24</v>
      </c>
      <c r="PX69">
        <v>275</v>
      </c>
      <c r="PY69">
        <v>15.3</v>
      </c>
      <c r="PZ69">
        <v>6.1</v>
      </c>
      <c r="QA69">
        <v>21.7</v>
      </c>
      <c r="QB69">
        <v>33.700000000000003</v>
      </c>
      <c r="QC69">
        <v>54.7</v>
      </c>
      <c r="QD69">
        <v>70</v>
      </c>
      <c r="QE69">
        <v>19000</v>
      </c>
      <c r="QF69">
        <v>26700</v>
      </c>
      <c r="QG69">
        <v>46300</v>
      </c>
      <c r="QH69">
        <v>340</v>
      </c>
      <c r="QI69">
        <v>38.9</v>
      </c>
      <c r="QJ69">
        <v>210</v>
      </c>
      <c r="QK69">
        <v>20.9</v>
      </c>
      <c r="QL69">
        <v>5.4</v>
      </c>
      <c r="QM69">
        <v>27.3</v>
      </c>
      <c r="QN69">
        <v>31.3</v>
      </c>
      <c r="QO69">
        <v>34.799999999999997</v>
      </c>
      <c r="QP69">
        <v>90</v>
      </c>
      <c r="QQ69">
        <v>25100</v>
      </c>
      <c r="QR69">
        <v>36600</v>
      </c>
      <c r="QS69">
        <v>51600</v>
      </c>
      <c r="QT69">
        <v>340</v>
      </c>
      <c r="QU69">
        <v>39.9</v>
      </c>
      <c r="QV69">
        <v>205</v>
      </c>
      <c r="QW69">
        <v>22.9</v>
      </c>
      <c r="QX69">
        <v>4.4000000000000004</v>
      </c>
      <c r="QY69">
        <v>28.5</v>
      </c>
      <c r="QZ69">
        <v>31.3</v>
      </c>
      <c r="RA69">
        <v>32.700000000000003</v>
      </c>
      <c r="RB69">
        <v>95</v>
      </c>
      <c r="RC69">
        <v>30300</v>
      </c>
      <c r="RD69">
        <v>47800</v>
      </c>
      <c r="RE69">
        <v>73300</v>
      </c>
      <c r="RF69">
        <v>325</v>
      </c>
      <c r="RG69">
        <v>60.1</v>
      </c>
      <c r="RH69">
        <v>130</v>
      </c>
      <c r="RI69">
        <v>17.899999999999999</v>
      </c>
      <c r="RJ69">
        <v>1.9</v>
      </c>
      <c r="RK69">
        <v>19.100000000000001</v>
      </c>
      <c r="RL69">
        <v>19.5</v>
      </c>
      <c r="RM69">
        <v>20.2</v>
      </c>
      <c r="RN69">
        <v>50</v>
      </c>
      <c r="RO69">
        <v>38300</v>
      </c>
      <c r="RP69">
        <v>72000</v>
      </c>
      <c r="RQ69">
        <v>160800</v>
      </c>
    </row>
    <row r="70" spans="2:485" x14ac:dyDescent="0.45">
      <c r="B70"/>
      <c r="E70" t="s">
        <v>2528</v>
      </c>
      <c r="F70" t="s">
        <v>2529</v>
      </c>
      <c r="G70" t="s">
        <v>2530</v>
      </c>
      <c r="H70" t="s">
        <v>2531</v>
      </c>
      <c r="I70" t="s">
        <v>2532</v>
      </c>
      <c r="J70" t="s">
        <v>2533</v>
      </c>
      <c r="K70" t="s">
        <v>2534</v>
      </c>
      <c r="L70" t="s">
        <v>2535</v>
      </c>
      <c r="M70" t="s">
        <v>2536</v>
      </c>
      <c r="N70" t="s">
        <v>2537</v>
      </c>
      <c r="O70" t="s">
        <v>2538</v>
      </c>
      <c r="P70" t="s">
        <v>2539</v>
      </c>
      <c r="Q70" t="s">
        <v>2540</v>
      </c>
      <c r="R70" t="s">
        <v>2541</v>
      </c>
      <c r="S70" t="s">
        <v>2542</v>
      </c>
      <c r="T70" t="s">
        <v>2543</v>
      </c>
      <c r="U70" t="s">
        <v>2544</v>
      </c>
      <c r="V70" t="s">
        <v>2545</v>
      </c>
      <c r="W70" t="s">
        <v>2546</v>
      </c>
      <c r="X70" t="s">
        <v>2547</v>
      </c>
      <c r="Y70" t="s">
        <v>2548</v>
      </c>
      <c r="Z70" t="s">
        <v>2549</v>
      </c>
      <c r="AA70" t="s">
        <v>2550</v>
      </c>
      <c r="AB70" t="s">
        <v>2551</v>
      </c>
      <c r="AC70" t="s">
        <v>2552</v>
      </c>
      <c r="AD70" t="s">
        <v>2553</v>
      </c>
      <c r="AE70" t="s">
        <v>2554</v>
      </c>
      <c r="AF70" t="s">
        <v>2555</v>
      </c>
      <c r="AG70" t="s">
        <v>2556</v>
      </c>
      <c r="AH70" t="s">
        <v>2557</v>
      </c>
      <c r="AI70" t="s">
        <v>2558</v>
      </c>
      <c r="AJ70" t="s">
        <v>2559</v>
      </c>
      <c r="AK70" t="s">
        <v>2560</v>
      </c>
      <c r="AL70" t="s">
        <v>2561</v>
      </c>
      <c r="AM70" t="s">
        <v>2562</v>
      </c>
      <c r="AN70" t="s">
        <v>2539</v>
      </c>
      <c r="AO70" t="s">
        <v>2563</v>
      </c>
      <c r="AP70" t="s">
        <v>403</v>
      </c>
      <c r="AQ70" t="s">
        <v>403</v>
      </c>
      <c r="AR70" t="s">
        <v>403</v>
      </c>
      <c r="AS70" t="s">
        <v>403</v>
      </c>
      <c r="AT70" t="s">
        <v>403</v>
      </c>
      <c r="AU70" t="s">
        <v>403</v>
      </c>
      <c r="AV70" t="s">
        <v>403</v>
      </c>
      <c r="AW70" t="s">
        <v>403</v>
      </c>
      <c r="AX70">
        <v>3335</v>
      </c>
      <c r="AY70">
        <v>20100</v>
      </c>
      <c r="AZ70">
        <v>26000</v>
      </c>
      <c r="BA70">
        <v>31900</v>
      </c>
      <c r="BB70" t="s">
        <v>403</v>
      </c>
      <c r="BC70" t="s">
        <v>403</v>
      </c>
      <c r="BD70" t="s">
        <v>403</v>
      </c>
      <c r="BE70" t="s">
        <v>403</v>
      </c>
      <c r="BF70" t="s">
        <v>403</v>
      </c>
      <c r="BG70" t="s">
        <v>403</v>
      </c>
      <c r="BH70" t="s">
        <v>403</v>
      </c>
      <c r="BI70" t="s">
        <v>403</v>
      </c>
      <c r="BJ70">
        <v>3845</v>
      </c>
      <c r="BK70">
        <v>24600</v>
      </c>
      <c r="BL70">
        <v>32000</v>
      </c>
      <c r="BM70">
        <v>41900</v>
      </c>
      <c r="BN70" t="s">
        <v>403</v>
      </c>
      <c r="BO70" t="s">
        <v>403</v>
      </c>
      <c r="BP70" t="s">
        <v>403</v>
      </c>
      <c r="BQ70" t="s">
        <v>403</v>
      </c>
      <c r="BR70" t="s">
        <v>403</v>
      </c>
      <c r="BS70" t="s">
        <v>403</v>
      </c>
      <c r="BT70" t="s">
        <v>403</v>
      </c>
      <c r="BU70" t="s">
        <v>403</v>
      </c>
      <c r="BV70">
        <v>3480</v>
      </c>
      <c r="BW70">
        <v>27700</v>
      </c>
      <c r="BX70">
        <v>40200</v>
      </c>
      <c r="BY70">
        <v>55400</v>
      </c>
      <c r="BZ70" t="s">
        <v>403</v>
      </c>
      <c r="CA70" t="s">
        <v>403</v>
      </c>
      <c r="CB70" t="s">
        <v>403</v>
      </c>
      <c r="CC70" t="s">
        <v>403</v>
      </c>
      <c r="CD70" t="s">
        <v>403</v>
      </c>
      <c r="CE70" t="s">
        <v>403</v>
      </c>
      <c r="CF70" t="s">
        <v>403</v>
      </c>
      <c r="CG70" t="s">
        <v>403</v>
      </c>
      <c r="CH70">
        <v>2970</v>
      </c>
      <c r="CI70">
        <v>31600</v>
      </c>
      <c r="CJ70">
        <v>49800</v>
      </c>
      <c r="CK70">
        <v>78400</v>
      </c>
      <c r="CL70" t="s">
        <v>403</v>
      </c>
      <c r="CM70" t="s">
        <v>403</v>
      </c>
      <c r="CN70" t="s">
        <v>403</v>
      </c>
      <c r="CO70" t="s">
        <v>403</v>
      </c>
      <c r="CP70" t="s">
        <v>403</v>
      </c>
      <c r="CQ70" t="s">
        <v>403</v>
      </c>
      <c r="CR70" t="s">
        <v>403</v>
      </c>
      <c r="CS70" t="s">
        <v>403</v>
      </c>
      <c r="CT70">
        <v>975</v>
      </c>
      <c r="CU70">
        <v>20700</v>
      </c>
      <c r="CV70">
        <v>26300</v>
      </c>
      <c r="CW70">
        <v>31800</v>
      </c>
      <c r="CX70" t="s">
        <v>403</v>
      </c>
      <c r="CY70" t="s">
        <v>403</v>
      </c>
      <c r="CZ70" t="s">
        <v>403</v>
      </c>
      <c r="DA70" t="s">
        <v>403</v>
      </c>
      <c r="DB70" t="s">
        <v>403</v>
      </c>
      <c r="DC70" t="s">
        <v>403</v>
      </c>
      <c r="DD70" t="s">
        <v>403</v>
      </c>
      <c r="DE70" t="s">
        <v>403</v>
      </c>
      <c r="DF70">
        <v>1105</v>
      </c>
      <c r="DG70">
        <v>24300</v>
      </c>
      <c r="DH70">
        <v>31200</v>
      </c>
      <c r="DI70">
        <v>40800</v>
      </c>
      <c r="DJ70" t="s">
        <v>403</v>
      </c>
      <c r="DK70" t="s">
        <v>403</v>
      </c>
      <c r="DL70" t="s">
        <v>403</v>
      </c>
      <c r="DM70" t="s">
        <v>403</v>
      </c>
      <c r="DN70" t="s">
        <v>403</v>
      </c>
      <c r="DO70" t="s">
        <v>403</v>
      </c>
      <c r="DP70" t="s">
        <v>403</v>
      </c>
      <c r="DQ70" t="s">
        <v>403</v>
      </c>
      <c r="DR70">
        <v>965</v>
      </c>
      <c r="DS70">
        <v>27100</v>
      </c>
      <c r="DT70">
        <v>38800</v>
      </c>
      <c r="DU70">
        <v>53200</v>
      </c>
      <c r="DV70" t="s">
        <v>403</v>
      </c>
      <c r="DW70" t="s">
        <v>403</v>
      </c>
      <c r="DX70" t="s">
        <v>403</v>
      </c>
      <c r="DY70" t="s">
        <v>403</v>
      </c>
      <c r="DZ70" t="s">
        <v>403</v>
      </c>
      <c r="EA70" t="s">
        <v>403</v>
      </c>
      <c r="EB70" t="s">
        <v>403</v>
      </c>
      <c r="EC70" t="s">
        <v>403</v>
      </c>
      <c r="ED70">
        <v>845</v>
      </c>
      <c r="EE70">
        <v>28200</v>
      </c>
      <c r="EF70">
        <v>45700</v>
      </c>
      <c r="EG70">
        <v>70600</v>
      </c>
      <c r="EH70" t="s">
        <v>403</v>
      </c>
      <c r="EI70" t="s">
        <v>403</v>
      </c>
      <c r="EJ70" t="s">
        <v>403</v>
      </c>
      <c r="EK70" t="s">
        <v>403</v>
      </c>
      <c r="EL70" t="s">
        <v>403</v>
      </c>
      <c r="EM70" t="s">
        <v>403</v>
      </c>
      <c r="EN70" t="s">
        <v>403</v>
      </c>
      <c r="EO70" t="s">
        <v>403</v>
      </c>
      <c r="EP70">
        <v>2360</v>
      </c>
      <c r="EQ70">
        <v>19900</v>
      </c>
      <c r="ER70">
        <v>25800</v>
      </c>
      <c r="ES70">
        <v>32100</v>
      </c>
      <c r="ET70" t="s">
        <v>403</v>
      </c>
      <c r="EU70" t="s">
        <v>403</v>
      </c>
      <c r="EV70" t="s">
        <v>403</v>
      </c>
      <c r="EW70" t="s">
        <v>403</v>
      </c>
      <c r="EX70" t="s">
        <v>403</v>
      </c>
      <c r="EY70" t="s">
        <v>403</v>
      </c>
      <c r="EZ70" t="s">
        <v>403</v>
      </c>
      <c r="FA70" t="s">
        <v>403</v>
      </c>
      <c r="FB70">
        <v>2745</v>
      </c>
      <c r="FC70">
        <v>24700</v>
      </c>
      <c r="FD70">
        <v>32300</v>
      </c>
      <c r="FE70">
        <v>42500</v>
      </c>
      <c r="FF70" t="s">
        <v>403</v>
      </c>
      <c r="FG70" t="s">
        <v>403</v>
      </c>
      <c r="FH70" t="s">
        <v>403</v>
      </c>
      <c r="FI70" t="s">
        <v>403</v>
      </c>
      <c r="FJ70" t="s">
        <v>403</v>
      </c>
      <c r="FK70" t="s">
        <v>403</v>
      </c>
      <c r="FL70" t="s">
        <v>403</v>
      </c>
      <c r="FM70" t="s">
        <v>403</v>
      </c>
      <c r="FN70">
        <v>2515</v>
      </c>
      <c r="FO70">
        <v>28000</v>
      </c>
      <c r="FP70">
        <v>40700</v>
      </c>
      <c r="FQ70">
        <v>56000</v>
      </c>
      <c r="FR70" t="s">
        <v>403</v>
      </c>
      <c r="FS70" t="s">
        <v>403</v>
      </c>
      <c r="FT70" t="s">
        <v>403</v>
      </c>
      <c r="FU70" t="s">
        <v>403</v>
      </c>
      <c r="FV70" t="s">
        <v>403</v>
      </c>
      <c r="FW70" t="s">
        <v>403</v>
      </c>
      <c r="FX70" t="s">
        <v>403</v>
      </c>
      <c r="FY70" t="s">
        <v>403</v>
      </c>
      <c r="FZ70">
        <v>2125</v>
      </c>
      <c r="GA70">
        <v>32600</v>
      </c>
      <c r="GB70">
        <v>51600</v>
      </c>
      <c r="GC70">
        <v>81800</v>
      </c>
      <c r="GD70" t="s">
        <v>403</v>
      </c>
      <c r="GE70" t="s">
        <v>403</v>
      </c>
      <c r="GF70" t="s">
        <v>403</v>
      </c>
      <c r="GG70" t="s">
        <v>403</v>
      </c>
      <c r="GH70" t="s">
        <v>403</v>
      </c>
      <c r="GI70" t="s">
        <v>403</v>
      </c>
      <c r="GJ70" t="s">
        <v>403</v>
      </c>
      <c r="GK70" t="s">
        <v>403</v>
      </c>
      <c r="GL70">
        <v>3605</v>
      </c>
      <c r="GM70">
        <v>18700</v>
      </c>
      <c r="GN70">
        <v>24500</v>
      </c>
      <c r="GO70">
        <v>30500</v>
      </c>
      <c r="GP70" t="s">
        <v>403</v>
      </c>
      <c r="GQ70" t="s">
        <v>403</v>
      </c>
      <c r="GR70" t="s">
        <v>403</v>
      </c>
      <c r="GS70" t="s">
        <v>403</v>
      </c>
      <c r="GT70" t="s">
        <v>403</v>
      </c>
      <c r="GU70" t="s">
        <v>403</v>
      </c>
      <c r="GV70" t="s">
        <v>403</v>
      </c>
      <c r="GW70" t="s">
        <v>403</v>
      </c>
      <c r="GX70">
        <v>3710</v>
      </c>
      <c r="GY70">
        <v>24000</v>
      </c>
      <c r="GZ70">
        <v>31500</v>
      </c>
      <c r="HA70">
        <v>41600</v>
      </c>
      <c r="HB70" t="s">
        <v>403</v>
      </c>
      <c r="HC70" t="s">
        <v>403</v>
      </c>
      <c r="HD70" t="s">
        <v>403</v>
      </c>
      <c r="HE70" t="s">
        <v>403</v>
      </c>
      <c r="HF70" t="s">
        <v>403</v>
      </c>
      <c r="HG70" t="s">
        <v>403</v>
      </c>
      <c r="HH70" t="s">
        <v>403</v>
      </c>
      <c r="HI70" t="s">
        <v>403</v>
      </c>
      <c r="HJ70">
        <v>3085</v>
      </c>
      <c r="HK70">
        <v>27000</v>
      </c>
      <c r="HL70">
        <v>37800</v>
      </c>
      <c r="HM70">
        <v>54400</v>
      </c>
      <c r="HN70" t="s">
        <v>403</v>
      </c>
      <c r="HO70" t="s">
        <v>403</v>
      </c>
      <c r="HP70" t="s">
        <v>403</v>
      </c>
      <c r="HQ70" t="s">
        <v>403</v>
      </c>
      <c r="HR70" t="s">
        <v>403</v>
      </c>
      <c r="HS70" t="s">
        <v>403</v>
      </c>
      <c r="HT70" t="s">
        <v>403</v>
      </c>
      <c r="HU70" t="s">
        <v>403</v>
      </c>
      <c r="HV70">
        <v>2875</v>
      </c>
      <c r="HW70">
        <v>29900</v>
      </c>
      <c r="HX70">
        <v>47600</v>
      </c>
      <c r="HY70">
        <v>76200</v>
      </c>
      <c r="HZ70" t="s">
        <v>403</v>
      </c>
      <c r="IA70" t="s">
        <v>403</v>
      </c>
      <c r="IB70" t="s">
        <v>403</v>
      </c>
      <c r="IC70" t="s">
        <v>403</v>
      </c>
      <c r="ID70" t="s">
        <v>403</v>
      </c>
      <c r="IE70" t="s">
        <v>403</v>
      </c>
      <c r="IF70" t="s">
        <v>403</v>
      </c>
      <c r="IG70" t="s">
        <v>403</v>
      </c>
      <c r="IH70">
        <v>1015</v>
      </c>
      <c r="II70">
        <v>18200</v>
      </c>
      <c r="IJ70">
        <v>24100</v>
      </c>
      <c r="IK70">
        <v>29800</v>
      </c>
      <c r="IL70" t="s">
        <v>403</v>
      </c>
      <c r="IM70" t="s">
        <v>403</v>
      </c>
      <c r="IN70" t="s">
        <v>403</v>
      </c>
      <c r="IO70" t="s">
        <v>403</v>
      </c>
      <c r="IP70" t="s">
        <v>403</v>
      </c>
      <c r="IQ70" t="s">
        <v>403</v>
      </c>
      <c r="IR70" t="s">
        <v>403</v>
      </c>
      <c r="IS70" t="s">
        <v>403</v>
      </c>
      <c r="IT70">
        <v>1070</v>
      </c>
      <c r="IU70">
        <v>23500</v>
      </c>
      <c r="IV70">
        <v>31100</v>
      </c>
      <c r="IW70">
        <v>40700</v>
      </c>
      <c r="IX70" t="s">
        <v>403</v>
      </c>
      <c r="IY70" t="s">
        <v>403</v>
      </c>
      <c r="IZ70" t="s">
        <v>403</v>
      </c>
      <c r="JA70" t="s">
        <v>403</v>
      </c>
      <c r="JB70" t="s">
        <v>403</v>
      </c>
      <c r="JC70" t="s">
        <v>403</v>
      </c>
      <c r="JD70" t="s">
        <v>403</v>
      </c>
      <c r="JE70" t="s">
        <v>403</v>
      </c>
      <c r="JF70">
        <v>865</v>
      </c>
      <c r="JG70">
        <v>26100</v>
      </c>
      <c r="JH70">
        <v>36500</v>
      </c>
      <c r="JI70">
        <v>50600</v>
      </c>
      <c r="JJ70" t="s">
        <v>403</v>
      </c>
      <c r="JK70" t="s">
        <v>403</v>
      </c>
      <c r="JL70" t="s">
        <v>403</v>
      </c>
      <c r="JM70" t="s">
        <v>403</v>
      </c>
      <c r="JN70" t="s">
        <v>403</v>
      </c>
      <c r="JO70" t="s">
        <v>403</v>
      </c>
      <c r="JP70" t="s">
        <v>403</v>
      </c>
      <c r="JQ70" t="s">
        <v>403</v>
      </c>
      <c r="JR70">
        <v>865</v>
      </c>
      <c r="JS70">
        <v>24900</v>
      </c>
      <c r="JT70">
        <v>40700</v>
      </c>
      <c r="JU70">
        <v>63000</v>
      </c>
      <c r="JV70" t="s">
        <v>403</v>
      </c>
      <c r="JW70" t="s">
        <v>403</v>
      </c>
      <c r="JX70" t="s">
        <v>403</v>
      </c>
      <c r="JY70" t="s">
        <v>403</v>
      </c>
      <c r="JZ70" t="s">
        <v>403</v>
      </c>
      <c r="KA70" t="s">
        <v>403</v>
      </c>
      <c r="KB70" t="s">
        <v>403</v>
      </c>
      <c r="KC70" t="s">
        <v>403</v>
      </c>
      <c r="KD70">
        <v>2590</v>
      </c>
      <c r="KE70">
        <v>18900</v>
      </c>
      <c r="KF70">
        <v>24800</v>
      </c>
      <c r="KG70">
        <v>30900</v>
      </c>
      <c r="KH70" t="s">
        <v>403</v>
      </c>
      <c r="KI70" t="s">
        <v>403</v>
      </c>
      <c r="KJ70" t="s">
        <v>403</v>
      </c>
      <c r="KK70" t="s">
        <v>403</v>
      </c>
      <c r="KL70" t="s">
        <v>403</v>
      </c>
      <c r="KM70" t="s">
        <v>403</v>
      </c>
      <c r="KN70" t="s">
        <v>403</v>
      </c>
      <c r="KO70" t="s">
        <v>403</v>
      </c>
      <c r="KP70">
        <v>2645</v>
      </c>
      <c r="KQ70">
        <v>24300</v>
      </c>
      <c r="KR70">
        <v>31700</v>
      </c>
      <c r="KS70">
        <v>42000</v>
      </c>
      <c r="KT70" t="s">
        <v>403</v>
      </c>
      <c r="KU70" t="s">
        <v>403</v>
      </c>
      <c r="KV70" t="s">
        <v>403</v>
      </c>
      <c r="KW70" t="s">
        <v>403</v>
      </c>
      <c r="KX70" t="s">
        <v>403</v>
      </c>
      <c r="KY70" t="s">
        <v>403</v>
      </c>
      <c r="KZ70" t="s">
        <v>403</v>
      </c>
      <c r="LA70" t="s">
        <v>403</v>
      </c>
      <c r="LB70">
        <v>2220</v>
      </c>
      <c r="LC70">
        <v>27400</v>
      </c>
      <c r="LD70">
        <v>38400</v>
      </c>
      <c r="LE70">
        <v>55900</v>
      </c>
      <c r="LF70" t="s">
        <v>403</v>
      </c>
      <c r="LG70" t="s">
        <v>403</v>
      </c>
      <c r="LH70" t="s">
        <v>403</v>
      </c>
      <c r="LI70" t="s">
        <v>403</v>
      </c>
      <c r="LJ70" t="s">
        <v>403</v>
      </c>
      <c r="LK70" t="s">
        <v>403</v>
      </c>
      <c r="LL70" t="s">
        <v>403</v>
      </c>
      <c r="LM70" t="s">
        <v>403</v>
      </c>
      <c r="LN70">
        <v>2010</v>
      </c>
      <c r="LO70">
        <v>32300</v>
      </c>
      <c r="LP70">
        <v>50600</v>
      </c>
      <c r="LQ70">
        <v>81700</v>
      </c>
      <c r="LR70" t="s">
        <v>403</v>
      </c>
      <c r="LS70" t="s">
        <v>403</v>
      </c>
      <c r="LT70" t="s">
        <v>403</v>
      </c>
      <c r="LU70" t="s">
        <v>403</v>
      </c>
      <c r="LV70" t="s">
        <v>403</v>
      </c>
      <c r="LW70" t="s">
        <v>403</v>
      </c>
      <c r="LX70" t="s">
        <v>403</v>
      </c>
      <c r="LY70" t="s">
        <v>403</v>
      </c>
      <c r="LZ70">
        <v>3480</v>
      </c>
      <c r="MA70">
        <v>18100</v>
      </c>
      <c r="MB70">
        <v>23700</v>
      </c>
      <c r="MC70">
        <v>29900</v>
      </c>
      <c r="MD70" t="s">
        <v>403</v>
      </c>
      <c r="ME70" t="s">
        <v>403</v>
      </c>
      <c r="MF70" t="s">
        <v>403</v>
      </c>
      <c r="MG70" t="s">
        <v>403</v>
      </c>
      <c r="MH70" t="s">
        <v>403</v>
      </c>
      <c r="MI70" t="s">
        <v>403</v>
      </c>
      <c r="MJ70" t="s">
        <v>403</v>
      </c>
      <c r="MK70" t="s">
        <v>403</v>
      </c>
      <c r="ML70">
        <v>3480</v>
      </c>
      <c r="MM70">
        <v>18100</v>
      </c>
      <c r="MN70">
        <v>23700</v>
      </c>
      <c r="MO70">
        <v>29900</v>
      </c>
      <c r="MP70" t="s">
        <v>403</v>
      </c>
      <c r="MQ70" t="s">
        <v>403</v>
      </c>
      <c r="MR70" t="s">
        <v>403</v>
      </c>
      <c r="MS70" t="s">
        <v>403</v>
      </c>
      <c r="MT70" t="s">
        <v>403</v>
      </c>
      <c r="MU70" t="s">
        <v>403</v>
      </c>
      <c r="MV70" t="s">
        <v>403</v>
      </c>
      <c r="MW70" t="s">
        <v>403</v>
      </c>
      <c r="MX70">
        <v>3505</v>
      </c>
      <c r="MY70">
        <v>23100</v>
      </c>
      <c r="MZ70">
        <v>30700</v>
      </c>
      <c r="NA70">
        <v>40300</v>
      </c>
      <c r="NB70" t="s">
        <v>403</v>
      </c>
      <c r="NC70" t="s">
        <v>403</v>
      </c>
      <c r="ND70" t="s">
        <v>403</v>
      </c>
      <c r="NE70" t="s">
        <v>403</v>
      </c>
      <c r="NF70" t="s">
        <v>403</v>
      </c>
      <c r="NG70" t="s">
        <v>403</v>
      </c>
      <c r="NH70" t="s">
        <v>403</v>
      </c>
      <c r="NI70" t="s">
        <v>403</v>
      </c>
      <c r="NJ70">
        <v>2840</v>
      </c>
      <c r="NK70">
        <v>26400</v>
      </c>
      <c r="NL70">
        <v>36900</v>
      </c>
      <c r="NM70">
        <v>51700</v>
      </c>
      <c r="NN70" t="s">
        <v>403</v>
      </c>
      <c r="NO70" t="s">
        <v>403</v>
      </c>
      <c r="NP70" t="s">
        <v>403</v>
      </c>
      <c r="NQ70" t="s">
        <v>403</v>
      </c>
      <c r="NR70" t="s">
        <v>403</v>
      </c>
      <c r="NS70" t="s">
        <v>403</v>
      </c>
      <c r="NT70" t="s">
        <v>403</v>
      </c>
      <c r="NU70" t="s">
        <v>403</v>
      </c>
      <c r="NV70">
        <v>2835</v>
      </c>
      <c r="NW70">
        <v>28900</v>
      </c>
      <c r="NX70">
        <v>46900</v>
      </c>
      <c r="NY70">
        <v>74200</v>
      </c>
      <c r="NZ70" t="s">
        <v>403</v>
      </c>
      <c r="OA70" t="s">
        <v>403</v>
      </c>
      <c r="OB70" t="s">
        <v>403</v>
      </c>
      <c r="OC70" t="s">
        <v>403</v>
      </c>
      <c r="OD70" t="s">
        <v>403</v>
      </c>
      <c r="OE70" t="s">
        <v>403</v>
      </c>
      <c r="OF70" t="s">
        <v>403</v>
      </c>
      <c r="OG70" t="s">
        <v>403</v>
      </c>
      <c r="OH70">
        <v>1020</v>
      </c>
      <c r="OI70">
        <v>18300</v>
      </c>
      <c r="OJ70">
        <v>23600</v>
      </c>
      <c r="OK70">
        <v>29300</v>
      </c>
      <c r="OL70" t="s">
        <v>403</v>
      </c>
      <c r="OM70" t="s">
        <v>403</v>
      </c>
      <c r="ON70" t="s">
        <v>403</v>
      </c>
      <c r="OO70" t="s">
        <v>403</v>
      </c>
      <c r="OP70" t="s">
        <v>403</v>
      </c>
      <c r="OQ70" t="s">
        <v>403</v>
      </c>
      <c r="OR70" t="s">
        <v>403</v>
      </c>
      <c r="OS70" t="s">
        <v>403</v>
      </c>
      <c r="OT70">
        <v>965</v>
      </c>
      <c r="OU70">
        <v>23500</v>
      </c>
      <c r="OV70">
        <v>30800</v>
      </c>
      <c r="OW70">
        <v>40100</v>
      </c>
      <c r="OX70" t="s">
        <v>403</v>
      </c>
      <c r="OY70" t="s">
        <v>403</v>
      </c>
      <c r="OZ70" t="s">
        <v>403</v>
      </c>
      <c r="PA70" t="s">
        <v>403</v>
      </c>
      <c r="PB70" t="s">
        <v>403</v>
      </c>
      <c r="PC70" t="s">
        <v>403</v>
      </c>
      <c r="PD70" t="s">
        <v>403</v>
      </c>
      <c r="PE70" t="s">
        <v>403</v>
      </c>
      <c r="PF70">
        <v>805</v>
      </c>
      <c r="PG70">
        <v>25700</v>
      </c>
      <c r="PH70">
        <v>34200</v>
      </c>
      <c r="PI70">
        <v>47600</v>
      </c>
      <c r="PJ70" t="s">
        <v>403</v>
      </c>
      <c r="PK70" t="s">
        <v>403</v>
      </c>
      <c r="PL70" t="s">
        <v>403</v>
      </c>
      <c r="PM70" t="s">
        <v>403</v>
      </c>
      <c r="PN70" t="s">
        <v>403</v>
      </c>
      <c r="PO70" t="s">
        <v>403</v>
      </c>
      <c r="PP70" t="s">
        <v>403</v>
      </c>
      <c r="PQ70" t="s">
        <v>403</v>
      </c>
      <c r="PR70">
        <v>880</v>
      </c>
      <c r="PS70">
        <v>24600</v>
      </c>
      <c r="PT70">
        <v>38800</v>
      </c>
      <c r="PU70">
        <v>61600</v>
      </c>
      <c r="PV70" t="s">
        <v>403</v>
      </c>
      <c r="PW70" t="s">
        <v>403</v>
      </c>
      <c r="PX70" t="s">
        <v>403</v>
      </c>
      <c r="PY70" t="s">
        <v>403</v>
      </c>
      <c r="PZ70" t="s">
        <v>403</v>
      </c>
      <c r="QA70" t="s">
        <v>403</v>
      </c>
      <c r="QB70" t="s">
        <v>403</v>
      </c>
      <c r="QC70" t="s">
        <v>403</v>
      </c>
      <c r="QD70">
        <v>2455</v>
      </c>
      <c r="QE70">
        <v>18000</v>
      </c>
      <c r="QF70">
        <v>23800</v>
      </c>
      <c r="QG70">
        <v>30400</v>
      </c>
      <c r="QH70" t="s">
        <v>403</v>
      </c>
      <c r="QI70" t="s">
        <v>403</v>
      </c>
      <c r="QJ70" t="s">
        <v>403</v>
      </c>
      <c r="QK70" t="s">
        <v>403</v>
      </c>
      <c r="QL70" t="s">
        <v>403</v>
      </c>
      <c r="QM70" t="s">
        <v>403</v>
      </c>
      <c r="QN70" t="s">
        <v>403</v>
      </c>
      <c r="QO70" t="s">
        <v>403</v>
      </c>
      <c r="QP70">
        <v>2540</v>
      </c>
      <c r="QQ70">
        <v>23000</v>
      </c>
      <c r="QR70">
        <v>30700</v>
      </c>
      <c r="QS70">
        <v>40300</v>
      </c>
      <c r="QT70" t="s">
        <v>403</v>
      </c>
      <c r="QU70" t="s">
        <v>403</v>
      </c>
      <c r="QV70" t="s">
        <v>403</v>
      </c>
      <c r="QW70" t="s">
        <v>403</v>
      </c>
      <c r="QX70" t="s">
        <v>403</v>
      </c>
      <c r="QY70" t="s">
        <v>403</v>
      </c>
      <c r="QZ70" t="s">
        <v>403</v>
      </c>
      <c r="RA70" t="s">
        <v>403</v>
      </c>
      <c r="RB70">
        <v>2515</v>
      </c>
      <c r="RC70">
        <v>28000</v>
      </c>
      <c r="RD70">
        <v>40700</v>
      </c>
      <c r="RE70">
        <v>56000</v>
      </c>
      <c r="RF70" t="s">
        <v>403</v>
      </c>
      <c r="RG70" t="s">
        <v>403</v>
      </c>
      <c r="RH70" t="s">
        <v>403</v>
      </c>
      <c r="RI70" t="s">
        <v>403</v>
      </c>
      <c r="RJ70" t="s">
        <v>403</v>
      </c>
      <c r="RK70" t="s">
        <v>403</v>
      </c>
      <c r="RL70" t="s">
        <v>403</v>
      </c>
      <c r="RM70" t="s">
        <v>403</v>
      </c>
      <c r="RN70">
        <v>1955</v>
      </c>
      <c r="RO70">
        <v>31500</v>
      </c>
      <c r="RP70">
        <v>50800</v>
      </c>
      <c r="RQ70">
        <v>80500</v>
      </c>
    </row>
    <row r="71" spans="2:485" x14ac:dyDescent="0.45">
      <c r="B71"/>
      <c r="E71" t="s">
        <v>2564</v>
      </c>
      <c r="F71" t="s">
        <v>2565</v>
      </c>
      <c r="G71" t="s">
        <v>2566</v>
      </c>
      <c r="H71" t="s">
        <v>2567</v>
      </c>
      <c r="I71" t="s">
        <v>2568</v>
      </c>
      <c r="J71" t="s">
        <v>2569</v>
      </c>
      <c r="K71" t="s">
        <v>2570</v>
      </c>
      <c r="L71" t="s">
        <v>2571</v>
      </c>
      <c r="M71" t="s">
        <v>2572</v>
      </c>
      <c r="N71" t="s">
        <v>2573</v>
      </c>
      <c r="O71" t="s">
        <v>2574</v>
      </c>
      <c r="P71" t="s">
        <v>2575</v>
      </c>
      <c r="Q71" t="s">
        <v>2576</v>
      </c>
      <c r="R71" t="s">
        <v>2577</v>
      </c>
      <c r="S71" t="s">
        <v>2578</v>
      </c>
      <c r="T71" t="s">
        <v>2579</v>
      </c>
      <c r="U71" t="s">
        <v>2580</v>
      </c>
      <c r="V71" t="s">
        <v>2581</v>
      </c>
      <c r="W71" t="s">
        <v>2582</v>
      </c>
      <c r="X71" t="s">
        <v>2583</v>
      </c>
      <c r="Y71" t="s">
        <v>2584</v>
      </c>
      <c r="Z71" t="s">
        <v>2585</v>
      </c>
      <c r="AA71" t="s">
        <v>2586</v>
      </c>
      <c r="AB71" t="s">
        <v>2587</v>
      </c>
      <c r="AC71" t="s">
        <v>2588</v>
      </c>
      <c r="AD71" t="s">
        <v>2589</v>
      </c>
      <c r="AE71" t="s">
        <v>2590</v>
      </c>
      <c r="AF71" t="s">
        <v>2591</v>
      </c>
      <c r="AG71" t="s">
        <v>2592</v>
      </c>
      <c r="AH71" t="s">
        <v>2593</v>
      </c>
      <c r="AI71" t="s">
        <v>2594</v>
      </c>
      <c r="AJ71" t="s">
        <v>2595</v>
      </c>
      <c r="AK71" t="s">
        <v>2596</v>
      </c>
      <c r="AL71" t="s">
        <v>2597</v>
      </c>
      <c r="AM71" t="s">
        <v>2598</v>
      </c>
      <c r="AN71" t="s">
        <v>2575</v>
      </c>
      <c r="AO71" t="s">
        <v>2599</v>
      </c>
      <c r="AP71">
        <v>2000</v>
      </c>
      <c r="AQ71">
        <v>37.5</v>
      </c>
      <c r="AR71">
        <v>1250</v>
      </c>
      <c r="AS71">
        <v>10.6</v>
      </c>
      <c r="AT71">
        <v>1.7</v>
      </c>
      <c r="AU71">
        <v>8</v>
      </c>
      <c r="AV71">
        <v>12.4</v>
      </c>
      <c r="AW71">
        <v>50.2</v>
      </c>
      <c r="AX71">
        <v>145</v>
      </c>
      <c r="AY71">
        <v>27300</v>
      </c>
      <c r="AZ71">
        <v>32100</v>
      </c>
      <c r="BA71">
        <v>43400</v>
      </c>
      <c r="BB71">
        <v>1845</v>
      </c>
      <c r="BC71">
        <v>59.8</v>
      </c>
      <c r="BD71">
        <v>740</v>
      </c>
      <c r="BE71">
        <v>21.8</v>
      </c>
      <c r="BF71">
        <v>2.5</v>
      </c>
      <c r="BG71">
        <v>11.5</v>
      </c>
      <c r="BH71">
        <v>12.7</v>
      </c>
      <c r="BI71">
        <v>15.9</v>
      </c>
      <c r="BJ71">
        <v>200</v>
      </c>
      <c r="BK71">
        <v>26000</v>
      </c>
      <c r="BL71">
        <v>38100</v>
      </c>
      <c r="BM71">
        <v>52500</v>
      </c>
      <c r="BN71">
        <v>1640</v>
      </c>
      <c r="BO71">
        <v>60.3</v>
      </c>
      <c r="BP71">
        <v>650</v>
      </c>
      <c r="BQ71">
        <v>22.6</v>
      </c>
      <c r="BR71">
        <v>2</v>
      </c>
      <c r="BS71">
        <v>11.4</v>
      </c>
      <c r="BT71">
        <v>12.8</v>
      </c>
      <c r="BU71">
        <v>15.1</v>
      </c>
      <c r="BV71">
        <v>175</v>
      </c>
      <c r="BW71">
        <v>26000</v>
      </c>
      <c r="BX71">
        <v>44700</v>
      </c>
      <c r="BY71">
        <v>72200</v>
      </c>
      <c r="BZ71">
        <v>1350</v>
      </c>
      <c r="CA71">
        <v>49.9</v>
      </c>
      <c r="CB71">
        <v>675</v>
      </c>
      <c r="CC71">
        <v>30.5</v>
      </c>
      <c r="CD71">
        <v>1.7</v>
      </c>
      <c r="CE71">
        <v>16.100000000000001</v>
      </c>
      <c r="CF71">
        <v>16.899999999999999</v>
      </c>
      <c r="CG71">
        <v>17.899999999999999</v>
      </c>
      <c r="CH71">
        <v>180</v>
      </c>
      <c r="CI71">
        <v>22900</v>
      </c>
      <c r="CJ71">
        <v>51900</v>
      </c>
      <c r="CK71">
        <v>87400</v>
      </c>
      <c r="CL71">
        <v>960</v>
      </c>
      <c r="CM71">
        <v>33.4</v>
      </c>
      <c r="CN71">
        <v>640</v>
      </c>
      <c r="CO71">
        <v>9.9</v>
      </c>
      <c r="CP71">
        <v>1.7</v>
      </c>
      <c r="CQ71">
        <v>9.4</v>
      </c>
      <c r="CR71">
        <v>14.1</v>
      </c>
      <c r="CS71">
        <v>55</v>
      </c>
      <c r="CT71">
        <v>80</v>
      </c>
      <c r="CU71">
        <v>28400</v>
      </c>
      <c r="CV71">
        <v>33200</v>
      </c>
      <c r="CW71">
        <v>47200</v>
      </c>
      <c r="CX71">
        <v>845</v>
      </c>
      <c r="CY71">
        <v>59.8</v>
      </c>
      <c r="CZ71">
        <v>340</v>
      </c>
      <c r="DA71">
        <v>23</v>
      </c>
      <c r="DB71">
        <v>2.2999999999999998</v>
      </c>
      <c r="DC71">
        <v>10.9</v>
      </c>
      <c r="DD71">
        <v>11.9</v>
      </c>
      <c r="DE71">
        <v>14.9</v>
      </c>
      <c r="DF71">
        <v>85</v>
      </c>
      <c r="DG71">
        <v>23900</v>
      </c>
      <c r="DH71">
        <v>36200</v>
      </c>
      <c r="DI71">
        <v>51800</v>
      </c>
      <c r="DJ71">
        <v>870</v>
      </c>
      <c r="DK71">
        <v>62.8</v>
      </c>
      <c r="DL71">
        <v>325</v>
      </c>
      <c r="DM71">
        <v>21.4</v>
      </c>
      <c r="DN71">
        <v>1.8</v>
      </c>
      <c r="DO71">
        <v>10.3</v>
      </c>
      <c r="DP71">
        <v>11.5</v>
      </c>
      <c r="DQ71">
        <v>14</v>
      </c>
      <c r="DR71">
        <v>85</v>
      </c>
      <c r="DS71">
        <v>27600</v>
      </c>
      <c r="DT71">
        <v>43700</v>
      </c>
      <c r="DU71">
        <v>72600</v>
      </c>
      <c r="DV71">
        <v>705</v>
      </c>
      <c r="DW71">
        <v>49.4</v>
      </c>
      <c r="DX71">
        <v>355</v>
      </c>
      <c r="DY71">
        <v>31.2</v>
      </c>
      <c r="DZ71">
        <v>1.5</v>
      </c>
      <c r="EA71">
        <v>16</v>
      </c>
      <c r="EB71">
        <v>17.2</v>
      </c>
      <c r="EC71">
        <v>17.899999999999999</v>
      </c>
      <c r="ED71">
        <v>90</v>
      </c>
      <c r="EE71">
        <v>19200</v>
      </c>
      <c r="EF71">
        <v>40100</v>
      </c>
      <c r="EG71">
        <v>71300</v>
      </c>
      <c r="EH71">
        <v>1040</v>
      </c>
      <c r="EI71">
        <v>41.2</v>
      </c>
      <c r="EJ71">
        <v>610</v>
      </c>
      <c r="EK71">
        <v>11.2</v>
      </c>
      <c r="EL71">
        <v>1.8</v>
      </c>
      <c r="EM71">
        <v>6.8</v>
      </c>
      <c r="EN71">
        <v>10.9</v>
      </c>
      <c r="EO71">
        <v>45.8</v>
      </c>
      <c r="EP71">
        <v>65</v>
      </c>
      <c r="EQ71">
        <v>24900</v>
      </c>
      <c r="ER71">
        <v>30600</v>
      </c>
      <c r="ES71">
        <v>42400</v>
      </c>
      <c r="ET71">
        <v>1000</v>
      </c>
      <c r="EU71">
        <v>59.8</v>
      </c>
      <c r="EV71">
        <v>400</v>
      </c>
      <c r="EW71">
        <v>20.8</v>
      </c>
      <c r="EX71">
        <v>2.6</v>
      </c>
      <c r="EY71">
        <v>12</v>
      </c>
      <c r="EZ71">
        <v>13.3</v>
      </c>
      <c r="FA71">
        <v>16.8</v>
      </c>
      <c r="FB71">
        <v>110</v>
      </c>
      <c r="FC71">
        <v>29100</v>
      </c>
      <c r="FD71">
        <v>40400</v>
      </c>
      <c r="FE71">
        <v>56500</v>
      </c>
      <c r="FF71">
        <v>770</v>
      </c>
      <c r="FG71">
        <v>57.4</v>
      </c>
      <c r="FH71">
        <v>330</v>
      </c>
      <c r="FI71">
        <v>23.9</v>
      </c>
      <c r="FJ71">
        <v>2.2999999999999998</v>
      </c>
      <c r="FK71">
        <v>12.5</v>
      </c>
      <c r="FL71">
        <v>14.3</v>
      </c>
      <c r="FM71">
        <v>16.399999999999999</v>
      </c>
      <c r="FN71">
        <v>90</v>
      </c>
      <c r="FO71">
        <v>25700</v>
      </c>
      <c r="FP71">
        <v>46000</v>
      </c>
      <c r="FQ71">
        <v>72000</v>
      </c>
      <c r="FR71">
        <v>645</v>
      </c>
      <c r="FS71">
        <v>50.5</v>
      </c>
      <c r="FT71">
        <v>320</v>
      </c>
      <c r="FU71">
        <v>29.7</v>
      </c>
      <c r="FV71">
        <v>2</v>
      </c>
      <c r="FW71">
        <v>16.100000000000001</v>
      </c>
      <c r="FX71">
        <v>16.600000000000001</v>
      </c>
      <c r="FY71">
        <v>17.899999999999999</v>
      </c>
      <c r="FZ71">
        <v>90</v>
      </c>
      <c r="GA71">
        <v>30900</v>
      </c>
      <c r="GB71">
        <v>67800</v>
      </c>
      <c r="GC71">
        <v>109300</v>
      </c>
      <c r="GD71">
        <v>2090</v>
      </c>
      <c r="GE71">
        <v>35.700000000000003</v>
      </c>
      <c r="GF71">
        <v>1345</v>
      </c>
      <c r="GG71">
        <v>10.3</v>
      </c>
      <c r="GH71">
        <v>2.1</v>
      </c>
      <c r="GI71">
        <v>6.5</v>
      </c>
      <c r="GJ71">
        <v>11.6</v>
      </c>
      <c r="GK71">
        <v>51.9</v>
      </c>
      <c r="GL71">
        <v>115</v>
      </c>
      <c r="GM71">
        <v>25500</v>
      </c>
      <c r="GN71">
        <v>30600</v>
      </c>
      <c r="GO71">
        <v>46900</v>
      </c>
      <c r="GP71">
        <v>1770</v>
      </c>
      <c r="GQ71">
        <v>62.1</v>
      </c>
      <c r="GR71">
        <v>670</v>
      </c>
      <c r="GS71">
        <v>21.6</v>
      </c>
      <c r="GT71">
        <v>2.1</v>
      </c>
      <c r="GU71">
        <v>10.6</v>
      </c>
      <c r="GV71">
        <v>11.6</v>
      </c>
      <c r="GW71">
        <v>14.2</v>
      </c>
      <c r="GX71">
        <v>170</v>
      </c>
      <c r="GY71">
        <v>27200</v>
      </c>
      <c r="GZ71">
        <v>39000</v>
      </c>
      <c r="HA71">
        <v>50300</v>
      </c>
      <c r="HB71">
        <v>1345</v>
      </c>
      <c r="HC71">
        <v>54.9</v>
      </c>
      <c r="HD71">
        <v>605</v>
      </c>
      <c r="HE71">
        <v>25.7</v>
      </c>
      <c r="HF71">
        <v>1.7</v>
      </c>
      <c r="HG71">
        <v>14.2</v>
      </c>
      <c r="HH71">
        <v>15.4</v>
      </c>
      <c r="HI71">
        <v>17.7</v>
      </c>
      <c r="HJ71">
        <v>180</v>
      </c>
      <c r="HK71">
        <v>26900</v>
      </c>
      <c r="HL71">
        <v>44500</v>
      </c>
      <c r="HM71">
        <v>63500</v>
      </c>
      <c r="HN71">
        <v>1185</v>
      </c>
      <c r="HO71">
        <v>52.2</v>
      </c>
      <c r="HP71">
        <v>570</v>
      </c>
      <c r="HQ71">
        <v>27.5</v>
      </c>
      <c r="HR71">
        <v>1.8</v>
      </c>
      <c r="HS71">
        <v>17.399999999999999</v>
      </c>
      <c r="HT71">
        <v>18</v>
      </c>
      <c r="HU71">
        <v>18.5</v>
      </c>
      <c r="HV71">
        <v>160</v>
      </c>
      <c r="HW71">
        <v>23100</v>
      </c>
      <c r="HX71">
        <v>46200</v>
      </c>
      <c r="HY71">
        <v>81100</v>
      </c>
      <c r="HZ71">
        <v>1025</v>
      </c>
      <c r="IA71">
        <v>34</v>
      </c>
      <c r="IB71">
        <v>675</v>
      </c>
      <c r="IC71">
        <v>9.6</v>
      </c>
      <c r="ID71">
        <v>1.8</v>
      </c>
      <c r="IE71">
        <v>6.1</v>
      </c>
      <c r="IF71">
        <v>11.4</v>
      </c>
      <c r="IG71">
        <v>54.6</v>
      </c>
      <c r="IH71">
        <v>50</v>
      </c>
      <c r="II71">
        <v>24900</v>
      </c>
      <c r="IJ71">
        <v>29000</v>
      </c>
      <c r="IK71">
        <v>43800</v>
      </c>
      <c r="IL71">
        <v>865</v>
      </c>
      <c r="IM71">
        <v>63.8</v>
      </c>
      <c r="IN71">
        <v>315</v>
      </c>
      <c r="IO71">
        <v>21.2</v>
      </c>
      <c r="IP71">
        <v>2.4</v>
      </c>
      <c r="IQ71">
        <v>9.1999999999999993</v>
      </c>
      <c r="IR71">
        <v>9.8000000000000007</v>
      </c>
      <c r="IS71">
        <v>12.6</v>
      </c>
      <c r="IT71">
        <v>75</v>
      </c>
      <c r="IU71">
        <v>27200</v>
      </c>
      <c r="IV71">
        <v>39000</v>
      </c>
      <c r="IW71">
        <v>49000</v>
      </c>
      <c r="IX71">
        <v>655</v>
      </c>
      <c r="IY71">
        <v>54.4</v>
      </c>
      <c r="IZ71">
        <v>300</v>
      </c>
      <c r="JA71">
        <v>26.5</v>
      </c>
      <c r="JB71">
        <v>2.1</v>
      </c>
      <c r="JC71">
        <v>13.4</v>
      </c>
      <c r="JD71">
        <v>14.2</v>
      </c>
      <c r="JE71">
        <v>17</v>
      </c>
      <c r="JF71">
        <v>80</v>
      </c>
      <c r="JG71">
        <v>25900</v>
      </c>
      <c r="JH71">
        <v>39300</v>
      </c>
      <c r="JI71">
        <v>54900</v>
      </c>
      <c r="JJ71">
        <v>605</v>
      </c>
      <c r="JK71">
        <v>50.2</v>
      </c>
      <c r="JL71">
        <v>300</v>
      </c>
      <c r="JM71">
        <v>30.5</v>
      </c>
      <c r="JN71">
        <v>1.4</v>
      </c>
      <c r="JO71">
        <v>16.899999999999999</v>
      </c>
      <c r="JP71">
        <v>17.399999999999999</v>
      </c>
      <c r="JQ71">
        <v>17.899999999999999</v>
      </c>
      <c r="JR71">
        <v>80</v>
      </c>
      <c r="JS71">
        <v>22900</v>
      </c>
      <c r="JT71">
        <v>39600</v>
      </c>
      <c r="JU71">
        <v>67800</v>
      </c>
      <c r="JV71">
        <v>1070</v>
      </c>
      <c r="JW71">
        <v>37.299999999999997</v>
      </c>
      <c r="JX71">
        <v>670</v>
      </c>
      <c r="JY71">
        <v>11</v>
      </c>
      <c r="JZ71">
        <v>2.4</v>
      </c>
      <c r="KA71">
        <v>6.8</v>
      </c>
      <c r="KB71">
        <v>11.7</v>
      </c>
      <c r="KC71">
        <v>49.3</v>
      </c>
      <c r="KD71">
        <v>65</v>
      </c>
      <c r="KE71">
        <v>25600</v>
      </c>
      <c r="KF71">
        <v>33000</v>
      </c>
      <c r="KG71">
        <v>51100</v>
      </c>
      <c r="KH71">
        <v>905</v>
      </c>
      <c r="KI71">
        <v>60.4</v>
      </c>
      <c r="KJ71">
        <v>360</v>
      </c>
      <c r="KK71">
        <v>22</v>
      </c>
      <c r="KL71">
        <v>1.8</v>
      </c>
      <c r="KM71">
        <v>11.9</v>
      </c>
      <c r="KN71">
        <v>13.3</v>
      </c>
      <c r="KO71">
        <v>15.7</v>
      </c>
      <c r="KP71">
        <v>95</v>
      </c>
      <c r="KQ71">
        <v>27700</v>
      </c>
      <c r="KR71">
        <v>39200</v>
      </c>
      <c r="KS71">
        <v>59100</v>
      </c>
      <c r="KT71">
        <v>690</v>
      </c>
      <c r="KU71">
        <v>55.4</v>
      </c>
      <c r="KV71">
        <v>310</v>
      </c>
      <c r="KW71">
        <v>25</v>
      </c>
      <c r="KX71">
        <v>1.4</v>
      </c>
      <c r="KY71">
        <v>15</v>
      </c>
      <c r="KZ71">
        <v>16.5</v>
      </c>
      <c r="LA71">
        <v>18.2</v>
      </c>
      <c r="LB71">
        <v>100</v>
      </c>
      <c r="LC71">
        <v>28900</v>
      </c>
      <c r="LD71">
        <v>46400</v>
      </c>
      <c r="LE71">
        <v>69000</v>
      </c>
      <c r="LF71">
        <v>580</v>
      </c>
      <c r="LG71">
        <v>54.2</v>
      </c>
      <c r="LH71">
        <v>265</v>
      </c>
      <c r="LI71">
        <v>24.4</v>
      </c>
      <c r="LJ71">
        <v>2.1</v>
      </c>
      <c r="LK71">
        <v>17.8</v>
      </c>
      <c r="LL71">
        <v>18.7</v>
      </c>
      <c r="LM71">
        <v>19.2</v>
      </c>
      <c r="LN71">
        <v>80</v>
      </c>
      <c r="LO71">
        <v>25100</v>
      </c>
      <c r="LP71">
        <v>54300</v>
      </c>
      <c r="LQ71">
        <v>95500</v>
      </c>
      <c r="LR71">
        <v>1845</v>
      </c>
      <c r="LS71">
        <v>36.200000000000003</v>
      </c>
      <c r="LT71">
        <v>1180</v>
      </c>
      <c r="LU71">
        <v>12.4</v>
      </c>
      <c r="LV71">
        <v>1.7</v>
      </c>
      <c r="LW71">
        <v>7.8</v>
      </c>
      <c r="LX71">
        <v>12.8</v>
      </c>
      <c r="LY71">
        <v>49.8</v>
      </c>
      <c r="LZ71">
        <v>120</v>
      </c>
      <c r="MA71">
        <v>24600</v>
      </c>
      <c r="MB71">
        <v>31700</v>
      </c>
      <c r="MC71">
        <v>49500</v>
      </c>
      <c r="MD71">
        <v>1845</v>
      </c>
      <c r="ME71">
        <v>36.200000000000003</v>
      </c>
      <c r="MF71">
        <v>1180</v>
      </c>
      <c r="MG71">
        <v>12.4</v>
      </c>
      <c r="MH71">
        <v>1.7</v>
      </c>
      <c r="MI71">
        <v>7.8</v>
      </c>
      <c r="MJ71">
        <v>12.8</v>
      </c>
      <c r="MK71">
        <v>49.8</v>
      </c>
      <c r="ML71">
        <v>120</v>
      </c>
      <c r="MM71">
        <v>24600</v>
      </c>
      <c r="MN71">
        <v>31700</v>
      </c>
      <c r="MO71">
        <v>49500</v>
      </c>
      <c r="MP71">
        <v>1640</v>
      </c>
      <c r="MQ71">
        <v>59.1</v>
      </c>
      <c r="MR71">
        <v>670</v>
      </c>
      <c r="MS71">
        <v>20.5</v>
      </c>
      <c r="MT71">
        <v>2.5</v>
      </c>
      <c r="MU71">
        <v>11.9</v>
      </c>
      <c r="MV71">
        <v>13.8</v>
      </c>
      <c r="MW71">
        <v>17.899999999999999</v>
      </c>
      <c r="MX71">
        <v>180</v>
      </c>
      <c r="MY71">
        <v>23200</v>
      </c>
      <c r="MZ71">
        <v>35000</v>
      </c>
      <c r="NA71">
        <v>61800</v>
      </c>
      <c r="NB71">
        <v>1155</v>
      </c>
      <c r="NC71">
        <v>55.4</v>
      </c>
      <c r="ND71">
        <v>515</v>
      </c>
      <c r="NE71">
        <v>24.4</v>
      </c>
      <c r="NF71">
        <v>1.2</v>
      </c>
      <c r="NG71">
        <v>15.5</v>
      </c>
      <c r="NH71">
        <v>16.899999999999999</v>
      </c>
      <c r="NI71">
        <v>19.100000000000001</v>
      </c>
      <c r="NJ71">
        <v>165</v>
      </c>
      <c r="NK71">
        <v>28500</v>
      </c>
      <c r="NL71">
        <v>42400</v>
      </c>
      <c r="NM71">
        <v>58000</v>
      </c>
      <c r="NN71">
        <v>1015</v>
      </c>
      <c r="NO71">
        <v>56.3</v>
      </c>
      <c r="NP71">
        <v>445</v>
      </c>
      <c r="NQ71">
        <v>23.8</v>
      </c>
      <c r="NR71">
        <v>1.4</v>
      </c>
      <c r="NS71">
        <v>17.3</v>
      </c>
      <c r="NT71">
        <v>17.8</v>
      </c>
      <c r="NU71">
        <v>18.5</v>
      </c>
      <c r="NV71">
        <v>145</v>
      </c>
      <c r="NW71">
        <v>27300</v>
      </c>
      <c r="NX71">
        <v>53900</v>
      </c>
      <c r="NY71">
        <v>100300</v>
      </c>
      <c r="NZ71">
        <v>845</v>
      </c>
      <c r="OA71">
        <v>34.5</v>
      </c>
      <c r="OB71">
        <v>555</v>
      </c>
      <c r="OC71">
        <v>13.4</v>
      </c>
      <c r="OD71">
        <v>1</v>
      </c>
      <c r="OE71">
        <v>6.4</v>
      </c>
      <c r="OF71">
        <v>12.1</v>
      </c>
      <c r="OG71">
        <v>51.2</v>
      </c>
      <c r="OH71">
        <v>50</v>
      </c>
      <c r="OI71">
        <v>27200</v>
      </c>
      <c r="OJ71">
        <v>33700</v>
      </c>
      <c r="OK71">
        <v>56400</v>
      </c>
      <c r="OL71">
        <v>870</v>
      </c>
      <c r="OM71">
        <v>62.3</v>
      </c>
      <c r="ON71">
        <v>330</v>
      </c>
      <c r="OO71">
        <v>19.600000000000001</v>
      </c>
      <c r="OP71">
        <v>2.4</v>
      </c>
      <c r="OQ71">
        <v>10.7</v>
      </c>
      <c r="OR71">
        <v>12.4</v>
      </c>
      <c r="OS71">
        <v>15.8</v>
      </c>
      <c r="OT71">
        <v>85</v>
      </c>
      <c r="OU71">
        <v>23800</v>
      </c>
      <c r="OV71">
        <v>31300</v>
      </c>
      <c r="OW71">
        <v>55200</v>
      </c>
      <c r="OX71">
        <v>545</v>
      </c>
      <c r="OY71">
        <v>53</v>
      </c>
      <c r="OZ71">
        <v>255</v>
      </c>
      <c r="PA71">
        <v>27.6</v>
      </c>
      <c r="PB71">
        <v>1.8</v>
      </c>
      <c r="PC71">
        <v>14.7</v>
      </c>
      <c r="PD71">
        <v>16.3</v>
      </c>
      <c r="PE71">
        <v>17.7</v>
      </c>
      <c r="PF71">
        <v>75</v>
      </c>
      <c r="PG71">
        <v>30000</v>
      </c>
      <c r="PH71">
        <v>44600</v>
      </c>
      <c r="PI71">
        <v>60400</v>
      </c>
      <c r="PJ71">
        <v>525</v>
      </c>
      <c r="PK71">
        <v>54.9</v>
      </c>
      <c r="PL71">
        <v>235</v>
      </c>
      <c r="PM71">
        <v>26.3</v>
      </c>
      <c r="PN71">
        <v>1.7</v>
      </c>
      <c r="PO71">
        <v>15.7</v>
      </c>
      <c r="PP71">
        <v>16.3</v>
      </c>
      <c r="PQ71">
        <v>17.100000000000001</v>
      </c>
      <c r="PR71">
        <v>70</v>
      </c>
      <c r="PS71">
        <v>25500</v>
      </c>
      <c r="PT71">
        <v>53900</v>
      </c>
      <c r="PU71">
        <v>77100</v>
      </c>
      <c r="PV71">
        <v>1000</v>
      </c>
      <c r="PW71">
        <v>37.6</v>
      </c>
      <c r="PX71">
        <v>625</v>
      </c>
      <c r="PY71">
        <v>11.5</v>
      </c>
      <c r="PZ71">
        <v>2.2999999999999998</v>
      </c>
      <c r="QA71">
        <v>8.9</v>
      </c>
      <c r="QB71">
        <v>13.3</v>
      </c>
      <c r="QC71">
        <v>48.6</v>
      </c>
      <c r="QD71">
        <v>75</v>
      </c>
      <c r="QE71">
        <v>23900</v>
      </c>
      <c r="QF71">
        <v>29800</v>
      </c>
      <c r="QG71">
        <v>42800</v>
      </c>
      <c r="QH71">
        <v>770</v>
      </c>
      <c r="QI71">
        <v>55.5</v>
      </c>
      <c r="QJ71">
        <v>340</v>
      </c>
      <c r="QK71">
        <v>21.6</v>
      </c>
      <c r="QL71">
        <v>2.7</v>
      </c>
      <c r="QM71">
        <v>13.3</v>
      </c>
      <c r="QN71">
        <v>15.4</v>
      </c>
      <c r="QO71">
        <v>20.2</v>
      </c>
      <c r="QP71">
        <v>95</v>
      </c>
      <c r="QQ71">
        <v>23200</v>
      </c>
      <c r="QR71">
        <v>36900</v>
      </c>
      <c r="QS71">
        <v>65100</v>
      </c>
      <c r="QT71">
        <v>770</v>
      </c>
      <c r="QU71">
        <v>57.4</v>
      </c>
      <c r="QV71">
        <v>330</v>
      </c>
      <c r="QW71">
        <v>23.9</v>
      </c>
      <c r="QX71">
        <v>2.2999999999999998</v>
      </c>
      <c r="QY71">
        <v>12.5</v>
      </c>
      <c r="QZ71">
        <v>14.3</v>
      </c>
      <c r="RA71">
        <v>16.399999999999999</v>
      </c>
      <c r="RB71">
        <v>90</v>
      </c>
      <c r="RC71">
        <v>25700</v>
      </c>
      <c r="RD71">
        <v>46000</v>
      </c>
      <c r="RE71">
        <v>72000</v>
      </c>
      <c r="RF71">
        <v>490</v>
      </c>
      <c r="RG71">
        <v>57.7</v>
      </c>
      <c r="RH71">
        <v>205</v>
      </c>
      <c r="RI71">
        <v>21.2</v>
      </c>
      <c r="RJ71">
        <v>1.1000000000000001</v>
      </c>
      <c r="RK71">
        <v>19.100000000000001</v>
      </c>
      <c r="RL71">
        <v>19.3</v>
      </c>
      <c r="RM71">
        <v>20</v>
      </c>
      <c r="RN71">
        <v>75</v>
      </c>
      <c r="RO71">
        <v>28500</v>
      </c>
      <c r="RP71">
        <v>55600</v>
      </c>
      <c r="RQ71">
        <v>118100</v>
      </c>
    </row>
    <row r="72" spans="2:485" x14ac:dyDescent="0.45">
      <c r="B72"/>
      <c r="E72" t="s">
        <v>2600</v>
      </c>
      <c r="F72" t="s">
        <v>2601</v>
      </c>
      <c r="G72" t="s">
        <v>2602</v>
      </c>
      <c r="H72" t="s">
        <v>2603</v>
      </c>
      <c r="I72" t="s">
        <v>2604</v>
      </c>
      <c r="J72" t="s">
        <v>2605</v>
      </c>
      <c r="K72" t="s">
        <v>2606</v>
      </c>
      <c r="L72" t="s">
        <v>2607</v>
      </c>
      <c r="M72" t="s">
        <v>2608</v>
      </c>
      <c r="N72" t="s">
        <v>2609</v>
      </c>
      <c r="O72" t="s">
        <v>2610</v>
      </c>
      <c r="P72" t="s">
        <v>2611</v>
      </c>
      <c r="Q72" t="s">
        <v>2612</v>
      </c>
      <c r="R72" t="s">
        <v>2613</v>
      </c>
      <c r="S72" t="s">
        <v>2614</v>
      </c>
      <c r="T72" t="s">
        <v>2615</v>
      </c>
      <c r="U72" t="s">
        <v>2616</v>
      </c>
      <c r="V72" t="s">
        <v>2617</v>
      </c>
      <c r="W72" t="s">
        <v>2618</v>
      </c>
      <c r="X72" t="s">
        <v>2619</v>
      </c>
      <c r="Y72" t="s">
        <v>2620</v>
      </c>
      <c r="Z72" t="s">
        <v>2621</v>
      </c>
      <c r="AA72" t="s">
        <v>2622</v>
      </c>
      <c r="AB72" t="s">
        <v>2623</v>
      </c>
      <c r="AC72" t="s">
        <v>2624</v>
      </c>
      <c r="AD72" t="s">
        <v>2625</v>
      </c>
      <c r="AE72" t="s">
        <v>2626</v>
      </c>
      <c r="AF72" t="s">
        <v>2627</v>
      </c>
      <c r="AG72" t="s">
        <v>2628</v>
      </c>
      <c r="AH72" t="s">
        <v>2629</v>
      </c>
      <c r="AI72" t="s">
        <v>2630</v>
      </c>
      <c r="AJ72" t="s">
        <v>2631</v>
      </c>
      <c r="AK72" t="s">
        <v>2632</v>
      </c>
      <c r="AL72" t="s">
        <v>2633</v>
      </c>
      <c r="AM72" t="s">
        <v>2634</v>
      </c>
      <c r="AN72" t="s">
        <v>2611</v>
      </c>
      <c r="AO72" t="s">
        <v>2635</v>
      </c>
      <c r="AP72">
        <v>745</v>
      </c>
      <c r="AQ72">
        <v>18.899999999999999</v>
      </c>
      <c r="AR72">
        <v>605</v>
      </c>
      <c r="AS72">
        <v>17</v>
      </c>
      <c r="AT72">
        <v>6.4</v>
      </c>
      <c r="AU72">
        <v>17.100000000000001</v>
      </c>
      <c r="AV72">
        <v>31.8</v>
      </c>
      <c r="AW72">
        <v>57.6</v>
      </c>
      <c r="AX72">
        <v>115</v>
      </c>
      <c r="AY72">
        <v>16700</v>
      </c>
      <c r="AZ72">
        <v>22800</v>
      </c>
      <c r="BA72">
        <v>28200</v>
      </c>
      <c r="BB72">
        <v>760</v>
      </c>
      <c r="BC72">
        <v>29.8</v>
      </c>
      <c r="BD72">
        <v>530</v>
      </c>
      <c r="BE72">
        <v>28.7</v>
      </c>
      <c r="BF72">
        <v>4.7</v>
      </c>
      <c r="BG72">
        <v>25.8</v>
      </c>
      <c r="BH72">
        <v>31.1</v>
      </c>
      <c r="BI72">
        <v>36.799999999999997</v>
      </c>
      <c r="BJ72">
        <v>180</v>
      </c>
      <c r="BK72">
        <v>22000</v>
      </c>
      <c r="BL72">
        <v>27800</v>
      </c>
      <c r="BM72">
        <v>34000</v>
      </c>
      <c r="BN72">
        <v>600</v>
      </c>
      <c r="BO72">
        <v>36.4</v>
      </c>
      <c r="BP72">
        <v>380</v>
      </c>
      <c r="BQ72">
        <v>27.5</v>
      </c>
      <c r="BR72">
        <v>3.6</v>
      </c>
      <c r="BS72">
        <v>26.3</v>
      </c>
      <c r="BT72">
        <v>29.3</v>
      </c>
      <c r="BU72">
        <v>32.5</v>
      </c>
      <c r="BV72">
        <v>135</v>
      </c>
      <c r="BW72">
        <v>22200</v>
      </c>
      <c r="BX72">
        <v>28600</v>
      </c>
      <c r="BY72">
        <v>37000</v>
      </c>
      <c r="BZ72">
        <v>320</v>
      </c>
      <c r="CA72">
        <v>42</v>
      </c>
      <c r="CB72">
        <v>185</v>
      </c>
      <c r="CC72">
        <v>30.3</v>
      </c>
      <c r="CD72">
        <v>3.6</v>
      </c>
      <c r="CE72">
        <v>21.3</v>
      </c>
      <c r="CF72">
        <v>22.5</v>
      </c>
      <c r="CG72">
        <v>24.1</v>
      </c>
      <c r="CH72">
        <v>60</v>
      </c>
      <c r="CI72">
        <v>25500</v>
      </c>
      <c r="CJ72">
        <v>39500</v>
      </c>
      <c r="CK72">
        <v>65000</v>
      </c>
      <c r="CL72">
        <v>475</v>
      </c>
      <c r="CM72">
        <v>16.100000000000001</v>
      </c>
      <c r="CN72">
        <v>395</v>
      </c>
      <c r="CO72">
        <v>18.100000000000001</v>
      </c>
      <c r="CP72">
        <v>6</v>
      </c>
      <c r="CQ72">
        <v>18.2</v>
      </c>
      <c r="CR72">
        <v>34.700000000000003</v>
      </c>
      <c r="CS72">
        <v>59.9</v>
      </c>
      <c r="CT72">
        <v>75</v>
      </c>
      <c r="CU72">
        <v>16600</v>
      </c>
      <c r="CV72">
        <v>22700</v>
      </c>
      <c r="CW72">
        <v>27300</v>
      </c>
      <c r="CX72">
        <v>465</v>
      </c>
      <c r="CY72">
        <v>26.3</v>
      </c>
      <c r="CZ72">
        <v>340</v>
      </c>
      <c r="DA72">
        <v>28.6</v>
      </c>
      <c r="DB72">
        <v>4.5</v>
      </c>
      <c r="DC72">
        <v>29.7</v>
      </c>
      <c r="DD72">
        <v>35.700000000000003</v>
      </c>
      <c r="DE72">
        <v>40.5</v>
      </c>
      <c r="DF72">
        <v>125</v>
      </c>
      <c r="DG72">
        <v>22400</v>
      </c>
      <c r="DH72">
        <v>27300</v>
      </c>
      <c r="DI72">
        <v>33200</v>
      </c>
      <c r="DJ72">
        <v>355</v>
      </c>
      <c r="DK72">
        <v>32.299999999999997</v>
      </c>
      <c r="DL72">
        <v>240</v>
      </c>
      <c r="DM72">
        <v>27.7</v>
      </c>
      <c r="DN72">
        <v>4.7</v>
      </c>
      <c r="DO72">
        <v>29.1</v>
      </c>
      <c r="DP72">
        <v>31.9</v>
      </c>
      <c r="DQ72">
        <v>35.299999999999997</v>
      </c>
      <c r="DR72">
        <v>90</v>
      </c>
      <c r="DS72">
        <v>21100</v>
      </c>
      <c r="DT72">
        <v>27400</v>
      </c>
      <c r="DU72">
        <v>36200</v>
      </c>
      <c r="DV72">
        <v>185</v>
      </c>
      <c r="DW72">
        <v>39.9</v>
      </c>
      <c r="DX72">
        <v>110</v>
      </c>
      <c r="DY72">
        <v>31.1</v>
      </c>
      <c r="DZ72">
        <v>3.8</v>
      </c>
      <c r="EA72">
        <v>21.3</v>
      </c>
      <c r="EB72">
        <v>23.3</v>
      </c>
      <c r="EC72">
        <v>25.2</v>
      </c>
      <c r="ED72">
        <v>35</v>
      </c>
      <c r="EE72">
        <v>25500</v>
      </c>
      <c r="EF72">
        <v>37200</v>
      </c>
      <c r="EG72">
        <v>55000</v>
      </c>
      <c r="EH72">
        <v>275</v>
      </c>
      <c r="EI72">
        <v>23.9</v>
      </c>
      <c r="EJ72">
        <v>205</v>
      </c>
      <c r="EK72">
        <v>15.3</v>
      </c>
      <c r="EL72">
        <v>7</v>
      </c>
      <c r="EM72">
        <v>15.1</v>
      </c>
      <c r="EN72">
        <v>26.6</v>
      </c>
      <c r="EO72">
        <v>53.8</v>
      </c>
      <c r="EP72">
        <v>35</v>
      </c>
      <c r="EQ72">
        <v>17600</v>
      </c>
      <c r="ER72">
        <v>22800</v>
      </c>
      <c r="ES72">
        <v>33600</v>
      </c>
      <c r="ET72">
        <v>295</v>
      </c>
      <c r="EU72">
        <v>35.200000000000003</v>
      </c>
      <c r="EV72">
        <v>190</v>
      </c>
      <c r="EW72">
        <v>28.8</v>
      </c>
      <c r="EX72">
        <v>5.0999999999999996</v>
      </c>
      <c r="EY72">
        <v>19.7</v>
      </c>
      <c r="EZ72">
        <v>23.7</v>
      </c>
      <c r="FA72">
        <v>30.8</v>
      </c>
      <c r="FB72">
        <v>55</v>
      </c>
      <c r="FC72">
        <v>21600</v>
      </c>
      <c r="FD72">
        <v>28500</v>
      </c>
      <c r="FE72">
        <v>37800</v>
      </c>
      <c r="FF72">
        <v>240</v>
      </c>
      <c r="FG72">
        <v>42.4</v>
      </c>
      <c r="FH72">
        <v>140</v>
      </c>
      <c r="FI72">
        <v>27.2</v>
      </c>
      <c r="FJ72">
        <v>2.1</v>
      </c>
      <c r="FK72">
        <v>22.1</v>
      </c>
      <c r="FL72">
        <v>25.6</v>
      </c>
      <c r="FM72">
        <v>28.4</v>
      </c>
      <c r="FN72">
        <v>45</v>
      </c>
      <c r="FO72">
        <v>24600</v>
      </c>
      <c r="FP72">
        <v>30500</v>
      </c>
      <c r="FQ72">
        <v>39100</v>
      </c>
      <c r="FR72">
        <v>135</v>
      </c>
      <c r="FS72">
        <v>44.8</v>
      </c>
      <c r="FT72">
        <v>75</v>
      </c>
      <c r="FU72">
        <v>29.2</v>
      </c>
      <c r="FV72">
        <v>3.4</v>
      </c>
      <c r="FW72">
        <v>21.3</v>
      </c>
      <c r="FX72">
        <v>21.3</v>
      </c>
      <c r="FY72">
        <v>22.6</v>
      </c>
      <c r="FZ72">
        <v>25</v>
      </c>
      <c r="GA72">
        <v>26600</v>
      </c>
      <c r="GB72">
        <v>49100</v>
      </c>
      <c r="GC72">
        <v>108100</v>
      </c>
      <c r="GD72">
        <v>830</v>
      </c>
      <c r="GE72">
        <v>21.8</v>
      </c>
      <c r="GF72">
        <v>645</v>
      </c>
      <c r="GG72">
        <v>17.8</v>
      </c>
      <c r="GH72">
        <v>6.5</v>
      </c>
      <c r="GI72">
        <v>17.8</v>
      </c>
      <c r="GJ72">
        <v>29.1</v>
      </c>
      <c r="GK72">
        <v>53.9</v>
      </c>
      <c r="GL72">
        <v>130</v>
      </c>
      <c r="GM72">
        <v>14400</v>
      </c>
      <c r="GN72">
        <v>20200</v>
      </c>
      <c r="GO72">
        <v>24600</v>
      </c>
      <c r="GP72">
        <v>710</v>
      </c>
      <c r="GQ72">
        <v>31.7</v>
      </c>
      <c r="GR72">
        <v>485</v>
      </c>
      <c r="GS72">
        <v>26.7</v>
      </c>
      <c r="GT72">
        <v>6</v>
      </c>
      <c r="GU72">
        <v>25.9</v>
      </c>
      <c r="GV72">
        <v>31</v>
      </c>
      <c r="GW72">
        <v>35.6</v>
      </c>
      <c r="GX72">
        <v>170</v>
      </c>
      <c r="GY72">
        <v>19900</v>
      </c>
      <c r="GZ72">
        <v>26000</v>
      </c>
      <c r="HA72">
        <v>33500</v>
      </c>
      <c r="HB72">
        <v>545</v>
      </c>
      <c r="HC72">
        <v>33.5</v>
      </c>
      <c r="HD72">
        <v>365</v>
      </c>
      <c r="HE72">
        <v>28.9</v>
      </c>
      <c r="HF72">
        <v>4.4000000000000004</v>
      </c>
      <c r="HG72">
        <v>27.7</v>
      </c>
      <c r="HH72">
        <v>30.9</v>
      </c>
      <c r="HI72">
        <v>33.299999999999997</v>
      </c>
      <c r="HJ72">
        <v>140</v>
      </c>
      <c r="HK72">
        <v>22100</v>
      </c>
      <c r="HL72">
        <v>30200</v>
      </c>
      <c r="HM72">
        <v>38500</v>
      </c>
      <c r="HN72">
        <v>265</v>
      </c>
      <c r="HO72">
        <v>44.9</v>
      </c>
      <c r="HP72">
        <v>145</v>
      </c>
      <c r="HQ72">
        <v>25.3</v>
      </c>
      <c r="HR72">
        <v>1.6</v>
      </c>
      <c r="HS72">
        <v>25.3</v>
      </c>
      <c r="HT72">
        <v>27.2</v>
      </c>
      <c r="HU72">
        <v>28.2</v>
      </c>
      <c r="HV72">
        <v>60</v>
      </c>
      <c r="HW72">
        <v>30800</v>
      </c>
      <c r="HX72">
        <v>37000</v>
      </c>
      <c r="HY72">
        <v>63900</v>
      </c>
      <c r="HZ72">
        <v>515</v>
      </c>
      <c r="IA72">
        <v>19.899999999999999</v>
      </c>
      <c r="IB72">
        <v>415</v>
      </c>
      <c r="IC72">
        <v>16</v>
      </c>
      <c r="ID72">
        <v>5.6</v>
      </c>
      <c r="IE72">
        <v>20.2</v>
      </c>
      <c r="IF72">
        <v>33.799999999999997</v>
      </c>
      <c r="IG72">
        <v>58.4</v>
      </c>
      <c r="IH72">
        <v>90</v>
      </c>
      <c r="II72">
        <v>14300</v>
      </c>
      <c r="IJ72">
        <v>19500</v>
      </c>
      <c r="IK72">
        <v>24300</v>
      </c>
      <c r="IL72">
        <v>425</v>
      </c>
      <c r="IM72">
        <v>30</v>
      </c>
      <c r="IN72">
        <v>295</v>
      </c>
      <c r="IO72">
        <v>29.2</v>
      </c>
      <c r="IP72">
        <v>5.9</v>
      </c>
      <c r="IQ72">
        <v>26.4</v>
      </c>
      <c r="IR72">
        <v>30.8</v>
      </c>
      <c r="IS72">
        <v>34.799999999999997</v>
      </c>
      <c r="IT72">
        <v>105</v>
      </c>
      <c r="IU72">
        <v>19900</v>
      </c>
      <c r="IV72">
        <v>26500</v>
      </c>
      <c r="IW72">
        <v>32700</v>
      </c>
      <c r="IX72">
        <v>335</v>
      </c>
      <c r="IY72">
        <v>27.7</v>
      </c>
      <c r="IZ72">
        <v>245</v>
      </c>
      <c r="JA72">
        <v>31.1</v>
      </c>
      <c r="JB72">
        <v>5.8</v>
      </c>
      <c r="JC72">
        <v>29.6</v>
      </c>
      <c r="JD72">
        <v>33.200000000000003</v>
      </c>
      <c r="JE72">
        <v>35.4</v>
      </c>
      <c r="JF72">
        <v>95</v>
      </c>
      <c r="JG72">
        <v>23600</v>
      </c>
      <c r="JH72">
        <v>29800</v>
      </c>
      <c r="JI72">
        <v>37500</v>
      </c>
      <c r="JJ72">
        <v>150</v>
      </c>
      <c r="JK72">
        <v>37.6</v>
      </c>
      <c r="JL72">
        <v>95</v>
      </c>
      <c r="JM72">
        <v>31.2</v>
      </c>
      <c r="JN72">
        <v>2.2999999999999998</v>
      </c>
      <c r="JO72">
        <v>27.2</v>
      </c>
      <c r="JP72">
        <v>28.6</v>
      </c>
      <c r="JQ72">
        <v>28.9</v>
      </c>
      <c r="JR72">
        <v>35</v>
      </c>
      <c r="JS72">
        <v>27800</v>
      </c>
      <c r="JT72">
        <v>33500</v>
      </c>
      <c r="JU72">
        <v>47700</v>
      </c>
      <c r="JV72">
        <v>310</v>
      </c>
      <c r="JW72">
        <v>25</v>
      </c>
      <c r="JX72">
        <v>235</v>
      </c>
      <c r="JY72">
        <v>20.7</v>
      </c>
      <c r="JZ72">
        <v>8</v>
      </c>
      <c r="KA72">
        <v>13.9</v>
      </c>
      <c r="KB72">
        <v>21.3</v>
      </c>
      <c r="KC72">
        <v>46.3</v>
      </c>
      <c r="KD72">
        <v>40</v>
      </c>
      <c r="KE72">
        <v>14700</v>
      </c>
      <c r="KF72">
        <v>22400</v>
      </c>
      <c r="KG72">
        <v>25800</v>
      </c>
      <c r="KH72">
        <v>285</v>
      </c>
      <c r="KI72">
        <v>34.299999999999997</v>
      </c>
      <c r="KJ72">
        <v>185</v>
      </c>
      <c r="KK72">
        <v>23</v>
      </c>
      <c r="KL72">
        <v>6.1</v>
      </c>
      <c r="KM72">
        <v>25.1</v>
      </c>
      <c r="KN72">
        <v>31.1</v>
      </c>
      <c r="KO72">
        <v>36.700000000000003</v>
      </c>
      <c r="KP72">
        <v>65</v>
      </c>
      <c r="KQ72">
        <v>19900</v>
      </c>
      <c r="KR72">
        <v>25900</v>
      </c>
      <c r="KS72">
        <v>34300</v>
      </c>
      <c r="KT72">
        <v>210</v>
      </c>
      <c r="KU72">
        <v>42.7</v>
      </c>
      <c r="KV72">
        <v>120</v>
      </c>
      <c r="KW72">
        <v>25.4</v>
      </c>
      <c r="KX72">
        <v>2.1</v>
      </c>
      <c r="KY72">
        <v>24.5</v>
      </c>
      <c r="KZ72">
        <v>27.1</v>
      </c>
      <c r="LA72">
        <v>29.8</v>
      </c>
      <c r="LB72">
        <v>45</v>
      </c>
      <c r="LC72">
        <v>18000</v>
      </c>
      <c r="LD72">
        <v>30700</v>
      </c>
      <c r="LE72">
        <v>44400</v>
      </c>
      <c r="LF72">
        <v>115</v>
      </c>
      <c r="LG72">
        <v>54.7</v>
      </c>
      <c r="LH72">
        <v>50</v>
      </c>
      <c r="LI72">
        <v>17.5</v>
      </c>
      <c r="LJ72">
        <v>0.6</v>
      </c>
      <c r="LK72">
        <v>22.7</v>
      </c>
      <c r="LL72">
        <v>25.4</v>
      </c>
      <c r="LM72">
        <v>27.3</v>
      </c>
      <c r="LN72">
        <v>25</v>
      </c>
      <c r="LO72">
        <v>32900</v>
      </c>
      <c r="LP72">
        <v>45700</v>
      </c>
      <c r="LQ72">
        <v>78600</v>
      </c>
      <c r="LR72">
        <v>760</v>
      </c>
      <c r="LS72">
        <v>20</v>
      </c>
      <c r="LT72">
        <v>605</v>
      </c>
      <c r="LU72">
        <v>18.600000000000001</v>
      </c>
      <c r="LV72">
        <v>6</v>
      </c>
      <c r="LW72">
        <v>15.6</v>
      </c>
      <c r="LX72">
        <v>25.9</v>
      </c>
      <c r="LY72">
        <v>55.4</v>
      </c>
      <c r="LZ72">
        <v>105</v>
      </c>
      <c r="MA72">
        <v>13800</v>
      </c>
      <c r="MB72">
        <v>19500</v>
      </c>
      <c r="MC72">
        <v>23800</v>
      </c>
      <c r="MD72">
        <v>760</v>
      </c>
      <c r="ME72">
        <v>20</v>
      </c>
      <c r="MF72">
        <v>605</v>
      </c>
      <c r="MG72">
        <v>18.600000000000001</v>
      </c>
      <c r="MH72">
        <v>6</v>
      </c>
      <c r="MI72">
        <v>15.6</v>
      </c>
      <c r="MJ72">
        <v>25.9</v>
      </c>
      <c r="MK72">
        <v>55.4</v>
      </c>
      <c r="ML72">
        <v>105</v>
      </c>
      <c r="MM72">
        <v>13800</v>
      </c>
      <c r="MN72">
        <v>19500</v>
      </c>
      <c r="MO72">
        <v>23800</v>
      </c>
      <c r="MP72">
        <v>600</v>
      </c>
      <c r="MQ72">
        <v>35.799999999999997</v>
      </c>
      <c r="MR72">
        <v>385</v>
      </c>
      <c r="MS72">
        <v>24.1</v>
      </c>
      <c r="MT72">
        <v>5.0999999999999996</v>
      </c>
      <c r="MU72">
        <v>24.1</v>
      </c>
      <c r="MV72">
        <v>30.1</v>
      </c>
      <c r="MW72">
        <v>35</v>
      </c>
      <c r="MX72">
        <v>130</v>
      </c>
      <c r="MY72">
        <v>19500</v>
      </c>
      <c r="MZ72">
        <v>25100</v>
      </c>
      <c r="NA72">
        <v>31400</v>
      </c>
      <c r="NB72">
        <v>435</v>
      </c>
      <c r="NC72">
        <v>33.799999999999997</v>
      </c>
      <c r="ND72">
        <v>290</v>
      </c>
      <c r="NE72">
        <v>27.8</v>
      </c>
      <c r="NF72">
        <v>3.4</v>
      </c>
      <c r="NG72">
        <v>28.1</v>
      </c>
      <c r="NH72">
        <v>32.200000000000003</v>
      </c>
      <c r="NI72">
        <v>35</v>
      </c>
      <c r="NJ72">
        <v>110</v>
      </c>
      <c r="NK72">
        <v>17100</v>
      </c>
      <c r="NL72">
        <v>27600</v>
      </c>
      <c r="NM72">
        <v>38100</v>
      </c>
      <c r="NN72">
        <v>250</v>
      </c>
      <c r="NO72">
        <v>47.4</v>
      </c>
      <c r="NP72">
        <v>130</v>
      </c>
      <c r="NQ72">
        <v>27.3</v>
      </c>
      <c r="NR72">
        <v>1.5</v>
      </c>
      <c r="NS72">
        <v>21.6</v>
      </c>
      <c r="NT72">
        <v>22.8</v>
      </c>
      <c r="NU72">
        <v>23.8</v>
      </c>
      <c r="NV72">
        <v>45</v>
      </c>
      <c r="NW72">
        <v>25600</v>
      </c>
      <c r="NX72">
        <v>38100</v>
      </c>
      <c r="NY72">
        <v>50500</v>
      </c>
      <c r="NZ72">
        <v>465</v>
      </c>
      <c r="OA72">
        <v>18.100000000000001</v>
      </c>
      <c r="OB72">
        <v>380</v>
      </c>
      <c r="OC72">
        <v>19.3</v>
      </c>
      <c r="OD72">
        <v>6.1</v>
      </c>
      <c r="OE72">
        <v>18.7</v>
      </c>
      <c r="OF72">
        <v>30.3</v>
      </c>
      <c r="OG72">
        <v>56.6</v>
      </c>
      <c r="OH72">
        <v>75</v>
      </c>
      <c r="OI72">
        <v>13200</v>
      </c>
      <c r="OJ72">
        <v>19600</v>
      </c>
      <c r="OK72">
        <v>23600</v>
      </c>
      <c r="OL72">
        <v>355</v>
      </c>
      <c r="OM72">
        <v>31.8</v>
      </c>
      <c r="ON72">
        <v>245</v>
      </c>
      <c r="OO72">
        <v>25.5</v>
      </c>
      <c r="OP72">
        <v>5.0999999999999996</v>
      </c>
      <c r="OQ72">
        <v>26.8</v>
      </c>
      <c r="OR72">
        <v>33.200000000000003</v>
      </c>
      <c r="OS72">
        <v>37.700000000000003</v>
      </c>
      <c r="OT72">
        <v>85</v>
      </c>
      <c r="OU72">
        <v>19500</v>
      </c>
      <c r="OV72">
        <v>26000</v>
      </c>
      <c r="OW72">
        <v>31400</v>
      </c>
      <c r="OX72">
        <v>265</v>
      </c>
      <c r="OY72">
        <v>31.7</v>
      </c>
      <c r="OZ72">
        <v>180</v>
      </c>
      <c r="PA72">
        <v>29.7</v>
      </c>
      <c r="PB72">
        <v>3.5</v>
      </c>
      <c r="PC72">
        <v>28</v>
      </c>
      <c r="PD72">
        <v>32.6</v>
      </c>
      <c r="PE72">
        <v>35</v>
      </c>
      <c r="PF72">
        <v>65</v>
      </c>
      <c r="PG72">
        <v>17100</v>
      </c>
      <c r="PH72">
        <v>26400</v>
      </c>
      <c r="PI72">
        <v>35300</v>
      </c>
      <c r="PJ72">
        <v>145</v>
      </c>
      <c r="PK72">
        <v>42.8</v>
      </c>
      <c r="PL72">
        <v>80</v>
      </c>
      <c r="PM72">
        <v>29.2</v>
      </c>
      <c r="PN72">
        <v>1</v>
      </c>
      <c r="PO72">
        <v>25.1</v>
      </c>
      <c r="PP72">
        <v>26.3</v>
      </c>
      <c r="PQ72">
        <v>27</v>
      </c>
      <c r="PR72">
        <v>35</v>
      </c>
      <c r="PS72">
        <v>25600</v>
      </c>
      <c r="PT72">
        <v>39300</v>
      </c>
      <c r="PU72">
        <v>50300</v>
      </c>
      <c r="PV72">
        <v>295</v>
      </c>
      <c r="PW72">
        <v>22.9</v>
      </c>
      <c r="PX72">
        <v>225</v>
      </c>
      <c r="PY72">
        <v>17.5</v>
      </c>
      <c r="PZ72">
        <v>6</v>
      </c>
      <c r="QA72">
        <v>10.7</v>
      </c>
      <c r="QB72">
        <v>19</v>
      </c>
      <c r="QC72">
        <v>53.6</v>
      </c>
      <c r="QD72">
        <v>25</v>
      </c>
      <c r="QE72">
        <v>14100</v>
      </c>
      <c r="QF72">
        <v>19500</v>
      </c>
      <c r="QG72">
        <v>24400</v>
      </c>
      <c r="QH72">
        <v>240</v>
      </c>
      <c r="QI72">
        <v>41.8</v>
      </c>
      <c r="QJ72">
        <v>140</v>
      </c>
      <c r="QK72">
        <v>22</v>
      </c>
      <c r="QL72">
        <v>5.2</v>
      </c>
      <c r="QM72">
        <v>20.100000000000001</v>
      </c>
      <c r="QN72">
        <v>25.5</v>
      </c>
      <c r="QO72">
        <v>31</v>
      </c>
      <c r="QP72">
        <v>45</v>
      </c>
      <c r="QQ72">
        <v>20200</v>
      </c>
      <c r="QR72">
        <v>24800</v>
      </c>
      <c r="QS72">
        <v>31100</v>
      </c>
      <c r="QT72">
        <v>240</v>
      </c>
      <c r="QU72">
        <v>42.4</v>
      </c>
      <c r="QV72">
        <v>140</v>
      </c>
      <c r="QW72">
        <v>27.2</v>
      </c>
      <c r="QX72">
        <v>2.1</v>
      </c>
      <c r="QY72">
        <v>22.1</v>
      </c>
      <c r="QZ72">
        <v>25.6</v>
      </c>
      <c r="RA72">
        <v>28.4</v>
      </c>
      <c r="RB72">
        <v>45</v>
      </c>
      <c r="RC72">
        <v>24600</v>
      </c>
      <c r="RD72">
        <v>30500</v>
      </c>
      <c r="RE72">
        <v>39100</v>
      </c>
      <c r="RF72">
        <v>105</v>
      </c>
      <c r="RG72">
        <v>53.7</v>
      </c>
      <c r="RH72">
        <v>50</v>
      </c>
      <c r="RI72">
        <v>24.8</v>
      </c>
      <c r="RJ72">
        <v>2</v>
      </c>
      <c r="RK72">
        <v>17</v>
      </c>
      <c r="RL72">
        <v>18.100000000000001</v>
      </c>
      <c r="RM72">
        <v>19.5</v>
      </c>
      <c r="RN72">
        <v>15</v>
      </c>
      <c r="RO72">
        <v>28900</v>
      </c>
      <c r="RP72">
        <v>35500</v>
      </c>
      <c r="RQ72">
        <v>53700</v>
      </c>
    </row>
    <row r="73" spans="2:485" x14ac:dyDescent="0.45">
      <c r="B73"/>
      <c r="E73" t="s">
        <v>2636</v>
      </c>
      <c r="F73" t="s">
        <v>2637</v>
      </c>
      <c r="G73" t="s">
        <v>2638</v>
      </c>
      <c r="H73" t="s">
        <v>2639</v>
      </c>
      <c r="I73" t="s">
        <v>2640</v>
      </c>
      <c r="J73" t="s">
        <v>2641</v>
      </c>
      <c r="K73" t="s">
        <v>2642</v>
      </c>
      <c r="L73" t="s">
        <v>2643</v>
      </c>
      <c r="M73" t="s">
        <v>2644</v>
      </c>
      <c r="N73" t="s">
        <v>2645</v>
      </c>
      <c r="O73" t="s">
        <v>2646</v>
      </c>
      <c r="P73" t="s">
        <v>2647</v>
      </c>
      <c r="Q73" t="s">
        <v>2648</v>
      </c>
      <c r="R73" t="s">
        <v>2649</v>
      </c>
      <c r="S73" t="s">
        <v>2650</v>
      </c>
      <c r="T73" t="s">
        <v>2651</v>
      </c>
      <c r="U73" t="s">
        <v>2652</v>
      </c>
      <c r="V73" t="s">
        <v>2653</v>
      </c>
      <c r="W73" t="s">
        <v>2654</v>
      </c>
      <c r="X73" t="s">
        <v>2655</v>
      </c>
      <c r="Y73" t="s">
        <v>2656</v>
      </c>
      <c r="Z73" t="s">
        <v>2657</v>
      </c>
      <c r="AA73" t="s">
        <v>2658</v>
      </c>
      <c r="AB73" t="s">
        <v>2659</v>
      </c>
      <c r="AC73" t="s">
        <v>2660</v>
      </c>
      <c r="AD73" t="s">
        <v>2661</v>
      </c>
      <c r="AE73" t="s">
        <v>2662</v>
      </c>
      <c r="AF73" t="s">
        <v>2663</v>
      </c>
      <c r="AG73" t="s">
        <v>2664</v>
      </c>
      <c r="AH73" t="s">
        <v>2665</v>
      </c>
      <c r="AI73" t="s">
        <v>2666</v>
      </c>
      <c r="AJ73" t="s">
        <v>2667</v>
      </c>
      <c r="AK73" t="s">
        <v>2668</v>
      </c>
      <c r="AL73" t="s">
        <v>2669</v>
      </c>
      <c r="AM73" t="s">
        <v>2670</v>
      </c>
      <c r="AN73" t="s">
        <v>2647</v>
      </c>
      <c r="AO73" t="s">
        <v>2671</v>
      </c>
      <c r="AP73" t="s">
        <v>403</v>
      </c>
      <c r="AQ73" t="s">
        <v>403</v>
      </c>
      <c r="AR73" t="s">
        <v>403</v>
      </c>
      <c r="AS73" t="s">
        <v>403</v>
      </c>
      <c r="AT73" t="s">
        <v>403</v>
      </c>
      <c r="AU73" t="s">
        <v>403</v>
      </c>
      <c r="AV73" t="s">
        <v>403</v>
      </c>
      <c r="AW73" t="s">
        <v>403</v>
      </c>
      <c r="AX73">
        <v>2460</v>
      </c>
      <c r="AY73">
        <v>14600</v>
      </c>
      <c r="AZ73">
        <v>20200</v>
      </c>
      <c r="BA73">
        <v>25500</v>
      </c>
      <c r="BB73" t="s">
        <v>403</v>
      </c>
      <c r="BC73" t="s">
        <v>403</v>
      </c>
      <c r="BD73" t="s">
        <v>403</v>
      </c>
      <c r="BE73" t="s">
        <v>403</v>
      </c>
      <c r="BF73" t="s">
        <v>403</v>
      </c>
      <c r="BG73" t="s">
        <v>403</v>
      </c>
      <c r="BH73" t="s">
        <v>403</v>
      </c>
      <c r="BI73" t="s">
        <v>403</v>
      </c>
      <c r="BJ73">
        <v>3155</v>
      </c>
      <c r="BK73">
        <v>19300</v>
      </c>
      <c r="BL73">
        <v>25300</v>
      </c>
      <c r="BM73">
        <v>31900</v>
      </c>
      <c r="BN73" t="s">
        <v>403</v>
      </c>
      <c r="BO73" t="s">
        <v>403</v>
      </c>
      <c r="BP73" t="s">
        <v>403</v>
      </c>
      <c r="BQ73" t="s">
        <v>403</v>
      </c>
      <c r="BR73" t="s">
        <v>403</v>
      </c>
      <c r="BS73" t="s">
        <v>403</v>
      </c>
      <c r="BT73" t="s">
        <v>403</v>
      </c>
      <c r="BU73" t="s">
        <v>403</v>
      </c>
      <c r="BV73">
        <v>2950</v>
      </c>
      <c r="BW73">
        <v>21700</v>
      </c>
      <c r="BX73">
        <v>29000</v>
      </c>
      <c r="BY73">
        <v>38300</v>
      </c>
      <c r="BZ73" t="s">
        <v>403</v>
      </c>
      <c r="CA73" t="s">
        <v>403</v>
      </c>
      <c r="CB73" t="s">
        <v>403</v>
      </c>
      <c r="CC73" t="s">
        <v>403</v>
      </c>
      <c r="CD73" t="s">
        <v>403</v>
      </c>
      <c r="CE73" t="s">
        <v>403</v>
      </c>
      <c r="CF73" t="s">
        <v>403</v>
      </c>
      <c r="CG73" t="s">
        <v>403</v>
      </c>
      <c r="CH73">
        <v>2605</v>
      </c>
      <c r="CI73">
        <v>23200</v>
      </c>
      <c r="CJ73">
        <v>34700</v>
      </c>
      <c r="CK73">
        <v>50700</v>
      </c>
      <c r="CL73" t="s">
        <v>403</v>
      </c>
      <c r="CM73" t="s">
        <v>403</v>
      </c>
      <c r="CN73" t="s">
        <v>403</v>
      </c>
      <c r="CO73" t="s">
        <v>403</v>
      </c>
      <c r="CP73" t="s">
        <v>403</v>
      </c>
      <c r="CQ73" t="s">
        <v>403</v>
      </c>
      <c r="CR73" t="s">
        <v>403</v>
      </c>
      <c r="CS73" t="s">
        <v>403</v>
      </c>
      <c r="CT73">
        <v>1105</v>
      </c>
      <c r="CU73">
        <v>14400</v>
      </c>
      <c r="CV73">
        <v>20000</v>
      </c>
      <c r="CW73">
        <v>24600</v>
      </c>
      <c r="CX73" t="s">
        <v>403</v>
      </c>
      <c r="CY73" t="s">
        <v>403</v>
      </c>
      <c r="CZ73" t="s">
        <v>403</v>
      </c>
      <c r="DA73" t="s">
        <v>403</v>
      </c>
      <c r="DB73" t="s">
        <v>403</v>
      </c>
      <c r="DC73" t="s">
        <v>403</v>
      </c>
      <c r="DD73" t="s">
        <v>403</v>
      </c>
      <c r="DE73" t="s">
        <v>403</v>
      </c>
      <c r="DF73">
        <v>1285</v>
      </c>
      <c r="DG73">
        <v>19400</v>
      </c>
      <c r="DH73">
        <v>25100</v>
      </c>
      <c r="DI73">
        <v>30800</v>
      </c>
      <c r="DJ73" t="s">
        <v>403</v>
      </c>
      <c r="DK73" t="s">
        <v>403</v>
      </c>
      <c r="DL73" t="s">
        <v>403</v>
      </c>
      <c r="DM73" t="s">
        <v>403</v>
      </c>
      <c r="DN73" t="s">
        <v>403</v>
      </c>
      <c r="DO73" t="s">
        <v>403</v>
      </c>
      <c r="DP73" t="s">
        <v>403</v>
      </c>
      <c r="DQ73" t="s">
        <v>403</v>
      </c>
      <c r="DR73">
        <v>1240</v>
      </c>
      <c r="DS73">
        <v>21300</v>
      </c>
      <c r="DT73">
        <v>28400</v>
      </c>
      <c r="DU73">
        <v>36500</v>
      </c>
      <c r="DV73" t="s">
        <v>403</v>
      </c>
      <c r="DW73" t="s">
        <v>403</v>
      </c>
      <c r="DX73" t="s">
        <v>403</v>
      </c>
      <c r="DY73" t="s">
        <v>403</v>
      </c>
      <c r="DZ73" t="s">
        <v>403</v>
      </c>
      <c r="EA73" t="s">
        <v>403</v>
      </c>
      <c r="EB73" t="s">
        <v>403</v>
      </c>
      <c r="EC73" t="s">
        <v>403</v>
      </c>
      <c r="ED73">
        <v>1015</v>
      </c>
      <c r="EE73">
        <v>20400</v>
      </c>
      <c r="EF73">
        <v>31100</v>
      </c>
      <c r="EG73">
        <v>45500</v>
      </c>
      <c r="EH73" t="s">
        <v>403</v>
      </c>
      <c r="EI73" t="s">
        <v>403</v>
      </c>
      <c r="EJ73" t="s">
        <v>403</v>
      </c>
      <c r="EK73" t="s">
        <v>403</v>
      </c>
      <c r="EL73" t="s">
        <v>403</v>
      </c>
      <c r="EM73" t="s">
        <v>403</v>
      </c>
      <c r="EN73" t="s">
        <v>403</v>
      </c>
      <c r="EO73" t="s">
        <v>403</v>
      </c>
      <c r="EP73">
        <v>1360</v>
      </c>
      <c r="EQ73">
        <v>14700</v>
      </c>
      <c r="ER73">
        <v>20400</v>
      </c>
      <c r="ES73">
        <v>26000</v>
      </c>
      <c r="ET73" t="s">
        <v>403</v>
      </c>
      <c r="EU73" t="s">
        <v>403</v>
      </c>
      <c r="EV73" t="s">
        <v>403</v>
      </c>
      <c r="EW73" t="s">
        <v>403</v>
      </c>
      <c r="EX73" t="s">
        <v>403</v>
      </c>
      <c r="EY73" t="s">
        <v>403</v>
      </c>
      <c r="EZ73" t="s">
        <v>403</v>
      </c>
      <c r="FA73" t="s">
        <v>403</v>
      </c>
      <c r="FB73">
        <v>1865</v>
      </c>
      <c r="FC73">
        <v>19200</v>
      </c>
      <c r="FD73">
        <v>25600</v>
      </c>
      <c r="FE73">
        <v>32700</v>
      </c>
      <c r="FF73" t="s">
        <v>403</v>
      </c>
      <c r="FG73" t="s">
        <v>403</v>
      </c>
      <c r="FH73" t="s">
        <v>403</v>
      </c>
      <c r="FI73" t="s">
        <v>403</v>
      </c>
      <c r="FJ73" t="s">
        <v>403</v>
      </c>
      <c r="FK73" t="s">
        <v>403</v>
      </c>
      <c r="FL73" t="s">
        <v>403</v>
      </c>
      <c r="FM73" t="s">
        <v>403</v>
      </c>
      <c r="FN73">
        <v>1705</v>
      </c>
      <c r="FO73">
        <v>21900</v>
      </c>
      <c r="FP73">
        <v>29500</v>
      </c>
      <c r="FQ73">
        <v>40000</v>
      </c>
      <c r="FR73" t="s">
        <v>403</v>
      </c>
      <c r="FS73" t="s">
        <v>403</v>
      </c>
      <c r="FT73" t="s">
        <v>403</v>
      </c>
      <c r="FU73" t="s">
        <v>403</v>
      </c>
      <c r="FV73" t="s">
        <v>403</v>
      </c>
      <c r="FW73" t="s">
        <v>403</v>
      </c>
      <c r="FX73" t="s">
        <v>403</v>
      </c>
      <c r="FY73" t="s">
        <v>403</v>
      </c>
      <c r="FZ73">
        <v>1590</v>
      </c>
      <c r="GA73">
        <v>25800</v>
      </c>
      <c r="GB73">
        <v>36800</v>
      </c>
      <c r="GC73">
        <v>55900</v>
      </c>
      <c r="GD73" t="s">
        <v>403</v>
      </c>
      <c r="GE73" t="s">
        <v>403</v>
      </c>
      <c r="GF73" t="s">
        <v>403</v>
      </c>
      <c r="GG73" t="s">
        <v>403</v>
      </c>
      <c r="GH73" t="s">
        <v>403</v>
      </c>
      <c r="GI73" t="s">
        <v>403</v>
      </c>
      <c r="GJ73" t="s">
        <v>403</v>
      </c>
      <c r="GK73" t="s">
        <v>403</v>
      </c>
      <c r="GL73">
        <v>2875</v>
      </c>
      <c r="GM73">
        <v>14100</v>
      </c>
      <c r="GN73">
        <v>19400</v>
      </c>
      <c r="GO73">
        <v>24700</v>
      </c>
      <c r="GP73" t="s">
        <v>403</v>
      </c>
      <c r="GQ73" t="s">
        <v>403</v>
      </c>
      <c r="GR73" t="s">
        <v>403</v>
      </c>
      <c r="GS73" t="s">
        <v>403</v>
      </c>
      <c r="GT73" t="s">
        <v>403</v>
      </c>
      <c r="GU73" t="s">
        <v>403</v>
      </c>
      <c r="GV73" t="s">
        <v>403</v>
      </c>
      <c r="GW73" t="s">
        <v>403</v>
      </c>
      <c r="GX73">
        <v>3160</v>
      </c>
      <c r="GY73">
        <v>18300</v>
      </c>
      <c r="GZ73">
        <v>24500</v>
      </c>
      <c r="HA73">
        <v>31100</v>
      </c>
      <c r="HB73" t="s">
        <v>403</v>
      </c>
      <c r="HC73" t="s">
        <v>403</v>
      </c>
      <c r="HD73" t="s">
        <v>403</v>
      </c>
      <c r="HE73" t="s">
        <v>403</v>
      </c>
      <c r="HF73" t="s">
        <v>403</v>
      </c>
      <c r="HG73" t="s">
        <v>403</v>
      </c>
      <c r="HH73" t="s">
        <v>403</v>
      </c>
      <c r="HI73" t="s">
        <v>403</v>
      </c>
      <c r="HJ73">
        <v>2785</v>
      </c>
      <c r="HK73">
        <v>20700</v>
      </c>
      <c r="HL73">
        <v>28100</v>
      </c>
      <c r="HM73">
        <v>37400</v>
      </c>
      <c r="HN73" t="s">
        <v>403</v>
      </c>
      <c r="HO73" t="s">
        <v>403</v>
      </c>
      <c r="HP73" t="s">
        <v>403</v>
      </c>
      <c r="HQ73" t="s">
        <v>403</v>
      </c>
      <c r="HR73" t="s">
        <v>403</v>
      </c>
      <c r="HS73" t="s">
        <v>403</v>
      </c>
      <c r="HT73" t="s">
        <v>403</v>
      </c>
      <c r="HU73" t="s">
        <v>403</v>
      </c>
      <c r="HV73">
        <v>2400</v>
      </c>
      <c r="HW73">
        <v>23500</v>
      </c>
      <c r="HX73">
        <v>35200</v>
      </c>
      <c r="HY73">
        <v>51500</v>
      </c>
      <c r="HZ73" t="s">
        <v>403</v>
      </c>
      <c r="IA73" t="s">
        <v>403</v>
      </c>
      <c r="IB73" t="s">
        <v>403</v>
      </c>
      <c r="IC73" t="s">
        <v>403</v>
      </c>
      <c r="ID73" t="s">
        <v>403</v>
      </c>
      <c r="IE73" t="s">
        <v>403</v>
      </c>
      <c r="IF73" t="s">
        <v>403</v>
      </c>
      <c r="IG73" t="s">
        <v>403</v>
      </c>
      <c r="IH73">
        <v>1265</v>
      </c>
      <c r="II73">
        <v>14300</v>
      </c>
      <c r="IJ73">
        <v>19200</v>
      </c>
      <c r="IK73">
        <v>24400</v>
      </c>
      <c r="IL73" t="s">
        <v>403</v>
      </c>
      <c r="IM73" t="s">
        <v>403</v>
      </c>
      <c r="IN73" t="s">
        <v>403</v>
      </c>
      <c r="IO73" t="s">
        <v>403</v>
      </c>
      <c r="IP73" t="s">
        <v>403</v>
      </c>
      <c r="IQ73" t="s">
        <v>403</v>
      </c>
      <c r="IR73" t="s">
        <v>403</v>
      </c>
      <c r="IS73" t="s">
        <v>403</v>
      </c>
      <c r="IT73">
        <v>1275</v>
      </c>
      <c r="IU73">
        <v>18700</v>
      </c>
      <c r="IV73">
        <v>24400</v>
      </c>
      <c r="IW73">
        <v>30100</v>
      </c>
      <c r="IX73" t="s">
        <v>403</v>
      </c>
      <c r="IY73" t="s">
        <v>403</v>
      </c>
      <c r="IZ73" t="s">
        <v>403</v>
      </c>
      <c r="JA73" t="s">
        <v>403</v>
      </c>
      <c r="JB73" t="s">
        <v>403</v>
      </c>
      <c r="JC73" t="s">
        <v>403</v>
      </c>
      <c r="JD73" t="s">
        <v>403</v>
      </c>
      <c r="JE73" t="s">
        <v>403</v>
      </c>
      <c r="JF73">
        <v>1175</v>
      </c>
      <c r="JG73">
        <v>20700</v>
      </c>
      <c r="JH73">
        <v>27600</v>
      </c>
      <c r="JI73">
        <v>35900</v>
      </c>
      <c r="JJ73" t="s">
        <v>403</v>
      </c>
      <c r="JK73" t="s">
        <v>403</v>
      </c>
      <c r="JL73" t="s">
        <v>403</v>
      </c>
      <c r="JM73" t="s">
        <v>403</v>
      </c>
      <c r="JN73" t="s">
        <v>403</v>
      </c>
      <c r="JO73" t="s">
        <v>403</v>
      </c>
      <c r="JP73" t="s">
        <v>403</v>
      </c>
      <c r="JQ73" t="s">
        <v>403</v>
      </c>
      <c r="JR73">
        <v>985</v>
      </c>
      <c r="JS73">
        <v>20700</v>
      </c>
      <c r="JT73">
        <v>31700</v>
      </c>
      <c r="JU73">
        <v>44500</v>
      </c>
      <c r="JV73" t="s">
        <v>403</v>
      </c>
      <c r="JW73" t="s">
        <v>403</v>
      </c>
      <c r="JX73" t="s">
        <v>403</v>
      </c>
      <c r="JY73" t="s">
        <v>403</v>
      </c>
      <c r="JZ73" t="s">
        <v>403</v>
      </c>
      <c r="KA73" t="s">
        <v>403</v>
      </c>
      <c r="KB73" t="s">
        <v>403</v>
      </c>
      <c r="KC73" t="s">
        <v>403</v>
      </c>
      <c r="KD73">
        <v>1610</v>
      </c>
      <c r="KE73">
        <v>13900</v>
      </c>
      <c r="KF73">
        <v>19500</v>
      </c>
      <c r="KG73">
        <v>24900</v>
      </c>
      <c r="KH73" t="s">
        <v>403</v>
      </c>
      <c r="KI73" t="s">
        <v>403</v>
      </c>
      <c r="KJ73" t="s">
        <v>403</v>
      </c>
      <c r="KK73" t="s">
        <v>403</v>
      </c>
      <c r="KL73" t="s">
        <v>403</v>
      </c>
      <c r="KM73" t="s">
        <v>403</v>
      </c>
      <c r="KN73" t="s">
        <v>403</v>
      </c>
      <c r="KO73" t="s">
        <v>403</v>
      </c>
      <c r="KP73">
        <v>1885</v>
      </c>
      <c r="KQ73">
        <v>18200</v>
      </c>
      <c r="KR73">
        <v>24600</v>
      </c>
      <c r="KS73">
        <v>31700</v>
      </c>
      <c r="KT73" t="s">
        <v>403</v>
      </c>
      <c r="KU73" t="s">
        <v>403</v>
      </c>
      <c r="KV73" t="s">
        <v>403</v>
      </c>
      <c r="KW73" t="s">
        <v>403</v>
      </c>
      <c r="KX73" t="s">
        <v>403</v>
      </c>
      <c r="KY73" t="s">
        <v>403</v>
      </c>
      <c r="KZ73" t="s">
        <v>403</v>
      </c>
      <c r="LA73" t="s">
        <v>403</v>
      </c>
      <c r="LB73">
        <v>1610</v>
      </c>
      <c r="LC73">
        <v>20700</v>
      </c>
      <c r="LD73">
        <v>28600</v>
      </c>
      <c r="LE73">
        <v>38600</v>
      </c>
      <c r="LF73" t="s">
        <v>403</v>
      </c>
      <c r="LG73" t="s">
        <v>403</v>
      </c>
      <c r="LH73" t="s">
        <v>403</v>
      </c>
      <c r="LI73" t="s">
        <v>403</v>
      </c>
      <c r="LJ73" t="s">
        <v>403</v>
      </c>
      <c r="LK73" t="s">
        <v>403</v>
      </c>
      <c r="LL73" t="s">
        <v>403</v>
      </c>
      <c r="LM73" t="s">
        <v>403</v>
      </c>
      <c r="LN73">
        <v>1420</v>
      </c>
      <c r="LO73">
        <v>25800</v>
      </c>
      <c r="LP73">
        <v>37500</v>
      </c>
      <c r="LQ73">
        <v>54600</v>
      </c>
      <c r="LR73" t="s">
        <v>403</v>
      </c>
      <c r="LS73" t="s">
        <v>403</v>
      </c>
      <c r="LT73" t="s">
        <v>403</v>
      </c>
      <c r="LU73" t="s">
        <v>403</v>
      </c>
      <c r="LV73" t="s">
        <v>403</v>
      </c>
      <c r="LW73" t="s">
        <v>403</v>
      </c>
      <c r="LX73" t="s">
        <v>403</v>
      </c>
      <c r="LY73" t="s">
        <v>403</v>
      </c>
      <c r="LZ73">
        <v>2735</v>
      </c>
      <c r="MA73">
        <v>13000</v>
      </c>
      <c r="MB73">
        <v>18500</v>
      </c>
      <c r="MC73">
        <v>23600</v>
      </c>
      <c r="MD73" t="s">
        <v>403</v>
      </c>
      <c r="ME73" t="s">
        <v>403</v>
      </c>
      <c r="MF73" t="s">
        <v>403</v>
      </c>
      <c r="MG73" t="s">
        <v>403</v>
      </c>
      <c r="MH73" t="s">
        <v>403</v>
      </c>
      <c r="MI73" t="s">
        <v>403</v>
      </c>
      <c r="MJ73" t="s">
        <v>403</v>
      </c>
      <c r="MK73" t="s">
        <v>403</v>
      </c>
      <c r="ML73">
        <v>2735</v>
      </c>
      <c r="MM73">
        <v>13000</v>
      </c>
      <c r="MN73">
        <v>18500</v>
      </c>
      <c r="MO73">
        <v>23600</v>
      </c>
      <c r="MP73" t="s">
        <v>403</v>
      </c>
      <c r="MQ73" t="s">
        <v>403</v>
      </c>
      <c r="MR73" t="s">
        <v>403</v>
      </c>
      <c r="MS73" t="s">
        <v>403</v>
      </c>
      <c r="MT73" t="s">
        <v>403</v>
      </c>
      <c r="MU73" t="s">
        <v>403</v>
      </c>
      <c r="MV73" t="s">
        <v>403</v>
      </c>
      <c r="MW73" t="s">
        <v>403</v>
      </c>
      <c r="MX73">
        <v>2910</v>
      </c>
      <c r="MY73">
        <v>18100</v>
      </c>
      <c r="MZ73">
        <v>23800</v>
      </c>
      <c r="NA73">
        <v>30200</v>
      </c>
      <c r="NB73" t="s">
        <v>403</v>
      </c>
      <c r="NC73" t="s">
        <v>403</v>
      </c>
      <c r="ND73" t="s">
        <v>403</v>
      </c>
      <c r="NE73" t="s">
        <v>403</v>
      </c>
      <c r="NF73" t="s">
        <v>403</v>
      </c>
      <c r="NG73" t="s">
        <v>403</v>
      </c>
      <c r="NH73" t="s">
        <v>403</v>
      </c>
      <c r="NI73" t="s">
        <v>403</v>
      </c>
      <c r="NJ73">
        <v>2770</v>
      </c>
      <c r="NK73">
        <v>20000</v>
      </c>
      <c r="NL73">
        <v>27100</v>
      </c>
      <c r="NM73">
        <v>35800</v>
      </c>
      <c r="NN73" t="s">
        <v>403</v>
      </c>
      <c r="NO73" t="s">
        <v>403</v>
      </c>
      <c r="NP73" t="s">
        <v>403</v>
      </c>
      <c r="NQ73" t="s">
        <v>403</v>
      </c>
      <c r="NR73" t="s">
        <v>403</v>
      </c>
      <c r="NS73" t="s">
        <v>403</v>
      </c>
      <c r="NT73" t="s">
        <v>403</v>
      </c>
      <c r="NU73" t="s">
        <v>403</v>
      </c>
      <c r="NV73">
        <v>2200</v>
      </c>
      <c r="NW73">
        <v>22300</v>
      </c>
      <c r="NX73">
        <v>32900</v>
      </c>
      <c r="NY73">
        <v>47900</v>
      </c>
      <c r="NZ73" t="s">
        <v>403</v>
      </c>
      <c r="OA73" t="s">
        <v>403</v>
      </c>
      <c r="OB73" t="s">
        <v>403</v>
      </c>
      <c r="OC73" t="s">
        <v>403</v>
      </c>
      <c r="OD73" t="s">
        <v>403</v>
      </c>
      <c r="OE73" t="s">
        <v>403</v>
      </c>
      <c r="OF73" t="s">
        <v>403</v>
      </c>
      <c r="OG73" t="s">
        <v>403</v>
      </c>
      <c r="OH73">
        <v>1170</v>
      </c>
      <c r="OI73">
        <v>13000</v>
      </c>
      <c r="OJ73">
        <v>18500</v>
      </c>
      <c r="OK73">
        <v>23300</v>
      </c>
      <c r="OL73" t="s">
        <v>403</v>
      </c>
      <c r="OM73" t="s">
        <v>403</v>
      </c>
      <c r="ON73" t="s">
        <v>403</v>
      </c>
      <c r="OO73" t="s">
        <v>403</v>
      </c>
      <c r="OP73" t="s">
        <v>403</v>
      </c>
      <c r="OQ73" t="s">
        <v>403</v>
      </c>
      <c r="OR73" t="s">
        <v>403</v>
      </c>
      <c r="OS73" t="s">
        <v>403</v>
      </c>
      <c r="OT73">
        <v>1220</v>
      </c>
      <c r="OU73">
        <v>18200</v>
      </c>
      <c r="OV73">
        <v>23500</v>
      </c>
      <c r="OW73">
        <v>29200</v>
      </c>
      <c r="OX73" t="s">
        <v>403</v>
      </c>
      <c r="OY73" t="s">
        <v>403</v>
      </c>
      <c r="OZ73" t="s">
        <v>403</v>
      </c>
      <c r="PA73" t="s">
        <v>403</v>
      </c>
      <c r="PB73" t="s">
        <v>403</v>
      </c>
      <c r="PC73" t="s">
        <v>403</v>
      </c>
      <c r="PD73" t="s">
        <v>403</v>
      </c>
      <c r="PE73" t="s">
        <v>403</v>
      </c>
      <c r="PF73">
        <v>1160</v>
      </c>
      <c r="PG73">
        <v>19700</v>
      </c>
      <c r="PH73">
        <v>26500</v>
      </c>
      <c r="PI73">
        <v>33700</v>
      </c>
      <c r="PJ73" t="s">
        <v>403</v>
      </c>
      <c r="PK73" t="s">
        <v>403</v>
      </c>
      <c r="PL73" t="s">
        <v>403</v>
      </c>
      <c r="PM73" t="s">
        <v>403</v>
      </c>
      <c r="PN73" t="s">
        <v>403</v>
      </c>
      <c r="PO73" t="s">
        <v>403</v>
      </c>
      <c r="PP73" t="s">
        <v>403</v>
      </c>
      <c r="PQ73" t="s">
        <v>403</v>
      </c>
      <c r="PR73">
        <v>925</v>
      </c>
      <c r="PS73">
        <v>18800</v>
      </c>
      <c r="PT73">
        <v>29400</v>
      </c>
      <c r="PU73">
        <v>42500</v>
      </c>
      <c r="PV73" t="s">
        <v>403</v>
      </c>
      <c r="PW73" t="s">
        <v>403</v>
      </c>
      <c r="PX73" t="s">
        <v>403</v>
      </c>
      <c r="PY73" t="s">
        <v>403</v>
      </c>
      <c r="PZ73" t="s">
        <v>403</v>
      </c>
      <c r="QA73" t="s">
        <v>403</v>
      </c>
      <c r="QB73" t="s">
        <v>403</v>
      </c>
      <c r="QC73" t="s">
        <v>403</v>
      </c>
      <c r="QD73">
        <v>1565</v>
      </c>
      <c r="QE73">
        <v>13100</v>
      </c>
      <c r="QF73">
        <v>18500</v>
      </c>
      <c r="QG73">
        <v>23900</v>
      </c>
      <c r="QH73" t="s">
        <v>403</v>
      </c>
      <c r="QI73" t="s">
        <v>403</v>
      </c>
      <c r="QJ73" t="s">
        <v>403</v>
      </c>
      <c r="QK73" t="s">
        <v>403</v>
      </c>
      <c r="QL73" t="s">
        <v>403</v>
      </c>
      <c r="QM73" t="s">
        <v>403</v>
      </c>
      <c r="QN73" t="s">
        <v>403</v>
      </c>
      <c r="QO73" t="s">
        <v>403</v>
      </c>
      <c r="QP73">
        <v>1690</v>
      </c>
      <c r="QQ73">
        <v>18000</v>
      </c>
      <c r="QR73">
        <v>24100</v>
      </c>
      <c r="QS73">
        <v>31000</v>
      </c>
      <c r="QT73" t="s">
        <v>403</v>
      </c>
      <c r="QU73" t="s">
        <v>403</v>
      </c>
      <c r="QV73" t="s">
        <v>403</v>
      </c>
      <c r="QW73" t="s">
        <v>403</v>
      </c>
      <c r="QX73" t="s">
        <v>403</v>
      </c>
      <c r="QY73" t="s">
        <v>403</v>
      </c>
      <c r="QZ73" t="s">
        <v>403</v>
      </c>
      <c r="RA73" t="s">
        <v>403</v>
      </c>
      <c r="RB73">
        <v>1705</v>
      </c>
      <c r="RC73">
        <v>21900</v>
      </c>
      <c r="RD73">
        <v>29500</v>
      </c>
      <c r="RE73">
        <v>40000</v>
      </c>
      <c r="RF73" t="s">
        <v>403</v>
      </c>
      <c r="RG73" t="s">
        <v>403</v>
      </c>
      <c r="RH73" t="s">
        <v>403</v>
      </c>
      <c r="RI73" t="s">
        <v>403</v>
      </c>
      <c r="RJ73" t="s">
        <v>403</v>
      </c>
      <c r="RK73" t="s">
        <v>403</v>
      </c>
      <c r="RL73" t="s">
        <v>403</v>
      </c>
      <c r="RM73" t="s">
        <v>403</v>
      </c>
      <c r="RN73">
        <v>1275</v>
      </c>
      <c r="RO73">
        <v>25400</v>
      </c>
      <c r="RP73">
        <v>35900</v>
      </c>
      <c r="RQ73">
        <v>51400</v>
      </c>
    </row>
    <row r="74" spans="2:485" x14ac:dyDescent="0.45">
      <c r="B74"/>
      <c r="E74" t="s">
        <v>2672</v>
      </c>
      <c r="F74" t="s">
        <v>2673</v>
      </c>
      <c r="G74" t="s">
        <v>2674</v>
      </c>
      <c r="H74" t="s">
        <v>2675</v>
      </c>
      <c r="I74" t="s">
        <v>2676</v>
      </c>
      <c r="J74" t="s">
        <v>2677</v>
      </c>
      <c r="K74" t="s">
        <v>2678</v>
      </c>
      <c r="L74" t="s">
        <v>2679</v>
      </c>
      <c r="M74" t="s">
        <v>2680</v>
      </c>
      <c r="N74" t="s">
        <v>2681</v>
      </c>
      <c r="O74" t="s">
        <v>2682</v>
      </c>
      <c r="P74" t="s">
        <v>2683</v>
      </c>
      <c r="Q74" t="s">
        <v>2684</v>
      </c>
      <c r="R74" t="s">
        <v>2685</v>
      </c>
      <c r="S74" t="s">
        <v>2686</v>
      </c>
      <c r="T74" t="s">
        <v>2687</v>
      </c>
      <c r="U74" t="s">
        <v>2688</v>
      </c>
      <c r="V74" t="s">
        <v>2689</v>
      </c>
      <c r="W74" t="s">
        <v>2690</v>
      </c>
      <c r="X74" t="s">
        <v>2691</v>
      </c>
      <c r="Y74" t="s">
        <v>2692</v>
      </c>
      <c r="Z74" t="s">
        <v>2693</v>
      </c>
      <c r="AA74" t="s">
        <v>2694</v>
      </c>
      <c r="AB74" t="s">
        <v>2695</v>
      </c>
      <c r="AC74" t="s">
        <v>2696</v>
      </c>
      <c r="AD74" t="s">
        <v>2697</v>
      </c>
      <c r="AE74" t="s">
        <v>2698</v>
      </c>
      <c r="AF74" t="s">
        <v>2699</v>
      </c>
      <c r="AG74" t="s">
        <v>2700</v>
      </c>
      <c r="AH74" t="s">
        <v>2701</v>
      </c>
      <c r="AI74" t="s">
        <v>2702</v>
      </c>
      <c r="AJ74" t="s">
        <v>2703</v>
      </c>
      <c r="AK74" t="s">
        <v>2704</v>
      </c>
      <c r="AL74" t="s">
        <v>2705</v>
      </c>
      <c r="AM74" t="s">
        <v>2706</v>
      </c>
      <c r="AN74" t="s">
        <v>2683</v>
      </c>
      <c r="AO74" t="s">
        <v>2707</v>
      </c>
      <c r="AP74">
        <v>675</v>
      </c>
      <c r="AQ74">
        <v>40.1</v>
      </c>
      <c r="AR74">
        <v>405</v>
      </c>
      <c r="AS74">
        <v>13.4</v>
      </c>
      <c r="AT74">
        <v>2.5</v>
      </c>
      <c r="AU74">
        <v>7.9</v>
      </c>
      <c r="AV74">
        <v>13.8</v>
      </c>
      <c r="AW74">
        <v>44</v>
      </c>
      <c r="AX74">
        <v>50</v>
      </c>
      <c r="AY74">
        <v>19200</v>
      </c>
      <c r="AZ74">
        <v>24700</v>
      </c>
      <c r="BA74">
        <v>33600</v>
      </c>
      <c r="BB74">
        <v>565</v>
      </c>
      <c r="BC74">
        <v>47.7</v>
      </c>
      <c r="BD74">
        <v>295</v>
      </c>
      <c r="BE74">
        <v>26.5</v>
      </c>
      <c r="BF74">
        <v>4.5</v>
      </c>
      <c r="BG74">
        <v>14.2</v>
      </c>
      <c r="BH74">
        <v>15.8</v>
      </c>
      <c r="BI74">
        <v>21.3</v>
      </c>
      <c r="BJ74">
        <v>70</v>
      </c>
      <c r="BK74">
        <v>21500</v>
      </c>
      <c r="BL74">
        <v>30300</v>
      </c>
      <c r="BM74">
        <v>40800</v>
      </c>
      <c r="BN74">
        <v>425</v>
      </c>
      <c r="BO74">
        <v>49.4</v>
      </c>
      <c r="BP74">
        <v>215</v>
      </c>
      <c r="BQ74">
        <v>28.6</v>
      </c>
      <c r="BR74">
        <v>2.7</v>
      </c>
      <c r="BS74">
        <v>13.8</v>
      </c>
      <c r="BT74">
        <v>15.8</v>
      </c>
      <c r="BU74">
        <v>19.399999999999999</v>
      </c>
      <c r="BV74">
        <v>55</v>
      </c>
      <c r="BW74">
        <v>22000</v>
      </c>
      <c r="BX74">
        <v>30500</v>
      </c>
      <c r="BY74">
        <v>40000</v>
      </c>
      <c r="BZ74">
        <v>285</v>
      </c>
      <c r="CA74">
        <v>54.5</v>
      </c>
      <c r="CB74">
        <v>130</v>
      </c>
      <c r="CC74">
        <v>26.7</v>
      </c>
      <c r="CD74">
        <v>1.3</v>
      </c>
      <c r="CE74">
        <v>14.8</v>
      </c>
      <c r="CF74">
        <v>15.3</v>
      </c>
      <c r="CG74">
        <v>17.600000000000001</v>
      </c>
      <c r="CH74">
        <v>40</v>
      </c>
      <c r="CI74">
        <v>20000</v>
      </c>
      <c r="CJ74">
        <v>36900</v>
      </c>
      <c r="CK74">
        <v>72700</v>
      </c>
      <c r="CL74">
        <v>385</v>
      </c>
      <c r="CM74">
        <v>38.4</v>
      </c>
      <c r="CN74">
        <v>235</v>
      </c>
      <c r="CO74">
        <v>14.1</v>
      </c>
      <c r="CP74">
        <v>3.2</v>
      </c>
      <c r="CQ74">
        <v>7.4</v>
      </c>
      <c r="CR74">
        <v>13.7</v>
      </c>
      <c r="CS74">
        <v>44.4</v>
      </c>
      <c r="CT74">
        <v>25</v>
      </c>
      <c r="CU74">
        <v>20200</v>
      </c>
      <c r="CV74">
        <v>25600</v>
      </c>
      <c r="CW74">
        <v>33100</v>
      </c>
      <c r="CX74">
        <v>310</v>
      </c>
      <c r="CY74">
        <v>44.8</v>
      </c>
      <c r="CZ74">
        <v>170</v>
      </c>
      <c r="DA74">
        <v>30</v>
      </c>
      <c r="DB74">
        <v>3.4</v>
      </c>
      <c r="DC74">
        <v>13.2</v>
      </c>
      <c r="DD74">
        <v>14.8</v>
      </c>
      <c r="DE74">
        <v>21.8</v>
      </c>
      <c r="DF74">
        <v>35</v>
      </c>
      <c r="DG74">
        <v>21200</v>
      </c>
      <c r="DH74">
        <v>27600</v>
      </c>
      <c r="DI74">
        <v>38100</v>
      </c>
      <c r="DJ74">
        <v>245</v>
      </c>
      <c r="DK74">
        <v>46.3</v>
      </c>
      <c r="DL74">
        <v>130</v>
      </c>
      <c r="DM74">
        <v>34.1</v>
      </c>
      <c r="DN74">
        <v>2.2999999999999998</v>
      </c>
      <c r="DO74">
        <v>13.2</v>
      </c>
      <c r="DP74">
        <v>14.5</v>
      </c>
      <c r="DQ74">
        <v>17.399999999999999</v>
      </c>
      <c r="DR74">
        <v>30</v>
      </c>
      <c r="DS74">
        <v>23500</v>
      </c>
      <c r="DT74">
        <v>31200</v>
      </c>
      <c r="DU74">
        <v>43900</v>
      </c>
      <c r="DV74">
        <v>165</v>
      </c>
      <c r="DW74">
        <v>53.8</v>
      </c>
      <c r="DX74">
        <v>75</v>
      </c>
      <c r="DY74">
        <v>27.5</v>
      </c>
      <c r="DZ74">
        <v>0.6</v>
      </c>
      <c r="EA74">
        <v>16.5</v>
      </c>
      <c r="EB74">
        <v>17.2</v>
      </c>
      <c r="EC74">
        <v>18.100000000000001</v>
      </c>
      <c r="ED74">
        <v>25</v>
      </c>
      <c r="EE74">
        <v>20000</v>
      </c>
      <c r="EF74">
        <v>34100</v>
      </c>
      <c r="EG74">
        <v>61500</v>
      </c>
      <c r="EH74">
        <v>290</v>
      </c>
      <c r="EI74">
        <v>42.3</v>
      </c>
      <c r="EJ74">
        <v>170</v>
      </c>
      <c r="EK74">
        <v>12.5</v>
      </c>
      <c r="EL74">
        <v>1.5</v>
      </c>
      <c r="EM74">
        <v>8.6</v>
      </c>
      <c r="EN74">
        <v>13.8</v>
      </c>
      <c r="EO74">
        <v>43.6</v>
      </c>
      <c r="EP74">
        <v>20</v>
      </c>
      <c r="EQ74">
        <v>18500</v>
      </c>
      <c r="ER74">
        <v>23100</v>
      </c>
      <c r="ES74">
        <v>37100</v>
      </c>
      <c r="ET74">
        <v>255</v>
      </c>
      <c r="EU74">
        <v>51.2</v>
      </c>
      <c r="EV74">
        <v>125</v>
      </c>
      <c r="EW74">
        <v>22.2</v>
      </c>
      <c r="EX74">
        <v>5.9</v>
      </c>
      <c r="EY74">
        <v>15.5</v>
      </c>
      <c r="EZ74">
        <v>17</v>
      </c>
      <c r="FA74">
        <v>20.8</v>
      </c>
      <c r="FB74">
        <v>35</v>
      </c>
      <c r="FC74">
        <v>22200</v>
      </c>
      <c r="FD74">
        <v>32800</v>
      </c>
      <c r="FE74">
        <v>41800</v>
      </c>
      <c r="FF74">
        <v>180</v>
      </c>
      <c r="FG74">
        <v>53.6</v>
      </c>
      <c r="FH74">
        <v>85</v>
      </c>
      <c r="FI74">
        <v>21.1</v>
      </c>
      <c r="FJ74">
        <v>3.2</v>
      </c>
      <c r="FK74">
        <v>14.6</v>
      </c>
      <c r="FL74">
        <v>17.7</v>
      </c>
      <c r="FM74">
        <v>22.1</v>
      </c>
      <c r="FN74">
        <v>25</v>
      </c>
      <c r="FO74">
        <v>20300</v>
      </c>
      <c r="FP74">
        <v>27800</v>
      </c>
      <c r="FQ74">
        <v>37400</v>
      </c>
      <c r="FR74">
        <v>125</v>
      </c>
      <c r="FS74">
        <v>55.3</v>
      </c>
      <c r="FT74">
        <v>55</v>
      </c>
      <c r="FU74">
        <v>25.6</v>
      </c>
      <c r="FV74">
        <v>2.2000000000000002</v>
      </c>
      <c r="FW74">
        <v>12.5</v>
      </c>
      <c r="FX74">
        <v>12.9</v>
      </c>
      <c r="FY74">
        <v>17</v>
      </c>
      <c r="FZ74">
        <v>15</v>
      </c>
      <c r="GA74">
        <v>24500</v>
      </c>
      <c r="GB74">
        <v>65100</v>
      </c>
      <c r="GC74">
        <v>103900</v>
      </c>
      <c r="GD74">
        <v>625</v>
      </c>
      <c r="GE74">
        <v>40.9</v>
      </c>
      <c r="GF74">
        <v>370</v>
      </c>
      <c r="GG74">
        <v>15</v>
      </c>
      <c r="GH74">
        <v>3.2</v>
      </c>
      <c r="GI74">
        <v>8.8000000000000007</v>
      </c>
      <c r="GJ74">
        <v>14.5</v>
      </c>
      <c r="GK74">
        <v>41</v>
      </c>
      <c r="GL74">
        <v>45</v>
      </c>
      <c r="GM74">
        <v>14600</v>
      </c>
      <c r="GN74">
        <v>23800</v>
      </c>
      <c r="GO74">
        <v>30200</v>
      </c>
      <c r="GP74">
        <v>490</v>
      </c>
      <c r="GQ74">
        <v>51.7</v>
      </c>
      <c r="GR74">
        <v>240</v>
      </c>
      <c r="GS74">
        <v>22.5</v>
      </c>
      <c r="GT74">
        <v>3.5</v>
      </c>
      <c r="GU74">
        <v>15.1</v>
      </c>
      <c r="GV74">
        <v>18</v>
      </c>
      <c r="GW74">
        <v>22.3</v>
      </c>
      <c r="GX74">
        <v>65</v>
      </c>
      <c r="GY74">
        <v>19400</v>
      </c>
      <c r="GZ74">
        <v>26100</v>
      </c>
      <c r="HA74">
        <v>36000</v>
      </c>
      <c r="HB74">
        <v>345</v>
      </c>
      <c r="HC74">
        <v>50.7</v>
      </c>
      <c r="HD74">
        <v>170</v>
      </c>
      <c r="HE74">
        <v>28</v>
      </c>
      <c r="HF74">
        <v>1.4</v>
      </c>
      <c r="HG74">
        <v>15.2</v>
      </c>
      <c r="HH74">
        <v>16.7</v>
      </c>
      <c r="HI74">
        <v>19.8</v>
      </c>
      <c r="HJ74">
        <v>50</v>
      </c>
      <c r="HK74">
        <v>18600</v>
      </c>
      <c r="HL74">
        <v>30300</v>
      </c>
      <c r="HM74">
        <v>42700</v>
      </c>
      <c r="HN74">
        <v>265</v>
      </c>
      <c r="HO74">
        <v>60.2</v>
      </c>
      <c r="HP74">
        <v>105</v>
      </c>
      <c r="HQ74">
        <v>20.3</v>
      </c>
      <c r="HR74">
        <v>4</v>
      </c>
      <c r="HS74">
        <v>12.4</v>
      </c>
      <c r="HT74">
        <v>14.5</v>
      </c>
      <c r="HU74">
        <v>15.5</v>
      </c>
      <c r="HV74">
        <v>30</v>
      </c>
      <c r="HW74">
        <v>34500</v>
      </c>
      <c r="HX74">
        <v>43500</v>
      </c>
      <c r="HY74">
        <v>80300</v>
      </c>
      <c r="HZ74">
        <v>385</v>
      </c>
      <c r="IA74">
        <v>37.200000000000003</v>
      </c>
      <c r="IB74">
        <v>240</v>
      </c>
      <c r="IC74">
        <v>16.5</v>
      </c>
      <c r="ID74">
        <v>3</v>
      </c>
      <c r="IE74">
        <v>9.1</v>
      </c>
      <c r="IF74">
        <v>15.3</v>
      </c>
      <c r="IG74">
        <v>43.2</v>
      </c>
      <c r="IH74">
        <v>30</v>
      </c>
      <c r="II74">
        <v>15100</v>
      </c>
      <c r="IJ74">
        <v>23300</v>
      </c>
      <c r="IK74">
        <v>27900</v>
      </c>
      <c r="IL74">
        <v>290</v>
      </c>
      <c r="IM74">
        <v>50.2</v>
      </c>
      <c r="IN74">
        <v>145</v>
      </c>
      <c r="IO74">
        <v>22.5</v>
      </c>
      <c r="IP74">
        <v>4.4000000000000004</v>
      </c>
      <c r="IQ74">
        <v>16</v>
      </c>
      <c r="IR74">
        <v>19.399999999999999</v>
      </c>
      <c r="IS74">
        <v>23</v>
      </c>
      <c r="IT74">
        <v>40</v>
      </c>
      <c r="IU74">
        <v>17200</v>
      </c>
      <c r="IV74">
        <v>25700</v>
      </c>
      <c r="IW74">
        <v>31800</v>
      </c>
      <c r="IX74">
        <v>205</v>
      </c>
      <c r="IY74">
        <v>50</v>
      </c>
      <c r="IZ74">
        <v>105</v>
      </c>
      <c r="JA74">
        <v>27.5</v>
      </c>
      <c r="JB74">
        <v>1</v>
      </c>
      <c r="JC74">
        <v>17.399999999999999</v>
      </c>
      <c r="JD74">
        <v>19.100000000000001</v>
      </c>
      <c r="JE74">
        <v>21.5</v>
      </c>
      <c r="JF74">
        <v>35</v>
      </c>
      <c r="JG74">
        <v>19100</v>
      </c>
      <c r="JH74">
        <v>29600</v>
      </c>
      <c r="JI74">
        <v>36000</v>
      </c>
      <c r="JJ74">
        <v>155</v>
      </c>
      <c r="JK74">
        <v>61.7</v>
      </c>
      <c r="JL74">
        <v>60</v>
      </c>
      <c r="JM74">
        <v>24.7</v>
      </c>
      <c r="JN74">
        <v>3.1</v>
      </c>
      <c r="JO74">
        <v>7.8</v>
      </c>
      <c r="JP74">
        <v>10.1</v>
      </c>
      <c r="JQ74">
        <v>10.4</v>
      </c>
      <c r="JR74" t="s">
        <v>403</v>
      </c>
      <c r="JS74" t="s">
        <v>403</v>
      </c>
      <c r="JT74" t="s">
        <v>403</v>
      </c>
      <c r="JU74" t="s">
        <v>403</v>
      </c>
      <c r="JV74">
        <v>240</v>
      </c>
      <c r="JW74">
        <v>46.8</v>
      </c>
      <c r="JX74">
        <v>130</v>
      </c>
      <c r="JY74">
        <v>12.5</v>
      </c>
      <c r="JZ74">
        <v>3.4</v>
      </c>
      <c r="KA74">
        <v>8.3000000000000007</v>
      </c>
      <c r="KB74">
        <v>13.2</v>
      </c>
      <c r="KC74">
        <v>37.299999999999997</v>
      </c>
      <c r="KD74">
        <v>15</v>
      </c>
      <c r="KE74">
        <v>11500</v>
      </c>
      <c r="KF74">
        <v>26400</v>
      </c>
      <c r="KG74">
        <v>46100</v>
      </c>
      <c r="KH74">
        <v>205</v>
      </c>
      <c r="KI74">
        <v>53.8</v>
      </c>
      <c r="KJ74">
        <v>95</v>
      </c>
      <c r="KK74">
        <v>22.6</v>
      </c>
      <c r="KL74">
        <v>2.2999999999999998</v>
      </c>
      <c r="KM74">
        <v>13.7</v>
      </c>
      <c r="KN74">
        <v>16.100000000000001</v>
      </c>
      <c r="KO74">
        <v>21.3</v>
      </c>
      <c r="KP74">
        <v>25</v>
      </c>
      <c r="KQ74">
        <v>22000</v>
      </c>
      <c r="KR74">
        <v>29800</v>
      </c>
      <c r="KS74">
        <v>39200</v>
      </c>
      <c r="KT74">
        <v>140</v>
      </c>
      <c r="KU74">
        <v>51.8</v>
      </c>
      <c r="KV74">
        <v>70</v>
      </c>
      <c r="KW74">
        <v>28.7</v>
      </c>
      <c r="KX74">
        <v>2.1</v>
      </c>
      <c r="KY74">
        <v>12</v>
      </c>
      <c r="KZ74">
        <v>13.3</v>
      </c>
      <c r="LA74">
        <v>17.3</v>
      </c>
      <c r="LB74">
        <v>15</v>
      </c>
      <c r="LC74">
        <v>14500</v>
      </c>
      <c r="LD74">
        <v>41800</v>
      </c>
      <c r="LE74">
        <v>60900</v>
      </c>
      <c r="LF74">
        <v>110</v>
      </c>
      <c r="LG74">
        <v>58.1</v>
      </c>
      <c r="LH74">
        <v>45</v>
      </c>
      <c r="LI74">
        <v>14.2</v>
      </c>
      <c r="LJ74">
        <v>5.2</v>
      </c>
      <c r="LK74">
        <v>18.899999999999999</v>
      </c>
      <c r="LL74">
        <v>20.7</v>
      </c>
      <c r="LM74">
        <v>22.5</v>
      </c>
      <c r="LN74">
        <v>20</v>
      </c>
      <c r="LO74">
        <v>34500</v>
      </c>
      <c r="LP74">
        <v>61100</v>
      </c>
      <c r="LQ74">
        <v>83200</v>
      </c>
      <c r="LR74">
        <v>565</v>
      </c>
      <c r="LS74">
        <v>34</v>
      </c>
      <c r="LT74">
        <v>375</v>
      </c>
      <c r="LU74">
        <v>15.5</v>
      </c>
      <c r="LV74">
        <v>3.8</v>
      </c>
      <c r="LW74">
        <v>8.3000000000000007</v>
      </c>
      <c r="LX74">
        <v>15.7</v>
      </c>
      <c r="LY74">
        <v>46.7</v>
      </c>
      <c r="LZ74">
        <v>35</v>
      </c>
      <c r="MA74">
        <v>10600</v>
      </c>
      <c r="MB74">
        <v>22100</v>
      </c>
      <c r="MC74">
        <v>32300</v>
      </c>
      <c r="MD74">
        <v>565</v>
      </c>
      <c r="ME74">
        <v>34</v>
      </c>
      <c r="MF74">
        <v>375</v>
      </c>
      <c r="MG74">
        <v>15.5</v>
      </c>
      <c r="MH74">
        <v>3.8</v>
      </c>
      <c r="MI74">
        <v>8.3000000000000007</v>
      </c>
      <c r="MJ74">
        <v>15.7</v>
      </c>
      <c r="MK74">
        <v>46.7</v>
      </c>
      <c r="ML74">
        <v>35</v>
      </c>
      <c r="MM74">
        <v>10600</v>
      </c>
      <c r="MN74">
        <v>22100</v>
      </c>
      <c r="MO74">
        <v>32300</v>
      </c>
      <c r="MP74">
        <v>425</v>
      </c>
      <c r="MQ74">
        <v>48.7</v>
      </c>
      <c r="MR74">
        <v>220</v>
      </c>
      <c r="MS74">
        <v>24.2</v>
      </c>
      <c r="MT74">
        <v>3.2</v>
      </c>
      <c r="MU74">
        <v>14.3</v>
      </c>
      <c r="MV74">
        <v>17.899999999999999</v>
      </c>
      <c r="MW74">
        <v>24</v>
      </c>
      <c r="MX74">
        <v>55</v>
      </c>
      <c r="MY74">
        <v>18600</v>
      </c>
      <c r="MZ74">
        <v>25900</v>
      </c>
      <c r="NA74">
        <v>30700</v>
      </c>
      <c r="NB74">
        <v>415</v>
      </c>
      <c r="NC74">
        <v>56.1</v>
      </c>
      <c r="ND74">
        <v>180</v>
      </c>
      <c r="NE74">
        <v>22.7</v>
      </c>
      <c r="NF74">
        <v>2.2000000000000002</v>
      </c>
      <c r="NG74">
        <v>15.2</v>
      </c>
      <c r="NH74">
        <v>16.600000000000001</v>
      </c>
      <c r="NI74">
        <v>19</v>
      </c>
      <c r="NJ74">
        <v>55</v>
      </c>
      <c r="NK74">
        <v>21900</v>
      </c>
      <c r="NL74">
        <v>31400</v>
      </c>
      <c r="NM74">
        <v>40900</v>
      </c>
      <c r="NN74">
        <v>235</v>
      </c>
      <c r="NO74">
        <v>61.2</v>
      </c>
      <c r="NP74">
        <v>90</v>
      </c>
      <c r="NQ74">
        <v>19.8</v>
      </c>
      <c r="NR74">
        <v>0.4</v>
      </c>
      <c r="NS74">
        <v>16.2</v>
      </c>
      <c r="NT74">
        <v>16.8</v>
      </c>
      <c r="NU74">
        <v>18.600000000000001</v>
      </c>
      <c r="NV74">
        <v>35</v>
      </c>
      <c r="NW74">
        <v>22000</v>
      </c>
      <c r="NX74">
        <v>35300</v>
      </c>
      <c r="NY74">
        <v>59400</v>
      </c>
      <c r="NZ74">
        <v>310</v>
      </c>
      <c r="OA74">
        <v>34.5</v>
      </c>
      <c r="OB74">
        <v>205</v>
      </c>
      <c r="OC74">
        <v>16.7</v>
      </c>
      <c r="OD74">
        <v>3.7</v>
      </c>
      <c r="OE74">
        <v>7.5</v>
      </c>
      <c r="OF74">
        <v>14.2</v>
      </c>
      <c r="OG74">
        <v>45.1</v>
      </c>
      <c r="OH74">
        <v>20</v>
      </c>
      <c r="OI74">
        <v>11400</v>
      </c>
      <c r="OJ74">
        <v>23500</v>
      </c>
      <c r="OK74">
        <v>36700</v>
      </c>
      <c r="OL74">
        <v>245</v>
      </c>
      <c r="OM74">
        <v>44.2</v>
      </c>
      <c r="ON74">
        <v>135</v>
      </c>
      <c r="OO74">
        <v>28.8</v>
      </c>
      <c r="OP74">
        <v>3.9</v>
      </c>
      <c r="OQ74">
        <v>13.2</v>
      </c>
      <c r="OR74">
        <v>15.4</v>
      </c>
      <c r="OS74">
        <v>23.1</v>
      </c>
      <c r="OT74">
        <v>30</v>
      </c>
      <c r="OU74">
        <v>18600</v>
      </c>
      <c r="OV74">
        <v>25900</v>
      </c>
      <c r="OW74">
        <v>29700</v>
      </c>
      <c r="OX74">
        <v>230</v>
      </c>
      <c r="OY74">
        <v>52</v>
      </c>
      <c r="OZ74">
        <v>110</v>
      </c>
      <c r="PA74">
        <v>26.6</v>
      </c>
      <c r="PB74">
        <v>2.2999999999999998</v>
      </c>
      <c r="PC74">
        <v>16.600000000000001</v>
      </c>
      <c r="PD74">
        <v>18.2</v>
      </c>
      <c r="PE74">
        <v>19.100000000000001</v>
      </c>
      <c r="PF74">
        <v>30</v>
      </c>
      <c r="PG74">
        <v>21000</v>
      </c>
      <c r="PH74">
        <v>31300</v>
      </c>
      <c r="PI74">
        <v>50800</v>
      </c>
      <c r="PJ74">
        <v>130</v>
      </c>
      <c r="PK74">
        <v>60.8</v>
      </c>
      <c r="PL74">
        <v>50</v>
      </c>
      <c r="PM74">
        <v>20.5</v>
      </c>
      <c r="PN74">
        <v>0.8</v>
      </c>
      <c r="PO74">
        <v>16</v>
      </c>
      <c r="PP74">
        <v>16</v>
      </c>
      <c r="PQ74">
        <v>18</v>
      </c>
      <c r="PR74">
        <v>20</v>
      </c>
      <c r="PS74">
        <v>21500</v>
      </c>
      <c r="PT74">
        <v>29500</v>
      </c>
      <c r="PU74">
        <v>42900</v>
      </c>
      <c r="PV74">
        <v>255</v>
      </c>
      <c r="PW74">
        <v>33.5</v>
      </c>
      <c r="PX74">
        <v>170</v>
      </c>
      <c r="PY74">
        <v>14</v>
      </c>
      <c r="PZ74">
        <v>3.9</v>
      </c>
      <c r="QA74">
        <v>9.1999999999999993</v>
      </c>
      <c r="QB74">
        <v>17.399999999999999</v>
      </c>
      <c r="QC74">
        <v>48.5</v>
      </c>
      <c r="QD74">
        <v>20</v>
      </c>
      <c r="QE74">
        <v>8100</v>
      </c>
      <c r="QF74">
        <v>20300</v>
      </c>
      <c r="QG74">
        <v>32000</v>
      </c>
      <c r="QH74">
        <v>180</v>
      </c>
      <c r="QI74">
        <v>54.7</v>
      </c>
      <c r="QJ74">
        <v>80</v>
      </c>
      <c r="QK74">
        <v>18</v>
      </c>
      <c r="QL74">
        <v>2.2000000000000002</v>
      </c>
      <c r="QM74">
        <v>15.9</v>
      </c>
      <c r="QN74">
        <v>21.3</v>
      </c>
      <c r="QO74">
        <v>25.2</v>
      </c>
      <c r="QP74">
        <v>25</v>
      </c>
      <c r="QQ74">
        <v>17700</v>
      </c>
      <c r="QR74">
        <v>26400</v>
      </c>
      <c r="QS74">
        <v>33000</v>
      </c>
      <c r="QT74">
        <v>180</v>
      </c>
      <c r="QU74">
        <v>53.6</v>
      </c>
      <c r="QV74">
        <v>85</v>
      </c>
      <c r="QW74">
        <v>21.1</v>
      </c>
      <c r="QX74">
        <v>3.2</v>
      </c>
      <c r="QY74">
        <v>14.6</v>
      </c>
      <c r="QZ74">
        <v>17.7</v>
      </c>
      <c r="RA74">
        <v>22.1</v>
      </c>
      <c r="RB74">
        <v>25</v>
      </c>
      <c r="RC74">
        <v>20300</v>
      </c>
      <c r="RD74">
        <v>27800</v>
      </c>
      <c r="RE74">
        <v>37400</v>
      </c>
      <c r="RF74">
        <v>105</v>
      </c>
      <c r="RG74">
        <v>61.7</v>
      </c>
      <c r="RH74">
        <v>40</v>
      </c>
      <c r="RI74">
        <v>19</v>
      </c>
      <c r="RJ74">
        <v>0</v>
      </c>
      <c r="RK74">
        <v>16.399999999999999</v>
      </c>
      <c r="RL74">
        <v>17.8</v>
      </c>
      <c r="RM74">
        <v>19.3</v>
      </c>
      <c r="RN74">
        <v>15</v>
      </c>
      <c r="RO74">
        <v>26100</v>
      </c>
      <c r="RP74">
        <v>42200</v>
      </c>
      <c r="RQ74">
        <v>83500</v>
      </c>
    </row>
    <row r="75" spans="2:485" x14ac:dyDescent="0.45">
      <c r="B75"/>
      <c r="E75" t="s">
        <v>2708</v>
      </c>
      <c r="F75" t="s">
        <v>2709</v>
      </c>
      <c r="G75" t="s">
        <v>2710</v>
      </c>
      <c r="H75" t="s">
        <v>2711</v>
      </c>
      <c r="I75" t="s">
        <v>2712</v>
      </c>
      <c r="J75" t="s">
        <v>2713</v>
      </c>
      <c r="K75" t="s">
        <v>2714</v>
      </c>
      <c r="L75" t="s">
        <v>2715</v>
      </c>
      <c r="M75" t="s">
        <v>2716</v>
      </c>
      <c r="N75" t="s">
        <v>2717</v>
      </c>
      <c r="O75" t="s">
        <v>2718</v>
      </c>
      <c r="P75" t="s">
        <v>2719</v>
      </c>
      <c r="Q75" t="s">
        <v>2720</v>
      </c>
      <c r="R75" t="s">
        <v>2721</v>
      </c>
      <c r="S75" t="s">
        <v>2722</v>
      </c>
      <c r="T75" t="s">
        <v>2723</v>
      </c>
      <c r="U75" t="s">
        <v>2724</v>
      </c>
      <c r="V75" t="s">
        <v>2725</v>
      </c>
      <c r="W75" t="s">
        <v>2726</v>
      </c>
      <c r="X75" t="s">
        <v>2727</v>
      </c>
      <c r="Y75" t="s">
        <v>2728</v>
      </c>
      <c r="Z75" t="s">
        <v>2729</v>
      </c>
      <c r="AA75" t="s">
        <v>2730</v>
      </c>
      <c r="AB75" t="s">
        <v>2731</v>
      </c>
      <c r="AC75" t="s">
        <v>2732</v>
      </c>
      <c r="AD75" t="s">
        <v>2733</v>
      </c>
      <c r="AE75" t="s">
        <v>2734</v>
      </c>
      <c r="AF75" t="s">
        <v>2735</v>
      </c>
      <c r="AG75" t="s">
        <v>2736</v>
      </c>
      <c r="AH75" t="s">
        <v>2737</v>
      </c>
      <c r="AI75" t="s">
        <v>2738</v>
      </c>
      <c r="AJ75" t="s">
        <v>2739</v>
      </c>
      <c r="AK75" t="s">
        <v>2740</v>
      </c>
      <c r="AL75" t="s">
        <v>2741</v>
      </c>
      <c r="AM75" t="s">
        <v>2742</v>
      </c>
      <c r="AN75" t="s">
        <v>2719</v>
      </c>
      <c r="AO75" t="s">
        <v>2743</v>
      </c>
      <c r="AP75">
        <v>25</v>
      </c>
      <c r="AQ75">
        <v>36</v>
      </c>
      <c r="AR75">
        <v>15</v>
      </c>
      <c r="AS75">
        <v>10</v>
      </c>
      <c r="AT75">
        <v>4</v>
      </c>
      <c r="AU75">
        <v>32</v>
      </c>
      <c r="AV75">
        <v>42</v>
      </c>
      <c r="AW75">
        <v>50</v>
      </c>
      <c r="AX75" t="s">
        <v>403</v>
      </c>
      <c r="AY75" t="s">
        <v>403</v>
      </c>
      <c r="AZ75" t="s">
        <v>403</v>
      </c>
      <c r="BA75" t="s">
        <v>403</v>
      </c>
      <c r="BB75">
        <v>50</v>
      </c>
      <c r="BC75">
        <v>19.399999999999999</v>
      </c>
      <c r="BD75">
        <v>40</v>
      </c>
      <c r="BE75">
        <v>21.9</v>
      </c>
      <c r="BF75">
        <v>4</v>
      </c>
      <c r="BG75">
        <v>34.799999999999997</v>
      </c>
      <c r="BH75">
        <v>42.8</v>
      </c>
      <c r="BI75">
        <v>54.7</v>
      </c>
      <c r="BJ75">
        <v>15</v>
      </c>
      <c r="BK75">
        <v>16800</v>
      </c>
      <c r="BL75">
        <v>21700</v>
      </c>
      <c r="BM75">
        <v>24300</v>
      </c>
      <c r="BN75">
        <v>30</v>
      </c>
      <c r="BO75">
        <v>27.8</v>
      </c>
      <c r="BP75">
        <v>20</v>
      </c>
      <c r="BQ75">
        <v>27</v>
      </c>
      <c r="BR75">
        <v>3.5</v>
      </c>
      <c r="BS75">
        <v>22.6</v>
      </c>
      <c r="BT75">
        <v>40</v>
      </c>
      <c r="BU75">
        <v>41.7</v>
      </c>
      <c r="BV75" t="s">
        <v>403</v>
      </c>
      <c r="BW75" t="s">
        <v>403</v>
      </c>
      <c r="BX75" t="s">
        <v>403</v>
      </c>
      <c r="BY75" t="s">
        <v>403</v>
      </c>
      <c r="BZ75">
        <v>20</v>
      </c>
      <c r="CA75">
        <v>30.2</v>
      </c>
      <c r="CB75">
        <v>10</v>
      </c>
      <c r="CC75">
        <v>24.5</v>
      </c>
      <c r="CD75">
        <v>11.3</v>
      </c>
      <c r="CE75">
        <v>22.6</v>
      </c>
      <c r="CF75">
        <v>34</v>
      </c>
      <c r="CG75">
        <v>34</v>
      </c>
      <c r="CH75" t="s">
        <v>403</v>
      </c>
      <c r="CI75" t="s">
        <v>403</v>
      </c>
      <c r="CJ75" t="s">
        <v>403</v>
      </c>
      <c r="CK75" t="s">
        <v>403</v>
      </c>
      <c r="CL75">
        <v>25</v>
      </c>
      <c r="CM75">
        <v>36</v>
      </c>
      <c r="CN75">
        <v>15</v>
      </c>
      <c r="CO75">
        <v>10</v>
      </c>
      <c r="CP75">
        <v>4</v>
      </c>
      <c r="CQ75">
        <v>32</v>
      </c>
      <c r="CR75">
        <v>42</v>
      </c>
      <c r="CS75">
        <v>50</v>
      </c>
      <c r="CT75" t="s">
        <v>403</v>
      </c>
      <c r="CU75" t="s">
        <v>403</v>
      </c>
      <c r="CV75" t="s">
        <v>403</v>
      </c>
      <c r="CW75" t="s">
        <v>403</v>
      </c>
      <c r="CX75">
        <v>40</v>
      </c>
      <c r="CY75">
        <v>17.100000000000001</v>
      </c>
      <c r="CZ75">
        <v>30</v>
      </c>
      <c r="DA75">
        <v>23.7</v>
      </c>
      <c r="DB75">
        <v>0</v>
      </c>
      <c r="DC75">
        <v>40.799999999999997</v>
      </c>
      <c r="DD75">
        <v>48.7</v>
      </c>
      <c r="DE75">
        <v>59.2</v>
      </c>
      <c r="DF75">
        <v>15</v>
      </c>
      <c r="DG75">
        <v>17300</v>
      </c>
      <c r="DH75">
        <v>21700</v>
      </c>
      <c r="DI75">
        <v>24300</v>
      </c>
      <c r="DJ75">
        <v>25</v>
      </c>
      <c r="DK75">
        <v>26.4</v>
      </c>
      <c r="DL75">
        <v>15</v>
      </c>
      <c r="DM75">
        <v>29.7</v>
      </c>
      <c r="DN75">
        <v>4.4000000000000004</v>
      </c>
      <c r="DO75">
        <v>15.4</v>
      </c>
      <c r="DP75">
        <v>37.4</v>
      </c>
      <c r="DQ75">
        <v>39.6</v>
      </c>
      <c r="DR75" t="s">
        <v>403</v>
      </c>
      <c r="DS75" t="s">
        <v>403</v>
      </c>
      <c r="DT75" t="s">
        <v>403</v>
      </c>
      <c r="DU75" t="s">
        <v>403</v>
      </c>
      <c r="DV75">
        <v>15</v>
      </c>
      <c r="DW75">
        <v>32</v>
      </c>
      <c r="DX75">
        <v>10</v>
      </c>
      <c r="DY75">
        <v>26</v>
      </c>
      <c r="DZ75">
        <v>12</v>
      </c>
      <c r="EA75">
        <v>24</v>
      </c>
      <c r="EB75">
        <v>30</v>
      </c>
      <c r="EC75">
        <v>30</v>
      </c>
      <c r="ED75" t="s">
        <v>403</v>
      </c>
      <c r="EE75" t="s">
        <v>403</v>
      </c>
      <c r="EF75" t="s">
        <v>403</v>
      </c>
      <c r="EG75" t="s">
        <v>403</v>
      </c>
      <c r="EH75" t="e">
        <v>#N/A</v>
      </c>
      <c r="EI75" t="e">
        <v>#N/A</v>
      </c>
      <c r="EJ75" t="e">
        <v>#N/A</v>
      </c>
      <c r="EK75" t="e">
        <v>#N/A</v>
      </c>
      <c r="EL75" t="e">
        <v>#N/A</v>
      </c>
      <c r="EM75" t="e">
        <v>#N/A</v>
      </c>
      <c r="EN75" t="e">
        <v>#N/A</v>
      </c>
      <c r="EO75" t="e">
        <v>#N/A</v>
      </c>
      <c r="EP75" t="e">
        <v>#N/A</v>
      </c>
      <c r="EQ75" t="e">
        <v>#N/A</v>
      </c>
      <c r="ER75" t="e">
        <v>#N/A</v>
      </c>
      <c r="ES75" t="e">
        <v>#N/A</v>
      </c>
      <c r="ET75">
        <v>10</v>
      </c>
      <c r="EU75">
        <v>26.5</v>
      </c>
      <c r="EV75">
        <v>10</v>
      </c>
      <c r="EW75">
        <v>16.3</v>
      </c>
      <c r="EX75">
        <v>16.3</v>
      </c>
      <c r="EY75">
        <v>16.3</v>
      </c>
      <c r="EZ75">
        <v>24.5</v>
      </c>
      <c r="FA75">
        <v>40.799999999999997</v>
      </c>
      <c r="FB75" t="s">
        <v>403</v>
      </c>
      <c r="FC75" t="s">
        <v>403</v>
      </c>
      <c r="FD75" t="s">
        <v>403</v>
      </c>
      <c r="FE75" t="s">
        <v>403</v>
      </c>
      <c r="FF75">
        <v>5</v>
      </c>
      <c r="FG75">
        <v>33.299999999999997</v>
      </c>
      <c r="FH75">
        <v>5</v>
      </c>
      <c r="FI75">
        <v>16.7</v>
      </c>
      <c r="FJ75">
        <v>0</v>
      </c>
      <c r="FK75">
        <v>50</v>
      </c>
      <c r="FL75">
        <v>50</v>
      </c>
      <c r="FM75">
        <v>50</v>
      </c>
      <c r="FN75" t="s">
        <v>403</v>
      </c>
      <c r="FO75" t="s">
        <v>403</v>
      </c>
      <c r="FP75" t="s">
        <v>403</v>
      </c>
      <c r="FQ75" t="s">
        <v>403</v>
      </c>
      <c r="FR75" t="s">
        <v>403</v>
      </c>
      <c r="FS75" t="s">
        <v>403</v>
      </c>
      <c r="FT75" t="s">
        <v>403</v>
      </c>
      <c r="FU75" t="s">
        <v>403</v>
      </c>
      <c r="FV75" t="s">
        <v>403</v>
      </c>
      <c r="FW75" t="s">
        <v>403</v>
      </c>
      <c r="FX75" t="s">
        <v>403</v>
      </c>
      <c r="FY75" t="s">
        <v>403</v>
      </c>
      <c r="FZ75" t="s">
        <v>403</v>
      </c>
      <c r="GA75" t="s">
        <v>403</v>
      </c>
      <c r="GB75" t="s">
        <v>403</v>
      </c>
      <c r="GC75" t="s">
        <v>403</v>
      </c>
      <c r="GD75">
        <v>25</v>
      </c>
      <c r="GE75">
        <v>26.4</v>
      </c>
      <c r="GF75">
        <v>20</v>
      </c>
      <c r="GG75">
        <v>15.1</v>
      </c>
      <c r="GH75">
        <v>0</v>
      </c>
      <c r="GI75">
        <v>43.4</v>
      </c>
      <c r="GJ75">
        <v>49.1</v>
      </c>
      <c r="GK75">
        <v>58.5</v>
      </c>
      <c r="GL75">
        <v>10</v>
      </c>
      <c r="GM75">
        <v>11400</v>
      </c>
      <c r="GN75">
        <v>12600</v>
      </c>
      <c r="GO75">
        <v>19000</v>
      </c>
      <c r="GP75">
        <v>30</v>
      </c>
      <c r="GQ75">
        <v>25</v>
      </c>
      <c r="GR75">
        <v>20</v>
      </c>
      <c r="GS75">
        <v>23.3</v>
      </c>
      <c r="GT75">
        <v>6.7</v>
      </c>
      <c r="GU75">
        <v>26.7</v>
      </c>
      <c r="GV75">
        <v>36.700000000000003</v>
      </c>
      <c r="GW75">
        <v>45</v>
      </c>
      <c r="GX75" t="s">
        <v>403</v>
      </c>
      <c r="GY75" t="s">
        <v>403</v>
      </c>
      <c r="GZ75" t="s">
        <v>403</v>
      </c>
      <c r="HA75" t="s">
        <v>403</v>
      </c>
      <c r="HB75">
        <v>25</v>
      </c>
      <c r="HC75">
        <v>29.9</v>
      </c>
      <c r="HD75">
        <v>20</v>
      </c>
      <c r="HE75">
        <v>3.7</v>
      </c>
      <c r="HF75">
        <v>11.2</v>
      </c>
      <c r="HG75">
        <v>40.200000000000003</v>
      </c>
      <c r="HH75">
        <v>55.1</v>
      </c>
      <c r="HI75">
        <v>55.1</v>
      </c>
      <c r="HJ75" t="s">
        <v>403</v>
      </c>
      <c r="HK75" t="s">
        <v>403</v>
      </c>
      <c r="HL75" t="s">
        <v>403</v>
      </c>
      <c r="HM75" t="s">
        <v>403</v>
      </c>
      <c r="HN75">
        <v>15</v>
      </c>
      <c r="HO75">
        <v>36.6</v>
      </c>
      <c r="HP75">
        <v>10</v>
      </c>
      <c r="HQ75">
        <v>26.7</v>
      </c>
      <c r="HR75">
        <v>0</v>
      </c>
      <c r="HS75">
        <v>26.7</v>
      </c>
      <c r="HT75">
        <v>30.7</v>
      </c>
      <c r="HU75">
        <v>36.6</v>
      </c>
      <c r="HV75" t="s">
        <v>403</v>
      </c>
      <c r="HW75" t="s">
        <v>403</v>
      </c>
      <c r="HX75" t="s">
        <v>403</v>
      </c>
      <c r="HY75" t="s">
        <v>403</v>
      </c>
      <c r="HZ75">
        <v>25</v>
      </c>
      <c r="IA75">
        <v>25.5</v>
      </c>
      <c r="IB75">
        <v>20</v>
      </c>
      <c r="IC75">
        <v>17</v>
      </c>
      <c r="ID75">
        <v>0</v>
      </c>
      <c r="IE75">
        <v>44.7</v>
      </c>
      <c r="IF75">
        <v>51.1</v>
      </c>
      <c r="IG75">
        <v>57.4</v>
      </c>
      <c r="IH75" t="s">
        <v>403</v>
      </c>
      <c r="II75" t="s">
        <v>403</v>
      </c>
      <c r="IJ75" t="s">
        <v>403</v>
      </c>
      <c r="IK75" t="s">
        <v>403</v>
      </c>
      <c r="IL75">
        <v>25</v>
      </c>
      <c r="IM75">
        <v>28.3</v>
      </c>
      <c r="IN75">
        <v>15</v>
      </c>
      <c r="IO75">
        <v>26.1</v>
      </c>
      <c r="IP75">
        <v>4.3</v>
      </c>
      <c r="IQ75">
        <v>26.1</v>
      </c>
      <c r="IR75">
        <v>34.799999999999997</v>
      </c>
      <c r="IS75">
        <v>41.3</v>
      </c>
      <c r="IT75" t="s">
        <v>403</v>
      </c>
      <c r="IU75" t="s">
        <v>403</v>
      </c>
      <c r="IV75" t="s">
        <v>403</v>
      </c>
      <c r="IW75" t="s">
        <v>403</v>
      </c>
      <c r="IX75">
        <v>25</v>
      </c>
      <c r="IY75">
        <v>29.5</v>
      </c>
      <c r="IZ75">
        <v>15</v>
      </c>
      <c r="JA75">
        <v>4.2</v>
      </c>
      <c r="JB75">
        <v>8.4</v>
      </c>
      <c r="JC75">
        <v>41.1</v>
      </c>
      <c r="JD75">
        <v>57.9</v>
      </c>
      <c r="JE75">
        <v>57.9</v>
      </c>
      <c r="JF75" t="s">
        <v>403</v>
      </c>
      <c r="JG75" t="s">
        <v>403</v>
      </c>
      <c r="JH75" t="s">
        <v>403</v>
      </c>
      <c r="JI75" t="s">
        <v>403</v>
      </c>
      <c r="JJ75">
        <v>10</v>
      </c>
      <c r="JK75">
        <v>31.9</v>
      </c>
      <c r="JL75">
        <v>10</v>
      </c>
      <c r="JM75">
        <v>25</v>
      </c>
      <c r="JN75">
        <v>0</v>
      </c>
      <c r="JO75">
        <v>37.5</v>
      </c>
      <c r="JP75">
        <v>43.1</v>
      </c>
      <c r="JQ75">
        <v>43.1</v>
      </c>
      <c r="JR75" t="s">
        <v>403</v>
      </c>
      <c r="JS75" t="s">
        <v>403</v>
      </c>
      <c r="JT75" t="s">
        <v>403</v>
      </c>
      <c r="JU75" t="s">
        <v>403</v>
      </c>
      <c r="JV75">
        <v>5</v>
      </c>
      <c r="JW75">
        <v>33.299999999999997</v>
      </c>
      <c r="JX75">
        <v>0</v>
      </c>
      <c r="JY75">
        <v>0</v>
      </c>
      <c r="JZ75">
        <v>0</v>
      </c>
      <c r="KA75">
        <v>33.299999999999997</v>
      </c>
      <c r="KB75">
        <v>33.299999999999997</v>
      </c>
      <c r="KC75">
        <v>66.7</v>
      </c>
      <c r="KD75" t="s">
        <v>403</v>
      </c>
      <c r="KE75" t="s">
        <v>403</v>
      </c>
      <c r="KF75" t="s">
        <v>403</v>
      </c>
      <c r="KG75" t="s">
        <v>403</v>
      </c>
      <c r="KH75">
        <v>5</v>
      </c>
      <c r="KI75">
        <v>14.3</v>
      </c>
      <c r="KJ75">
        <v>5</v>
      </c>
      <c r="KK75">
        <v>14.3</v>
      </c>
      <c r="KL75">
        <v>14.3</v>
      </c>
      <c r="KM75">
        <v>28.6</v>
      </c>
      <c r="KN75">
        <v>42.9</v>
      </c>
      <c r="KO75">
        <v>57.1</v>
      </c>
      <c r="KP75" t="s">
        <v>403</v>
      </c>
      <c r="KQ75" t="s">
        <v>403</v>
      </c>
      <c r="KR75" t="s">
        <v>403</v>
      </c>
      <c r="KS75" t="s">
        <v>403</v>
      </c>
      <c r="KT75">
        <v>5</v>
      </c>
      <c r="KU75">
        <v>33.299999999999997</v>
      </c>
      <c r="KV75">
        <v>0</v>
      </c>
      <c r="KW75">
        <v>0</v>
      </c>
      <c r="KX75">
        <v>33.299999999999997</v>
      </c>
      <c r="KY75">
        <v>33.299999999999997</v>
      </c>
      <c r="KZ75">
        <v>33.299999999999997</v>
      </c>
      <c r="LA75">
        <v>33.299999999999997</v>
      </c>
      <c r="LB75" t="s">
        <v>403</v>
      </c>
      <c r="LC75" t="s">
        <v>403</v>
      </c>
      <c r="LD75" t="s">
        <v>403</v>
      </c>
      <c r="LE75" t="s">
        <v>403</v>
      </c>
      <c r="LF75">
        <v>5</v>
      </c>
      <c r="LG75">
        <v>48.3</v>
      </c>
      <c r="LH75">
        <v>0</v>
      </c>
      <c r="LI75">
        <v>31</v>
      </c>
      <c r="LJ75">
        <v>0</v>
      </c>
      <c r="LK75">
        <v>0</v>
      </c>
      <c r="LL75">
        <v>0</v>
      </c>
      <c r="LM75">
        <v>20.7</v>
      </c>
      <c r="LN75" t="s">
        <v>403</v>
      </c>
      <c r="LO75" t="s">
        <v>403</v>
      </c>
      <c r="LP75" t="s">
        <v>403</v>
      </c>
      <c r="LQ75" t="s">
        <v>403</v>
      </c>
      <c r="LR75">
        <v>50</v>
      </c>
      <c r="LS75">
        <v>19.399999999999999</v>
      </c>
      <c r="LT75">
        <v>40</v>
      </c>
      <c r="LU75">
        <v>26.9</v>
      </c>
      <c r="LV75">
        <v>0</v>
      </c>
      <c r="LW75">
        <v>31.8</v>
      </c>
      <c r="LX75">
        <v>39.799999999999997</v>
      </c>
      <c r="LY75">
        <v>53.7</v>
      </c>
      <c r="LZ75">
        <v>15</v>
      </c>
      <c r="MA75">
        <v>10400</v>
      </c>
      <c r="MB75">
        <v>17500</v>
      </c>
      <c r="MC75">
        <v>25900</v>
      </c>
      <c r="MD75">
        <v>50</v>
      </c>
      <c r="ME75">
        <v>19.399999999999999</v>
      </c>
      <c r="MF75">
        <v>40</v>
      </c>
      <c r="MG75">
        <v>26.9</v>
      </c>
      <c r="MH75">
        <v>0</v>
      </c>
      <c r="MI75">
        <v>31.8</v>
      </c>
      <c r="MJ75">
        <v>39.799999999999997</v>
      </c>
      <c r="MK75">
        <v>53.7</v>
      </c>
      <c r="ML75">
        <v>15</v>
      </c>
      <c r="MM75">
        <v>10400</v>
      </c>
      <c r="MN75">
        <v>17500</v>
      </c>
      <c r="MO75">
        <v>25900</v>
      </c>
      <c r="MP75">
        <v>30</v>
      </c>
      <c r="MQ75">
        <v>27.8</v>
      </c>
      <c r="MR75">
        <v>20</v>
      </c>
      <c r="MS75">
        <v>17.399999999999999</v>
      </c>
      <c r="MT75">
        <v>7</v>
      </c>
      <c r="MU75">
        <v>40</v>
      </c>
      <c r="MV75">
        <v>44.3</v>
      </c>
      <c r="MW75">
        <v>47.8</v>
      </c>
      <c r="MX75">
        <v>10</v>
      </c>
      <c r="MY75">
        <v>11300</v>
      </c>
      <c r="MZ75">
        <v>20900</v>
      </c>
      <c r="NA75">
        <v>34800</v>
      </c>
      <c r="NB75">
        <v>35</v>
      </c>
      <c r="NC75">
        <v>15.2</v>
      </c>
      <c r="ND75">
        <v>30</v>
      </c>
      <c r="NE75">
        <v>22.7</v>
      </c>
      <c r="NF75">
        <v>3</v>
      </c>
      <c r="NG75">
        <v>50</v>
      </c>
      <c r="NH75">
        <v>57.6</v>
      </c>
      <c r="NI75">
        <v>59.1</v>
      </c>
      <c r="NJ75">
        <v>15</v>
      </c>
      <c r="NK75">
        <v>10200</v>
      </c>
      <c r="NL75">
        <v>21500</v>
      </c>
      <c r="NM75">
        <v>26400</v>
      </c>
      <c r="NN75">
        <v>25</v>
      </c>
      <c r="NO75">
        <v>27.7</v>
      </c>
      <c r="NP75">
        <v>15</v>
      </c>
      <c r="NQ75">
        <v>41.6</v>
      </c>
      <c r="NR75">
        <v>0</v>
      </c>
      <c r="NS75">
        <v>30.7</v>
      </c>
      <c r="NT75">
        <v>30.7</v>
      </c>
      <c r="NU75">
        <v>30.7</v>
      </c>
      <c r="NV75" t="s">
        <v>403</v>
      </c>
      <c r="NW75" t="s">
        <v>403</v>
      </c>
      <c r="NX75" t="s">
        <v>403</v>
      </c>
      <c r="NY75" t="s">
        <v>403</v>
      </c>
      <c r="NZ75">
        <v>40</v>
      </c>
      <c r="OA75">
        <v>17.100000000000001</v>
      </c>
      <c r="OB75">
        <v>30</v>
      </c>
      <c r="OC75">
        <v>25</v>
      </c>
      <c r="OD75">
        <v>0</v>
      </c>
      <c r="OE75">
        <v>34.200000000000003</v>
      </c>
      <c r="OF75">
        <v>44.7</v>
      </c>
      <c r="OG75">
        <v>57.9</v>
      </c>
      <c r="OH75">
        <v>10</v>
      </c>
      <c r="OI75">
        <v>6300</v>
      </c>
      <c r="OJ75">
        <v>17900</v>
      </c>
      <c r="OK75">
        <v>25900</v>
      </c>
      <c r="OL75">
        <v>25</v>
      </c>
      <c r="OM75">
        <v>26.4</v>
      </c>
      <c r="ON75">
        <v>15</v>
      </c>
      <c r="OO75">
        <v>17.600000000000001</v>
      </c>
      <c r="OP75">
        <v>8.8000000000000007</v>
      </c>
      <c r="OQ75">
        <v>37.4</v>
      </c>
      <c r="OR75">
        <v>42.9</v>
      </c>
      <c r="OS75">
        <v>47.3</v>
      </c>
      <c r="OT75" t="s">
        <v>403</v>
      </c>
      <c r="OU75" t="s">
        <v>403</v>
      </c>
      <c r="OV75" t="s">
        <v>403</v>
      </c>
      <c r="OW75" t="s">
        <v>403</v>
      </c>
      <c r="OX75">
        <v>25</v>
      </c>
      <c r="OY75">
        <v>9.4</v>
      </c>
      <c r="OZ75">
        <v>25</v>
      </c>
      <c r="PA75">
        <v>24.5</v>
      </c>
      <c r="PB75">
        <v>3.8</v>
      </c>
      <c r="PC75">
        <v>54.7</v>
      </c>
      <c r="PD75">
        <v>60.4</v>
      </c>
      <c r="PE75">
        <v>62.3</v>
      </c>
      <c r="PF75">
        <v>15</v>
      </c>
      <c r="PG75">
        <v>10200</v>
      </c>
      <c r="PH75">
        <v>24200</v>
      </c>
      <c r="PI75">
        <v>27500</v>
      </c>
      <c r="PJ75">
        <v>20</v>
      </c>
      <c r="PK75">
        <v>24.3</v>
      </c>
      <c r="PL75">
        <v>15</v>
      </c>
      <c r="PM75">
        <v>42.1</v>
      </c>
      <c r="PN75">
        <v>0</v>
      </c>
      <c r="PO75">
        <v>33.6</v>
      </c>
      <c r="PP75">
        <v>33.6</v>
      </c>
      <c r="PQ75">
        <v>33.6</v>
      </c>
      <c r="PR75" t="s">
        <v>403</v>
      </c>
      <c r="PS75" t="s">
        <v>403</v>
      </c>
      <c r="PT75" t="s">
        <v>403</v>
      </c>
      <c r="PU75" t="s">
        <v>403</v>
      </c>
      <c r="PV75">
        <v>10</v>
      </c>
      <c r="PW75">
        <v>26.5</v>
      </c>
      <c r="PX75">
        <v>10</v>
      </c>
      <c r="PY75">
        <v>32.700000000000003</v>
      </c>
      <c r="PZ75">
        <v>0</v>
      </c>
      <c r="QA75">
        <v>24.5</v>
      </c>
      <c r="QB75">
        <v>24.5</v>
      </c>
      <c r="QC75">
        <v>40.799999999999997</v>
      </c>
      <c r="QD75" t="s">
        <v>403</v>
      </c>
      <c r="QE75" t="s">
        <v>403</v>
      </c>
      <c r="QF75" t="s">
        <v>403</v>
      </c>
      <c r="QG75" t="s">
        <v>403</v>
      </c>
      <c r="QH75">
        <v>5</v>
      </c>
      <c r="QI75">
        <v>33.299999999999997</v>
      </c>
      <c r="QJ75">
        <v>5</v>
      </c>
      <c r="QK75">
        <v>16.7</v>
      </c>
      <c r="QL75">
        <v>0</v>
      </c>
      <c r="QM75">
        <v>50</v>
      </c>
      <c r="QN75">
        <v>50</v>
      </c>
      <c r="QO75">
        <v>50</v>
      </c>
      <c r="QP75" t="s">
        <v>403</v>
      </c>
      <c r="QQ75" t="s">
        <v>403</v>
      </c>
      <c r="QR75" t="s">
        <v>403</v>
      </c>
      <c r="QS75" t="s">
        <v>403</v>
      </c>
      <c r="QT75">
        <v>5</v>
      </c>
      <c r="QU75">
        <v>33.299999999999997</v>
      </c>
      <c r="QV75">
        <v>5</v>
      </c>
      <c r="QW75">
        <v>16.7</v>
      </c>
      <c r="QX75">
        <v>0</v>
      </c>
      <c r="QY75">
        <v>50</v>
      </c>
      <c r="QZ75">
        <v>50</v>
      </c>
      <c r="RA75">
        <v>50</v>
      </c>
      <c r="RB75" t="s">
        <v>403</v>
      </c>
      <c r="RC75" t="s">
        <v>403</v>
      </c>
      <c r="RD75" t="s">
        <v>403</v>
      </c>
      <c r="RE75" t="s">
        <v>403</v>
      </c>
      <c r="RF75">
        <v>5</v>
      </c>
      <c r="RG75">
        <v>40</v>
      </c>
      <c r="RH75">
        <v>5</v>
      </c>
      <c r="RI75">
        <v>40</v>
      </c>
      <c r="RJ75">
        <v>0</v>
      </c>
      <c r="RK75">
        <v>20</v>
      </c>
      <c r="RL75">
        <v>20</v>
      </c>
      <c r="RM75">
        <v>20</v>
      </c>
      <c r="RN75" t="s">
        <v>403</v>
      </c>
      <c r="RO75" t="s">
        <v>403</v>
      </c>
      <c r="RP75" t="s">
        <v>403</v>
      </c>
      <c r="RQ75" t="s">
        <v>403</v>
      </c>
    </row>
    <row r="76" spans="2:485" x14ac:dyDescent="0.45">
      <c r="B76"/>
      <c r="E76" t="s">
        <v>2744</v>
      </c>
      <c r="F76" t="s">
        <v>2745</v>
      </c>
      <c r="G76" t="s">
        <v>2746</v>
      </c>
      <c r="H76" t="s">
        <v>2747</v>
      </c>
      <c r="I76" t="s">
        <v>2748</v>
      </c>
      <c r="J76" t="s">
        <v>2749</v>
      </c>
      <c r="K76" t="s">
        <v>2750</v>
      </c>
      <c r="L76" t="s">
        <v>2751</v>
      </c>
      <c r="M76" t="s">
        <v>2752</v>
      </c>
      <c r="N76" t="s">
        <v>2753</v>
      </c>
      <c r="O76" t="s">
        <v>2754</v>
      </c>
      <c r="P76" t="s">
        <v>2755</v>
      </c>
      <c r="Q76" t="s">
        <v>2756</v>
      </c>
      <c r="R76" t="s">
        <v>2757</v>
      </c>
      <c r="S76" t="s">
        <v>2758</v>
      </c>
      <c r="T76" t="s">
        <v>2759</v>
      </c>
      <c r="U76" t="s">
        <v>2760</v>
      </c>
      <c r="V76" t="s">
        <v>2761</v>
      </c>
      <c r="W76" t="s">
        <v>2762</v>
      </c>
      <c r="X76" t="s">
        <v>2763</v>
      </c>
      <c r="Y76" t="s">
        <v>2764</v>
      </c>
      <c r="Z76" t="s">
        <v>2765</v>
      </c>
      <c r="AA76" t="s">
        <v>2766</v>
      </c>
      <c r="AB76" t="s">
        <v>2767</v>
      </c>
      <c r="AC76" t="s">
        <v>2768</v>
      </c>
      <c r="AD76" t="s">
        <v>2769</v>
      </c>
      <c r="AE76" t="s">
        <v>2770</v>
      </c>
      <c r="AF76" t="s">
        <v>2771</v>
      </c>
      <c r="AG76" t="s">
        <v>2772</v>
      </c>
      <c r="AH76" t="s">
        <v>2773</v>
      </c>
      <c r="AI76" t="s">
        <v>2774</v>
      </c>
      <c r="AJ76" t="s">
        <v>2775</v>
      </c>
      <c r="AK76" t="s">
        <v>2776</v>
      </c>
      <c r="AL76" t="s">
        <v>2777</v>
      </c>
      <c r="AM76" t="s">
        <v>2778</v>
      </c>
      <c r="AN76" t="s">
        <v>2755</v>
      </c>
      <c r="AO76" t="s">
        <v>2779</v>
      </c>
      <c r="AP76" t="s">
        <v>403</v>
      </c>
      <c r="AQ76" t="s">
        <v>403</v>
      </c>
      <c r="AR76" t="s">
        <v>403</v>
      </c>
      <c r="AS76" t="s">
        <v>403</v>
      </c>
      <c r="AT76" t="s">
        <v>403</v>
      </c>
      <c r="AU76" t="s">
        <v>403</v>
      </c>
      <c r="AV76" t="s">
        <v>403</v>
      </c>
      <c r="AW76" t="s">
        <v>403</v>
      </c>
      <c r="AX76">
        <v>4585</v>
      </c>
      <c r="AY76">
        <v>13900</v>
      </c>
      <c r="AZ76">
        <v>20100</v>
      </c>
      <c r="BA76">
        <v>26200</v>
      </c>
      <c r="BB76" t="s">
        <v>403</v>
      </c>
      <c r="BC76" t="s">
        <v>403</v>
      </c>
      <c r="BD76" t="s">
        <v>403</v>
      </c>
      <c r="BE76" t="s">
        <v>403</v>
      </c>
      <c r="BF76" t="s">
        <v>403</v>
      </c>
      <c r="BG76" t="s">
        <v>403</v>
      </c>
      <c r="BH76" t="s">
        <v>403</v>
      </c>
      <c r="BI76" t="s">
        <v>403</v>
      </c>
      <c r="BJ76">
        <v>5265</v>
      </c>
      <c r="BK76">
        <v>14800</v>
      </c>
      <c r="BL76">
        <v>21700</v>
      </c>
      <c r="BM76">
        <v>28200</v>
      </c>
      <c r="BN76" t="s">
        <v>403</v>
      </c>
      <c r="BO76" t="s">
        <v>403</v>
      </c>
      <c r="BP76" t="s">
        <v>403</v>
      </c>
      <c r="BQ76" t="s">
        <v>403</v>
      </c>
      <c r="BR76" t="s">
        <v>403</v>
      </c>
      <c r="BS76" t="s">
        <v>403</v>
      </c>
      <c r="BT76" t="s">
        <v>403</v>
      </c>
      <c r="BU76" t="s">
        <v>403</v>
      </c>
      <c r="BV76">
        <v>4860</v>
      </c>
      <c r="BW76">
        <v>15000</v>
      </c>
      <c r="BX76">
        <v>22700</v>
      </c>
      <c r="BY76">
        <v>29900</v>
      </c>
      <c r="BZ76" t="s">
        <v>403</v>
      </c>
      <c r="CA76" t="s">
        <v>403</v>
      </c>
      <c r="CB76" t="s">
        <v>403</v>
      </c>
      <c r="CC76" t="s">
        <v>403</v>
      </c>
      <c r="CD76" t="s">
        <v>403</v>
      </c>
      <c r="CE76" t="s">
        <v>403</v>
      </c>
      <c r="CF76" t="s">
        <v>403</v>
      </c>
      <c r="CG76" t="s">
        <v>403</v>
      </c>
      <c r="CH76">
        <v>2610</v>
      </c>
      <c r="CI76">
        <v>16000</v>
      </c>
      <c r="CJ76">
        <v>27100</v>
      </c>
      <c r="CK76">
        <v>34400</v>
      </c>
      <c r="CL76" t="s">
        <v>403</v>
      </c>
      <c r="CM76" t="s">
        <v>403</v>
      </c>
      <c r="CN76" t="s">
        <v>403</v>
      </c>
      <c r="CO76" t="s">
        <v>403</v>
      </c>
      <c r="CP76" t="s">
        <v>403</v>
      </c>
      <c r="CQ76" t="s">
        <v>403</v>
      </c>
      <c r="CR76" t="s">
        <v>403</v>
      </c>
      <c r="CS76" t="s">
        <v>403</v>
      </c>
      <c r="CT76">
        <v>4000</v>
      </c>
      <c r="CU76">
        <v>13600</v>
      </c>
      <c r="CV76">
        <v>19500</v>
      </c>
      <c r="CW76">
        <v>25800</v>
      </c>
      <c r="CX76" t="s">
        <v>403</v>
      </c>
      <c r="CY76" t="s">
        <v>403</v>
      </c>
      <c r="CZ76" t="s">
        <v>403</v>
      </c>
      <c r="DA76" t="s">
        <v>403</v>
      </c>
      <c r="DB76" t="s">
        <v>403</v>
      </c>
      <c r="DC76" t="s">
        <v>403</v>
      </c>
      <c r="DD76" t="s">
        <v>403</v>
      </c>
      <c r="DE76" t="s">
        <v>403</v>
      </c>
      <c r="DF76">
        <v>4545</v>
      </c>
      <c r="DG76">
        <v>14400</v>
      </c>
      <c r="DH76">
        <v>21400</v>
      </c>
      <c r="DI76">
        <v>27900</v>
      </c>
      <c r="DJ76" t="s">
        <v>403</v>
      </c>
      <c r="DK76" t="s">
        <v>403</v>
      </c>
      <c r="DL76" t="s">
        <v>403</v>
      </c>
      <c r="DM76" t="s">
        <v>403</v>
      </c>
      <c r="DN76" t="s">
        <v>403</v>
      </c>
      <c r="DO76" t="s">
        <v>403</v>
      </c>
      <c r="DP76" t="s">
        <v>403</v>
      </c>
      <c r="DQ76" t="s">
        <v>403</v>
      </c>
      <c r="DR76">
        <v>4265</v>
      </c>
      <c r="DS76">
        <v>14600</v>
      </c>
      <c r="DT76">
        <v>22100</v>
      </c>
      <c r="DU76">
        <v>29700</v>
      </c>
      <c r="DV76" t="s">
        <v>403</v>
      </c>
      <c r="DW76" t="s">
        <v>403</v>
      </c>
      <c r="DX76" t="s">
        <v>403</v>
      </c>
      <c r="DY76" t="s">
        <v>403</v>
      </c>
      <c r="DZ76" t="s">
        <v>403</v>
      </c>
      <c r="EA76" t="s">
        <v>403</v>
      </c>
      <c r="EB76" t="s">
        <v>403</v>
      </c>
      <c r="EC76" t="s">
        <v>403</v>
      </c>
      <c r="ED76">
        <v>2190</v>
      </c>
      <c r="EE76">
        <v>15400</v>
      </c>
      <c r="EF76">
        <v>26100</v>
      </c>
      <c r="EG76">
        <v>34100</v>
      </c>
      <c r="EH76" t="s">
        <v>403</v>
      </c>
      <c r="EI76" t="s">
        <v>403</v>
      </c>
      <c r="EJ76" t="s">
        <v>403</v>
      </c>
      <c r="EK76" t="s">
        <v>403</v>
      </c>
      <c r="EL76" t="s">
        <v>403</v>
      </c>
      <c r="EM76" t="s">
        <v>403</v>
      </c>
      <c r="EN76" t="s">
        <v>403</v>
      </c>
      <c r="EO76" t="s">
        <v>403</v>
      </c>
      <c r="EP76">
        <v>590</v>
      </c>
      <c r="EQ76">
        <v>17500</v>
      </c>
      <c r="ER76">
        <v>23900</v>
      </c>
      <c r="ES76">
        <v>27900</v>
      </c>
      <c r="ET76" t="s">
        <v>403</v>
      </c>
      <c r="EU76" t="s">
        <v>403</v>
      </c>
      <c r="EV76" t="s">
        <v>403</v>
      </c>
      <c r="EW76" t="s">
        <v>403</v>
      </c>
      <c r="EX76" t="s">
        <v>403</v>
      </c>
      <c r="EY76" t="s">
        <v>403</v>
      </c>
      <c r="EZ76" t="s">
        <v>403</v>
      </c>
      <c r="FA76" t="s">
        <v>403</v>
      </c>
      <c r="FB76">
        <v>720</v>
      </c>
      <c r="FC76">
        <v>18300</v>
      </c>
      <c r="FD76">
        <v>24700</v>
      </c>
      <c r="FE76">
        <v>30100</v>
      </c>
      <c r="FF76" t="s">
        <v>403</v>
      </c>
      <c r="FG76" t="s">
        <v>403</v>
      </c>
      <c r="FH76" t="s">
        <v>403</v>
      </c>
      <c r="FI76" t="s">
        <v>403</v>
      </c>
      <c r="FJ76" t="s">
        <v>403</v>
      </c>
      <c r="FK76" t="s">
        <v>403</v>
      </c>
      <c r="FL76" t="s">
        <v>403</v>
      </c>
      <c r="FM76" t="s">
        <v>403</v>
      </c>
      <c r="FN76">
        <v>595</v>
      </c>
      <c r="FO76">
        <v>18300</v>
      </c>
      <c r="FP76">
        <v>25500</v>
      </c>
      <c r="FQ76">
        <v>31900</v>
      </c>
      <c r="FR76" t="s">
        <v>403</v>
      </c>
      <c r="FS76" t="s">
        <v>403</v>
      </c>
      <c r="FT76" t="s">
        <v>403</v>
      </c>
      <c r="FU76" t="s">
        <v>403</v>
      </c>
      <c r="FV76" t="s">
        <v>403</v>
      </c>
      <c r="FW76" t="s">
        <v>403</v>
      </c>
      <c r="FX76" t="s">
        <v>403</v>
      </c>
      <c r="FY76" t="s">
        <v>403</v>
      </c>
      <c r="FZ76">
        <v>420</v>
      </c>
      <c r="GA76">
        <v>20600</v>
      </c>
      <c r="GB76">
        <v>30300</v>
      </c>
      <c r="GC76">
        <v>36900</v>
      </c>
      <c r="GD76" t="s">
        <v>403</v>
      </c>
      <c r="GE76" t="s">
        <v>403</v>
      </c>
      <c r="GF76" t="s">
        <v>403</v>
      </c>
      <c r="GG76" t="s">
        <v>403</v>
      </c>
      <c r="GH76" t="s">
        <v>403</v>
      </c>
      <c r="GI76" t="s">
        <v>403</v>
      </c>
      <c r="GJ76" t="s">
        <v>403</v>
      </c>
      <c r="GK76" t="s">
        <v>403</v>
      </c>
      <c r="GL76">
        <v>5240</v>
      </c>
      <c r="GM76">
        <v>13600</v>
      </c>
      <c r="GN76">
        <v>19800</v>
      </c>
      <c r="GO76">
        <v>25900</v>
      </c>
      <c r="GP76" t="s">
        <v>403</v>
      </c>
      <c r="GQ76" t="s">
        <v>403</v>
      </c>
      <c r="GR76" t="s">
        <v>403</v>
      </c>
      <c r="GS76" t="s">
        <v>403</v>
      </c>
      <c r="GT76" t="s">
        <v>403</v>
      </c>
      <c r="GU76" t="s">
        <v>403</v>
      </c>
      <c r="GV76" t="s">
        <v>403</v>
      </c>
      <c r="GW76" t="s">
        <v>403</v>
      </c>
      <c r="GX76">
        <v>5085</v>
      </c>
      <c r="GY76">
        <v>14500</v>
      </c>
      <c r="GZ76">
        <v>21500</v>
      </c>
      <c r="HA76">
        <v>27600</v>
      </c>
      <c r="HB76" t="s">
        <v>403</v>
      </c>
      <c r="HC76" t="s">
        <v>403</v>
      </c>
      <c r="HD76" t="s">
        <v>403</v>
      </c>
      <c r="HE76" t="s">
        <v>403</v>
      </c>
      <c r="HF76" t="s">
        <v>403</v>
      </c>
      <c r="HG76" t="s">
        <v>403</v>
      </c>
      <c r="HH76" t="s">
        <v>403</v>
      </c>
      <c r="HI76" t="s">
        <v>403</v>
      </c>
      <c r="HJ76">
        <v>4905</v>
      </c>
      <c r="HK76">
        <v>15200</v>
      </c>
      <c r="HL76">
        <v>23100</v>
      </c>
      <c r="HM76">
        <v>30400</v>
      </c>
      <c r="HN76" t="s">
        <v>403</v>
      </c>
      <c r="HO76" t="s">
        <v>403</v>
      </c>
      <c r="HP76" t="s">
        <v>403</v>
      </c>
      <c r="HQ76" t="s">
        <v>403</v>
      </c>
      <c r="HR76" t="s">
        <v>403</v>
      </c>
      <c r="HS76" t="s">
        <v>403</v>
      </c>
      <c r="HT76" t="s">
        <v>403</v>
      </c>
      <c r="HU76" t="s">
        <v>403</v>
      </c>
      <c r="HV76">
        <v>2205</v>
      </c>
      <c r="HW76">
        <v>16000</v>
      </c>
      <c r="HX76">
        <v>26500</v>
      </c>
      <c r="HY76">
        <v>33700</v>
      </c>
      <c r="HZ76" t="s">
        <v>403</v>
      </c>
      <c r="IA76" t="s">
        <v>403</v>
      </c>
      <c r="IB76" t="s">
        <v>403</v>
      </c>
      <c r="IC76" t="s">
        <v>403</v>
      </c>
      <c r="ID76" t="s">
        <v>403</v>
      </c>
      <c r="IE76" t="s">
        <v>403</v>
      </c>
      <c r="IF76" t="s">
        <v>403</v>
      </c>
      <c r="IG76" t="s">
        <v>403</v>
      </c>
      <c r="IH76">
        <v>4495</v>
      </c>
      <c r="II76">
        <v>13100</v>
      </c>
      <c r="IJ76">
        <v>19200</v>
      </c>
      <c r="IK76">
        <v>25700</v>
      </c>
      <c r="IL76" t="s">
        <v>403</v>
      </c>
      <c r="IM76" t="s">
        <v>403</v>
      </c>
      <c r="IN76" t="s">
        <v>403</v>
      </c>
      <c r="IO76" t="s">
        <v>403</v>
      </c>
      <c r="IP76" t="s">
        <v>403</v>
      </c>
      <c r="IQ76" t="s">
        <v>403</v>
      </c>
      <c r="IR76" t="s">
        <v>403</v>
      </c>
      <c r="IS76" t="s">
        <v>403</v>
      </c>
      <c r="IT76">
        <v>4420</v>
      </c>
      <c r="IU76">
        <v>14300</v>
      </c>
      <c r="IV76">
        <v>21300</v>
      </c>
      <c r="IW76">
        <v>27400</v>
      </c>
      <c r="IX76" t="s">
        <v>403</v>
      </c>
      <c r="IY76" t="s">
        <v>403</v>
      </c>
      <c r="IZ76" t="s">
        <v>403</v>
      </c>
      <c r="JA76" t="s">
        <v>403</v>
      </c>
      <c r="JB76" t="s">
        <v>403</v>
      </c>
      <c r="JC76" t="s">
        <v>403</v>
      </c>
      <c r="JD76" t="s">
        <v>403</v>
      </c>
      <c r="JE76" t="s">
        <v>403</v>
      </c>
      <c r="JF76">
        <v>4255</v>
      </c>
      <c r="JG76">
        <v>14700</v>
      </c>
      <c r="JH76">
        <v>22400</v>
      </c>
      <c r="JI76">
        <v>29900</v>
      </c>
      <c r="JJ76" t="s">
        <v>403</v>
      </c>
      <c r="JK76" t="s">
        <v>403</v>
      </c>
      <c r="JL76" t="s">
        <v>403</v>
      </c>
      <c r="JM76" t="s">
        <v>403</v>
      </c>
      <c r="JN76" t="s">
        <v>403</v>
      </c>
      <c r="JO76" t="s">
        <v>403</v>
      </c>
      <c r="JP76" t="s">
        <v>403</v>
      </c>
      <c r="JQ76" t="s">
        <v>403</v>
      </c>
      <c r="JR76">
        <v>1870</v>
      </c>
      <c r="JS76">
        <v>15300</v>
      </c>
      <c r="JT76">
        <v>25400</v>
      </c>
      <c r="JU76">
        <v>33300</v>
      </c>
      <c r="JV76" t="s">
        <v>403</v>
      </c>
      <c r="JW76" t="s">
        <v>403</v>
      </c>
      <c r="JX76" t="s">
        <v>403</v>
      </c>
      <c r="JY76" t="s">
        <v>403</v>
      </c>
      <c r="JZ76" t="s">
        <v>403</v>
      </c>
      <c r="KA76" t="s">
        <v>403</v>
      </c>
      <c r="KB76" t="s">
        <v>403</v>
      </c>
      <c r="KC76" t="s">
        <v>403</v>
      </c>
      <c r="KD76">
        <v>740</v>
      </c>
      <c r="KE76">
        <v>16400</v>
      </c>
      <c r="KF76">
        <v>22600</v>
      </c>
      <c r="KG76">
        <v>27300</v>
      </c>
      <c r="KH76" t="s">
        <v>403</v>
      </c>
      <c r="KI76" t="s">
        <v>403</v>
      </c>
      <c r="KJ76" t="s">
        <v>403</v>
      </c>
      <c r="KK76" t="s">
        <v>403</v>
      </c>
      <c r="KL76" t="s">
        <v>403</v>
      </c>
      <c r="KM76" t="s">
        <v>403</v>
      </c>
      <c r="KN76" t="s">
        <v>403</v>
      </c>
      <c r="KO76" t="s">
        <v>403</v>
      </c>
      <c r="KP76">
        <v>665</v>
      </c>
      <c r="KQ76">
        <v>16200</v>
      </c>
      <c r="KR76">
        <v>23800</v>
      </c>
      <c r="KS76">
        <v>29500</v>
      </c>
      <c r="KT76" t="s">
        <v>403</v>
      </c>
      <c r="KU76" t="s">
        <v>403</v>
      </c>
      <c r="KV76" t="s">
        <v>403</v>
      </c>
      <c r="KW76" t="s">
        <v>403</v>
      </c>
      <c r="KX76" t="s">
        <v>403</v>
      </c>
      <c r="KY76" t="s">
        <v>403</v>
      </c>
      <c r="KZ76" t="s">
        <v>403</v>
      </c>
      <c r="LA76" t="s">
        <v>403</v>
      </c>
      <c r="LB76">
        <v>655</v>
      </c>
      <c r="LC76">
        <v>18200</v>
      </c>
      <c r="LD76">
        <v>27100</v>
      </c>
      <c r="LE76">
        <v>32600</v>
      </c>
      <c r="LF76" t="s">
        <v>403</v>
      </c>
      <c r="LG76" t="s">
        <v>403</v>
      </c>
      <c r="LH76" t="s">
        <v>403</v>
      </c>
      <c r="LI76" t="s">
        <v>403</v>
      </c>
      <c r="LJ76" t="s">
        <v>403</v>
      </c>
      <c r="LK76" t="s">
        <v>403</v>
      </c>
      <c r="LL76" t="s">
        <v>403</v>
      </c>
      <c r="LM76" t="s">
        <v>403</v>
      </c>
      <c r="LN76">
        <v>335</v>
      </c>
      <c r="LO76">
        <v>20800</v>
      </c>
      <c r="LP76">
        <v>30000</v>
      </c>
      <c r="LQ76">
        <v>36400</v>
      </c>
      <c r="LR76" t="s">
        <v>403</v>
      </c>
      <c r="LS76" t="s">
        <v>403</v>
      </c>
      <c r="LT76" t="s">
        <v>403</v>
      </c>
      <c r="LU76" t="s">
        <v>403</v>
      </c>
      <c r="LV76" t="s">
        <v>403</v>
      </c>
      <c r="LW76" t="s">
        <v>403</v>
      </c>
      <c r="LX76" t="s">
        <v>403</v>
      </c>
      <c r="LY76" t="s">
        <v>403</v>
      </c>
      <c r="LZ76">
        <v>5135</v>
      </c>
      <c r="MA76">
        <v>13100</v>
      </c>
      <c r="MB76">
        <v>19400</v>
      </c>
      <c r="MC76">
        <v>25700</v>
      </c>
      <c r="MD76" t="s">
        <v>403</v>
      </c>
      <c r="ME76" t="s">
        <v>403</v>
      </c>
      <c r="MF76" t="s">
        <v>403</v>
      </c>
      <c r="MG76" t="s">
        <v>403</v>
      </c>
      <c r="MH76" t="s">
        <v>403</v>
      </c>
      <c r="MI76" t="s">
        <v>403</v>
      </c>
      <c r="MJ76" t="s">
        <v>403</v>
      </c>
      <c r="MK76" t="s">
        <v>403</v>
      </c>
      <c r="ML76">
        <v>5135</v>
      </c>
      <c r="MM76">
        <v>13100</v>
      </c>
      <c r="MN76">
        <v>19400</v>
      </c>
      <c r="MO76">
        <v>25700</v>
      </c>
      <c r="MP76" t="s">
        <v>403</v>
      </c>
      <c r="MQ76" t="s">
        <v>403</v>
      </c>
      <c r="MR76" t="s">
        <v>403</v>
      </c>
      <c r="MS76" t="s">
        <v>403</v>
      </c>
      <c r="MT76" t="s">
        <v>403</v>
      </c>
      <c r="MU76" t="s">
        <v>403</v>
      </c>
      <c r="MV76" t="s">
        <v>403</v>
      </c>
      <c r="MW76" t="s">
        <v>403</v>
      </c>
      <c r="MX76">
        <v>4815</v>
      </c>
      <c r="MY76">
        <v>14400</v>
      </c>
      <c r="MZ76">
        <v>21200</v>
      </c>
      <c r="NA76">
        <v>27600</v>
      </c>
      <c r="NB76" t="s">
        <v>403</v>
      </c>
      <c r="NC76" t="s">
        <v>403</v>
      </c>
      <c r="ND76" t="s">
        <v>403</v>
      </c>
      <c r="NE76" t="s">
        <v>403</v>
      </c>
      <c r="NF76" t="s">
        <v>403</v>
      </c>
      <c r="NG76" t="s">
        <v>403</v>
      </c>
      <c r="NH76" t="s">
        <v>403</v>
      </c>
      <c r="NI76" t="s">
        <v>403</v>
      </c>
      <c r="NJ76">
        <v>4345</v>
      </c>
      <c r="NK76">
        <v>15300</v>
      </c>
      <c r="NL76">
        <v>24200</v>
      </c>
      <c r="NM76">
        <v>30500</v>
      </c>
      <c r="NN76" t="s">
        <v>403</v>
      </c>
      <c r="NO76" t="s">
        <v>403</v>
      </c>
      <c r="NP76" t="s">
        <v>403</v>
      </c>
      <c r="NQ76" t="s">
        <v>403</v>
      </c>
      <c r="NR76" t="s">
        <v>403</v>
      </c>
      <c r="NS76" t="s">
        <v>403</v>
      </c>
      <c r="NT76" t="s">
        <v>403</v>
      </c>
      <c r="NU76" t="s">
        <v>403</v>
      </c>
      <c r="NV76">
        <v>1825</v>
      </c>
      <c r="NW76">
        <v>15700</v>
      </c>
      <c r="NX76">
        <v>26200</v>
      </c>
      <c r="NY76">
        <v>33900</v>
      </c>
      <c r="NZ76" t="s">
        <v>403</v>
      </c>
      <c r="OA76" t="s">
        <v>403</v>
      </c>
      <c r="OB76" t="s">
        <v>403</v>
      </c>
      <c r="OC76" t="s">
        <v>403</v>
      </c>
      <c r="OD76" t="s">
        <v>403</v>
      </c>
      <c r="OE76" t="s">
        <v>403</v>
      </c>
      <c r="OF76" t="s">
        <v>403</v>
      </c>
      <c r="OG76" t="s">
        <v>403</v>
      </c>
      <c r="OH76">
        <v>4410</v>
      </c>
      <c r="OI76">
        <v>12800</v>
      </c>
      <c r="OJ76">
        <v>18700</v>
      </c>
      <c r="OK76">
        <v>25300</v>
      </c>
      <c r="OL76" t="s">
        <v>403</v>
      </c>
      <c r="OM76" t="s">
        <v>403</v>
      </c>
      <c r="ON76" t="s">
        <v>403</v>
      </c>
      <c r="OO76" t="s">
        <v>403</v>
      </c>
      <c r="OP76" t="s">
        <v>403</v>
      </c>
      <c r="OQ76" t="s">
        <v>403</v>
      </c>
      <c r="OR76" t="s">
        <v>403</v>
      </c>
      <c r="OS76" t="s">
        <v>403</v>
      </c>
      <c r="OT76">
        <v>4210</v>
      </c>
      <c r="OU76">
        <v>14000</v>
      </c>
      <c r="OV76">
        <v>20800</v>
      </c>
      <c r="OW76">
        <v>27300</v>
      </c>
      <c r="OX76" t="s">
        <v>403</v>
      </c>
      <c r="OY76" t="s">
        <v>403</v>
      </c>
      <c r="OZ76" t="s">
        <v>403</v>
      </c>
      <c r="PA76" t="s">
        <v>403</v>
      </c>
      <c r="PB76" t="s">
        <v>403</v>
      </c>
      <c r="PC76" t="s">
        <v>403</v>
      </c>
      <c r="PD76" t="s">
        <v>403</v>
      </c>
      <c r="PE76" t="s">
        <v>403</v>
      </c>
      <c r="PF76">
        <v>3715</v>
      </c>
      <c r="PG76">
        <v>14900</v>
      </c>
      <c r="PH76">
        <v>23400</v>
      </c>
      <c r="PI76">
        <v>30000</v>
      </c>
      <c r="PJ76" t="s">
        <v>403</v>
      </c>
      <c r="PK76" t="s">
        <v>403</v>
      </c>
      <c r="PL76" t="s">
        <v>403</v>
      </c>
      <c r="PM76" t="s">
        <v>403</v>
      </c>
      <c r="PN76" t="s">
        <v>403</v>
      </c>
      <c r="PO76" t="s">
        <v>403</v>
      </c>
      <c r="PP76" t="s">
        <v>403</v>
      </c>
      <c r="PQ76" t="s">
        <v>403</v>
      </c>
      <c r="PR76">
        <v>1555</v>
      </c>
      <c r="PS76">
        <v>15000</v>
      </c>
      <c r="PT76">
        <v>25000</v>
      </c>
      <c r="PU76">
        <v>33000</v>
      </c>
      <c r="PV76" t="s">
        <v>403</v>
      </c>
      <c r="PW76" t="s">
        <v>403</v>
      </c>
      <c r="PX76" t="s">
        <v>403</v>
      </c>
      <c r="PY76" t="s">
        <v>403</v>
      </c>
      <c r="PZ76" t="s">
        <v>403</v>
      </c>
      <c r="QA76" t="s">
        <v>403</v>
      </c>
      <c r="QB76" t="s">
        <v>403</v>
      </c>
      <c r="QC76" t="s">
        <v>403</v>
      </c>
      <c r="QD76">
        <v>725</v>
      </c>
      <c r="QE76">
        <v>15800</v>
      </c>
      <c r="QF76">
        <v>22600</v>
      </c>
      <c r="QG76">
        <v>27500</v>
      </c>
      <c r="QH76" t="s">
        <v>403</v>
      </c>
      <c r="QI76" t="s">
        <v>403</v>
      </c>
      <c r="QJ76" t="s">
        <v>403</v>
      </c>
      <c r="QK76" t="s">
        <v>403</v>
      </c>
      <c r="QL76" t="s">
        <v>403</v>
      </c>
      <c r="QM76" t="s">
        <v>403</v>
      </c>
      <c r="QN76" t="s">
        <v>403</v>
      </c>
      <c r="QO76" t="s">
        <v>403</v>
      </c>
      <c r="QP76">
        <v>605</v>
      </c>
      <c r="QQ76">
        <v>17400</v>
      </c>
      <c r="QR76">
        <v>23800</v>
      </c>
      <c r="QS76">
        <v>29400</v>
      </c>
      <c r="QT76" t="s">
        <v>403</v>
      </c>
      <c r="QU76" t="s">
        <v>403</v>
      </c>
      <c r="QV76" t="s">
        <v>403</v>
      </c>
      <c r="QW76" t="s">
        <v>403</v>
      </c>
      <c r="QX76" t="s">
        <v>403</v>
      </c>
      <c r="QY76" t="s">
        <v>403</v>
      </c>
      <c r="QZ76" t="s">
        <v>403</v>
      </c>
      <c r="RA76" t="s">
        <v>403</v>
      </c>
      <c r="RB76">
        <v>595</v>
      </c>
      <c r="RC76">
        <v>18300</v>
      </c>
      <c r="RD76">
        <v>25500</v>
      </c>
      <c r="RE76">
        <v>31900</v>
      </c>
      <c r="RF76" t="s">
        <v>403</v>
      </c>
      <c r="RG76" t="s">
        <v>403</v>
      </c>
      <c r="RH76" t="s">
        <v>403</v>
      </c>
      <c r="RI76" t="s">
        <v>403</v>
      </c>
      <c r="RJ76" t="s">
        <v>403</v>
      </c>
      <c r="RK76" t="s">
        <v>403</v>
      </c>
      <c r="RL76" t="s">
        <v>403</v>
      </c>
      <c r="RM76" t="s">
        <v>403</v>
      </c>
      <c r="RN76">
        <v>270</v>
      </c>
      <c r="RO76">
        <v>21300</v>
      </c>
      <c r="RP76">
        <v>31100</v>
      </c>
      <c r="RQ76">
        <v>38100</v>
      </c>
    </row>
    <row r="77" spans="2:485" x14ac:dyDescent="0.45">
      <c r="B77"/>
      <c r="E77" t="s">
        <v>2780</v>
      </c>
      <c r="F77" t="s">
        <v>2781</v>
      </c>
      <c r="G77" t="s">
        <v>2782</v>
      </c>
      <c r="H77" t="s">
        <v>2783</v>
      </c>
      <c r="I77" t="s">
        <v>2784</v>
      </c>
      <c r="J77" t="s">
        <v>2785</v>
      </c>
      <c r="K77" t="s">
        <v>2786</v>
      </c>
      <c r="L77" t="s">
        <v>2787</v>
      </c>
      <c r="M77" t="s">
        <v>2788</v>
      </c>
      <c r="N77" t="s">
        <v>2789</v>
      </c>
      <c r="O77" t="s">
        <v>2790</v>
      </c>
      <c r="P77" t="s">
        <v>2791</v>
      </c>
      <c r="Q77" t="s">
        <v>2792</v>
      </c>
      <c r="R77" t="s">
        <v>2793</v>
      </c>
      <c r="S77" t="s">
        <v>2794</v>
      </c>
      <c r="T77" t="s">
        <v>2795</v>
      </c>
      <c r="U77" t="s">
        <v>2796</v>
      </c>
      <c r="V77" t="s">
        <v>2797</v>
      </c>
      <c r="W77" t="s">
        <v>2798</v>
      </c>
      <c r="X77" t="s">
        <v>2799</v>
      </c>
      <c r="Y77" t="s">
        <v>2800</v>
      </c>
      <c r="Z77" t="s">
        <v>2801</v>
      </c>
      <c r="AA77" t="s">
        <v>2802</v>
      </c>
      <c r="AB77" t="s">
        <v>2803</v>
      </c>
      <c r="AC77" t="s">
        <v>2804</v>
      </c>
      <c r="AD77" t="s">
        <v>2805</v>
      </c>
      <c r="AE77" t="s">
        <v>2806</v>
      </c>
      <c r="AF77" t="s">
        <v>2807</v>
      </c>
      <c r="AG77" t="s">
        <v>2808</v>
      </c>
      <c r="AH77" t="s">
        <v>2809</v>
      </c>
      <c r="AI77" t="s">
        <v>2810</v>
      </c>
      <c r="AJ77" t="s">
        <v>2811</v>
      </c>
      <c r="AK77" t="s">
        <v>2812</v>
      </c>
      <c r="AL77" t="s">
        <v>2813</v>
      </c>
      <c r="AM77" t="s">
        <v>2814</v>
      </c>
      <c r="AN77" t="s">
        <v>2791</v>
      </c>
      <c r="AO77" t="s">
        <v>2815</v>
      </c>
      <c r="AP77">
        <v>55</v>
      </c>
      <c r="AQ77">
        <v>21.2</v>
      </c>
      <c r="AR77">
        <v>45</v>
      </c>
      <c r="AS77">
        <v>16.8</v>
      </c>
      <c r="AT77">
        <v>4.4000000000000004</v>
      </c>
      <c r="AU77">
        <v>24.8</v>
      </c>
      <c r="AV77">
        <v>42.5</v>
      </c>
      <c r="AW77">
        <v>57.5</v>
      </c>
      <c r="AX77">
        <v>10</v>
      </c>
      <c r="AY77">
        <v>15400</v>
      </c>
      <c r="AZ77">
        <v>17500</v>
      </c>
      <c r="BA77">
        <v>29300</v>
      </c>
      <c r="BB77">
        <v>100</v>
      </c>
      <c r="BC77">
        <v>22.6</v>
      </c>
      <c r="BD77">
        <v>75</v>
      </c>
      <c r="BE77">
        <v>13.7</v>
      </c>
      <c r="BF77">
        <v>5.6</v>
      </c>
      <c r="BG77">
        <v>27.8</v>
      </c>
      <c r="BH77">
        <v>36.9</v>
      </c>
      <c r="BI77">
        <v>58.2</v>
      </c>
      <c r="BJ77">
        <v>25</v>
      </c>
      <c r="BK77">
        <v>17400</v>
      </c>
      <c r="BL77">
        <v>22200</v>
      </c>
      <c r="BM77">
        <v>32700</v>
      </c>
      <c r="BN77">
        <v>55</v>
      </c>
      <c r="BO77">
        <v>18.3</v>
      </c>
      <c r="BP77">
        <v>45</v>
      </c>
      <c r="BQ77">
        <v>25.3</v>
      </c>
      <c r="BR77">
        <v>3.5</v>
      </c>
      <c r="BS77">
        <v>38.1</v>
      </c>
      <c r="BT77">
        <v>50.3</v>
      </c>
      <c r="BU77">
        <v>52.9</v>
      </c>
      <c r="BV77">
        <v>20</v>
      </c>
      <c r="BW77">
        <v>17400</v>
      </c>
      <c r="BX77">
        <v>27100</v>
      </c>
      <c r="BY77">
        <v>28800</v>
      </c>
      <c r="BZ77">
        <v>40</v>
      </c>
      <c r="CA77">
        <v>30.6</v>
      </c>
      <c r="CB77">
        <v>25</v>
      </c>
      <c r="CC77">
        <v>26.8</v>
      </c>
      <c r="CD77">
        <v>2.6</v>
      </c>
      <c r="CE77">
        <v>36.200000000000003</v>
      </c>
      <c r="CF77">
        <v>37.4</v>
      </c>
      <c r="CG77">
        <v>40</v>
      </c>
      <c r="CH77">
        <v>15</v>
      </c>
      <c r="CI77">
        <v>10800</v>
      </c>
      <c r="CJ77">
        <v>29800</v>
      </c>
      <c r="CK77">
        <v>37900</v>
      </c>
      <c r="CL77">
        <v>50</v>
      </c>
      <c r="CM77">
        <v>20.399999999999999</v>
      </c>
      <c r="CN77">
        <v>40</v>
      </c>
      <c r="CO77">
        <v>17.3</v>
      </c>
      <c r="CP77">
        <v>2</v>
      </c>
      <c r="CQ77">
        <v>24.5</v>
      </c>
      <c r="CR77">
        <v>42.9</v>
      </c>
      <c r="CS77">
        <v>60.2</v>
      </c>
      <c r="CT77" t="s">
        <v>403</v>
      </c>
      <c r="CU77" t="s">
        <v>403</v>
      </c>
      <c r="CV77" t="s">
        <v>403</v>
      </c>
      <c r="CW77" t="s">
        <v>403</v>
      </c>
      <c r="CX77">
        <v>70</v>
      </c>
      <c r="CY77">
        <v>22.1</v>
      </c>
      <c r="CZ77">
        <v>55</v>
      </c>
      <c r="DA77">
        <v>13.7</v>
      </c>
      <c r="DB77">
        <v>3.6</v>
      </c>
      <c r="DC77">
        <v>35.299999999999997</v>
      </c>
      <c r="DD77">
        <v>44.7</v>
      </c>
      <c r="DE77">
        <v>60.6</v>
      </c>
      <c r="DF77">
        <v>20</v>
      </c>
      <c r="DG77">
        <v>17800</v>
      </c>
      <c r="DH77">
        <v>24100</v>
      </c>
      <c r="DI77">
        <v>32800</v>
      </c>
      <c r="DJ77">
        <v>50</v>
      </c>
      <c r="DK77">
        <v>18.8</v>
      </c>
      <c r="DL77">
        <v>40</v>
      </c>
      <c r="DM77">
        <v>23.8</v>
      </c>
      <c r="DN77">
        <v>4</v>
      </c>
      <c r="DO77">
        <v>38.6</v>
      </c>
      <c r="DP77">
        <v>50.5</v>
      </c>
      <c r="DQ77">
        <v>53.5</v>
      </c>
      <c r="DR77">
        <v>15</v>
      </c>
      <c r="DS77">
        <v>17400</v>
      </c>
      <c r="DT77">
        <v>27100</v>
      </c>
      <c r="DU77">
        <v>28800</v>
      </c>
      <c r="DV77">
        <v>35</v>
      </c>
      <c r="DW77">
        <v>32.700000000000003</v>
      </c>
      <c r="DX77">
        <v>25</v>
      </c>
      <c r="DY77">
        <v>22.3</v>
      </c>
      <c r="DZ77">
        <v>3</v>
      </c>
      <c r="EA77">
        <v>39.1</v>
      </c>
      <c r="EB77">
        <v>39.1</v>
      </c>
      <c r="EC77">
        <v>42.1</v>
      </c>
      <c r="ED77">
        <v>10</v>
      </c>
      <c r="EE77">
        <v>10800</v>
      </c>
      <c r="EF77">
        <v>29100</v>
      </c>
      <c r="EG77">
        <v>37900</v>
      </c>
      <c r="EH77">
        <v>10</v>
      </c>
      <c r="EI77">
        <v>26.7</v>
      </c>
      <c r="EJ77">
        <v>5</v>
      </c>
      <c r="EK77">
        <v>13.3</v>
      </c>
      <c r="EL77">
        <v>20</v>
      </c>
      <c r="EM77">
        <v>26.7</v>
      </c>
      <c r="EN77">
        <v>40</v>
      </c>
      <c r="EO77">
        <v>40</v>
      </c>
      <c r="EP77" t="s">
        <v>403</v>
      </c>
      <c r="EQ77" t="s">
        <v>403</v>
      </c>
      <c r="ER77" t="s">
        <v>403</v>
      </c>
      <c r="ES77" t="s">
        <v>403</v>
      </c>
      <c r="ET77">
        <v>30</v>
      </c>
      <c r="EU77">
        <v>23.7</v>
      </c>
      <c r="EV77">
        <v>20</v>
      </c>
      <c r="EW77">
        <v>13.6</v>
      </c>
      <c r="EX77">
        <v>10.199999999999999</v>
      </c>
      <c r="EY77">
        <v>10.199999999999999</v>
      </c>
      <c r="EZ77">
        <v>18.600000000000001</v>
      </c>
      <c r="FA77">
        <v>52.5</v>
      </c>
      <c r="FB77" t="s">
        <v>403</v>
      </c>
      <c r="FC77" t="s">
        <v>403</v>
      </c>
      <c r="FD77" t="s">
        <v>403</v>
      </c>
      <c r="FE77" t="s">
        <v>403</v>
      </c>
      <c r="FF77">
        <v>5</v>
      </c>
      <c r="FG77">
        <v>14.6</v>
      </c>
      <c r="FH77">
        <v>5</v>
      </c>
      <c r="FI77">
        <v>36.6</v>
      </c>
      <c r="FJ77">
        <v>0</v>
      </c>
      <c r="FK77">
        <v>34.1</v>
      </c>
      <c r="FL77">
        <v>48.8</v>
      </c>
      <c r="FM77">
        <v>48.8</v>
      </c>
      <c r="FN77" t="s">
        <v>403</v>
      </c>
      <c r="FO77" t="s">
        <v>403</v>
      </c>
      <c r="FP77" t="s">
        <v>403</v>
      </c>
      <c r="FQ77" t="s">
        <v>403</v>
      </c>
      <c r="FR77">
        <v>5</v>
      </c>
      <c r="FS77">
        <v>18.2</v>
      </c>
      <c r="FT77">
        <v>5</v>
      </c>
      <c r="FU77">
        <v>54.5</v>
      </c>
      <c r="FV77">
        <v>0</v>
      </c>
      <c r="FW77">
        <v>18.2</v>
      </c>
      <c r="FX77">
        <v>27.3</v>
      </c>
      <c r="FY77">
        <v>27.3</v>
      </c>
      <c r="FZ77" t="s">
        <v>403</v>
      </c>
      <c r="GA77" t="s">
        <v>403</v>
      </c>
      <c r="GB77" t="s">
        <v>403</v>
      </c>
      <c r="GC77" t="s">
        <v>403</v>
      </c>
      <c r="GD77">
        <v>65</v>
      </c>
      <c r="GE77">
        <v>22.7</v>
      </c>
      <c r="GF77">
        <v>50</v>
      </c>
      <c r="GG77">
        <v>8.6</v>
      </c>
      <c r="GH77">
        <v>6.3</v>
      </c>
      <c r="GI77">
        <v>20.2</v>
      </c>
      <c r="GJ77">
        <v>53.1</v>
      </c>
      <c r="GK77">
        <v>62.4</v>
      </c>
      <c r="GL77">
        <v>10</v>
      </c>
      <c r="GM77">
        <v>8600</v>
      </c>
      <c r="GN77">
        <v>15800</v>
      </c>
      <c r="GO77">
        <v>28400</v>
      </c>
      <c r="GP77">
        <v>55</v>
      </c>
      <c r="GQ77">
        <v>19.8</v>
      </c>
      <c r="GR77">
        <v>45</v>
      </c>
      <c r="GS77">
        <v>17.600000000000001</v>
      </c>
      <c r="GT77">
        <v>7</v>
      </c>
      <c r="GU77">
        <v>30.1</v>
      </c>
      <c r="GV77">
        <v>50.3</v>
      </c>
      <c r="GW77">
        <v>55.6</v>
      </c>
      <c r="GX77">
        <v>15</v>
      </c>
      <c r="GY77">
        <v>14900</v>
      </c>
      <c r="GZ77">
        <v>17900</v>
      </c>
      <c r="HA77">
        <v>22300</v>
      </c>
      <c r="HB77">
        <v>55</v>
      </c>
      <c r="HC77">
        <v>26.5</v>
      </c>
      <c r="HD77">
        <v>40</v>
      </c>
      <c r="HE77">
        <v>15.2</v>
      </c>
      <c r="HF77">
        <v>3.8</v>
      </c>
      <c r="HG77">
        <v>38.4</v>
      </c>
      <c r="HH77">
        <v>50.7</v>
      </c>
      <c r="HI77">
        <v>54.5</v>
      </c>
      <c r="HJ77">
        <v>20</v>
      </c>
      <c r="HK77">
        <v>17300</v>
      </c>
      <c r="HL77">
        <v>25700</v>
      </c>
      <c r="HM77">
        <v>31300</v>
      </c>
      <c r="HN77">
        <v>30</v>
      </c>
      <c r="HO77">
        <v>33.700000000000003</v>
      </c>
      <c r="HP77">
        <v>20</v>
      </c>
      <c r="HQ77">
        <v>19.600000000000001</v>
      </c>
      <c r="HR77">
        <v>1.1000000000000001</v>
      </c>
      <c r="HS77">
        <v>32.6</v>
      </c>
      <c r="HT77">
        <v>42.4</v>
      </c>
      <c r="HU77">
        <v>45.7</v>
      </c>
      <c r="HV77" t="s">
        <v>403</v>
      </c>
      <c r="HW77" t="s">
        <v>403</v>
      </c>
      <c r="HX77" t="s">
        <v>403</v>
      </c>
      <c r="HY77" t="s">
        <v>403</v>
      </c>
      <c r="HZ77">
        <v>55</v>
      </c>
      <c r="IA77">
        <v>21.7</v>
      </c>
      <c r="IB77">
        <v>40</v>
      </c>
      <c r="IC77">
        <v>4.7</v>
      </c>
      <c r="ID77">
        <v>7.6</v>
      </c>
      <c r="IE77">
        <v>19.7</v>
      </c>
      <c r="IF77">
        <v>55.6</v>
      </c>
      <c r="IG77">
        <v>66</v>
      </c>
      <c r="IH77" t="s">
        <v>403</v>
      </c>
      <c r="II77" t="s">
        <v>403</v>
      </c>
      <c r="IJ77" t="s">
        <v>403</v>
      </c>
      <c r="IK77" t="s">
        <v>403</v>
      </c>
      <c r="IL77">
        <v>40</v>
      </c>
      <c r="IM77">
        <v>21.7</v>
      </c>
      <c r="IN77">
        <v>30</v>
      </c>
      <c r="IO77">
        <v>19.8</v>
      </c>
      <c r="IP77">
        <v>7.4</v>
      </c>
      <c r="IQ77">
        <v>27.5</v>
      </c>
      <c r="IR77">
        <v>48.6</v>
      </c>
      <c r="IS77">
        <v>51.1</v>
      </c>
      <c r="IT77">
        <v>10</v>
      </c>
      <c r="IU77">
        <v>11300</v>
      </c>
      <c r="IV77">
        <v>18600</v>
      </c>
      <c r="IW77">
        <v>26100</v>
      </c>
      <c r="IX77">
        <v>45</v>
      </c>
      <c r="IY77">
        <v>25.7</v>
      </c>
      <c r="IZ77">
        <v>35</v>
      </c>
      <c r="JA77">
        <v>12.3</v>
      </c>
      <c r="JB77">
        <v>2.2000000000000002</v>
      </c>
      <c r="JC77">
        <v>40.799999999999997</v>
      </c>
      <c r="JD77">
        <v>55.3</v>
      </c>
      <c r="JE77">
        <v>59.8</v>
      </c>
      <c r="JF77">
        <v>20</v>
      </c>
      <c r="JG77">
        <v>17300</v>
      </c>
      <c r="JH77">
        <v>25400</v>
      </c>
      <c r="JI77">
        <v>31000</v>
      </c>
      <c r="JJ77">
        <v>25</v>
      </c>
      <c r="JK77">
        <v>34.4</v>
      </c>
      <c r="JL77">
        <v>20</v>
      </c>
      <c r="JM77">
        <v>22.1</v>
      </c>
      <c r="JN77">
        <v>1.2</v>
      </c>
      <c r="JO77">
        <v>35</v>
      </c>
      <c r="JP77">
        <v>42.3</v>
      </c>
      <c r="JQ77">
        <v>42.3</v>
      </c>
      <c r="JR77" t="s">
        <v>403</v>
      </c>
      <c r="JS77" t="s">
        <v>403</v>
      </c>
      <c r="JT77" t="s">
        <v>403</v>
      </c>
      <c r="JU77" t="s">
        <v>403</v>
      </c>
      <c r="JV77">
        <v>10</v>
      </c>
      <c r="JW77">
        <v>27.3</v>
      </c>
      <c r="JX77">
        <v>10</v>
      </c>
      <c r="JY77">
        <v>27.3</v>
      </c>
      <c r="JZ77">
        <v>0</v>
      </c>
      <c r="KA77">
        <v>22.7</v>
      </c>
      <c r="KB77">
        <v>40.9</v>
      </c>
      <c r="KC77">
        <v>45.5</v>
      </c>
      <c r="KD77" t="s">
        <v>403</v>
      </c>
      <c r="KE77" t="s">
        <v>403</v>
      </c>
      <c r="KF77" t="s">
        <v>403</v>
      </c>
      <c r="KG77" t="s">
        <v>403</v>
      </c>
      <c r="KH77">
        <v>15</v>
      </c>
      <c r="KI77">
        <v>15.2</v>
      </c>
      <c r="KJ77">
        <v>15</v>
      </c>
      <c r="KK77">
        <v>12.1</v>
      </c>
      <c r="KL77">
        <v>6.1</v>
      </c>
      <c r="KM77">
        <v>36.4</v>
      </c>
      <c r="KN77">
        <v>54.5</v>
      </c>
      <c r="KO77">
        <v>66.7</v>
      </c>
      <c r="KP77" t="s">
        <v>403</v>
      </c>
      <c r="KQ77" t="s">
        <v>403</v>
      </c>
      <c r="KR77" t="s">
        <v>403</v>
      </c>
      <c r="KS77" t="s">
        <v>403</v>
      </c>
      <c r="KT77">
        <v>10</v>
      </c>
      <c r="KU77">
        <v>31.2</v>
      </c>
      <c r="KV77">
        <v>5</v>
      </c>
      <c r="KW77">
        <v>31.2</v>
      </c>
      <c r="KX77">
        <v>12.5</v>
      </c>
      <c r="KY77">
        <v>25</v>
      </c>
      <c r="KZ77">
        <v>25</v>
      </c>
      <c r="LA77">
        <v>25</v>
      </c>
      <c r="LB77" t="s">
        <v>403</v>
      </c>
      <c r="LC77" t="s">
        <v>403</v>
      </c>
      <c r="LD77" t="s">
        <v>403</v>
      </c>
      <c r="LE77" t="s">
        <v>403</v>
      </c>
      <c r="LF77">
        <v>5</v>
      </c>
      <c r="LG77">
        <v>28.6</v>
      </c>
      <c r="LH77">
        <v>0</v>
      </c>
      <c r="LI77">
        <v>0</v>
      </c>
      <c r="LJ77">
        <v>0</v>
      </c>
      <c r="LK77">
        <v>14.3</v>
      </c>
      <c r="LL77">
        <v>42.9</v>
      </c>
      <c r="LM77">
        <v>71.400000000000006</v>
      </c>
      <c r="LN77" t="s">
        <v>403</v>
      </c>
      <c r="LO77" t="s">
        <v>403</v>
      </c>
      <c r="LP77" t="s">
        <v>403</v>
      </c>
      <c r="LQ77" t="s">
        <v>403</v>
      </c>
      <c r="LR77">
        <v>100</v>
      </c>
      <c r="LS77">
        <v>21.2</v>
      </c>
      <c r="LT77">
        <v>80</v>
      </c>
      <c r="LU77">
        <v>10.6</v>
      </c>
      <c r="LV77">
        <v>3.5</v>
      </c>
      <c r="LW77">
        <v>25.8</v>
      </c>
      <c r="LX77">
        <v>37.9</v>
      </c>
      <c r="LY77">
        <v>64.599999999999994</v>
      </c>
      <c r="LZ77">
        <v>25</v>
      </c>
      <c r="MA77">
        <v>12700</v>
      </c>
      <c r="MB77">
        <v>16500</v>
      </c>
      <c r="MC77">
        <v>25000</v>
      </c>
      <c r="MD77">
        <v>100</v>
      </c>
      <c r="ME77">
        <v>21.2</v>
      </c>
      <c r="MF77">
        <v>80</v>
      </c>
      <c r="MG77">
        <v>10.6</v>
      </c>
      <c r="MH77">
        <v>3.5</v>
      </c>
      <c r="MI77">
        <v>25.8</v>
      </c>
      <c r="MJ77">
        <v>37.9</v>
      </c>
      <c r="MK77">
        <v>64.599999999999994</v>
      </c>
      <c r="ML77">
        <v>25</v>
      </c>
      <c r="MM77">
        <v>12700</v>
      </c>
      <c r="MN77">
        <v>16500</v>
      </c>
      <c r="MO77">
        <v>25000</v>
      </c>
      <c r="MP77">
        <v>55</v>
      </c>
      <c r="MQ77">
        <v>20.100000000000001</v>
      </c>
      <c r="MR77">
        <v>45</v>
      </c>
      <c r="MS77">
        <v>19.2</v>
      </c>
      <c r="MT77">
        <v>6.1</v>
      </c>
      <c r="MU77">
        <v>30.2</v>
      </c>
      <c r="MV77">
        <v>46.8</v>
      </c>
      <c r="MW77">
        <v>54.6</v>
      </c>
      <c r="MX77">
        <v>15</v>
      </c>
      <c r="MY77">
        <v>16700</v>
      </c>
      <c r="MZ77">
        <v>23800</v>
      </c>
      <c r="NA77">
        <v>28000</v>
      </c>
      <c r="NB77">
        <v>65</v>
      </c>
      <c r="NC77">
        <v>23</v>
      </c>
      <c r="ND77">
        <v>50</v>
      </c>
      <c r="NE77">
        <v>16.100000000000001</v>
      </c>
      <c r="NF77">
        <v>3.8</v>
      </c>
      <c r="NG77">
        <v>38.299999999999997</v>
      </c>
      <c r="NH77">
        <v>53.6</v>
      </c>
      <c r="NI77">
        <v>57.1</v>
      </c>
      <c r="NJ77">
        <v>20</v>
      </c>
      <c r="NK77">
        <v>14200</v>
      </c>
      <c r="NL77">
        <v>26700</v>
      </c>
      <c r="NM77">
        <v>32300</v>
      </c>
      <c r="NN77">
        <v>15</v>
      </c>
      <c r="NO77">
        <v>35.4</v>
      </c>
      <c r="NP77">
        <v>10</v>
      </c>
      <c r="NQ77">
        <v>24.2</v>
      </c>
      <c r="NR77">
        <v>0</v>
      </c>
      <c r="NS77">
        <v>40.4</v>
      </c>
      <c r="NT77">
        <v>40.4</v>
      </c>
      <c r="NU77">
        <v>40.4</v>
      </c>
      <c r="NV77" t="s">
        <v>403</v>
      </c>
      <c r="NW77" t="s">
        <v>403</v>
      </c>
      <c r="NX77" t="s">
        <v>403</v>
      </c>
      <c r="NY77" t="s">
        <v>403</v>
      </c>
      <c r="NZ77">
        <v>70</v>
      </c>
      <c r="OA77">
        <v>21.6</v>
      </c>
      <c r="OB77">
        <v>55</v>
      </c>
      <c r="OC77">
        <v>15.1</v>
      </c>
      <c r="OD77">
        <v>3.6</v>
      </c>
      <c r="OE77">
        <v>29.6</v>
      </c>
      <c r="OF77">
        <v>41.8</v>
      </c>
      <c r="OG77">
        <v>59.6</v>
      </c>
      <c r="OH77">
        <v>20</v>
      </c>
      <c r="OI77">
        <v>12700</v>
      </c>
      <c r="OJ77">
        <v>20200</v>
      </c>
      <c r="OK77">
        <v>25000</v>
      </c>
      <c r="OL77">
        <v>50</v>
      </c>
      <c r="OM77">
        <v>20.8</v>
      </c>
      <c r="ON77">
        <v>40</v>
      </c>
      <c r="OO77">
        <v>19.8</v>
      </c>
      <c r="OP77">
        <v>5.9</v>
      </c>
      <c r="OQ77">
        <v>27.7</v>
      </c>
      <c r="OR77">
        <v>46.5</v>
      </c>
      <c r="OS77">
        <v>53.5</v>
      </c>
      <c r="OT77">
        <v>15</v>
      </c>
      <c r="OU77">
        <v>19400</v>
      </c>
      <c r="OV77">
        <v>25600</v>
      </c>
      <c r="OW77">
        <v>29400</v>
      </c>
      <c r="OX77">
        <v>55</v>
      </c>
      <c r="OY77">
        <v>23.3</v>
      </c>
      <c r="OZ77">
        <v>45</v>
      </c>
      <c r="PA77">
        <v>14.3</v>
      </c>
      <c r="PB77">
        <v>4.5</v>
      </c>
      <c r="PC77">
        <v>39.5</v>
      </c>
      <c r="PD77">
        <v>53.8</v>
      </c>
      <c r="PE77">
        <v>57.8</v>
      </c>
      <c r="PF77">
        <v>20</v>
      </c>
      <c r="PG77">
        <v>14200</v>
      </c>
      <c r="PH77">
        <v>23900</v>
      </c>
      <c r="PI77">
        <v>32100</v>
      </c>
      <c r="PJ77">
        <v>10</v>
      </c>
      <c r="PK77">
        <v>38.700000000000003</v>
      </c>
      <c r="PL77">
        <v>10</v>
      </c>
      <c r="PM77">
        <v>24</v>
      </c>
      <c r="PN77">
        <v>0</v>
      </c>
      <c r="PO77">
        <v>37.299999999999997</v>
      </c>
      <c r="PP77">
        <v>37.299999999999997</v>
      </c>
      <c r="PQ77">
        <v>37.299999999999997</v>
      </c>
      <c r="PR77" t="s">
        <v>403</v>
      </c>
      <c r="PS77" t="s">
        <v>403</v>
      </c>
      <c r="PT77" t="s">
        <v>403</v>
      </c>
      <c r="PU77" t="s">
        <v>403</v>
      </c>
      <c r="PV77">
        <v>30</v>
      </c>
      <c r="PW77">
        <v>20.3</v>
      </c>
      <c r="PX77">
        <v>25</v>
      </c>
      <c r="PY77">
        <v>0</v>
      </c>
      <c r="PZ77">
        <v>3.4</v>
      </c>
      <c r="QA77">
        <v>16.899999999999999</v>
      </c>
      <c r="QB77">
        <v>28.8</v>
      </c>
      <c r="QC77">
        <v>76.3</v>
      </c>
      <c r="QD77" t="s">
        <v>403</v>
      </c>
      <c r="QE77" t="s">
        <v>403</v>
      </c>
      <c r="QF77" t="s">
        <v>403</v>
      </c>
      <c r="QG77" t="s">
        <v>403</v>
      </c>
      <c r="QH77">
        <v>5</v>
      </c>
      <c r="QI77">
        <v>14.6</v>
      </c>
      <c r="QJ77">
        <v>5</v>
      </c>
      <c r="QK77">
        <v>14.6</v>
      </c>
      <c r="QL77">
        <v>7.3</v>
      </c>
      <c r="QM77">
        <v>48.8</v>
      </c>
      <c r="QN77">
        <v>48.8</v>
      </c>
      <c r="QO77">
        <v>63.4</v>
      </c>
      <c r="QP77" t="s">
        <v>403</v>
      </c>
      <c r="QQ77" t="s">
        <v>403</v>
      </c>
      <c r="QR77" t="s">
        <v>403</v>
      </c>
      <c r="QS77" t="s">
        <v>403</v>
      </c>
      <c r="QT77">
        <v>5</v>
      </c>
      <c r="QU77">
        <v>14.6</v>
      </c>
      <c r="QV77">
        <v>5</v>
      </c>
      <c r="QW77">
        <v>36.6</v>
      </c>
      <c r="QX77">
        <v>0</v>
      </c>
      <c r="QY77">
        <v>34.1</v>
      </c>
      <c r="QZ77">
        <v>48.8</v>
      </c>
      <c r="RA77">
        <v>48.8</v>
      </c>
      <c r="RB77" t="s">
        <v>403</v>
      </c>
      <c r="RC77" t="s">
        <v>403</v>
      </c>
      <c r="RD77" t="s">
        <v>403</v>
      </c>
      <c r="RE77" t="s">
        <v>403</v>
      </c>
      <c r="RF77">
        <v>5</v>
      </c>
      <c r="RG77">
        <v>25</v>
      </c>
      <c r="RH77">
        <v>5</v>
      </c>
      <c r="RI77">
        <v>25</v>
      </c>
      <c r="RJ77">
        <v>0</v>
      </c>
      <c r="RK77">
        <v>50</v>
      </c>
      <c r="RL77">
        <v>50</v>
      </c>
      <c r="RM77">
        <v>50</v>
      </c>
      <c r="RN77" t="s">
        <v>403</v>
      </c>
      <c r="RO77" t="s">
        <v>403</v>
      </c>
      <c r="RP77" t="s">
        <v>403</v>
      </c>
      <c r="RQ77" t="s">
        <v>403</v>
      </c>
    </row>
    <row r="78" spans="2:485" x14ac:dyDescent="0.45">
      <c r="B78"/>
      <c r="E78" t="s">
        <v>2816</v>
      </c>
      <c r="F78" t="s">
        <v>2817</v>
      </c>
      <c r="G78" t="s">
        <v>2818</v>
      </c>
      <c r="H78" t="s">
        <v>2819</v>
      </c>
      <c r="I78" t="s">
        <v>2820</v>
      </c>
      <c r="J78" t="s">
        <v>2821</v>
      </c>
      <c r="K78" t="s">
        <v>2822</v>
      </c>
      <c r="L78" t="s">
        <v>2823</v>
      </c>
      <c r="M78" t="s">
        <v>2824</v>
      </c>
      <c r="N78" t="s">
        <v>2825</v>
      </c>
      <c r="O78" t="s">
        <v>2826</v>
      </c>
      <c r="P78" t="s">
        <v>2827</v>
      </c>
      <c r="Q78" t="s">
        <v>2828</v>
      </c>
      <c r="R78" t="s">
        <v>2829</v>
      </c>
      <c r="S78" t="s">
        <v>2830</v>
      </c>
      <c r="T78" t="s">
        <v>2831</v>
      </c>
      <c r="U78" t="s">
        <v>2832</v>
      </c>
      <c r="V78" t="s">
        <v>2833</v>
      </c>
      <c r="W78" t="s">
        <v>2834</v>
      </c>
      <c r="X78" t="s">
        <v>2835</v>
      </c>
      <c r="Y78" t="s">
        <v>2836</v>
      </c>
      <c r="Z78" t="s">
        <v>2837</v>
      </c>
      <c r="AA78" t="s">
        <v>2838</v>
      </c>
      <c r="AB78" t="s">
        <v>2839</v>
      </c>
      <c r="AC78" t="s">
        <v>2840</v>
      </c>
      <c r="AD78" t="s">
        <v>2841</v>
      </c>
      <c r="AE78" t="s">
        <v>2842</v>
      </c>
      <c r="AF78" t="s">
        <v>2843</v>
      </c>
      <c r="AG78" t="s">
        <v>2844</v>
      </c>
      <c r="AH78" t="s">
        <v>2845</v>
      </c>
      <c r="AI78" t="s">
        <v>2846</v>
      </c>
      <c r="AJ78" t="s">
        <v>2847</v>
      </c>
      <c r="AK78" t="s">
        <v>2848</v>
      </c>
      <c r="AL78" t="s">
        <v>2849</v>
      </c>
      <c r="AM78" t="s">
        <v>2850</v>
      </c>
      <c r="AN78" t="s">
        <v>2827</v>
      </c>
      <c r="AO78" t="s">
        <v>2851</v>
      </c>
      <c r="AP78">
        <v>890</v>
      </c>
      <c r="AQ78">
        <v>29</v>
      </c>
      <c r="AR78">
        <v>630</v>
      </c>
      <c r="AS78">
        <v>13.6</v>
      </c>
      <c r="AT78">
        <v>6.9</v>
      </c>
      <c r="AU78">
        <v>17.2</v>
      </c>
      <c r="AV78">
        <v>26.3</v>
      </c>
      <c r="AW78">
        <v>50.6</v>
      </c>
      <c r="AX78">
        <v>145</v>
      </c>
      <c r="AY78">
        <v>15400</v>
      </c>
      <c r="AZ78">
        <v>21500</v>
      </c>
      <c r="BA78">
        <v>26000</v>
      </c>
      <c r="BB78">
        <v>905</v>
      </c>
      <c r="BC78">
        <v>40.5</v>
      </c>
      <c r="BD78">
        <v>540</v>
      </c>
      <c r="BE78">
        <v>18.2</v>
      </c>
      <c r="BF78">
        <v>6.8</v>
      </c>
      <c r="BG78">
        <v>26.3</v>
      </c>
      <c r="BH78">
        <v>30.7</v>
      </c>
      <c r="BI78">
        <v>34.6</v>
      </c>
      <c r="BJ78">
        <v>225</v>
      </c>
      <c r="BK78">
        <v>19500</v>
      </c>
      <c r="BL78">
        <v>29500</v>
      </c>
      <c r="BM78">
        <v>44100</v>
      </c>
      <c r="BN78">
        <v>795</v>
      </c>
      <c r="BO78">
        <v>52.8</v>
      </c>
      <c r="BP78">
        <v>375</v>
      </c>
      <c r="BQ78">
        <v>17.3</v>
      </c>
      <c r="BR78">
        <v>1.9</v>
      </c>
      <c r="BS78">
        <v>22.2</v>
      </c>
      <c r="BT78">
        <v>25.6</v>
      </c>
      <c r="BU78">
        <v>28</v>
      </c>
      <c r="BV78">
        <v>170</v>
      </c>
      <c r="BW78">
        <v>20700</v>
      </c>
      <c r="BX78">
        <v>29200</v>
      </c>
      <c r="BY78">
        <v>48600</v>
      </c>
      <c r="BZ78">
        <v>470</v>
      </c>
      <c r="CA78">
        <v>56.9</v>
      </c>
      <c r="CB78">
        <v>200</v>
      </c>
      <c r="CC78">
        <v>21.7</v>
      </c>
      <c r="CD78">
        <v>1.7</v>
      </c>
      <c r="CE78">
        <v>18.2</v>
      </c>
      <c r="CF78">
        <v>18.7</v>
      </c>
      <c r="CG78">
        <v>19.7</v>
      </c>
      <c r="CH78">
        <v>80</v>
      </c>
      <c r="CI78">
        <v>25400</v>
      </c>
      <c r="CJ78">
        <v>47400</v>
      </c>
      <c r="CK78">
        <v>85500</v>
      </c>
      <c r="CL78">
        <v>565</v>
      </c>
      <c r="CM78">
        <v>26.7</v>
      </c>
      <c r="CN78">
        <v>415</v>
      </c>
      <c r="CO78">
        <v>13.2</v>
      </c>
      <c r="CP78">
        <v>8.5</v>
      </c>
      <c r="CQ78">
        <v>19.100000000000001</v>
      </c>
      <c r="CR78">
        <v>29.7</v>
      </c>
      <c r="CS78">
        <v>51.6</v>
      </c>
      <c r="CT78">
        <v>100</v>
      </c>
      <c r="CU78">
        <v>15400</v>
      </c>
      <c r="CV78">
        <v>21500</v>
      </c>
      <c r="CW78">
        <v>26000</v>
      </c>
      <c r="CX78">
        <v>565</v>
      </c>
      <c r="CY78">
        <v>38.4</v>
      </c>
      <c r="CZ78">
        <v>345</v>
      </c>
      <c r="DA78">
        <v>19.2</v>
      </c>
      <c r="DB78">
        <v>8</v>
      </c>
      <c r="DC78">
        <v>26.9</v>
      </c>
      <c r="DD78">
        <v>31.2</v>
      </c>
      <c r="DE78">
        <v>34.4</v>
      </c>
      <c r="DF78">
        <v>145</v>
      </c>
      <c r="DG78">
        <v>19200</v>
      </c>
      <c r="DH78">
        <v>27100</v>
      </c>
      <c r="DI78">
        <v>41800</v>
      </c>
      <c r="DJ78">
        <v>515</v>
      </c>
      <c r="DK78">
        <v>49.7</v>
      </c>
      <c r="DL78">
        <v>260</v>
      </c>
      <c r="DM78">
        <v>17.8</v>
      </c>
      <c r="DN78">
        <v>1.6</v>
      </c>
      <c r="DO78">
        <v>25.4</v>
      </c>
      <c r="DP78">
        <v>29.5</v>
      </c>
      <c r="DQ78">
        <v>30.9</v>
      </c>
      <c r="DR78">
        <v>125</v>
      </c>
      <c r="DS78">
        <v>20400</v>
      </c>
      <c r="DT78">
        <v>29600</v>
      </c>
      <c r="DU78">
        <v>46000</v>
      </c>
      <c r="DV78">
        <v>310</v>
      </c>
      <c r="DW78">
        <v>53</v>
      </c>
      <c r="DX78">
        <v>145</v>
      </c>
      <c r="DY78">
        <v>23</v>
      </c>
      <c r="DZ78">
        <v>2.4</v>
      </c>
      <c r="EA78">
        <v>19.3</v>
      </c>
      <c r="EB78">
        <v>20</v>
      </c>
      <c r="EC78">
        <v>21.6</v>
      </c>
      <c r="ED78">
        <v>55</v>
      </c>
      <c r="EE78">
        <v>25400</v>
      </c>
      <c r="EF78">
        <v>40600</v>
      </c>
      <c r="EG78">
        <v>73100</v>
      </c>
      <c r="EH78">
        <v>325</v>
      </c>
      <c r="EI78">
        <v>33</v>
      </c>
      <c r="EJ78">
        <v>215</v>
      </c>
      <c r="EK78">
        <v>14.2</v>
      </c>
      <c r="EL78">
        <v>4.0999999999999996</v>
      </c>
      <c r="EM78">
        <v>13.7</v>
      </c>
      <c r="EN78">
        <v>20.3</v>
      </c>
      <c r="EO78">
        <v>48.7</v>
      </c>
      <c r="EP78">
        <v>40</v>
      </c>
      <c r="EQ78">
        <v>14200</v>
      </c>
      <c r="ER78">
        <v>21500</v>
      </c>
      <c r="ES78">
        <v>26200</v>
      </c>
      <c r="ET78">
        <v>340</v>
      </c>
      <c r="EU78">
        <v>43.9</v>
      </c>
      <c r="EV78">
        <v>190</v>
      </c>
      <c r="EW78">
        <v>16.399999999999999</v>
      </c>
      <c r="EX78">
        <v>4.8</v>
      </c>
      <c r="EY78">
        <v>25.5</v>
      </c>
      <c r="EZ78">
        <v>29.9</v>
      </c>
      <c r="FA78">
        <v>34.9</v>
      </c>
      <c r="FB78">
        <v>80</v>
      </c>
      <c r="FC78">
        <v>23400</v>
      </c>
      <c r="FD78">
        <v>34300</v>
      </c>
      <c r="FE78">
        <v>46800</v>
      </c>
      <c r="FF78">
        <v>280</v>
      </c>
      <c r="FG78">
        <v>58.6</v>
      </c>
      <c r="FH78">
        <v>115</v>
      </c>
      <c r="FI78">
        <v>16.2</v>
      </c>
      <c r="FJ78">
        <v>2.5</v>
      </c>
      <c r="FK78">
        <v>16.5</v>
      </c>
      <c r="FL78">
        <v>18.399999999999999</v>
      </c>
      <c r="FM78">
        <v>22.8</v>
      </c>
      <c r="FN78">
        <v>40</v>
      </c>
      <c r="FO78">
        <v>20700</v>
      </c>
      <c r="FP78">
        <v>27400</v>
      </c>
      <c r="FQ78">
        <v>53100</v>
      </c>
      <c r="FR78">
        <v>160</v>
      </c>
      <c r="FS78">
        <v>64.5</v>
      </c>
      <c r="FT78">
        <v>55</v>
      </c>
      <c r="FU78">
        <v>19.2</v>
      </c>
      <c r="FV78">
        <v>0.2</v>
      </c>
      <c r="FW78">
        <v>16.100000000000001</v>
      </c>
      <c r="FX78">
        <v>16.100000000000001</v>
      </c>
      <c r="FY78">
        <v>16.100000000000001</v>
      </c>
      <c r="FZ78">
        <v>25</v>
      </c>
      <c r="GA78">
        <v>28400</v>
      </c>
      <c r="GB78">
        <v>51700</v>
      </c>
      <c r="GC78">
        <v>101700</v>
      </c>
      <c r="GD78">
        <v>965</v>
      </c>
      <c r="GE78">
        <v>27.2</v>
      </c>
      <c r="GF78">
        <v>705</v>
      </c>
      <c r="GG78">
        <v>13.3</v>
      </c>
      <c r="GH78">
        <v>4.5999999999999996</v>
      </c>
      <c r="GI78">
        <v>21.9</v>
      </c>
      <c r="GJ78">
        <v>29.1</v>
      </c>
      <c r="GK78">
        <v>55</v>
      </c>
      <c r="GL78">
        <v>200</v>
      </c>
      <c r="GM78">
        <v>14400</v>
      </c>
      <c r="GN78">
        <v>19200</v>
      </c>
      <c r="GO78">
        <v>26000</v>
      </c>
      <c r="GP78">
        <v>840</v>
      </c>
      <c r="GQ78">
        <v>43</v>
      </c>
      <c r="GR78">
        <v>480</v>
      </c>
      <c r="GS78">
        <v>17.2</v>
      </c>
      <c r="GT78">
        <v>5.7</v>
      </c>
      <c r="GU78">
        <v>26.9</v>
      </c>
      <c r="GV78">
        <v>30</v>
      </c>
      <c r="GW78">
        <v>34.1</v>
      </c>
      <c r="GX78">
        <v>215</v>
      </c>
      <c r="GY78">
        <v>18900</v>
      </c>
      <c r="GZ78">
        <v>26600</v>
      </c>
      <c r="HA78">
        <v>37800</v>
      </c>
      <c r="HB78">
        <v>795</v>
      </c>
      <c r="HC78">
        <v>50.9</v>
      </c>
      <c r="HD78">
        <v>390</v>
      </c>
      <c r="HE78">
        <v>16.7</v>
      </c>
      <c r="HF78">
        <v>3.5</v>
      </c>
      <c r="HG78">
        <v>24</v>
      </c>
      <c r="HH78">
        <v>26.7</v>
      </c>
      <c r="HI78">
        <v>28.9</v>
      </c>
      <c r="HJ78">
        <v>185</v>
      </c>
      <c r="HK78">
        <v>22000</v>
      </c>
      <c r="HL78">
        <v>33200</v>
      </c>
      <c r="HM78">
        <v>48500</v>
      </c>
      <c r="HN78">
        <v>355</v>
      </c>
      <c r="HO78">
        <v>55.5</v>
      </c>
      <c r="HP78">
        <v>160</v>
      </c>
      <c r="HQ78">
        <v>22.8</v>
      </c>
      <c r="HR78">
        <v>1.3</v>
      </c>
      <c r="HS78">
        <v>17.8</v>
      </c>
      <c r="HT78">
        <v>18.8</v>
      </c>
      <c r="HU78">
        <v>20.3</v>
      </c>
      <c r="HV78">
        <v>55</v>
      </c>
      <c r="HW78">
        <v>29100</v>
      </c>
      <c r="HX78">
        <v>52900</v>
      </c>
      <c r="HY78">
        <v>81600</v>
      </c>
      <c r="HZ78">
        <v>620</v>
      </c>
      <c r="IA78">
        <v>26.8</v>
      </c>
      <c r="IB78">
        <v>455</v>
      </c>
      <c r="IC78">
        <v>13.2</v>
      </c>
      <c r="ID78">
        <v>4.3</v>
      </c>
      <c r="IE78">
        <v>24.8</v>
      </c>
      <c r="IF78">
        <v>32.200000000000003</v>
      </c>
      <c r="IG78">
        <v>55.7</v>
      </c>
      <c r="IH78">
        <v>145</v>
      </c>
      <c r="II78">
        <v>14800</v>
      </c>
      <c r="IJ78">
        <v>19200</v>
      </c>
      <c r="IK78">
        <v>27100</v>
      </c>
      <c r="IL78">
        <v>535</v>
      </c>
      <c r="IM78">
        <v>44.3</v>
      </c>
      <c r="IN78">
        <v>300</v>
      </c>
      <c r="IO78">
        <v>16.100000000000001</v>
      </c>
      <c r="IP78">
        <v>5.6</v>
      </c>
      <c r="IQ78">
        <v>27.3</v>
      </c>
      <c r="IR78">
        <v>30.3</v>
      </c>
      <c r="IS78">
        <v>34</v>
      </c>
      <c r="IT78">
        <v>140</v>
      </c>
      <c r="IU78">
        <v>18300</v>
      </c>
      <c r="IV78">
        <v>26500</v>
      </c>
      <c r="IW78">
        <v>35800</v>
      </c>
      <c r="IX78">
        <v>510</v>
      </c>
      <c r="IY78">
        <v>47.6</v>
      </c>
      <c r="IZ78">
        <v>265</v>
      </c>
      <c r="JA78">
        <v>17</v>
      </c>
      <c r="JB78">
        <v>4.3</v>
      </c>
      <c r="JC78">
        <v>25.7</v>
      </c>
      <c r="JD78">
        <v>29.2</v>
      </c>
      <c r="JE78">
        <v>31.1</v>
      </c>
      <c r="JF78">
        <v>125</v>
      </c>
      <c r="JG78">
        <v>22000</v>
      </c>
      <c r="JH78">
        <v>35000</v>
      </c>
      <c r="JI78">
        <v>48500</v>
      </c>
      <c r="JJ78">
        <v>215</v>
      </c>
      <c r="JK78">
        <v>54.4</v>
      </c>
      <c r="JL78">
        <v>100</v>
      </c>
      <c r="JM78">
        <v>23.7</v>
      </c>
      <c r="JN78">
        <v>1.2</v>
      </c>
      <c r="JO78">
        <v>17.899999999999999</v>
      </c>
      <c r="JP78">
        <v>18.399999999999999</v>
      </c>
      <c r="JQ78">
        <v>20.7</v>
      </c>
      <c r="JR78">
        <v>35</v>
      </c>
      <c r="JS78">
        <v>29100</v>
      </c>
      <c r="JT78">
        <v>42100</v>
      </c>
      <c r="JU78">
        <v>81600</v>
      </c>
      <c r="JV78">
        <v>350</v>
      </c>
      <c r="JW78">
        <v>27.8</v>
      </c>
      <c r="JX78">
        <v>250</v>
      </c>
      <c r="JY78">
        <v>13.5</v>
      </c>
      <c r="JZ78">
        <v>5</v>
      </c>
      <c r="KA78">
        <v>16.8</v>
      </c>
      <c r="KB78">
        <v>23.6</v>
      </c>
      <c r="KC78">
        <v>53.6</v>
      </c>
      <c r="KD78">
        <v>55</v>
      </c>
      <c r="KE78">
        <v>13200</v>
      </c>
      <c r="KF78">
        <v>19100</v>
      </c>
      <c r="KG78">
        <v>25600</v>
      </c>
      <c r="KH78">
        <v>310</v>
      </c>
      <c r="KI78">
        <v>40.700000000000003</v>
      </c>
      <c r="KJ78">
        <v>185</v>
      </c>
      <c r="KK78">
        <v>19.2</v>
      </c>
      <c r="KL78">
        <v>6</v>
      </c>
      <c r="KM78">
        <v>26.1</v>
      </c>
      <c r="KN78">
        <v>29.4</v>
      </c>
      <c r="KO78">
        <v>34.1</v>
      </c>
      <c r="KP78">
        <v>75</v>
      </c>
      <c r="KQ78">
        <v>19700</v>
      </c>
      <c r="KR78">
        <v>26600</v>
      </c>
      <c r="KS78">
        <v>42800</v>
      </c>
      <c r="KT78">
        <v>285</v>
      </c>
      <c r="KU78">
        <v>56.7</v>
      </c>
      <c r="KV78">
        <v>125</v>
      </c>
      <c r="KW78">
        <v>16.2</v>
      </c>
      <c r="KX78">
        <v>2.1</v>
      </c>
      <c r="KY78">
        <v>21</v>
      </c>
      <c r="KZ78">
        <v>22.1</v>
      </c>
      <c r="LA78">
        <v>25</v>
      </c>
      <c r="LB78">
        <v>60</v>
      </c>
      <c r="LC78">
        <v>22000</v>
      </c>
      <c r="LD78">
        <v>32200</v>
      </c>
      <c r="LE78">
        <v>46900</v>
      </c>
      <c r="LF78">
        <v>140</v>
      </c>
      <c r="LG78">
        <v>57.3</v>
      </c>
      <c r="LH78">
        <v>60</v>
      </c>
      <c r="LI78">
        <v>21.4</v>
      </c>
      <c r="LJ78">
        <v>1.4</v>
      </c>
      <c r="LK78">
        <v>17.7</v>
      </c>
      <c r="LL78">
        <v>19.5</v>
      </c>
      <c r="LM78">
        <v>19.899999999999999</v>
      </c>
      <c r="LN78">
        <v>25</v>
      </c>
      <c r="LO78">
        <v>28300</v>
      </c>
      <c r="LP78">
        <v>55000</v>
      </c>
      <c r="LQ78">
        <v>92600</v>
      </c>
      <c r="LR78">
        <v>905</v>
      </c>
      <c r="LS78">
        <v>26.1</v>
      </c>
      <c r="LT78">
        <v>670</v>
      </c>
      <c r="LU78">
        <v>13.1</v>
      </c>
      <c r="LV78">
        <v>4.8</v>
      </c>
      <c r="LW78">
        <v>18.7</v>
      </c>
      <c r="LX78">
        <v>26.9</v>
      </c>
      <c r="LY78">
        <v>56</v>
      </c>
      <c r="LZ78">
        <v>150</v>
      </c>
      <c r="MA78">
        <v>13900</v>
      </c>
      <c r="MB78">
        <v>21300</v>
      </c>
      <c r="MC78">
        <v>28800</v>
      </c>
      <c r="MD78">
        <v>905</v>
      </c>
      <c r="ME78">
        <v>26.1</v>
      </c>
      <c r="MF78">
        <v>670</v>
      </c>
      <c r="MG78">
        <v>13.1</v>
      </c>
      <c r="MH78">
        <v>4.8</v>
      </c>
      <c r="MI78">
        <v>18.7</v>
      </c>
      <c r="MJ78">
        <v>26.9</v>
      </c>
      <c r="MK78">
        <v>56</v>
      </c>
      <c r="ML78">
        <v>150</v>
      </c>
      <c r="MM78">
        <v>13900</v>
      </c>
      <c r="MN78">
        <v>21300</v>
      </c>
      <c r="MO78">
        <v>28800</v>
      </c>
      <c r="MP78">
        <v>795</v>
      </c>
      <c r="MQ78">
        <v>52.1</v>
      </c>
      <c r="MR78">
        <v>380</v>
      </c>
      <c r="MS78">
        <v>15.6</v>
      </c>
      <c r="MT78">
        <v>4.2</v>
      </c>
      <c r="MU78">
        <v>20.9</v>
      </c>
      <c r="MV78">
        <v>25.5</v>
      </c>
      <c r="MW78">
        <v>28.1</v>
      </c>
      <c r="MX78">
        <v>155</v>
      </c>
      <c r="MY78">
        <v>18200</v>
      </c>
      <c r="MZ78">
        <v>24300</v>
      </c>
      <c r="NA78">
        <v>36500</v>
      </c>
      <c r="NB78">
        <v>665</v>
      </c>
      <c r="NC78">
        <v>52.2</v>
      </c>
      <c r="ND78">
        <v>320</v>
      </c>
      <c r="NE78">
        <v>18.100000000000001</v>
      </c>
      <c r="NF78">
        <v>3.2</v>
      </c>
      <c r="NG78">
        <v>21.6</v>
      </c>
      <c r="NH78">
        <v>24.1</v>
      </c>
      <c r="NI78">
        <v>26.5</v>
      </c>
      <c r="NJ78">
        <v>135</v>
      </c>
      <c r="NK78">
        <v>23400</v>
      </c>
      <c r="NL78">
        <v>34300</v>
      </c>
      <c r="NM78">
        <v>48300</v>
      </c>
      <c r="NN78">
        <v>300</v>
      </c>
      <c r="NO78">
        <v>53.2</v>
      </c>
      <c r="NP78">
        <v>140</v>
      </c>
      <c r="NQ78">
        <v>22</v>
      </c>
      <c r="NR78">
        <v>0.8</v>
      </c>
      <c r="NS78">
        <v>22.1</v>
      </c>
      <c r="NT78">
        <v>22.8</v>
      </c>
      <c r="NU78">
        <v>24</v>
      </c>
      <c r="NV78">
        <v>60</v>
      </c>
      <c r="NW78">
        <v>28000</v>
      </c>
      <c r="NX78">
        <v>48300</v>
      </c>
      <c r="NY78">
        <v>91500</v>
      </c>
      <c r="NZ78">
        <v>565</v>
      </c>
      <c r="OA78">
        <v>25.4</v>
      </c>
      <c r="OB78">
        <v>420</v>
      </c>
      <c r="OC78">
        <v>14.5</v>
      </c>
      <c r="OD78">
        <v>4.7</v>
      </c>
      <c r="OE78">
        <v>20.2</v>
      </c>
      <c r="OF78">
        <v>29.1</v>
      </c>
      <c r="OG78">
        <v>55.4</v>
      </c>
      <c r="OH78">
        <v>100</v>
      </c>
      <c r="OI78">
        <v>12800</v>
      </c>
      <c r="OJ78">
        <v>19800</v>
      </c>
      <c r="OK78">
        <v>26900</v>
      </c>
      <c r="OL78">
        <v>515</v>
      </c>
      <c r="OM78">
        <v>48.7</v>
      </c>
      <c r="ON78">
        <v>265</v>
      </c>
      <c r="OO78">
        <v>15.5</v>
      </c>
      <c r="OP78">
        <v>3.9</v>
      </c>
      <c r="OQ78">
        <v>25.1</v>
      </c>
      <c r="OR78">
        <v>29.5</v>
      </c>
      <c r="OS78">
        <v>32</v>
      </c>
      <c r="OT78">
        <v>120</v>
      </c>
      <c r="OU78">
        <v>17800</v>
      </c>
      <c r="OV78">
        <v>23800</v>
      </c>
      <c r="OW78">
        <v>36200</v>
      </c>
      <c r="OX78">
        <v>420</v>
      </c>
      <c r="OY78">
        <v>52.2</v>
      </c>
      <c r="OZ78">
        <v>200</v>
      </c>
      <c r="PA78">
        <v>16.3</v>
      </c>
      <c r="PB78">
        <v>3.8</v>
      </c>
      <c r="PC78">
        <v>22.4</v>
      </c>
      <c r="PD78">
        <v>25.4</v>
      </c>
      <c r="PE78">
        <v>27.7</v>
      </c>
      <c r="PF78">
        <v>90</v>
      </c>
      <c r="PG78">
        <v>22000</v>
      </c>
      <c r="PH78">
        <v>33500</v>
      </c>
      <c r="PI78">
        <v>45900</v>
      </c>
      <c r="PJ78">
        <v>165</v>
      </c>
      <c r="PK78">
        <v>46</v>
      </c>
      <c r="PL78">
        <v>90</v>
      </c>
      <c r="PM78">
        <v>26.2</v>
      </c>
      <c r="PN78">
        <v>0.8</v>
      </c>
      <c r="PO78">
        <v>24.3</v>
      </c>
      <c r="PP78">
        <v>25.4</v>
      </c>
      <c r="PQ78">
        <v>26.9</v>
      </c>
      <c r="PR78">
        <v>40</v>
      </c>
      <c r="PS78">
        <v>24900</v>
      </c>
      <c r="PT78">
        <v>40600</v>
      </c>
      <c r="PU78">
        <v>91500</v>
      </c>
      <c r="PV78">
        <v>340</v>
      </c>
      <c r="PW78">
        <v>27.3</v>
      </c>
      <c r="PX78">
        <v>250</v>
      </c>
      <c r="PY78">
        <v>10.7</v>
      </c>
      <c r="PZ78">
        <v>5</v>
      </c>
      <c r="QA78">
        <v>16.3</v>
      </c>
      <c r="QB78">
        <v>23.2</v>
      </c>
      <c r="QC78">
        <v>57</v>
      </c>
      <c r="QD78">
        <v>50</v>
      </c>
      <c r="QE78">
        <v>15800</v>
      </c>
      <c r="QF78">
        <v>23900</v>
      </c>
      <c r="QG78">
        <v>29300</v>
      </c>
      <c r="QH78">
        <v>280</v>
      </c>
      <c r="QI78">
        <v>58.2</v>
      </c>
      <c r="QJ78">
        <v>120</v>
      </c>
      <c r="QK78">
        <v>15.9</v>
      </c>
      <c r="QL78">
        <v>4.8</v>
      </c>
      <c r="QM78">
        <v>13.3</v>
      </c>
      <c r="QN78">
        <v>18.100000000000001</v>
      </c>
      <c r="QO78">
        <v>21</v>
      </c>
      <c r="QP78">
        <v>35</v>
      </c>
      <c r="QQ78">
        <v>19000</v>
      </c>
      <c r="QR78">
        <v>27000</v>
      </c>
      <c r="QS78">
        <v>36500</v>
      </c>
      <c r="QT78">
        <v>280</v>
      </c>
      <c r="QU78">
        <v>58.6</v>
      </c>
      <c r="QV78">
        <v>115</v>
      </c>
      <c r="QW78">
        <v>16.2</v>
      </c>
      <c r="QX78">
        <v>2.5</v>
      </c>
      <c r="QY78">
        <v>16.5</v>
      </c>
      <c r="QZ78">
        <v>18.399999999999999</v>
      </c>
      <c r="RA78">
        <v>22.8</v>
      </c>
      <c r="RB78">
        <v>40</v>
      </c>
      <c r="RC78">
        <v>20700</v>
      </c>
      <c r="RD78">
        <v>27400</v>
      </c>
      <c r="RE78">
        <v>53100</v>
      </c>
      <c r="RF78">
        <v>130</v>
      </c>
      <c r="RG78">
        <v>62.5</v>
      </c>
      <c r="RH78">
        <v>50</v>
      </c>
      <c r="RI78">
        <v>16.5</v>
      </c>
      <c r="RJ78">
        <v>0.8</v>
      </c>
      <c r="RK78">
        <v>19.5</v>
      </c>
      <c r="RL78">
        <v>19.5</v>
      </c>
      <c r="RM78">
        <v>20.2</v>
      </c>
      <c r="RN78">
        <v>20</v>
      </c>
      <c r="RO78">
        <v>33300</v>
      </c>
      <c r="RP78">
        <v>70000</v>
      </c>
      <c r="RQ78">
        <v>96700</v>
      </c>
    </row>
    <row r="79" spans="2:485" x14ac:dyDescent="0.45">
      <c r="B79"/>
      <c r="E79" t="s">
        <v>2852</v>
      </c>
      <c r="F79" t="s">
        <v>2853</v>
      </c>
      <c r="G79" t="s">
        <v>2854</v>
      </c>
      <c r="H79" t="s">
        <v>2855</v>
      </c>
      <c r="I79" t="s">
        <v>2856</v>
      </c>
      <c r="J79" t="s">
        <v>2857</v>
      </c>
      <c r="K79" t="s">
        <v>2858</v>
      </c>
      <c r="L79" t="s">
        <v>2859</v>
      </c>
      <c r="M79" t="s">
        <v>2860</v>
      </c>
      <c r="N79" t="s">
        <v>2861</v>
      </c>
      <c r="O79" t="s">
        <v>2862</v>
      </c>
      <c r="P79" t="s">
        <v>2863</v>
      </c>
      <c r="Q79" t="s">
        <v>2864</v>
      </c>
      <c r="R79" t="s">
        <v>2865</v>
      </c>
      <c r="S79" t="s">
        <v>2866</v>
      </c>
      <c r="T79" t="s">
        <v>2867</v>
      </c>
      <c r="U79" t="s">
        <v>2868</v>
      </c>
      <c r="V79" t="s">
        <v>2869</v>
      </c>
      <c r="W79" t="s">
        <v>2870</v>
      </c>
      <c r="X79" t="s">
        <v>2871</v>
      </c>
      <c r="Y79" t="s">
        <v>2872</v>
      </c>
      <c r="Z79" t="s">
        <v>2873</v>
      </c>
      <c r="AA79" t="s">
        <v>2874</v>
      </c>
      <c r="AB79" t="s">
        <v>2875</v>
      </c>
      <c r="AC79" t="s">
        <v>2876</v>
      </c>
      <c r="AD79" t="s">
        <v>2877</v>
      </c>
      <c r="AE79" t="s">
        <v>2878</v>
      </c>
      <c r="AF79" t="s">
        <v>2879</v>
      </c>
      <c r="AG79" t="s">
        <v>2880</v>
      </c>
      <c r="AH79" t="s">
        <v>2881</v>
      </c>
      <c r="AI79" t="s">
        <v>2882</v>
      </c>
      <c r="AJ79" t="s">
        <v>2883</v>
      </c>
      <c r="AK79" t="s">
        <v>2884</v>
      </c>
      <c r="AL79" t="s">
        <v>2885</v>
      </c>
      <c r="AM79" t="s">
        <v>2886</v>
      </c>
      <c r="AN79" t="s">
        <v>2863</v>
      </c>
      <c r="AO79" t="s">
        <v>2887</v>
      </c>
      <c r="AP79" t="s">
        <v>403</v>
      </c>
      <c r="AQ79" t="s">
        <v>403</v>
      </c>
      <c r="AR79" t="s">
        <v>403</v>
      </c>
      <c r="AS79" t="s">
        <v>403</v>
      </c>
      <c r="AT79" t="s">
        <v>403</v>
      </c>
      <c r="AU79" t="s">
        <v>403</v>
      </c>
      <c r="AV79" t="s">
        <v>403</v>
      </c>
      <c r="AW79" t="s">
        <v>403</v>
      </c>
      <c r="AX79">
        <v>6040</v>
      </c>
      <c r="AY79">
        <v>13700</v>
      </c>
      <c r="AZ79">
        <v>17700</v>
      </c>
      <c r="BA79">
        <v>23200</v>
      </c>
      <c r="BB79" t="s">
        <v>403</v>
      </c>
      <c r="BC79" t="s">
        <v>403</v>
      </c>
      <c r="BD79" t="s">
        <v>403</v>
      </c>
      <c r="BE79" t="s">
        <v>403</v>
      </c>
      <c r="BF79" t="s">
        <v>403</v>
      </c>
      <c r="BG79" t="s">
        <v>403</v>
      </c>
      <c r="BH79" t="s">
        <v>403</v>
      </c>
      <c r="BI79" t="s">
        <v>403</v>
      </c>
      <c r="BJ79">
        <v>8020</v>
      </c>
      <c r="BK79">
        <v>17300</v>
      </c>
      <c r="BL79">
        <v>22400</v>
      </c>
      <c r="BM79">
        <v>29300</v>
      </c>
      <c r="BN79" t="s">
        <v>403</v>
      </c>
      <c r="BO79" t="s">
        <v>403</v>
      </c>
      <c r="BP79" t="s">
        <v>403</v>
      </c>
      <c r="BQ79" t="s">
        <v>403</v>
      </c>
      <c r="BR79" t="s">
        <v>403</v>
      </c>
      <c r="BS79" t="s">
        <v>403</v>
      </c>
      <c r="BT79" t="s">
        <v>403</v>
      </c>
      <c r="BU79" t="s">
        <v>403</v>
      </c>
      <c r="BV79">
        <v>8415</v>
      </c>
      <c r="BW79">
        <v>19100</v>
      </c>
      <c r="BX79">
        <v>25600</v>
      </c>
      <c r="BY79">
        <v>35700</v>
      </c>
      <c r="BZ79" t="s">
        <v>403</v>
      </c>
      <c r="CA79" t="s">
        <v>403</v>
      </c>
      <c r="CB79" t="s">
        <v>403</v>
      </c>
      <c r="CC79" t="s">
        <v>403</v>
      </c>
      <c r="CD79" t="s">
        <v>403</v>
      </c>
      <c r="CE79" t="s">
        <v>403</v>
      </c>
      <c r="CF79" t="s">
        <v>403</v>
      </c>
      <c r="CG79" t="s">
        <v>403</v>
      </c>
      <c r="CH79">
        <v>7335</v>
      </c>
      <c r="CI79">
        <v>21600</v>
      </c>
      <c r="CJ79">
        <v>34000</v>
      </c>
      <c r="CK79">
        <v>51500</v>
      </c>
      <c r="CL79" t="s">
        <v>403</v>
      </c>
      <c r="CM79" t="s">
        <v>403</v>
      </c>
      <c r="CN79" t="s">
        <v>403</v>
      </c>
      <c r="CO79" t="s">
        <v>403</v>
      </c>
      <c r="CP79" t="s">
        <v>403</v>
      </c>
      <c r="CQ79" t="s">
        <v>403</v>
      </c>
      <c r="CR79" t="s">
        <v>403</v>
      </c>
      <c r="CS79" t="s">
        <v>403</v>
      </c>
      <c r="CT79">
        <v>3985</v>
      </c>
      <c r="CU79">
        <v>13600</v>
      </c>
      <c r="CV79">
        <v>17400</v>
      </c>
      <c r="CW79">
        <v>22200</v>
      </c>
      <c r="CX79" t="s">
        <v>403</v>
      </c>
      <c r="CY79" t="s">
        <v>403</v>
      </c>
      <c r="CZ79" t="s">
        <v>403</v>
      </c>
      <c r="DA79" t="s">
        <v>403</v>
      </c>
      <c r="DB79" t="s">
        <v>403</v>
      </c>
      <c r="DC79" t="s">
        <v>403</v>
      </c>
      <c r="DD79" t="s">
        <v>403</v>
      </c>
      <c r="DE79" t="s">
        <v>403</v>
      </c>
      <c r="DF79">
        <v>5210</v>
      </c>
      <c r="DG79">
        <v>17100</v>
      </c>
      <c r="DH79">
        <v>21700</v>
      </c>
      <c r="DI79">
        <v>28000</v>
      </c>
      <c r="DJ79" t="s">
        <v>403</v>
      </c>
      <c r="DK79" t="s">
        <v>403</v>
      </c>
      <c r="DL79" t="s">
        <v>403</v>
      </c>
      <c r="DM79" t="s">
        <v>403</v>
      </c>
      <c r="DN79" t="s">
        <v>403</v>
      </c>
      <c r="DO79" t="s">
        <v>403</v>
      </c>
      <c r="DP79" t="s">
        <v>403</v>
      </c>
      <c r="DQ79" t="s">
        <v>403</v>
      </c>
      <c r="DR79">
        <v>5375</v>
      </c>
      <c r="DS79">
        <v>18700</v>
      </c>
      <c r="DT79">
        <v>24900</v>
      </c>
      <c r="DU79">
        <v>33700</v>
      </c>
      <c r="DV79" t="s">
        <v>403</v>
      </c>
      <c r="DW79" t="s">
        <v>403</v>
      </c>
      <c r="DX79" t="s">
        <v>403</v>
      </c>
      <c r="DY79" t="s">
        <v>403</v>
      </c>
      <c r="DZ79" t="s">
        <v>403</v>
      </c>
      <c r="EA79" t="s">
        <v>403</v>
      </c>
      <c r="EB79" t="s">
        <v>403</v>
      </c>
      <c r="EC79" t="s">
        <v>403</v>
      </c>
      <c r="ED79">
        <v>4710</v>
      </c>
      <c r="EE79">
        <v>19800</v>
      </c>
      <c r="EF79">
        <v>31300</v>
      </c>
      <c r="EG79">
        <v>45400</v>
      </c>
      <c r="EH79" t="s">
        <v>403</v>
      </c>
      <c r="EI79" t="s">
        <v>403</v>
      </c>
      <c r="EJ79" t="s">
        <v>403</v>
      </c>
      <c r="EK79" t="s">
        <v>403</v>
      </c>
      <c r="EL79" t="s">
        <v>403</v>
      </c>
      <c r="EM79" t="s">
        <v>403</v>
      </c>
      <c r="EN79" t="s">
        <v>403</v>
      </c>
      <c r="EO79" t="s">
        <v>403</v>
      </c>
      <c r="EP79">
        <v>2050</v>
      </c>
      <c r="EQ79">
        <v>14100</v>
      </c>
      <c r="ER79">
        <v>18600</v>
      </c>
      <c r="ES79">
        <v>25300</v>
      </c>
      <c r="ET79" t="s">
        <v>403</v>
      </c>
      <c r="EU79" t="s">
        <v>403</v>
      </c>
      <c r="EV79" t="s">
        <v>403</v>
      </c>
      <c r="EW79" t="s">
        <v>403</v>
      </c>
      <c r="EX79" t="s">
        <v>403</v>
      </c>
      <c r="EY79" t="s">
        <v>403</v>
      </c>
      <c r="EZ79" t="s">
        <v>403</v>
      </c>
      <c r="FA79" t="s">
        <v>403</v>
      </c>
      <c r="FB79">
        <v>2810</v>
      </c>
      <c r="FC79">
        <v>17900</v>
      </c>
      <c r="FD79">
        <v>23700</v>
      </c>
      <c r="FE79">
        <v>32100</v>
      </c>
      <c r="FF79" t="s">
        <v>403</v>
      </c>
      <c r="FG79" t="s">
        <v>403</v>
      </c>
      <c r="FH79" t="s">
        <v>403</v>
      </c>
      <c r="FI79" t="s">
        <v>403</v>
      </c>
      <c r="FJ79" t="s">
        <v>403</v>
      </c>
      <c r="FK79" t="s">
        <v>403</v>
      </c>
      <c r="FL79" t="s">
        <v>403</v>
      </c>
      <c r="FM79" t="s">
        <v>403</v>
      </c>
      <c r="FN79">
        <v>3045</v>
      </c>
      <c r="FO79">
        <v>19800</v>
      </c>
      <c r="FP79">
        <v>27400</v>
      </c>
      <c r="FQ79">
        <v>39200</v>
      </c>
      <c r="FR79" t="s">
        <v>403</v>
      </c>
      <c r="FS79" t="s">
        <v>403</v>
      </c>
      <c r="FT79" t="s">
        <v>403</v>
      </c>
      <c r="FU79" t="s">
        <v>403</v>
      </c>
      <c r="FV79" t="s">
        <v>403</v>
      </c>
      <c r="FW79" t="s">
        <v>403</v>
      </c>
      <c r="FX79" t="s">
        <v>403</v>
      </c>
      <c r="FY79" t="s">
        <v>403</v>
      </c>
      <c r="FZ79">
        <v>2625</v>
      </c>
      <c r="GA79">
        <v>26400</v>
      </c>
      <c r="GB79">
        <v>40000</v>
      </c>
      <c r="GC79">
        <v>64600</v>
      </c>
      <c r="GD79" t="s">
        <v>403</v>
      </c>
      <c r="GE79" t="s">
        <v>403</v>
      </c>
      <c r="GF79" t="s">
        <v>403</v>
      </c>
      <c r="GG79" t="s">
        <v>403</v>
      </c>
      <c r="GH79" t="s">
        <v>403</v>
      </c>
      <c r="GI79" t="s">
        <v>403</v>
      </c>
      <c r="GJ79" t="s">
        <v>403</v>
      </c>
      <c r="GK79" t="s">
        <v>403</v>
      </c>
      <c r="GL79">
        <v>7225</v>
      </c>
      <c r="GM79">
        <v>12900</v>
      </c>
      <c r="GN79">
        <v>17200</v>
      </c>
      <c r="GO79">
        <v>22300</v>
      </c>
      <c r="GP79" t="s">
        <v>403</v>
      </c>
      <c r="GQ79" t="s">
        <v>403</v>
      </c>
      <c r="GR79" t="s">
        <v>403</v>
      </c>
      <c r="GS79" t="s">
        <v>403</v>
      </c>
      <c r="GT79" t="s">
        <v>403</v>
      </c>
      <c r="GU79" t="s">
        <v>403</v>
      </c>
      <c r="GV79" t="s">
        <v>403</v>
      </c>
      <c r="GW79" t="s">
        <v>403</v>
      </c>
      <c r="GX79">
        <v>8555</v>
      </c>
      <c r="GY79">
        <v>16600</v>
      </c>
      <c r="GZ79">
        <v>21400</v>
      </c>
      <c r="HA79">
        <v>28500</v>
      </c>
      <c r="HB79" t="s">
        <v>403</v>
      </c>
      <c r="HC79" t="s">
        <v>403</v>
      </c>
      <c r="HD79" t="s">
        <v>403</v>
      </c>
      <c r="HE79" t="s">
        <v>403</v>
      </c>
      <c r="HF79" t="s">
        <v>403</v>
      </c>
      <c r="HG79" t="s">
        <v>403</v>
      </c>
      <c r="HH79" t="s">
        <v>403</v>
      </c>
      <c r="HI79" t="s">
        <v>403</v>
      </c>
      <c r="HJ79">
        <v>8280</v>
      </c>
      <c r="HK79">
        <v>18300</v>
      </c>
      <c r="HL79">
        <v>25200</v>
      </c>
      <c r="HM79">
        <v>34600</v>
      </c>
      <c r="HN79" t="s">
        <v>403</v>
      </c>
      <c r="HO79" t="s">
        <v>403</v>
      </c>
      <c r="HP79" t="s">
        <v>403</v>
      </c>
      <c r="HQ79" t="s">
        <v>403</v>
      </c>
      <c r="HR79" t="s">
        <v>403</v>
      </c>
      <c r="HS79" t="s">
        <v>403</v>
      </c>
      <c r="HT79" t="s">
        <v>403</v>
      </c>
      <c r="HU79" t="s">
        <v>403</v>
      </c>
      <c r="HV79">
        <v>7110</v>
      </c>
      <c r="HW79">
        <v>21400</v>
      </c>
      <c r="HX79">
        <v>33400</v>
      </c>
      <c r="HY79">
        <v>50300</v>
      </c>
      <c r="HZ79" t="s">
        <v>403</v>
      </c>
      <c r="IA79" t="s">
        <v>403</v>
      </c>
      <c r="IB79" t="s">
        <v>403</v>
      </c>
      <c r="IC79" t="s">
        <v>403</v>
      </c>
      <c r="ID79" t="s">
        <v>403</v>
      </c>
      <c r="IE79" t="s">
        <v>403</v>
      </c>
      <c r="IF79" t="s">
        <v>403</v>
      </c>
      <c r="IG79" t="s">
        <v>403</v>
      </c>
      <c r="IH79">
        <v>4720</v>
      </c>
      <c r="II79">
        <v>12900</v>
      </c>
      <c r="IJ79">
        <v>17000</v>
      </c>
      <c r="IK79">
        <v>21700</v>
      </c>
      <c r="IL79" t="s">
        <v>403</v>
      </c>
      <c r="IM79" t="s">
        <v>403</v>
      </c>
      <c r="IN79" t="s">
        <v>403</v>
      </c>
      <c r="IO79" t="s">
        <v>403</v>
      </c>
      <c r="IP79" t="s">
        <v>403</v>
      </c>
      <c r="IQ79" t="s">
        <v>403</v>
      </c>
      <c r="IR79" t="s">
        <v>403</v>
      </c>
      <c r="IS79" t="s">
        <v>403</v>
      </c>
      <c r="IT79">
        <v>5490</v>
      </c>
      <c r="IU79">
        <v>16400</v>
      </c>
      <c r="IV79">
        <v>20800</v>
      </c>
      <c r="IW79">
        <v>27300</v>
      </c>
      <c r="IX79" t="s">
        <v>403</v>
      </c>
      <c r="IY79" t="s">
        <v>403</v>
      </c>
      <c r="IZ79" t="s">
        <v>403</v>
      </c>
      <c r="JA79" t="s">
        <v>403</v>
      </c>
      <c r="JB79" t="s">
        <v>403</v>
      </c>
      <c r="JC79" t="s">
        <v>403</v>
      </c>
      <c r="JD79" t="s">
        <v>403</v>
      </c>
      <c r="JE79" t="s">
        <v>403</v>
      </c>
      <c r="JF79">
        <v>5310</v>
      </c>
      <c r="JG79">
        <v>18000</v>
      </c>
      <c r="JH79">
        <v>24200</v>
      </c>
      <c r="JI79">
        <v>32500</v>
      </c>
      <c r="JJ79" t="s">
        <v>403</v>
      </c>
      <c r="JK79" t="s">
        <v>403</v>
      </c>
      <c r="JL79" t="s">
        <v>403</v>
      </c>
      <c r="JM79" t="s">
        <v>403</v>
      </c>
      <c r="JN79" t="s">
        <v>403</v>
      </c>
      <c r="JO79" t="s">
        <v>403</v>
      </c>
      <c r="JP79" t="s">
        <v>403</v>
      </c>
      <c r="JQ79" t="s">
        <v>403</v>
      </c>
      <c r="JR79">
        <v>4525</v>
      </c>
      <c r="JS79">
        <v>19200</v>
      </c>
      <c r="JT79">
        <v>30800</v>
      </c>
      <c r="JU79">
        <v>44600</v>
      </c>
      <c r="JV79" t="s">
        <v>403</v>
      </c>
      <c r="JW79" t="s">
        <v>403</v>
      </c>
      <c r="JX79" t="s">
        <v>403</v>
      </c>
      <c r="JY79" t="s">
        <v>403</v>
      </c>
      <c r="JZ79" t="s">
        <v>403</v>
      </c>
      <c r="KA79" t="s">
        <v>403</v>
      </c>
      <c r="KB79" t="s">
        <v>403</v>
      </c>
      <c r="KC79" t="s">
        <v>403</v>
      </c>
      <c r="KD79">
        <v>2505</v>
      </c>
      <c r="KE79">
        <v>13100</v>
      </c>
      <c r="KF79">
        <v>17700</v>
      </c>
      <c r="KG79">
        <v>24100</v>
      </c>
      <c r="KH79" t="s">
        <v>403</v>
      </c>
      <c r="KI79" t="s">
        <v>403</v>
      </c>
      <c r="KJ79" t="s">
        <v>403</v>
      </c>
      <c r="KK79" t="s">
        <v>403</v>
      </c>
      <c r="KL79" t="s">
        <v>403</v>
      </c>
      <c r="KM79" t="s">
        <v>403</v>
      </c>
      <c r="KN79" t="s">
        <v>403</v>
      </c>
      <c r="KO79" t="s">
        <v>403</v>
      </c>
      <c r="KP79">
        <v>3065</v>
      </c>
      <c r="KQ79">
        <v>17100</v>
      </c>
      <c r="KR79">
        <v>22800</v>
      </c>
      <c r="KS79">
        <v>31300</v>
      </c>
      <c r="KT79" t="s">
        <v>403</v>
      </c>
      <c r="KU79" t="s">
        <v>403</v>
      </c>
      <c r="KV79" t="s">
        <v>403</v>
      </c>
      <c r="KW79" t="s">
        <v>403</v>
      </c>
      <c r="KX79" t="s">
        <v>403</v>
      </c>
      <c r="KY79" t="s">
        <v>403</v>
      </c>
      <c r="KZ79" t="s">
        <v>403</v>
      </c>
      <c r="LA79" t="s">
        <v>403</v>
      </c>
      <c r="LB79">
        <v>2970</v>
      </c>
      <c r="LC79">
        <v>19300</v>
      </c>
      <c r="LD79">
        <v>27400</v>
      </c>
      <c r="LE79">
        <v>38600</v>
      </c>
      <c r="LF79" t="s">
        <v>403</v>
      </c>
      <c r="LG79" t="s">
        <v>403</v>
      </c>
      <c r="LH79" t="s">
        <v>403</v>
      </c>
      <c r="LI79" t="s">
        <v>403</v>
      </c>
      <c r="LJ79" t="s">
        <v>403</v>
      </c>
      <c r="LK79" t="s">
        <v>403</v>
      </c>
      <c r="LL79" t="s">
        <v>403</v>
      </c>
      <c r="LM79" t="s">
        <v>403</v>
      </c>
      <c r="LN79">
        <v>2585</v>
      </c>
      <c r="LO79">
        <v>25800</v>
      </c>
      <c r="LP79">
        <v>39600</v>
      </c>
      <c r="LQ79">
        <v>61500</v>
      </c>
      <c r="LR79" t="s">
        <v>403</v>
      </c>
      <c r="LS79" t="s">
        <v>403</v>
      </c>
      <c r="LT79" t="s">
        <v>403</v>
      </c>
      <c r="LU79" t="s">
        <v>403</v>
      </c>
      <c r="LV79" t="s">
        <v>403</v>
      </c>
      <c r="LW79" t="s">
        <v>403</v>
      </c>
      <c r="LX79" t="s">
        <v>403</v>
      </c>
      <c r="LY79" t="s">
        <v>403</v>
      </c>
      <c r="LZ79">
        <v>7030</v>
      </c>
      <c r="MA79">
        <v>12100</v>
      </c>
      <c r="MB79">
        <v>16200</v>
      </c>
      <c r="MC79">
        <v>21200</v>
      </c>
      <c r="MD79" t="s">
        <v>403</v>
      </c>
      <c r="ME79" t="s">
        <v>403</v>
      </c>
      <c r="MF79" t="s">
        <v>403</v>
      </c>
      <c r="MG79" t="s">
        <v>403</v>
      </c>
      <c r="MH79" t="s">
        <v>403</v>
      </c>
      <c r="MI79" t="s">
        <v>403</v>
      </c>
      <c r="MJ79" t="s">
        <v>403</v>
      </c>
      <c r="MK79" t="s">
        <v>403</v>
      </c>
      <c r="ML79">
        <v>7030</v>
      </c>
      <c r="MM79">
        <v>12100</v>
      </c>
      <c r="MN79">
        <v>16200</v>
      </c>
      <c r="MO79">
        <v>21200</v>
      </c>
      <c r="MP79" t="s">
        <v>403</v>
      </c>
      <c r="MQ79" t="s">
        <v>403</v>
      </c>
      <c r="MR79" t="s">
        <v>403</v>
      </c>
      <c r="MS79" t="s">
        <v>403</v>
      </c>
      <c r="MT79" t="s">
        <v>403</v>
      </c>
      <c r="MU79" t="s">
        <v>403</v>
      </c>
      <c r="MV79" t="s">
        <v>403</v>
      </c>
      <c r="MW79" t="s">
        <v>403</v>
      </c>
      <c r="MX79">
        <v>8270</v>
      </c>
      <c r="MY79">
        <v>16100</v>
      </c>
      <c r="MZ79">
        <v>20800</v>
      </c>
      <c r="NA79">
        <v>27700</v>
      </c>
      <c r="NB79" t="s">
        <v>403</v>
      </c>
      <c r="NC79" t="s">
        <v>403</v>
      </c>
      <c r="ND79" t="s">
        <v>403</v>
      </c>
      <c r="NE79" t="s">
        <v>403</v>
      </c>
      <c r="NF79" t="s">
        <v>403</v>
      </c>
      <c r="NG79" t="s">
        <v>403</v>
      </c>
      <c r="NH79" t="s">
        <v>403</v>
      </c>
      <c r="NI79" t="s">
        <v>403</v>
      </c>
      <c r="NJ79">
        <v>7735</v>
      </c>
      <c r="NK79">
        <v>18200</v>
      </c>
      <c r="NL79">
        <v>25000</v>
      </c>
      <c r="NM79">
        <v>34900</v>
      </c>
      <c r="NN79" t="s">
        <v>403</v>
      </c>
      <c r="NO79" t="s">
        <v>403</v>
      </c>
      <c r="NP79" t="s">
        <v>403</v>
      </c>
      <c r="NQ79" t="s">
        <v>403</v>
      </c>
      <c r="NR79" t="s">
        <v>403</v>
      </c>
      <c r="NS79" t="s">
        <v>403</v>
      </c>
      <c r="NT79" t="s">
        <v>403</v>
      </c>
      <c r="NU79" t="s">
        <v>403</v>
      </c>
      <c r="NV79">
        <v>6465</v>
      </c>
      <c r="NW79">
        <v>21900</v>
      </c>
      <c r="NX79">
        <v>34000</v>
      </c>
      <c r="NY79">
        <v>50200</v>
      </c>
      <c r="NZ79" t="s">
        <v>403</v>
      </c>
      <c r="OA79" t="s">
        <v>403</v>
      </c>
      <c r="OB79" t="s">
        <v>403</v>
      </c>
      <c r="OC79" t="s">
        <v>403</v>
      </c>
      <c r="OD79" t="s">
        <v>403</v>
      </c>
      <c r="OE79" t="s">
        <v>403</v>
      </c>
      <c r="OF79" t="s">
        <v>403</v>
      </c>
      <c r="OG79" t="s">
        <v>403</v>
      </c>
      <c r="OH79">
        <v>4640</v>
      </c>
      <c r="OI79">
        <v>12100</v>
      </c>
      <c r="OJ79">
        <v>16000</v>
      </c>
      <c r="OK79">
        <v>20300</v>
      </c>
      <c r="OL79" t="s">
        <v>403</v>
      </c>
      <c r="OM79" t="s">
        <v>403</v>
      </c>
      <c r="ON79" t="s">
        <v>403</v>
      </c>
      <c r="OO79" t="s">
        <v>403</v>
      </c>
      <c r="OP79" t="s">
        <v>403</v>
      </c>
      <c r="OQ79" t="s">
        <v>403</v>
      </c>
      <c r="OR79" t="s">
        <v>403</v>
      </c>
      <c r="OS79" t="s">
        <v>403</v>
      </c>
      <c r="OT79">
        <v>5320</v>
      </c>
      <c r="OU79">
        <v>16000</v>
      </c>
      <c r="OV79">
        <v>20300</v>
      </c>
      <c r="OW79">
        <v>26400</v>
      </c>
      <c r="OX79" t="s">
        <v>403</v>
      </c>
      <c r="OY79" t="s">
        <v>403</v>
      </c>
      <c r="OZ79" t="s">
        <v>403</v>
      </c>
      <c r="PA79" t="s">
        <v>403</v>
      </c>
      <c r="PB79" t="s">
        <v>403</v>
      </c>
      <c r="PC79" t="s">
        <v>403</v>
      </c>
      <c r="PD79" t="s">
        <v>403</v>
      </c>
      <c r="PE79" t="s">
        <v>403</v>
      </c>
      <c r="PF79">
        <v>4850</v>
      </c>
      <c r="PG79">
        <v>17800</v>
      </c>
      <c r="PH79">
        <v>23900</v>
      </c>
      <c r="PI79">
        <v>32300</v>
      </c>
      <c r="PJ79" t="s">
        <v>403</v>
      </c>
      <c r="PK79" t="s">
        <v>403</v>
      </c>
      <c r="PL79" t="s">
        <v>403</v>
      </c>
      <c r="PM79" t="s">
        <v>403</v>
      </c>
      <c r="PN79" t="s">
        <v>403</v>
      </c>
      <c r="PO79" t="s">
        <v>403</v>
      </c>
      <c r="PP79" t="s">
        <v>403</v>
      </c>
      <c r="PQ79" t="s">
        <v>403</v>
      </c>
      <c r="PR79">
        <v>4120</v>
      </c>
      <c r="PS79">
        <v>19800</v>
      </c>
      <c r="PT79">
        <v>30900</v>
      </c>
      <c r="PU79">
        <v>45100</v>
      </c>
      <c r="PV79" t="s">
        <v>403</v>
      </c>
      <c r="PW79" t="s">
        <v>403</v>
      </c>
      <c r="PX79" t="s">
        <v>403</v>
      </c>
      <c r="PY79" t="s">
        <v>403</v>
      </c>
      <c r="PZ79" t="s">
        <v>403</v>
      </c>
      <c r="QA79" t="s">
        <v>403</v>
      </c>
      <c r="QB79" t="s">
        <v>403</v>
      </c>
      <c r="QC79" t="s">
        <v>403</v>
      </c>
      <c r="QD79">
        <v>2385</v>
      </c>
      <c r="QE79">
        <v>12100</v>
      </c>
      <c r="QF79">
        <v>16800</v>
      </c>
      <c r="QG79">
        <v>22700</v>
      </c>
      <c r="QH79" t="s">
        <v>403</v>
      </c>
      <c r="QI79" t="s">
        <v>403</v>
      </c>
      <c r="QJ79" t="s">
        <v>403</v>
      </c>
      <c r="QK79" t="s">
        <v>403</v>
      </c>
      <c r="QL79" t="s">
        <v>403</v>
      </c>
      <c r="QM79" t="s">
        <v>403</v>
      </c>
      <c r="QN79" t="s">
        <v>403</v>
      </c>
      <c r="QO79" t="s">
        <v>403</v>
      </c>
      <c r="QP79">
        <v>2950</v>
      </c>
      <c r="QQ79">
        <v>16300</v>
      </c>
      <c r="QR79">
        <v>22100</v>
      </c>
      <c r="QS79">
        <v>30400</v>
      </c>
      <c r="QT79" t="s">
        <v>403</v>
      </c>
      <c r="QU79" t="s">
        <v>403</v>
      </c>
      <c r="QV79" t="s">
        <v>403</v>
      </c>
      <c r="QW79" t="s">
        <v>403</v>
      </c>
      <c r="QX79" t="s">
        <v>403</v>
      </c>
      <c r="QY79" t="s">
        <v>403</v>
      </c>
      <c r="QZ79" t="s">
        <v>403</v>
      </c>
      <c r="RA79" t="s">
        <v>403</v>
      </c>
      <c r="RB79">
        <v>3045</v>
      </c>
      <c r="RC79">
        <v>19800</v>
      </c>
      <c r="RD79">
        <v>27400</v>
      </c>
      <c r="RE79">
        <v>39200</v>
      </c>
      <c r="RF79" t="s">
        <v>403</v>
      </c>
      <c r="RG79" t="s">
        <v>403</v>
      </c>
      <c r="RH79" t="s">
        <v>403</v>
      </c>
      <c r="RI79" t="s">
        <v>403</v>
      </c>
      <c r="RJ79" t="s">
        <v>403</v>
      </c>
      <c r="RK79" t="s">
        <v>403</v>
      </c>
      <c r="RL79" t="s">
        <v>403</v>
      </c>
      <c r="RM79" t="s">
        <v>403</v>
      </c>
      <c r="RN79">
        <v>2340</v>
      </c>
      <c r="RO79">
        <v>27300</v>
      </c>
      <c r="RP79">
        <v>39500</v>
      </c>
      <c r="RQ79">
        <v>60900</v>
      </c>
    </row>
    <row r="80" spans="2:485" x14ac:dyDescent="0.45">
      <c r="B80"/>
      <c r="E80" t="s">
        <v>2888</v>
      </c>
      <c r="F80" t="s">
        <v>2889</v>
      </c>
      <c r="G80" t="s">
        <v>2890</v>
      </c>
      <c r="H80" t="s">
        <v>2891</v>
      </c>
      <c r="I80" t="s">
        <v>2892</v>
      </c>
      <c r="J80" t="s">
        <v>2893</v>
      </c>
      <c r="K80" t="s">
        <v>2894</v>
      </c>
      <c r="L80" t="s">
        <v>2895</v>
      </c>
      <c r="M80" t="s">
        <v>2896</v>
      </c>
      <c r="N80" t="s">
        <v>2897</v>
      </c>
      <c r="O80" t="s">
        <v>2898</v>
      </c>
      <c r="P80" t="s">
        <v>2899</v>
      </c>
      <c r="Q80" t="s">
        <v>2900</v>
      </c>
      <c r="R80" t="s">
        <v>2901</v>
      </c>
      <c r="S80" t="s">
        <v>2902</v>
      </c>
      <c r="T80" t="s">
        <v>2903</v>
      </c>
      <c r="U80" t="s">
        <v>2904</v>
      </c>
      <c r="V80" t="s">
        <v>2905</v>
      </c>
      <c r="W80" t="s">
        <v>2906</v>
      </c>
      <c r="X80" t="s">
        <v>2907</v>
      </c>
      <c r="Y80" t="s">
        <v>2908</v>
      </c>
      <c r="Z80" t="s">
        <v>2909</v>
      </c>
      <c r="AA80" t="s">
        <v>2910</v>
      </c>
      <c r="AB80" t="s">
        <v>2911</v>
      </c>
      <c r="AC80" t="s">
        <v>2912</v>
      </c>
      <c r="AD80" t="s">
        <v>2913</v>
      </c>
      <c r="AE80" t="s">
        <v>2914</v>
      </c>
      <c r="AF80" t="s">
        <v>2915</v>
      </c>
      <c r="AG80" t="s">
        <v>2916</v>
      </c>
      <c r="AH80" t="s">
        <v>2917</v>
      </c>
      <c r="AI80" t="s">
        <v>2918</v>
      </c>
      <c r="AJ80" t="s">
        <v>2919</v>
      </c>
      <c r="AK80" t="s">
        <v>2920</v>
      </c>
      <c r="AL80" t="s">
        <v>2921</v>
      </c>
      <c r="AM80" t="s">
        <v>2922</v>
      </c>
      <c r="AN80" t="s">
        <v>2899</v>
      </c>
      <c r="AO80" t="s">
        <v>2923</v>
      </c>
      <c r="AP80">
        <v>3265</v>
      </c>
      <c r="AQ80">
        <v>51.2</v>
      </c>
      <c r="AR80">
        <v>1595</v>
      </c>
      <c r="AS80">
        <v>16.100000000000001</v>
      </c>
      <c r="AT80">
        <v>3.8</v>
      </c>
      <c r="AU80">
        <v>6.5</v>
      </c>
      <c r="AV80">
        <v>9.8000000000000007</v>
      </c>
      <c r="AW80">
        <v>28.9</v>
      </c>
      <c r="AX80">
        <v>190</v>
      </c>
      <c r="AY80">
        <v>14900</v>
      </c>
      <c r="AZ80">
        <v>22900</v>
      </c>
      <c r="BA80">
        <v>34700</v>
      </c>
      <c r="BB80">
        <v>2480</v>
      </c>
      <c r="BC80">
        <v>56.4</v>
      </c>
      <c r="BD80">
        <v>1080</v>
      </c>
      <c r="BE80">
        <v>25.4</v>
      </c>
      <c r="BF80">
        <v>2.1</v>
      </c>
      <c r="BG80">
        <v>10</v>
      </c>
      <c r="BH80">
        <v>11.4</v>
      </c>
      <c r="BI80">
        <v>16.100000000000001</v>
      </c>
      <c r="BJ80">
        <v>215</v>
      </c>
      <c r="BK80">
        <v>19500</v>
      </c>
      <c r="BL80">
        <v>30000</v>
      </c>
      <c r="BM80">
        <v>46200</v>
      </c>
      <c r="BN80">
        <v>1850</v>
      </c>
      <c r="BO80">
        <v>56.1</v>
      </c>
      <c r="BP80">
        <v>815</v>
      </c>
      <c r="BQ80">
        <v>27.5</v>
      </c>
      <c r="BR80">
        <v>1.7</v>
      </c>
      <c r="BS80">
        <v>10.9</v>
      </c>
      <c r="BT80">
        <v>12.8</v>
      </c>
      <c r="BU80">
        <v>14.8</v>
      </c>
      <c r="BV80">
        <v>175</v>
      </c>
      <c r="BW80">
        <v>22800</v>
      </c>
      <c r="BX80">
        <v>35500</v>
      </c>
      <c r="BY80">
        <v>53500</v>
      </c>
      <c r="BZ80">
        <v>1475</v>
      </c>
      <c r="CA80">
        <v>57.3</v>
      </c>
      <c r="CB80">
        <v>630</v>
      </c>
      <c r="CC80">
        <v>25.9</v>
      </c>
      <c r="CD80">
        <v>1.1000000000000001</v>
      </c>
      <c r="CE80">
        <v>14.3</v>
      </c>
      <c r="CF80">
        <v>14.9</v>
      </c>
      <c r="CG80">
        <v>15.6</v>
      </c>
      <c r="CH80">
        <v>170</v>
      </c>
      <c r="CI80">
        <v>19900</v>
      </c>
      <c r="CJ80">
        <v>40200</v>
      </c>
      <c r="CK80">
        <v>74200</v>
      </c>
      <c r="CL80">
        <v>1940</v>
      </c>
      <c r="CM80">
        <v>50.1</v>
      </c>
      <c r="CN80">
        <v>970</v>
      </c>
      <c r="CO80">
        <v>16.3</v>
      </c>
      <c r="CP80">
        <v>4.0999999999999996</v>
      </c>
      <c r="CQ80">
        <v>6.4</v>
      </c>
      <c r="CR80">
        <v>9.6999999999999993</v>
      </c>
      <c r="CS80">
        <v>29.5</v>
      </c>
      <c r="CT80">
        <v>110</v>
      </c>
      <c r="CU80">
        <v>14600</v>
      </c>
      <c r="CV80">
        <v>22900</v>
      </c>
      <c r="CW80">
        <v>31600</v>
      </c>
      <c r="CX80">
        <v>1420</v>
      </c>
      <c r="CY80">
        <v>57.4</v>
      </c>
      <c r="CZ80">
        <v>605</v>
      </c>
      <c r="DA80">
        <v>25.5</v>
      </c>
      <c r="DB80">
        <v>2.1</v>
      </c>
      <c r="DC80">
        <v>9.1999999999999993</v>
      </c>
      <c r="DD80">
        <v>10.6</v>
      </c>
      <c r="DE80">
        <v>15</v>
      </c>
      <c r="DF80">
        <v>115</v>
      </c>
      <c r="DG80">
        <v>19800</v>
      </c>
      <c r="DH80">
        <v>29200</v>
      </c>
      <c r="DI80">
        <v>43500</v>
      </c>
      <c r="DJ80">
        <v>1095</v>
      </c>
      <c r="DK80">
        <v>55.8</v>
      </c>
      <c r="DL80">
        <v>485</v>
      </c>
      <c r="DM80">
        <v>27.6</v>
      </c>
      <c r="DN80">
        <v>1.3</v>
      </c>
      <c r="DO80">
        <v>12</v>
      </c>
      <c r="DP80">
        <v>13.5</v>
      </c>
      <c r="DQ80">
        <v>15.3</v>
      </c>
      <c r="DR80">
        <v>115</v>
      </c>
      <c r="DS80">
        <v>25700</v>
      </c>
      <c r="DT80">
        <v>39000</v>
      </c>
      <c r="DU80">
        <v>62300</v>
      </c>
      <c r="DV80">
        <v>865</v>
      </c>
      <c r="DW80">
        <v>57.7</v>
      </c>
      <c r="DX80">
        <v>365</v>
      </c>
      <c r="DY80">
        <v>26.2</v>
      </c>
      <c r="DZ80">
        <v>1.2</v>
      </c>
      <c r="EA80">
        <v>13.6</v>
      </c>
      <c r="EB80">
        <v>14.3</v>
      </c>
      <c r="EC80">
        <v>15</v>
      </c>
      <c r="ED80">
        <v>95</v>
      </c>
      <c r="EE80">
        <v>23500</v>
      </c>
      <c r="EF80">
        <v>41400</v>
      </c>
      <c r="EG80">
        <v>74000</v>
      </c>
      <c r="EH80">
        <v>1325</v>
      </c>
      <c r="EI80">
        <v>52.8</v>
      </c>
      <c r="EJ80">
        <v>625</v>
      </c>
      <c r="EK80">
        <v>15.7</v>
      </c>
      <c r="EL80">
        <v>3.5</v>
      </c>
      <c r="EM80">
        <v>6.7</v>
      </c>
      <c r="EN80">
        <v>9.9</v>
      </c>
      <c r="EO80">
        <v>28.1</v>
      </c>
      <c r="EP80">
        <v>80</v>
      </c>
      <c r="EQ80">
        <v>14900</v>
      </c>
      <c r="ER80">
        <v>23400</v>
      </c>
      <c r="ES80">
        <v>39000</v>
      </c>
      <c r="ET80">
        <v>1065</v>
      </c>
      <c r="EU80">
        <v>55.1</v>
      </c>
      <c r="EV80">
        <v>475</v>
      </c>
      <c r="EW80">
        <v>25.3</v>
      </c>
      <c r="EX80">
        <v>2.2000000000000002</v>
      </c>
      <c r="EY80">
        <v>11.1</v>
      </c>
      <c r="EZ80">
        <v>12.4</v>
      </c>
      <c r="FA80">
        <v>17.399999999999999</v>
      </c>
      <c r="FB80">
        <v>100</v>
      </c>
      <c r="FC80">
        <v>18900</v>
      </c>
      <c r="FD80">
        <v>30200</v>
      </c>
      <c r="FE80">
        <v>49300</v>
      </c>
      <c r="FF80">
        <v>755</v>
      </c>
      <c r="FG80">
        <v>56.5</v>
      </c>
      <c r="FH80">
        <v>330</v>
      </c>
      <c r="FI80">
        <v>27.3</v>
      </c>
      <c r="FJ80">
        <v>2.2000000000000002</v>
      </c>
      <c r="FK80">
        <v>9.4</v>
      </c>
      <c r="FL80">
        <v>11.8</v>
      </c>
      <c r="FM80">
        <v>14</v>
      </c>
      <c r="FN80">
        <v>60</v>
      </c>
      <c r="FO80">
        <v>14500</v>
      </c>
      <c r="FP80">
        <v>27400</v>
      </c>
      <c r="FQ80">
        <v>51300</v>
      </c>
      <c r="FR80">
        <v>610</v>
      </c>
      <c r="FS80">
        <v>56.9</v>
      </c>
      <c r="FT80">
        <v>265</v>
      </c>
      <c r="FU80">
        <v>25.6</v>
      </c>
      <c r="FV80">
        <v>1</v>
      </c>
      <c r="FW80">
        <v>15.4</v>
      </c>
      <c r="FX80">
        <v>15.7</v>
      </c>
      <c r="FY80">
        <v>16.5</v>
      </c>
      <c r="FZ80">
        <v>75</v>
      </c>
      <c r="GA80">
        <v>18200</v>
      </c>
      <c r="GB80">
        <v>32100</v>
      </c>
      <c r="GC80">
        <v>74600</v>
      </c>
      <c r="GD80">
        <v>2930</v>
      </c>
      <c r="GE80">
        <v>49.9</v>
      </c>
      <c r="GF80">
        <v>1465</v>
      </c>
      <c r="GG80">
        <v>15.3</v>
      </c>
      <c r="GH80">
        <v>3.3</v>
      </c>
      <c r="GI80">
        <v>7.3</v>
      </c>
      <c r="GJ80">
        <v>10.7</v>
      </c>
      <c r="GK80">
        <v>31.5</v>
      </c>
      <c r="GL80">
        <v>180</v>
      </c>
      <c r="GM80">
        <v>12500</v>
      </c>
      <c r="GN80">
        <v>23200</v>
      </c>
      <c r="GO80">
        <v>34000</v>
      </c>
      <c r="GP80">
        <v>2120</v>
      </c>
      <c r="GQ80">
        <v>57.6</v>
      </c>
      <c r="GR80">
        <v>895</v>
      </c>
      <c r="GS80">
        <v>23.8</v>
      </c>
      <c r="GT80">
        <v>2.6</v>
      </c>
      <c r="GU80">
        <v>10.6</v>
      </c>
      <c r="GV80">
        <v>11.9</v>
      </c>
      <c r="GW80">
        <v>15.9</v>
      </c>
      <c r="GX80">
        <v>190</v>
      </c>
      <c r="GY80">
        <v>16700</v>
      </c>
      <c r="GZ80">
        <v>26700</v>
      </c>
      <c r="HA80">
        <v>47500</v>
      </c>
      <c r="HB80">
        <v>1720</v>
      </c>
      <c r="HC80">
        <v>56.1</v>
      </c>
      <c r="HD80">
        <v>755</v>
      </c>
      <c r="HE80">
        <v>24.7</v>
      </c>
      <c r="HF80">
        <v>2.2999999999999998</v>
      </c>
      <c r="HG80">
        <v>13</v>
      </c>
      <c r="HH80">
        <v>15</v>
      </c>
      <c r="HI80">
        <v>16.899999999999999</v>
      </c>
      <c r="HJ80">
        <v>205</v>
      </c>
      <c r="HK80">
        <v>16900</v>
      </c>
      <c r="HL80">
        <v>28500</v>
      </c>
      <c r="HM80">
        <v>49400</v>
      </c>
      <c r="HN80">
        <v>1190</v>
      </c>
      <c r="HO80">
        <v>60.5</v>
      </c>
      <c r="HP80">
        <v>470</v>
      </c>
      <c r="HQ80">
        <v>24.2</v>
      </c>
      <c r="HR80">
        <v>1.1000000000000001</v>
      </c>
      <c r="HS80">
        <v>13</v>
      </c>
      <c r="HT80">
        <v>13.6</v>
      </c>
      <c r="HU80">
        <v>14.2</v>
      </c>
      <c r="HV80">
        <v>120</v>
      </c>
      <c r="HW80">
        <v>20000</v>
      </c>
      <c r="HX80">
        <v>46700</v>
      </c>
      <c r="HY80">
        <v>87500</v>
      </c>
      <c r="HZ80">
        <v>1670</v>
      </c>
      <c r="IA80">
        <v>49.8</v>
      </c>
      <c r="IB80">
        <v>840</v>
      </c>
      <c r="IC80">
        <v>15.9</v>
      </c>
      <c r="ID80">
        <v>3.5</v>
      </c>
      <c r="IE80">
        <v>7.3</v>
      </c>
      <c r="IF80">
        <v>10.6</v>
      </c>
      <c r="IG80">
        <v>30.8</v>
      </c>
      <c r="IH80">
        <v>110</v>
      </c>
      <c r="II80">
        <v>13700</v>
      </c>
      <c r="IJ80">
        <v>25000</v>
      </c>
      <c r="IK80">
        <v>34200</v>
      </c>
      <c r="IL80">
        <v>1220</v>
      </c>
      <c r="IM80">
        <v>56.5</v>
      </c>
      <c r="IN80">
        <v>530</v>
      </c>
      <c r="IO80">
        <v>24.6</v>
      </c>
      <c r="IP80">
        <v>2.4</v>
      </c>
      <c r="IQ80">
        <v>10.9</v>
      </c>
      <c r="IR80">
        <v>12</v>
      </c>
      <c r="IS80">
        <v>16.5</v>
      </c>
      <c r="IT80">
        <v>110</v>
      </c>
      <c r="IU80">
        <v>15800</v>
      </c>
      <c r="IV80">
        <v>26900</v>
      </c>
      <c r="IW80">
        <v>45000</v>
      </c>
      <c r="IX80">
        <v>990</v>
      </c>
      <c r="IY80">
        <v>53.9</v>
      </c>
      <c r="IZ80">
        <v>455</v>
      </c>
      <c r="JA80">
        <v>27.3</v>
      </c>
      <c r="JB80">
        <v>2.4</v>
      </c>
      <c r="JC80">
        <v>13.1</v>
      </c>
      <c r="JD80">
        <v>14.5</v>
      </c>
      <c r="JE80">
        <v>16.399999999999999</v>
      </c>
      <c r="JF80">
        <v>115</v>
      </c>
      <c r="JG80">
        <v>18900</v>
      </c>
      <c r="JH80">
        <v>32400</v>
      </c>
      <c r="JI80">
        <v>51400</v>
      </c>
      <c r="JJ80">
        <v>680</v>
      </c>
      <c r="JK80">
        <v>60.2</v>
      </c>
      <c r="JL80">
        <v>270</v>
      </c>
      <c r="JM80">
        <v>24.1</v>
      </c>
      <c r="JN80">
        <v>1.3</v>
      </c>
      <c r="JO80">
        <v>13.1</v>
      </c>
      <c r="JP80">
        <v>13.4</v>
      </c>
      <c r="JQ80">
        <v>14.3</v>
      </c>
      <c r="JR80">
        <v>70</v>
      </c>
      <c r="JS80">
        <v>26100</v>
      </c>
      <c r="JT80">
        <v>44600</v>
      </c>
      <c r="JU80">
        <v>79900</v>
      </c>
      <c r="JV80">
        <v>1260</v>
      </c>
      <c r="JW80">
        <v>50</v>
      </c>
      <c r="JX80">
        <v>630</v>
      </c>
      <c r="JY80">
        <v>14.6</v>
      </c>
      <c r="JZ80">
        <v>3.1</v>
      </c>
      <c r="KA80">
        <v>7.3</v>
      </c>
      <c r="KB80">
        <v>10.8</v>
      </c>
      <c r="KC80">
        <v>32.299999999999997</v>
      </c>
      <c r="KD80">
        <v>75</v>
      </c>
      <c r="KE80">
        <v>12000</v>
      </c>
      <c r="KF80">
        <v>18200</v>
      </c>
      <c r="KG80">
        <v>30200</v>
      </c>
      <c r="KH80">
        <v>895</v>
      </c>
      <c r="KI80">
        <v>59.2</v>
      </c>
      <c r="KJ80">
        <v>365</v>
      </c>
      <c r="KK80">
        <v>22.7</v>
      </c>
      <c r="KL80">
        <v>2.9</v>
      </c>
      <c r="KM80">
        <v>10.199999999999999</v>
      </c>
      <c r="KN80">
        <v>11.7</v>
      </c>
      <c r="KO80">
        <v>15.2</v>
      </c>
      <c r="KP80">
        <v>80</v>
      </c>
      <c r="KQ80">
        <v>17600</v>
      </c>
      <c r="KR80">
        <v>26700</v>
      </c>
      <c r="KS80">
        <v>49500</v>
      </c>
      <c r="KT80">
        <v>730</v>
      </c>
      <c r="KU80">
        <v>59.1</v>
      </c>
      <c r="KV80">
        <v>300</v>
      </c>
      <c r="KW80">
        <v>21.2</v>
      </c>
      <c r="KX80">
        <v>2.1</v>
      </c>
      <c r="KY80">
        <v>12.9</v>
      </c>
      <c r="KZ80">
        <v>15.5</v>
      </c>
      <c r="LA80">
        <v>17.7</v>
      </c>
      <c r="LB80">
        <v>85</v>
      </c>
      <c r="LC80">
        <v>11600</v>
      </c>
      <c r="LD80">
        <v>21700</v>
      </c>
      <c r="LE80">
        <v>43000</v>
      </c>
      <c r="LF80">
        <v>505</v>
      </c>
      <c r="LG80">
        <v>60.8</v>
      </c>
      <c r="LH80">
        <v>200</v>
      </c>
      <c r="LI80">
        <v>24.4</v>
      </c>
      <c r="LJ80">
        <v>0.7</v>
      </c>
      <c r="LK80">
        <v>13</v>
      </c>
      <c r="LL80">
        <v>13.9</v>
      </c>
      <c r="LM80">
        <v>14.1</v>
      </c>
      <c r="LN80">
        <v>55</v>
      </c>
      <c r="LO80">
        <v>11900</v>
      </c>
      <c r="LP80">
        <v>46800</v>
      </c>
      <c r="LQ80">
        <v>103300</v>
      </c>
      <c r="LR80">
        <v>2480</v>
      </c>
      <c r="LS80">
        <v>48.3</v>
      </c>
      <c r="LT80">
        <v>1285</v>
      </c>
      <c r="LU80">
        <v>18.3</v>
      </c>
      <c r="LV80">
        <v>3.8</v>
      </c>
      <c r="LW80">
        <v>7.6</v>
      </c>
      <c r="LX80">
        <v>10.8</v>
      </c>
      <c r="LY80">
        <v>29.6</v>
      </c>
      <c r="LZ80">
        <v>145</v>
      </c>
      <c r="MA80">
        <v>11300</v>
      </c>
      <c r="MB80">
        <v>20100</v>
      </c>
      <c r="MC80">
        <v>31500</v>
      </c>
      <c r="MD80">
        <v>2480</v>
      </c>
      <c r="ME80">
        <v>48.3</v>
      </c>
      <c r="MF80">
        <v>1285</v>
      </c>
      <c r="MG80">
        <v>18.3</v>
      </c>
      <c r="MH80">
        <v>3.8</v>
      </c>
      <c r="MI80">
        <v>7.6</v>
      </c>
      <c r="MJ80">
        <v>10.8</v>
      </c>
      <c r="MK80">
        <v>29.6</v>
      </c>
      <c r="ML80">
        <v>145</v>
      </c>
      <c r="MM80">
        <v>11300</v>
      </c>
      <c r="MN80">
        <v>20100</v>
      </c>
      <c r="MO80">
        <v>31500</v>
      </c>
      <c r="MP80">
        <v>1850</v>
      </c>
      <c r="MQ80">
        <v>54.8</v>
      </c>
      <c r="MR80">
        <v>835</v>
      </c>
      <c r="MS80">
        <v>23.6</v>
      </c>
      <c r="MT80">
        <v>3.2</v>
      </c>
      <c r="MU80">
        <v>11</v>
      </c>
      <c r="MV80">
        <v>13.5</v>
      </c>
      <c r="MW80">
        <v>18.399999999999999</v>
      </c>
      <c r="MX80">
        <v>175</v>
      </c>
      <c r="MY80">
        <v>17600</v>
      </c>
      <c r="MZ80">
        <v>26700</v>
      </c>
      <c r="NA80">
        <v>38600</v>
      </c>
      <c r="NB80">
        <v>1740</v>
      </c>
      <c r="NC80">
        <v>54.8</v>
      </c>
      <c r="ND80">
        <v>785</v>
      </c>
      <c r="NE80">
        <v>26.3</v>
      </c>
      <c r="NF80">
        <v>2.4</v>
      </c>
      <c r="NG80">
        <v>12.4</v>
      </c>
      <c r="NH80">
        <v>14.2</v>
      </c>
      <c r="NI80">
        <v>16.600000000000001</v>
      </c>
      <c r="NJ80">
        <v>185</v>
      </c>
      <c r="NK80">
        <v>19300</v>
      </c>
      <c r="NL80">
        <v>32900</v>
      </c>
      <c r="NM80">
        <v>54500</v>
      </c>
      <c r="NN80">
        <v>1240</v>
      </c>
      <c r="NO80">
        <v>62.2</v>
      </c>
      <c r="NP80">
        <v>470</v>
      </c>
      <c r="NQ80">
        <v>21.5</v>
      </c>
      <c r="NR80">
        <v>1.3</v>
      </c>
      <c r="NS80">
        <v>13.5</v>
      </c>
      <c r="NT80">
        <v>14.1</v>
      </c>
      <c r="NU80">
        <v>15</v>
      </c>
      <c r="NV80">
        <v>140</v>
      </c>
      <c r="NW80">
        <v>19100</v>
      </c>
      <c r="NX80">
        <v>35700</v>
      </c>
      <c r="NY80">
        <v>80000</v>
      </c>
      <c r="NZ80">
        <v>1420</v>
      </c>
      <c r="OA80">
        <v>49.1</v>
      </c>
      <c r="OB80">
        <v>720</v>
      </c>
      <c r="OC80">
        <v>17.899999999999999</v>
      </c>
      <c r="OD80">
        <v>4.2</v>
      </c>
      <c r="OE80">
        <v>7.2</v>
      </c>
      <c r="OF80">
        <v>9.8000000000000007</v>
      </c>
      <c r="OG80">
        <v>28.8</v>
      </c>
      <c r="OH80">
        <v>75</v>
      </c>
      <c r="OI80">
        <v>9500</v>
      </c>
      <c r="OJ80">
        <v>19100</v>
      </c>
      <c r="OK80">
        <v>28300</v>
      </c>
      <c r="OL80">
        <v>1095</v>
      </c>
      <c r="OM80">
        <v>54.5</v>
      </c>
      <c r="ON80">
        <v>500</v>
      </c>
      <c r="OO80">
        <v>23.7</v>
      </c>
      <c r="OP80">
        <v>3.3</v>
      </c>
      <c r="OQ80">
        <v>11.6</v>
      </c>
      <c r="OR80">
        <v>13.7</v>
      </c>
      <c r="OS80">
        <v>18.600000000000001</v>
      </c>
      <c r="OT80">
        <v>110</v>
      </c>
      <c r="OU80">
        <v>18600</v>
      </c>
      <c r="OV80">
        <v>29000</v>
      </c>
      <c r="OW80">
        <v>40600</v>
      </c>
      <c r="OX80">
        <v>1020</v>
      </c>
      <c r="OY80">
        <v>52.7</v>
      </c>
      <c r="OZ80">
        <v>480</v>
      </c>
      <c r="PA80">
        <v>28.3</v>
      </c>
      <c r="PB80">
        <v>2.7</v>
      </c>
      <c r="PC80">
        <v>12.4</v>
      </c>
      <c r="PD80">
        <v>14.1</v>
      </c>
      <c r="PE80">
        <v>16.3</v>
      </c>
      <c r="PF80">
        <v>105</v>
      </c>
      <c r="PG80">
        <v>20600</v>
      </c>
      <c r="PH80">
        <v>33700</v>
      </c>
      <c r="PI80">
        <v>54000</v>
      </c>
      <c r="PJ80">
        <v>720</v>
      </c>
      <c r="PK80">
        <v>62.6</v>
      </c>
      <c r="PL80">
        <v>270</v>
      </c>
      <c r="PM80">
        <v>20.8</v>
      </c>
      <c r="PN80">
        <v>1.5</v>
      </c>
      <c r="PO80">
        <v>13.3</v>
      </c>
      <c r="PP80">
        <v>14.2</v>
      </c>
      <c r="PQ80">
        <v>15</v>
      </c>
      <c r="PR80">
        <v>75</v>
      </c>
      <c r="PS80">
        <v>19900</v>
      </c>
      <c r="PT80">
        <v>44800</v>
      </c>
      <c r="PU80">
        <v>75100</v>
      </c>
      <c r="PV80">
        <v>1065</v>
      </c>
      <c r="PW80">
        <v>47.2</v>
      </c>
      <c r="PX80">
        <v>560</v>
      </c>
      <c r="PY80">
        <v>18.8</v>
      </c>
      <c r="PZ80">
        <v>3.3</v>
      </c>
      <c r="QA80">
        <v>8.1999999999999993</v>
      </c>
      <c r="QB80">
        <v>12.3</v>
      </c>
      <c r="QC80">
        <v>30.6</v>
      </c>
      <c r="QD80">
        <v>65</v>
      </c>
      <c r="QE80">
        <v>13500</v>
      </c>
      <c r="QF80">
        <v>21400</v>
      </c>
      <c r="QG80">
        <v>37600</v>
      </c>
      <c r="QH80">
        <v>755</v>
      </c>
      <c r="QI80">
        <v>55.3</v>
      </c>
      <c r="QJ80">
        <v>335</v>
      </c>
      <c r="QK80">
        <v>23.4</v>
      </c>
      <c r="QL80">
        <v>3</v>
      </c>
      <c r="QM80">
        <v>10.199999999999999</v>
      </c>
      <c r="QN80">
        <v>13.3</v>
      </c>
      <c r="QO80">
        <v>18.3</v>
      </c>
      <c r="QP80">
        <v>65</v>
      </c>
      <c r="QQ80">
        <v>12400</v>
      </c>
      <c r="QR80">
        <v>22800</v>
      </c>
      <c r="QS80">
        <v>35700</v>
      </c>
      <c r="QT80">
        <v>755</v>
      </c>
      <c r="QU80">
        <v>56.5</v>
      </c>
      <c r="QV80">
        <v>330</v>
      </c>
      <c r="QW80">
        <v>27.3</v>
      </c>
      <c r="QX80">
        <v>2.2000000000000002</v>
      </c>
      <c r="QY80">
        <v>9.4</v>
      </c>
      <c r="QZ80">
        <v>11.8</v>
      </c>
      <c r="RA80">
        <v>14</v>
      </c>
      <c r="RB80">
        <v>60</v>
      </c>
      <c r="RC80">
        <v>14500</v>
      </c>
      <c r="RD80">
        <v>27400</v>
      </c>
      <c r="RE80">
        <v>51300</v>
      </c>
      <c r="RF80">
        <v>520</v>
      </c>
      <c r="RG80">
        <v>61.6</v>
      </c>
      <c r="RH80">
        <v>200</v>
      </c>
      <c r="RI80">
        <v>22.4</v>
      </c>
      <c r="RJ80">
        <v>1.1000000000000001</v>
      </c>
      <c r="RK80">
        <v>13.7</v>
      </c>
      <c r="RL80">
        <v>14.1</v>
      </c>
      <c r="RM80">
        <v>15</v>
      </c>
      <c r="RN80">
        <v>60</v>
      </c>
      <c r="RO80">
        <v>18800</v>
      </c>
      <c r="RP80">
        <v>30600</v>
      </c>
      <c r="RQ80">
        <v>81300</v>
      </c>
    </row>
    <row r="81" spans="2:485" x14ac:dyDescent="0.45">
      <c r="B81"/>
      <c r="E81" t="s">
        <v>2924</v>
      </c>
      <c r="F81" t="s">
        <v>2925</v>
      </c>
      <c r="G81" t="s">
        <v>2926</v>
      </c>
      <c r="H81" t="s">
        <v>2927</v>
      </c>
      <c r="I81" t="s">
        <v>2928</v>
      </c>
      <c r="J81" t="s">
        <v>2929</v>
      </c>
      <c r="K81" t="s">
        <v>2930</v>
      </c>
      <c r="L81" t="s">
        <v>2931</v>
      </c>
      <c r="M81" t="s">
        <v>2932</v>
      </c>
      <c r="N81" t="s">
        <v>2933</v>
      </c>
      <c r="O81" t="s">
        <v>2934</v>
      </c>
      <c r="P81" t="s">
        <v>2935</v>
      </c>
      <c r="Q81" t="s">
        <v>2936</v>
      </c>
      <c r="R81" t="s">
        <v>2937</v>
      </c>
      <c r="S81" t="s">
        <v>2938</v>
      </c>
      <c r="T81" t="s">
        <v>2939</v>
      </c>
      <c r="U81" t="s">
        <v>2940</v>
      </c>
      <c r="V81" t="s">
        <v>2941</v>
      </c>
      <c r="W81" t="s">
        <v>2942</v>
      </c>
      <c r="X81" t="s">
        <v>2943</v>
      </c>
      <c r="Y81" t="s">
        <v>2944</v>
      </c>
      <c r="Z81" t="s">
        <v>2945</v>
      </c>
      <c r="AA81" t="s">
        <v>2946</v>
      </c>
      <c r="AB81" t="s">
        <v>2947</v>
      </c>
      <c r="AC81" t="s">
        <v>2948</v>
      </c>
      <c r="AD81" t="s">
        <v>2949</v>
      </c>
      <c r="AE81" t="s">
        <v>2950</v>
      </c>
      <c r="AF81" t="s">
        <v>2951</v>
      </c>
      <c r="AG81" t="s">
        <v>2952</v>
      </c>
      <c r="AH81" t="s">
        <v>2953</v>
      </c>
      <c r="AI81" t="s">
        <v>2954</v>
      </c>
      <c r="AJ81" t="s">
        <v>2955</v>
      </c>
      <c r="AK81" t="s">
        <v>2956</v>
      </c>
      <c r="AL81" t="s">
        <v>2957</v>
      </c>
      <c r="AM81" t="s">
        <v>2958</v>
      </c>
      <c r="AN81" t="s">
        <v>2935</v>
      </c>
      <c r="AO81" t="s">
        <v>2959</v>
      </c>
      <c r="AP81">
        <v>3865</v>
      </c>
      <c r="AQ81">
        <v>30.5</v>
      </c>
      <c r="AR81">
        <v>2685</v>
      </c>
      <c r="AS81">
        <v>18.600000000000001</v>
      </c>
      <c r="AT81">
        <v>6.5</v>
      </c>
      <c r="AU81">
        <v>28.9</v>
      </c>
      <c r="AV81">
        <v>33.4</v>
      </c>
      <c r="AW81">
        <v>44.3</v>
      </c>
      <c r="AX81">
        <v>1050</v>
      </c>
      <c r="AY81">
        <v>17700</v>
      </c>
      <c r="AZ81">
        <v>22700</v>
      </c>
      <c r="BA81">
        <v>28600</v>
      </c>
      <c r="BB81">
        <v>4065</v>
      </c>
      <c r="BC81">
        <v>37.1</v>
      </c>
      <c r="BD81">
        <v>2560</v>
      </c>
      <c r="BE81">
        <v>26</v>
      </c>
      <c r="BF81">
        <v>4.9000000000000004</v>
      </c>
      <c r="BG81">
        <v>28.9</v>
      </c>
      <c r="BH81">
        <v>30.6</v>
      </c>
      <c r="BI81">
        <v>32</v>
      </c>
      <c r="BJ81">
        <v>1120</v>
      </c>
      <c r="BK81">
        <v>19800</v>
      </c>
      <c r="BL81">
        <v>26000</v>
      </c>
      <c r="BM81">
        <v>34900</v>
      </c>
      <c r="BN81">
        <v>4620</v>
      </c>
      <c r="BO81">
        <v>48.3</v>
      </c>
      <c r="BP81">
        <v>2385</v>
      </c>
      <c r="BQ81">
        <v>25.3</v>
      </c>
      <c r="BR81">
        <v>2.9</v>
      </c>
      <c r="BS81">
        <v>21.9</v>
      </c>
      <c r="BT81">
        <v>22.8</v>
      </c>
      <c r="BU81">
        <v>23.5</v>
      </c>
      <c r="BV81">
        <v>950</v>
      </c>
      <c r="BW81">
        <v>21200</v>
      </c>
      <c r="BX81">
        <v>30300</v>
      </c>
      <c r="BY81">
        <v>44300</v>
      </c>
      <c r="BZ81">
        <v>3270</v>
      </c>
      <c r="CA81">
        <v>65.599999999999994</v>
      </c>
      <c r="CB81">
        <v>1120</v>
      </c>
      <c r="CC81">
        <v>20.7</v>
      </c>
      <c r="CD81">
        <v>1.4</v>
      </c>
      <c r="CE81">
        <v>11.6</v>
      </c>
      <c r="CF81">
        <v>11.9</v>
      </c>
      <c r="CG81">
        <v>12.2</v>
      </c>
      <c r="CH81">
        <v>325</v>
      </c>
      <c r="CI81">
        <v>25400</v>
      </c>
      <c r="CJ81">
        <v>40800</v>
      </c>
      <c r="CK81">
        <v>67800</v>
      </c>
      <c r="CL81">
        <v>2115</v>
      </c>
      <c r="CM81">
        <v>26.4</v>
      </c>
      <c r="CN81">
        <v>1555</v>
      </c>
      <c r="CO81">
        <v>18.5</v>
      </c>
      <c r="CP81">
        <v>7.2</v>
      </c>
      <c r="CQ81">
        <v>32.9</v>
      </c>
      <c r="CR81">
        <v>38.200000000000003</v>
      </c>
      <c r="CS81">
        <v>47.9</v>
      </c>
      <c r="CT81">
        <v>645</v>
      </c>
      <c r="CU81">
        <v>17700</v>
      </c>
      <c r="CV81">
        <v>22200</v>
      </c>
      <c r="CW81">
        <v>27000</v>
      </c>
      <c r="CX81">
        <v>2140</v>
      </c>
      <c r="CY81">
        <v>32</v>
      </c>
      <c r="CZ81">
        <v>1455</v>
      </c>
      <c r="DA81">
        <v>25.9</v>
      </c>
      <c r="DB81">
        <v>5.6</v>
      </c>
      <c r="DC81">
        <v>33.4</v>
      </c>
      <c r="DD81">
        <v>35.1</v>
      </c>
      <c r="DE81">
        <v>36.5</v>
      </c>
      <c r="DF81">
        <v>685</v>
      </c>
      <c r="DG81">
        <v>19500</v>
      </c>
      <c r="DH81">
        <v>25000</v>
      </c>
      <c r="DI81">
        <v>32200</v>
      </c>
      <c r="DJ81">
        <v>2520</v>
      </c>
      <c r="DK81">
        <v>43.4</v>
      </c>
      <c r="DL81">
        <v>1425</v>
      </c>
      <c r="DM81">
        <v>26</v>
      </c>
      <c r="DN81">
        <v>3.3</v>
      </c>
      <c r="DO81">
        <v>25.5</v>
      </c>
      <c r="DP81">
        <v>26.7</v>
      </c>
      <c r="DQ81">
        <v>27.2</v>
      </c>
      <c r="DR81">
        <v>605</v>
      </c>
      <c r="DS81">
        <v>20400</v>
      </c>
      <c r="DT81">
        <v>28400</v>
      </c>
      <c r="DU81">
        <v>39400</v>
      </c>
      <c r="DV81">
        <v>1710</v>
      </c>
      <c r="DW81">
        <v>64.900000000000006</v>
      </c>
      <c r="DX81">
        <v>600</v>
      </c>
      <c r="DY81">
        <v>20.3</v>
      </c>
      <c r="DZ81">
        <v>1.8</v>
      </c>
      <c r="EA81">
        <v>12.4</v>
      </c>
      <c r="EB81">
        <v>12.7</v>
      </c>
      <c r="EC81">
        <v>13.1</v>
      </c>
      <c r="ED81">
        <v>180</v>
      </c>
      <c r="EE81">
        <v>22400</v>
      </c>
      <c r="EF81">
        <v>34500</v>
      </c>
      <c r="EG81">
        <v>53900</v>
      </c>
      <c r="EH81">
        <v>1750</v>
      </c>
      <c r="EI81">
        <v>35.5</v>
      </c>
      <c r="EJ81">
        <v>1130</v>
      </c>
      <c r="EK81">
        <v>18.7</v>
      </c>
      <c r="EL81">
        <v>5.8</v>
      </c>
      <c r="EM81">
        <v>24</v>
      </c>
      <c r="EN81">
        <v>27.6</v>
      </c>
      <c r="EO81">
        <v>40</v>
      </c>
      <c r="EP81">
        <v>400</v>
      </c>
      <c r="EQ81">
        <v>17500</v>
      </c>
      <c r="ER81">
        <v>24100</v>
      </c>
      <c r="ES81">
        <v>31300</v>
      </c>
      <c r="ET81">
        <v>1925</v>
      </c>
      <c r="EU81">
        <v>42.8</v>
      </c>
      <c r="EV81">
        <v>1100</v>
      </c>
      <c r="EW81">
        <v>26.1</v>
      </c>
      <c r="EX81">
        <v>4.2</v>
      </c>
      <c r="EY81">
        <v>24</v>
      </c>
      <c r="EZ81">
        <v>25.4</v>
      </c>
      <c r="FA81">
        <v>27</v>
      </c>
      <c r="FB81">
        <v>435</v>
      </c>
      <c r="FC81">
        <v>20400</v>
      </c>
      <c r="FD81">
        <v>28100</v>
      </c>
      <c r="FE81">
        <v>38900</v>
      </c>
      <c r="FF81">
        <v>2100</v>
      </c>
      <c r="FG81">
        <v>54.2</v>
      </c>
      <c r="FH81">
        <v>965</v>
      </c>
      <c r="FI81">
        <v>24.4</v>
      </c>
      <c r="FJ81">
        <v>2.2999999999999998</v>
      </c>
      <c r="FK81">
        <v>17.5</v>
      </c>
      <c r="FL81">
        <v>18.2</v>
      </c>
      <c r="FM81">
        <v>19.100000000000001</v>
      </c>
      <c r="FN81">
        <v>345</v>
      </c>
      <c r="FO81">
        <v>23100</v>
      </c>
      <c r="FP81">
        <v>35500</v>
      </c>
      <c r="FQ81">
        <v>53400</v>
      </c>
      <c r="FR81">
        <v>1560</v>
      </c>
      <c r="FS81">
        <v>66.5</v>
      </c>
      <c r="FT81">
        <v>520</v>
      </c>
      <c r="FU81">
        <v>21.2</v>
      </c>
      <c r="FV81">
        <v>1</v>
      </c>
      <c r="FW81">
        <v>10.9</v>
      </c>
      <c r="FX81">
        <v>11.1</v>
      </c>
      <c r="FY81">
        <v>11.3</v>
      </c>
      <c r="FZ81">
        <v>150</v>
      </c>
      <c r="GA81">
        <v>29700</v>
      </c>
      <c r="GB81">
        <v>54900</v>
      </c>
      <c r="GC81">
        <v>88700</v>
      </c>
      <c r="GD81">
        <v>4350</v>
      </c>
      <c r="GE81">
        <v>30.6</v>
      </c>
      <c r="GF81">
        <v>3020</v>
      </c>
      <c r="GG81">
        <v>18.399999999999999</v>
      </c>
      <c r="GH81">
        <v>6.2</v>
      </c>
      <c r="GI81">
        <v>28.3</v>
      </c>
      <c r="GJ81">
        <v>33.9</v>
      </c>
      <c r="GK81">
        <v>44.8</v>
      </c>
      <c r="GL81">
        <v>1155</v>
      </c>
      <c r="GM81">
        <v>16200</v>
      </c>
      <c r="GN81">
        <v>21100</v>
      </c>
      <c r="GO81">
        <v>26600</v>
      </c>
      <c r="GP81">
        <v>4520</v>
      </c>
      <c r="GQ81">
        <v>42.9</v>
      </c>
      <c r="GR81">
        <v>2580</v>
      </c>
      <c r="GS81">
        <v>22.8</v>
      </c>
      <c r="GT81">
        <v>4.0999999999999996</v>
      </c>
      <c r="GU81">
        <v>27</v>
      </c>
      <c r="GV81">
        <v>28.7</v>
      </c>
      <c r="GW81">
        <v>30.2</v>
      </c>
      <c r="GX81">
        <v>1145</v>
      </c>
      <c r="GY81">
        <v>19300</v>
      </c>
      <c r="GZ81">
        <v>25400</v>
      </c>
      <c r="HA81">
        <v>34200</v>
      </c>
      <c r="HB81">
        <v>4440</v>
      </c>
      <c r="HC81">
        <v>49.3</v>
      </c>
      <c r="HD81">
        <v>2250</v>
      </c>
      <c r="HE81">
        <v>25.8</v>
      </c>
      <c r="HF81">
        <v>2.8</v>
      </c>
      <c r="HG81">
        <v>20.7</v>
      </c>
      <c r="HH81">
        <v>21.7</v>
      </c>
      <c r="HI81">
        <v>22.2</v>
      </c>
      <c r="HJ81">
        <v>855</v>
      </c>
      <c r="HK81">
        <v>20900</v>
      </c>
      <c r="HL81">
        <v>29800</v>
      </c>
      <c r="HM81">
        <v>43600</v>
      </c>
      <c r="HN81">
        <v>2970</v>
      </c>
      <c r="HO81">
        <v>65.7</v>
      </c>
      <c r="HP81">
        <v>1020</v>
      </c>
      <c r="HQ81">
        <v>20.5</v>
      </c>
      <c r="HR81">
        <v>1.2</v>
      </c>
      <c r="HS81">
        <v>12</v>
      </c>
      <c r="HT81">
        <v>12.3</v>
      </c>
      <c r="HU81">
        <v>12.6</v>
      </c>
      <c r="HV81">
        <v>295</v>
      </c>
      <c r="HW81">
        <v>24000</v>
      </c>
      <c r="HX81">
        <v>38500</v>
      </c>
      <c r="HY81">
        <v>63000</v>
      </c>
      <c r="HZ81">
        <v>2345</v>
      </c>
      <c r="IA81">
        <v>26.6</v>
      </c>
      <c r="IB81">
        <v>1720</v>
      </c>
      <c r="IC81">
        <v>17.600000000000001</v>
      </c>
      <c r="ID81">
        <v>6.6</v>
      </c>
      <c r="IE81">
        <v>33.799999999999997</v>
      </c>
      <c r="IF81">
        <v>40.5</v>
      </c>
      <c r="IG81">
        <v>49.2</v>
      </c>
      <c r="IH81">
        <v>755</v>
      </c>
      <c r="II81">
        <v>16200</v>
      </c>
      <c r="IJ81">
        <v>20600</v>
      </c>
      <c r="IK81">
        <v>25100</v>
      </c>
      <c r="IL81">
        <v>2475</v>
      </c>
      <c r="IM81">
        <v>38.1</v>
      </c>
      <c r="IN81">
        <v>1530</v>
      </c>
      <c r="IO81">
        <v>23.3</v>
      </c>
      <c r="IP81">
        <v>4.0999999999999996</v>
      </c>
      <c r="IQ81">
        <v>31.3</v>
      </c>
      <c r="IR81">
        <v>33.1</v>
      </c>
      <c r="IS81">
        <v>34.4</v>
      </c>
      <c r="IT81">
        <v>725</v>
      </c>
      <c r="IU81">
        <v>18800</v>
      </c>
      <c r="IV81">
        <v>24300</v>
      </c>
      <c r="IW81">
        <v>31200</v>
      </c>
      <c r="IX81">
        <v>2400</v>
      </c>
      <c r="IY81">
        <v>44.5</v>
      </c>
      <c r="IZ81">
        <v>1330</v>
      </c>
      <c r="JA81">
        <v>25.8</v>
      </c>
      <c r="JB81">
        <v>3.4</v>
      </c>
      <c r="JC81">
        <v>24.7</v>
      </c>
      <c r="JD81">
        <v>25.7</v>
      </c>
      <c r="JE81">
        <v>26.3</v>
      </c>
      <c r="JF81">
        <v>555</v>
      </c>
      <c r="JG81">
        <v>20500</v>
      </c>
      <c r="JH81">
        <v>28200</v>
      </c>
      <c r="JI81">
        <v>39600</v>
      </c>
      <c r="JJ81">
        <v>1535</v>
      </c>
      <c r="JK81">
        <v>64</v>
      </c>
      <c r="JL81">
        <v>550</v>
      </c>
      <c r="JM81">
        <v>21.2</v>
      </c>
      <c r="JN81">
        <v>1.5</v>
      </c>
      <c r="JO81">
        <v>12.9</v>
      </c>
      <c r="JP81">
        <v>13</v>
      </c>
      <c r="JQ81">
        <v>13.4</v>
      </c>
      <c r="JR81">
        <v>160</v>
      </c>
      <c r="JS81">
        <v>22000</v>
      </c>
      <c r="JT81">
        <v>34500</v>
      </c>
      <c r="JU81">
        <v>53000</v>
      </c>
      <c r="JV81">
        <v>2010</v>
      </c>
      <c r="JW81">
        <v>35.200000000000003</v>
      </c>
      <c r="JX81">
        <v>1300</v>
      </c>
      <c r="JY81">
        <v>19.3</v>
      </c>
      <c r="JZ81">
        <v>5.8</v>
      </c>
      <c r="KA81">
        <v>21.9</v>
      </c>
      <c r="KB81">
        <v>26.1</v>
      </c>
      <c r="KC81">
        <v>39.799999999999997</v>
      </c>
      <c r="KD81">
        <v>400</v>
      </c>
      <c r="KE81">
        <v>16200</v>
      </c>
      <c r="KF81">
        <v>22400</v>
      </c>
      <c r="KG81">
        <v>29600</v>
      </c>
      <c r="KH81">
        <v>2050</v>
      </c>
      <c r="KI81">
        <v>48.7</v>
      </c>
      <c r="KJ81">
        <v>1050</v>
      </c>
      <c r="KK81">
        <v>22.2</v>
      </c>
      <c r="KL81">
        <v>4.0999999999999996</v>
      </c>
      <c r="KM81">
        <v>21.8</v>
      </c>
      <c r="KN81">
        <v>23.3</v>
      </c>
      <c r="KO81">
        <v>25.1</v>
      </c>
      <c r="KP81">
        <v>420</v>
      </c>
      <c r="KQ81">
        <v>20600</v>
      </c>
      <c r="KR81">
        <v>28600</v>
      </c>
      <c r="KS81">
        <v>40300</v>
      </c>
      <c r="KT81">
        <v>2035</v>
      </c>
      <c r="KU81">
        <v>54.8</v>
      </c>
      <c r="KV81">
        <v>920</v>
      </c>
      <c r="KW81">
        <v>25.8</v>
      </c>
      <c r="KX81">
        <v>2</v>
      </c>
      <c r="KY81">
        <v>16</v>
      </c>
      <c r="KZ81">
        <v>16.899999999999999</v>
      </c>
      <c r="LA81">
        <v>17.399999999999999</v>
      </c>
      <c r="LB81">
        <v>300</v>
      </c>
      <c r="LC81">
        <v>21900</v>
      </c>
      <c r="LD81">
        <v>34700</v>
      </c>
      <c r="LE81">
        <v>50300</v>
      </c>
      <c r="LF81">
        <v>1440</v>
      </c>
      <c r="LG81">
        <v>67.400000000000006</v>
      </c>
      <c r="LH81">
        <v>470</v>
      </c>
      <c r="LI81">
        <v>19.7</v>
      </c>
      <c r="LJ81">
        <v>1</v>
      </c>
      <c r="LK81">
        <v>11.1</v>
      </c>
      <c r="LL81">
        <v>11.6</v>
      </c>
      <c r="LM81">
        <v>11.8</v>
      </c>
      <c r="LN81">
        <v>135</v>
      </c>
      <c r="LO81">
        <v>30500</v>
      </c>
      <c r="LP81">
        <v>51000</v>
      </c>
      <c r="LQ81">
        <v>81900</v>
      </c>
      <c r="LR81">
        <v>4065</v>
      </c>
      <c r="LS81">
        <v>32.6</v>
      </c>
      <c r="LT81">
        <v>2745</v>
      </c>
      <c r="LU81">
        <v>18.899999999999999</v>
      </c>
      <c r="LV81">
        <v>6.6</v>
      </c>
      <c r="LW81">
        <v>25.7</v>
      </c>
      <c r="LX81">
        <v>30.7</v>
      </c>
      <c r="LY81">
        <v>42</v>
      </c>
      <c r="LZ81">
        <v>965</v>
      </c>
      <c r="MA81">
        <v>14700</v>
      </c>
      <c r="MB81">
        <v>19500</v>
      </c>
      <c r="MC81">
        <v>25500</v>
      </c>
      <c r="MD81">
        <v>4065</v>
      </c>
      <c r="ME81">
        <v>32.6</v>
      </c>
      <c r="MF81">
        <v>2745</v>
      </c>
      <c r="MG81">
        <v>18.899999999999999</v>
      </c>
      <c r="MH81">
        <v>6.6</v>
      </c>
      <c r="MI81">
        <v>25.7</v>
      </c>
      <c r="MJ81">
        <v>30.7</v>
      </c>
      <c r="MK81">
        <v>42</v>
      </c>
      <c r="ML81">
        <v>965</v>
      </c>
      <c r="MM81">
        <v>14700</v>
      </c>
      <c r="MN81">
        <v>19500</v>
      </c>
      <c r="MO81">
        <v>25500</v>
      </c>
      <c r="MP81">
        <v>4620</v>
      </c>
      <c r="MQ81">
        <v>48.1</v>
      </c>
      <c r="MR81">
        <v>2395</v>
      </c>
      <c r="MS81">
        <v>23</v>
      </c>
      <c r="MT81">
        <v>3.6</v>
      </c>
      <c r="MU81">
        <v>22.3</v>
      </c>
      <c r="MV81">
        <v>23.7</v>
      </c>
      <c r="MW81">
        <v>25.3</v>
      </c>
      <c r="MX81">
        <v>975</v>
      </c>
      <c r="MY81">
        <v>18100</v>
      </c>
      <c r="MZ81">
        <v>25000</v>
      </c>
      <c r="NA81">
        <v>33300</v>
      </c>
      <c r="NB81">
        <v>4050</v>
      </c>
      <c r="NC81">
        <v>50</v>
      </c>
      <c r="ND81">
        <v>2025</v>
      </c>
      <c r="NE81">
        <v>25.3</v>
      </c>
      <c r="NF81">
        <v>3</v>
      </c>
      <c r="NG81">
        <v>20.100000000000001</v>
      </c>
      <c r="NH81">
        <v>21.2</v>
      </c>
      <c r="NI81">
        <v>21.7</v>
      </c>
      <c r="NJ81">
        <v>745</v>
      </c>
      <c r="NK81">
        <v>20700</v>
      </c>
      <c r="NL81">
        <v>29500</v>
      </c>
      <c r="NM81">
        <v>42200</v>
      </c>
      <c r="NN81">
        <v>2790</v>
      </c>
      <c r="NO81">
        <v>65.2</v>
      </c>
      <c r="NP81">
        <v>970</v>
      </c>
      <c r="NQ81">
        <v>20.6</v>
      </c>
      <c r="NR81">
        <v>0.9</v>
      </c>
      <c r="NS81">
        <v>12.7</v>
      </c>
      <c r="NT81">
        <v>12.9</v>
      </c>
      <c r="NU81">
        <v>13.3</v>
      </c>
      <c r="NV81">
        <v>285</v>
      </c>
      <c r="NW81">
        <v>26000</v>
      </c>
      <c r="NX81">
        <v>41800</v>
      </c>
      <c r="NY81">
        <v>68900</v>
      </c>
      <c r="NZ81">
        <v>2140</v>
      </c>
      <c r="OA81">
        <v>28.6</v>
      </c>
      <c r="OB81">
        <v>1530</v>
      </c>
      <c r="OC81">
        <v>19</v>
      </c>
      <c r="OD81">
        <v>6.7</v>
      </c>
      <c r="OE81">
        <v>30.7</v>
      </c>
      <c r="OF81">
        <v>36.6</v>
      </c>
      <c r="OG81">
        <v>45.7</v>
      </c>
      <c r="OH81">
        <v>605</v>
      </c>
      <c r="OI81">
        <v>14800</v>
      </c>
      <c r="OJ81">
        <v>19000</v>
      </c>
      <c r="OK81">
        <v>24300</v>
      </c>
      <c r="OL81">
        <v>2520</v>
      </c>
      <c r="OM81">
        <v>43.1</v>
      </c>
      <c r="ON81">
        <v>1430</v>
      </c>
      <c r="OO81">
        <v>23.5</v>
      </c>
      <c r="OP81">
        <v>3.7</v>
      </c>
      <c r="OQ81">
        <v>26.3</v>
      </c>
      <c r="OR81">
        <v>28.2</v>
      </c>
      <c r="OS81">
        <v>29.7</v>
      </c>
      <c r="OT81">
        <v>635</v>
      </c>
      <c r="OU81">
        <v>17800</v>
      </c>
      <c r="OV81">
        <v>23800</v>
      </c>
      <c r="OW81">
        <v>31300</v>
      </c>
      <c r="OX81">
        <v>2145</v>
      </c>
      <c r="OY81">
        <v>45.3</v>
      </c>
      <c r="OZ81">
        <v>1175</v>
      </c>
      <c r="PA81">
        <v>24.8</v>
      </c>
      <c r="PB81">
        <v>3.4</v>
      </c>
      <c r="PC81">
        <v>24.8</v>
      </c>
      <c r="PD81">
        <v>26.2</v>
      </c>
      <c r="PE81">
        <v>26.6</v>
      </c>
      <c r="PF81">
        <v>485</v>
      </c>
      <c r="PG81">
        <v>19500</v>
      </c>
      <c r="PH81">
        <v>27800</v>
      </c>
      <c r="PI81">
        <v>38500</v>
      </c>
      <c r="PJ81">
        <v>1425</v>
      </c>
      <c r="PK81">
        <v>64.400000000000006</v>
      </c>
      <c r="PL81">
        <v>505</v>
      </c>
      <c r="PM81">
        <v>21.2</v>
      </c>
      <c r="PN81">
        <v>0.8</v>
      </c>
      <c r="PO81">
        <v>13</v>
      </c>
      <c r="PP81">
        <v>13.3</v>
      </c>
      <c r="PQ81">
        <v>13.6</v>
      </c>
      <c r="PR81">
        <v>150</v>
      </c>
      <c r="PS81">
        <v>21100</v>
      </c>
      <c r="PT81">
        <v>41200</v>
      </c>
      <c r="PU81">
        <v>61200</v>
      </c>
      <c r="PV81">
        <v>1925</v>
      </c>
      <c r="PW81">
        <v>37</v>
      </c>
      <c r="PX81">
        <v>1215</v>
      </c>
      <c r="PY81">
        <v>18.7</v>
      </c>
      <c r="PZ81">
        <v>6.4</v>
      </c>
      <c r="QA81">
        <v>20.2</v>
      </c>
      <c r="QB81">
        <v>24.3</v>
      </c>
      <c r="QC81">
        <v>37.9</v>
      </c>
      <c r="QD81">
        <v>360</v>
      </c>
      <c r="QE81">
        <v>14500</v>
      </c>
      <c r="QF81">
        <v>20700</v>
      </c>
      <c r="QG81">
        <v>27400</v>
      </c>
      <c r="QH81">
        <v>2100</v>
      </c>
      <c r="QI81">
        <v>54.1</v>
      </c>
      <c r="QJ81">
        <v>965</v>
      </c>
      <c r="QK81">
        <v>22.4</v>
      </c>
      <c r="QL81">
        <v>3.6</v>
      </c>
      <c r="QM81">
        <v>17.399999999999999</v>
      </c>
      <c r="QN81">
        <v>18.3</v>
      </c>
      <c r="QO81">
        <v>19.899999999999999</v>
      </c>
      <c r="QP81">
        <v>340</v>
      </c>
      <c r="QQ81">
        <v>19000</v>
      </c>
      <c r="QR81">
        <v>27400</v>
      </c>
      <c r="QS81">
        <v>37400</v>
      </c>
      <c r="QT81">
        <v>2100</v>
      </c>
      <c r="QU81">
        <v>54.2</v>
      </c>
      <c r="QV81">
        <v>965</v>
      </c>
      <c r="QW81">
        <v>24.4</v>
      </c>
      <c r="QX81">
        <v>2.2999999999999998</v>
      </c>
      <c r="QY81">
        <v>17.5</v>
      </c>
      <c r="QZ81">
        <v>18.2</v>
      </c>
      <c r="RA81">
        <v>19.100000000000001</v>
      </c>
      <c r="RB81">
        <v>345</v>
      </c>
      <c r="RC81">
        <v>23100</v>
      </c>
      <c r="RD81">
        <v>35500</v>
      </c>
      <c r="RE81">
        <v>53400</v>
      </c>
      <c r="RF81">
        <v>1365</v>
      </c>
      <c r="RG81">
        <v>66</v>
      </c>
      <c r="RH81">
        <v>465</v>
      </c>
      <c r="RI81">
        <v>20</v>
      </c>
      <c r="RJ81">
        <v>1</v>
      </c>
      <c r="RK81">
        <v>12.3</v>
      </c>
      <c r="RL81">
        <v>12.6</v>
      </c>
      <c r="RM81">
        <v>13.1</v>
      </c>
      <c r="RN81">
        <v>140</v>
      </c>
      <c r="RO81">
        <v>28100</v>
      </c>
      <c r="RP81">
        <v>44100</v>
      </c>
      <c r="RQ81">
        <v>73700</v>
      </c>
    </row>
    <row r="82" spans="2:485" x14ac:dyDescent="0.45">
      <c r="B82"/>
      <c r="E82" t="s">
        <v>2960</v>
      </c>
      <c r="F82" t="s">
        <v>2961</v>
      </c>
      <c r="G82" t="s">
        <v>2962</v>
      </c>
      <c r="H82" t="s">
        <v>2963</v>
      </c>
      <c r="I82" t="s">
        <v>2964</v>
      </c>
      <c r="J82" t="s">
        <v>2965</v>
      </c>
      <c r="K82" t="s">
        <v>2966</v>
      </c>
      <c r="L82" t="s">
        <v>2967</v>
      </c>
      <c r="M82" t="s">
        <v>2968</v>
      </c>
      <c r="N82" t="s">
        <v>2969</v>
      </c>
      <c r="O82" t="s">
        <v>2970</v>
      </c>
      <c r="P82" t="s">
        <v>2971</v>
      </c>
      <c r="Q82" t="s">
        <v>2972</v>
      </c>
      <c r="R82" t="s">
        <v>2973</v>
      </c>
      <c r="S82" t="s">
        <v>2974</v>
      </c>
      <c r="T82" t="s">
        <v>2975</v>
      </c>
      <c r="U82" t="s">
        <v>2976</v>
      </c>
      <c r="V82" t="s">
        <v>2977</v>
      </c>
      <c r="W82" t="s">
        <v>2978</v>
      </c>
      <c r="X82" t="s">
        <v>2979</v>
      </c>
      <c r="Y82" t="s">
        <v>2980</v>
      </c>
      <c r="Z82" t="s">
        <v>2981</v>
      </c>
      <c r="AA82" t="s">
        <v>2982</v>
      </c>
      <c r="AB82" t="s">
        <v>2983</v>
      </c>
      <c r="AC82" t="s">
        <v>2984</v>
      </c>
      <c r="AD82" t="s">
        <v>2985</v>
      </c>
      <c r="AE82" t="s">
        <v>2986</v>
      </c>
      <c r="AF82" t="s">
        <v>2987</v>
      </c>
      <c r="AG82" t="s">
        <v>2988</v>
      </c>
      <c r="AH82" t="s">
        <v>2989</v>
      </c>
      <c r="AI82" t="s">
        <v>2990</v>
      </c>
      <c r="AJ82" t="s">
        <v>2991</v>
      </c>
      <c r="AK82" t="s">
        <v>2992</v>
      </c>
      <c r="AL82" t="s">
        <v>2993</v>
      </c>
      <c r="AM82" t="s">
        <v>2994</v>
      </c>
      <c r="AN82" t="s">
        <v>2971</v>
      </c>
      <c r="AO82" t="s">
        <v>2995</v>
      </c>
      <c r="AP82" t="s">
        <v>403</v>
      </c>
      <c r="AQ82" t="s">
        <v>403</v>
      </c>
      <c r="AR82" t="s">
        <v>403</v>
      </c>
      <c r="AS82" t="s">
        <v>403</v>
      </c>
      <c r="AT82" t="s">
        <v>403</v>
      </c>
      <c r="AU82" t="s">
        <v>403</v>
      </c>
      <c r="AV82" t="s">
        <v>403</v>
      </c>
      <c r="AW82" t="s">
        <v>403</v>
      </c>
      <c r="AX82">
        <v>22695</v>
      </c>
      <c r="AY82">
        <v>15900</v>
      </c>
      <c r="AZ82">
        <v>20500</v>
      </c>
      <c r="BA82">
        <v>25700</v>
      </c>
      <c r="BB82" t="s">
        <v>403</v>
      </c>
      <c r="BC82" t="s">
        <v>403</v>
      </c>
      <c r="BD82" t="s">
        <v>403</v>
      </c>
      <c r="BE82" t="s">
        <v>403</v>
      </c>
      <c r="BF82" t="s">
        <v>403</v>
      </c>
      <c r="BG82" t="s">
        <v>403</v>
      </c>
      <c r="BH82" t="s">
        <v>403</v>
      </c>
      <c r="BI82" t="s">
        <v>403</v>
      </c>
      <c r="BJ82">
        <v>25395</v>
      </c>
      <c r="BK82">
        <v>18600</v>
      </c>
      <c r="BL82">
        <v>24300</v>
      </c>
      <c r="BM82">
        <v>31400</v>
      </c>
      <c r="BN82" t="s">
        <v>403</v>
      </c>
      <c r="BO82" t="s">
        <v>403</v>
      </c>
      <c r="BP82" t="s">
        <v>403</v>
      </c>
      <c r="BQ82" t="s">
        <v>403</v>
      </c>
      <c r="BR82" t="s">
        <v>403</v>
      </c>
      <c r="BS82" t="s">
        <v>403</v>
      </c>
      <c r="BT82" t="s">
        <v>403</v>
      </c>
      <c r="BU82" t="s">
        <v>403</v>
      </c>
      <c r="BV82">
        <v>22470</v>
      </c>
      <c r="BW82">
        <v>19900</v>
      </c>
      <c r="BX82">
        <v>27200</v>
      </c>
      <c r="BY82">
        <v>37300</v>
      </c>
      <c r="BZ82" t="s">
        <v>403</v>
      </c>
      <c r="CA82" t="s">
        <v>403</v>
      </c>
      <c r="CB82" t="s">
        <v>403</v>
      </c>
      <c r="CC82" t="s">
        <v>403</v>
      </c>
      <c r="CD82" t="s">
        <v>403</v>
      </c>
      <c r="CE82" t="s">
        <v>403</v>
      </c>
      <c r="CF82" t="s">
        <v>403</v>
      </c>
      <c r="CG82" t="s">
        <v>403</v>
      </c>
      <c r="CH82">
        <v>18185</v>
      </c>
      <c r="CI82">
        <v>20600</v>
      </c>
      <c r="CJ82">
        <v>32400</v>
      </c>
      <c r="CK82">
        <v>48200</v>
      </c>
      <c r="CL82" t="s">
        <v>403</v>
      </c>
      <c r="CM82" t="s">
        <v>403</v>
      </c>
      <c r="CN82" t="s">
        <v>403</v>
      </c>
      <c r="CO82" t="s">
        <v>403</v>
      </c>
      <c r="CP82" t="s">
        <v>403</v>
      </c>
      <c r="CQ82" t="s">
        <v>403</v>
      </c>
      <c r="CR82" t="s">
        <v>403</v>
      </c>
      <c r="CS82" t="s">
        <v>403</v>
      </c>
      <c r="CT82">
        <v>11300</v>
      </c>
      <c r="CU82">
        <v>15600</v>
      </c>
      <c r="CV82">
        <v>19900</v>
      </c>
      <c r="CW82">
        <v>24700</v>
      </c>
      <c r="CX82" t="s">
        <v>403</v>
      </c>
      <c r="CY82" t="s">
        <v>403</v>
      </c>
      <c r="CZ82" t="s">
        <v>403</v>
      </c>
      <c r="DA82" t="s">
        <v>403</v>
      </c>
      <c r="DB82" t="s">
        <v>403</v>
      </c>
      <c r="DC82" t="s">
        <v>403</v>
      </c>
      <c r="DD82" t="s">
        <v>403</v>
      </c>
      <c r="DE82" t="s">
        <v>403</v>
      </c>
      <c r="DF82">
        <v>12630</v>
      </c>
      <c r="DG82">
        <v>18100</v>
      </c>
      <c r="DH82">
        <v>23300</v>
      </c>
      <c r="DI82">
        <v>29400</v>
      </c>
      <c r="DJ82" t="s">
        <v>403</v>
      </c>
      <c r="DK82" t="s">
        <v>403</v>
      </c>
      <c r="DL82" t="s">
        <v>403</v>
      </c>
      <c r="DM82" t="s">
        <v>403</v>
      </c>
      <c r="DN82" t="s">
        <v>403</v>
      </c>
      <c r="DO82" t="s">
        <v>403</v>
      </c>
      <c r="DP82" t="s">
        <v>403</v>
      </c>
      <c r="DQ82" t="s">
        <v>403</v>
      </c>
      <c r="DR82">
        <v>11090</v>
      </c>
      <c r="DS82">
        <v>18800</v>
      </c>
      <c r="DT82">
        <v>25800</v>
      </c>
      <c r="DU82">
        <v>34300</v>
      </c>
      <c r="DV82" t="s">
        <v>403</v>
      </c>
      <c r="DW82" t="s">
        <v>403</v>
      </c>
      <c r="DX82" t="s">
        <v>403</v>
      </c>
      <c r="DY82" t="s">
        <v>403</v>
      </c>
      <c r="DZ82" t="s">
        <v>403</v>
      </c>
      <c r="EA82" t="s">
        <v>403</v>
      </c>
      <c r="EB82" t="s">
        <v>403</v>
      </c>
      <c r="EC82" t="s">
        <v>403</v>
      </c>
      <c r="ED82">
        <v>8955</v>
      </c>
      <c r="EE82">
        <v>17400</v>
      </c>
      <c r="EF82">
        <v>27900</v>
      </c>
      <c r="EG82">
        <v>41100</v>
      </c>
      <c r="EH82" t="s">
        <v>403</v>
      </c>
      <c r="EI82" t="s">
        <v>403</v>
      </c>
      <c r="EJ82" t="s">
        <v>403</v>
      </c>
      <c r="EK82" t="s">
        <v>403</v>
      </c>
      <c r="EL82" t="s">
        <v>403</v>
      </c>
      <c r="EM82" t="s">
        <v>403</v>
      </c>
      <c r="EN82" t="s">
        <v>403</v>
      </c>
      <c r="EO82" t="s">
        <v>403</v>
      </c>
      <c r="EP82">
        <v>11395</v>
      </c>
      <c r="EQ82">
        <v>16200</v>
      </c>
      <c r="ER82">
        <v>21100</v>
      </c>
      <c r="ES82">
        <v>26800</v>
      </c>
      <c r="ET82" t="s">
        <v>403</v>
      </c>
      <c r="EU82" t="s">
        <v>403</v>
      </c>
      <c r="EV82" t="s">
        <v>403</v>
      </c>
      <c r="EW82" t="s">
        <v>403</v>
      </c>
      <c r="EX82" t="s">
        <v>403</v>
      </c>
      <c r="EY82" t="s">
        <v>403</v>
      </c>
      <c r="EZ82" t="s">
        <v>403</v>
      </c>
      <c r="FA82" t="s">
        <v>403</v>
      </c>
      <c r="FB82">
        <v>12765</v>
      </c>
      <c r="FC82">
        <v>19300</v>
      </c>
      <c r="FD82">
        <v>25400</v>
      </c>
      <c r="FE82">
        <v>33400</v>
      </c>
      <c r="FF82" t="s">
        <v>403</v>
      </c>
      <c r="FG82" t="s">
        <v>403</v>
      </c>
      <c r="FH82" t="s">
        <v>403</v>
      </c>
      <c r="FI82" t="s">
        <v>403</v>
      </c>
      <c r="FJ82" t="s">
        <v>403</v>
      </c>
      <c r="FK82" t="s">
        <v>403</v>
      </c>
      <c r="FL82" t="s">
        <v>403</v>
      </c>
      <c r="FM82" t="s">
        <v>403</v>
      </c>
      <c r="FN82">
        <v>11380</v>
      </c>
      <c r="FO82">
        <v>21100</v>
      </c>
      <c r="FP82">
        <v>28800</v>
      </c>
      <c r="FQ82">
        <v>40900</v>
      </c>
      <c r="FR82" t="s">
        <v>403</v>
      </c>
      <c r="FS82" t="s">
        <v>403</v>
      </c>
      <c r="FT82" t="s">
        <v>403</v>
      </c>
      <c r="FU82" t="s">
        <v>403</v>
      </c>
      <c r="FV82" t="s">
        <v>403</v>
      </c>
      <c r="FW82" t="s">
        <v>403</v>
      </c>
      <c r="FX82" t="s">
        <v>403</v>
      </c>
      <c r="FY82" t="s">
        <v>403</v>
      </c>
      <c r="FZ82">
        <v>9230</v>
      </c>
      <c r="GA82">
        <v>25000</v>
      </c>
      <c r="GB82">
        <v>36900</v>
      </c>
      <c r="GC82">
        <v>55400</v>
      </c>
      <c r="GD82" t="s">
        <v>403</v>
      </c>
      <c r="GE82" t="s">
        <v>403</v>
      </c>
      <c r="GF82" t="s">
        <v>403</v>
      </c>
      <c r="GG82" t="s">
        <v>403</v>
      </c>
      <c r="GH82" t="s">
        <v>403</v>
      </c>
      <c r="GI82" t="s">
        <v>403</v>
      </c>
      <c r="GJ82" t="s">
        <v>403</v>
      </c>
      <c r="GK82" t="s">
        <v>403</v>
      </c>
      <c r="GL82">
        <v>25915</v>
      </c>
      <c r="GM82">
        <v>15000</v>
      </c>
      <c r="GN82">
        <v>19400</v>
      </c>
      <c r="GO82">
        <v>24600</v>
      </c>
      <c r="GP82" t="s">
        <v>403</v>
      </c>
      <c r="GQ82" t="s">
        <v>403</v>
      </c>
      <c r="GR82" t="s">
        <v>403</v>
      </c>
      <c r="GS82" t="s">
        <v>403</v>
      </c>
      <c r="GT82" t="s">
        <v>403</v>
      </c>
      <c r="GU82" t="s">
        <v>403</v>
      </c>
      <c r="GV82" t="s">
        <v>403</v>
      </c>
      <c r="GW82" t="s">
        <v>403</v>
      </c>
      <c r="GX82">
        <v>24410</v>
      </c>
      <c r="GY82">
        <v>17900</v>
      </c>
      <c r="GZ82">
        <v>23400</v>
      </c>
      <c r="HA82">
        <v>30200</v>
      </c>
      <c r="HB82" t="s">
        <v>403</v>
      </c>
      <c r="HC82" t="s">
        <v>403</v>
      </c>
      <c r="HD82" t="s">
        <v>403</v>
      </c>
      <c r="HE82" t="s">
        <v>403</v>
      </c>
      <c r="HF82" t="s">
        <v>403</v>
      </c>
      <c r="HG82" t="s">
        <v>403</v>
      </c>
      <c r="HH82" t="s">
        <v>403</v>
      </c>
      <c r="HI82" t="s">
        <v>403</v>
      </c>
      <c r="HJ82">
        <v>21750</v>
      </c>
      <c r="HK82">
        <v>19400</v>
      </c>
      <c r="HL82">
        <v>26700</v>
      </c>
      <c r="HM82">
        <v>36400</v>
      </c>
      <c r="HN82" t="s">
        <v>403</v>
      </c>
      <c r="HO82" t="s">
        <v>403</v>
      </c>
      <c r="HP82" t="s">
        <v>403</v>
      </c>
      <c r="HQ82" t="s">
        <v>403</v>
      </c>
      <c r="HR82" t="s">
        <v>403</v>
      </c>
      <c r="HS82" t="s">
        <v>403</v>
      </c>
      <c r="HT82" t="s">
        <v>403</v>
      </c>
      <c r="HU82" t="s">
        <v>403</v>
      </c>
      <c r="HV82">
        <v>18725</v>
      </c>
      <c r="HW82">
        <v>20500</v>
      </c>
      <c r="HX82">
        <v>32000</v>
      </c>
      <c r="HY82">
        <v>47300</v>
      </c>
      <c r="HZ82" t="s">
        <v>403</v>
      </c>
      <c r="IA82" t="s">
        <v>403</v>
      </c>
      <c r="IB82" t="s">
        <v>403</v>
      </c>
      <c r="IC82" t="s">
        <v>403</v>
      </c>
      <c r="ID82" t="s">
        <v>403</v>
      </c>
      <c r="IE82" t="s">
        <v>403</v>
      </c>
      <c r="IF82" t="s">
        <v>403</v>
      </c>
      <c r="IG82" t="s">
        <v>403</v>
      </c>
      <c r="IH82">
        <v>12965</v>
      </c>
      <c r="II82">
        <v>14800</v>
      </c>
      <c r="IJ82">
        <v>18900</v>
      </c>
      <c r="IK82">
        <v>23500</v>
      </c>
      <c r="IL82" t="s">
        <v>403</v>
      </c>
      <c r="IM82" t="s">
        <v>403</v>
      </c>
      <c r="IN82" t="s">
        <v>403</v>
      </c>
      <c r="IO82" t="s">
        <v>403</v>
      </c>
      <c r="IP82" t="s">
        <v>403</v>
      </c>
      <c r="IQ82" t="s">
        <v>403</v>
      </c>
      <c r="IR82" t="s">
        <v>403</v>
      </c>
      <c r="IS82" t="s">
        <v>403</v>
      </c>
      <c r="IT82">
        <v>12295</v>
      </c>
      <c r="IU82">
        <v>17400</v>
      </c>
      <c r="IV82">
        <v>22500</v>
      </c>
      <c r="IW82">
        <v>28500</v>
      </c>
      <c r="IX82" t="s">
        <v>403</v>
      </c>
      <c r="IY82" t="s">
        <v>403</v>
      </c>
      <c r="IZ82" t="s">
        <v>403</v>
      </c>
      <c r="JA82" t="s">
        <v>403</v>
      </c>
      <c r="JB82" t="s">
        <v>403</v>
      </c>
      <c r="JC82" t="s">
        <v>403</v>
      </c>
      <c r="JD82" t="s">
        <v>403</v>
      </c>
      <c r="JE82" t="s">
        <v>403</v>
      </c>
      <c r="JF82">
        <v>10485</v>
      </c>
      <c r="JG82">
        <v>18400</v>
      </c>
      <c r="JH82">
        <v>25300</v>
      </c>
      <c r="JI82">
        <v>33800</v>
      </c>
      <c r="JJ82" t="s">
        <v>403</v>
      </c>
      <c r="JK82" t="s">
        <v>403</v>
      </c>
      <c r="JL82" t="s">
        <v>403</v>
      </c>
      <c r="JM82" t="s">
        <v>403</v>
      </c>
      <c r="JN82" t="s">
        <v>403</v>
      </c>
      <c r="JO82" t="s">
        <v>403</v>
      </c>
      <c r="JP82" t="s">
        <v>403</v>
      </c>
      <c r="JQ82" t="s">
        <v>403</v>
      </c>
      <c r="JR82">
        <v>9375</v>
      </c>
      <c r="JS82">
        <v>17600</v>
      </c>
      <c r="JT82">
        <v>27900</v>
      </c>
      <c r="JU82">
        <v>40200</v>
      </c>
      <c r="JV82" t="s">
        <v>403</v>
      </c>
      <c r="JW82" t="s">
        <v>403</v>
      </c>
      <c r="JX82" t="s">
        <v>403</v>
      </c>
      <c r="JY82" t="s">
        <v>403</v>
      </c>
      <c r="JZ82" t="s">
        <v>403</v>
      </c>
      <c r="KA82" t="s">
        <v>403</v>
      </c>
      <c r="KB82" t="s">
        <v>403</v>
      </c>
      <c r="KC82" t="s">
        <v>403</v>
      </c>
      <c r="KD82">
        <v>12945</v>
      </c>
      <c r="KE82">
        <v>15300</v>
      </c>
      <c r="KF82">
        <v>20000</v>
      </c>
      <c r="KG82">
        <v>25700</v>
      </c>
      <c r="KH82" t="s">
        <v>403</v>
      </c>
      <c r="KI82" t="s">
        <v>403</v>
      </c>
      <c r="KJ82" t="s">
        <v>403</v>
      </c>
      <c r="KK82" t="s">
        <v>403</v>
      </c>
      <c r="KL82" t="s">
        <v>403</v>
      </c>
      <c r="KM82" t="s">
        <v>403</v>
      </c>
      <c r="KN82" t="s">
        <v>403</v>
      </c>
      <c r="KO82" t="s">
        <v>403</v>
      </c>
      <c r="KP82">
        <v>12115</v>
      </c>
      <c r="KQ82">
        <v>18400</v>
      </c>
      <c r="KR82">
        <v>24400</v>
      </c>
      <c r="KS82">
        <v>32200</v>
      </c>
      <c r="KT82" t="s">
        <v>403</v>
      </c>
      <c r="KU82" t="s">
        <v>403</v>
      </c>
      <c r="KV82" t="s">
        <v>403</v>
      </c>
      <c r="KW82" t="s">
        <v>403</v>
      </c>
      <c r="KX82" t="s">
        <v>403</v>
      </c>
      <c r="KY82" t="s">
        <v>403</v>
      </c>
      <c r="KZ82" t="s">
        <v>403</v>
      </c>
      <c r="LA82" t="s">
        <v>403</v>
      </c>
      <c r="LB82">
        <v>11265</v>
      </c>
      <c r="LC82">
        <v>20500</v>
      </c>
      <c r="LD82">
        <v>28300</v>
      </c>
      <c r="LE82">
        <v>39300</v>
      </c>
      <c r="LF82" t="s">
        <v>403</v>
      </c>
      <c r="LG82" t="s">
        <v>403</v>
      </c>
      <c r="LH82" t="s">
        <v>403</v>
      </c>
      <c r="LI82" t="s">
        <v>403</v>
      </c>
      <c r="LJ82" t="s">
        <v>403</v>
      </c>
      <c r="LK82" t="s">
        <v>403</v>
      </c>
      <c r="LL82" t="s">
        <v>403</v>
      </c>
      <c r="LM82" t="s">
        <v>403</v>
      </c>
      <c r="LN82">
        <v>9350</v>
      </c>
      <c r="LO82">
        <v>24400</v>
      </c>
      <c r="LP82">
        <v>36400</v>
      </c>
      <c r="LQ82">
        <v>54400</v>
      </c>
      <c r="LR82" t="s">
        <v>403</v>
      </c>
      <c r="LS82" t="s">
        <v>403</v>
      </c>
      <c r="LT82" t="s">
        <v>403</v>
      </c>
      <c r="LU82" t="s">
        <v>403</v>
      </c>
      <c r="LV82" t="s">
        <v>403</v>
      </c>
      <c r="LW82" t="s">
        <v>403</v>
      </c>
      <c r="LX82" t="s">
        <v>403</v>
      </c>
      <c r="LY82" t="s">
        <v>403</v>
      </c>
      <c r="LZ82">
        <v>24610</v>
      </c>
      <c r="MA82">
        <v>14300</v>
      </c>
      <c r="MB82">
        <v>18900</v>
      </c>
      <c r="MC82">
        <v>24000</v>
      </c>
      <c r="MD82" t="s">
        <v>403</v>
      </c>
      <c r="ME82" t="s">
        <v>403</v>
      </c>
      <c r="MF82" t="s">
        <v>403</v>
      </c>
      <c r="MG82" t="s">
        <v>403</v>
      </c>
      <c r="MH82" t="s">
        <v>403</v>
      </c>
      <c r="MI82" t="s">
        <v>403</v>
      </c>
      <c r="MJ82" t="s">
        <v>403</v>
      </c>
      <c r="MK82" t="s">
        <v>403</v>
      </c>
      <c r="ML82">
        <v>24610</v>
      </c>
      <c r="MM82">
        <v>14300</v>
      </c>
      <c r="MN82">
        <v>18900</v>
      </c>
      <c r="MO82">
        <v>24000</v>
      </c>
      <c r="MP82" t="s">
        <v>403</v>
      </c>
      <c r="MQ82" t="s">
        <v>403</v>
      </c>
      <c r="MR82" t="s">
        <v>403</v>
      </c>
      <c r="MS82" t="s">
        <v>403</v>
      </c>
      <c r="MT82" t="s">
        <v>403</v>
      </c>
      <c r="MU82" t="s">
        <v>403</v>
      </c>
      <c r="MV82" t="s">
        <v>403</v>
      </c>
      <c r="MW82" t="s">
        <v>403</v>
      </c>
      <c r="MX82">
        <v>22655</v>
      </c>
      <c r="MY82">
        <v>17000</v>
      </c>
      <c r="MZ82">
        <v>22700</v>
      </c>
      <c r="NA82">
        <v>29800</v>
      </c>
      <c r="NB82" t="s">
        <v>403</v>
      </c>
      <c r="NC82" t="s">
        <v>403</v>
      </c>
      <c r="ND82" t="s">
        <v>403</v>
      </c>
      <c r="NE82" t="s">
        <v>403</v>
      </c>
      <c r="NF82" t="s">
        <v>403</v>
      </c>
      <c r="NG82" t="s">
        <v>403</v>
      </c>
      <c r="NH82" t="s">
        <v>403</v>
      </c>
      <c r="NI82" t="s">
        <v>403</v>
      </c>
      <c r="NJ82">
        <v>20340</v>
      </c>
      <c r="NK82">
        <v>18800</v>
      </c>
      <c r="NL82">
        <v>25900</v>
      </c>
      <c r="NM82">
        <v>35200</v>
      </c>
      <c r="NN82" t="s">
        <v>403</v>
      </c>
      <c r="NO82" t="s">
        <v>403</v>
      </c>
      <c r="NP82" t="s">
        <v>403</v>
      </c>
      <c r="NQ82" t="s">
        <v>403</v>
      </c>
      <c r="NR82" t="s">
        <v>403</v>
      </c>
      <c r="NS82" t="s">
        <v>403</v>
      </c>
      <c r="NT82" t="s">
        <v>403</v>
      </c>
      <c r="NU82" t="s">
        <v>403</v>
      </c>
      <c r="NV82">
        <v>19110</v>
      </c>
      <c r="NW82">
        <v>20300</v>
      </c>
      <c r="NX82">
        <v>31400</v>
      </c>
      <c r="NY82">
        <v>45700</v>
      </c>
      <c r="NZ82" t="s">
        <v>403</v>
      </c>
      <c r="OA82" t="s">
        <v>403</v>
      </c>
      <c r="OB82" t="s">
        <v>403</v>
      </c>
      <c r="OC82" t="s">
        <v>403</v>
      </c>
      <c r="OD82" t="s">
        <v>403</v>
      </c>
      <c r="OE82" t="s">
        <v>403</v>
      </c>
      <c r="OF82" t="s">
        <v>403</v>
      </c>
      <c r="OG82" t="s">
        <v>403</v>
      </c>
      <c r="OH82">
        <v>12405</v>
      </c>
      <c r="OI82">
        <v>14200</v>
      </c>
      <c r="OJ82">
        <v>18500</v>
      </c>
      <c r="OK82">
        <v>23100</v>
      </c>
      <c r="OL82" t="s">
        <v>403</v>
      </c>
      <c r="OM82" t="s">
        <v>403</v>
      </c>
      <c r="ON82" t="s">
        <v>403</v>
      </c>
      <c r="OO82" t="s">
        <v>403</v>
      </c>
      <c r="OP82" t="s">
        <v>403</v>
      </c>
      <c r="OQ82" t="s">
        <v>403</v>
      </c>
      <c r="OR82" t="s">
        <v>403</v>
      </c>
      <c r="OS82" t="s">
        <v>403</v>
      </c>
      <c r="OT82">
        <v>11210</v>
      </c>
      <c r="OU82">
        <v>16700</v>
      </c>
      <c r="OV82">
        <v>22000</v>
      </c>
      <c r="OW82">
        <v>28100</v>
      </c>
      <c r="OX82" t="s">
        <v>403</v>
      </c>
      <c r="OY82" t="s">
        <v>403</v>
      </c>
      <c r="OZ82" t="s">
        <v>403</v>
      </c>
      <c r="PA82" t="s">
        <v>403</v>
      </c>
      <c r="PB82" t="s">
        <v>403</v>
      </c>
      <c r="PC82" t="s">
        <v>403</v>
      </c>
      <c r="PD82" t="s">
        <v>403</v>
      </c>
      <c r="PE82" t="s">
        <v>403</v>
      </c>
      <c r="PF82">
        <v>9765</v>
      </c>
      <c r="PG82">
        <v>17900</v>
      </c>
      <c r="PH82">
        <v>24700</v>
      </c>
      <c r="PI82">
        <v>32600</v>
      </c>
      <c r="PJ82" t="s">
        <v>403</v>
      </c>
      <c r="PK82" t="s">
        <v>403</v>
      </c>
      <c r="PL82" t="s">
        <v>403</v>
      </c>
      <c r="PM82" t="s">
        <v>403</v>
      </c>
      <c r="PN82" t="s">
        <v>403</v>
      </c>
      <c r="PO82" t="s">
        <v>403</v>
      </c>
      <c r="PP82" t="s">
        <v>403</v>
      </c>
      <c r="PQ82" t="s">
        <v>403</v>
      </c>
      <c r="PR82">
        <v>9660</v>
      </c>
      <c r="PS82">
        <v>17500</v>
      </c>
      <c r="PT82">
        <v>27500</v>
      </c>
      <c r="PU82">
        <v>39400</v>
      </c>
      <c r="PV82" t="s">
        <v>403</v>
      </c>
      <c r="PW82" t="s">
        <v>403</v>
      </c>
      <c r="PX82" t="s">
        <v>403</v>
      </c>
      <c r="PY82" t="s">
        <v>403</v>
      </c>
      <c r="PZ82" t="s">
        <v>403</v>
      </c>
      <c r="QA82" t="s">
        <v>403</v>
      </c>
      <c r="QB82" t="s">
        <v>403</v>
      </c>
      <c r="QC82" t="s">
        <v>403</v>
      </c>
      <c r="QD82">
        <v>12210</v>
      </c>
      <c r="QE82">
        <v>14500</v>
      </c>
      <c r="QF82">
        <v>19300</v>
      </c>
      <c r="QG82">
        <v>25000</v>
      </c>
      <c r="QH82" t="s">
        <v>403</v>
      </c>
      <c r="QI82" t="s">
        <v>403</v>
      </c>
      <c r="QJ82" t="s">
        <v>403</v>
      </c>
      <c r="QK82" t="s">
        <v>403</v>
      </c>
      <c r="QL82" t="s">
        <v>403</v>
      </c>
      <c r="QM82" t="s">
        <v>403</v>
      </c>
      <c r="QN82" t="s">
        <v>403</v>
      </c>
      <c r="QO82" t="s">
        <v>403</v>
      </c>
      <c r="QP82">
        <v>11445</v>
      </c>
      <c r="QQ82">
        <v>17400</v>
      </c>
      <c r="QR82">
        <v>23600</v>
      </c>
      <c r="QS82">
        <v>31500</v>
      </c>
      <c r="QT82" t="s">
        <v>403</v>
      </c>
      <c r="QU82" t="s">
        <v>403</v>
      </c>
      <c r="QV82" t="s">
        <v>403</v>
      </c>
      <c r="QW82" t="s">
        <v>403</v>
      </c>
      <c r="QX82" t="s">
        <v>403</v>
      </c>
      <c r="QY82" t="s">
        <v>403</v>
      </c>
      <c r="QZ82" t="s">
        <v>403</v>
      </c>
      <c r="RA82" t="s">
        <v>403</v>
      </c>
      <c r="RB82">
        <v>11380</v>
      </c>
      <c r="RC82">
        <v>21100</v>
      </c>
      <c r="RD82">
        <v>28800</v>
      </c>
      <c r="RE82">
        <v>40900</v>
      </c>
      <c r="RF82" t="s">
        <v>403</v>
      </c>
      <c r="RG82" t="s">
        <v>403</v>
      </c>
      <c r="RH82" t="s">
        <v>403</v>
      </c>
      <c r="RI82" t="s">
        <v>403</v>
      </c>
      <c r="RJ82" t="s">
        <v>403</v>
      </c>
      <c r="RK82" t="s">
        <v>403</v>
      </c>
      <c r="RL82" t="s">
        <v>403</v>
      </c>
      <c r="RM82" t="s">
        <v>403</v>
      </c>
      <c r="RN82">
        <v>9455</v>
      </c>
      <c r="RO82">
        <v>24400</v>
      </c>
      <c r="RP82">
        <v>35700</v>
      </c>
      <c r="RQ82">
        <v>53600</v>
      </c>
    </row>
    <row r="83" spans="2:485" x14ac:dyDescent="0.45">
      <c r="B83"/>
      <c r="E83" t="s">
        <v>2996</v>
      </c>
      <c r="F83" t="s">
        <v>2997</v>
      </c>
      <c r="G83" t="s">
        <v>2998</v>
      </c>
      <c r="H83" t="s">
        <v>2999</v>
      </c>
      <c r="I83" t="s">
        <v>3000</v>
      </c>
      <c r="J83" t="s">
        <v>3001</v>
      </c>
      <c r="K83" t="s">
        <v>3002</v>
      </c>
      <c r="L83" t="s">
        <v>3003</v>
      </c>
      <c r="M83" t="s">
        <v>3004</v>
      </c>
      <c r="N83" t="s">
        <v>3005</v>
      </c>
      <c r="O83" t="s">
        <v>3006</v>
      </c>
      <c r="P83" t="s">
        <v>3007</v>
      </c>
      <c r="Q83" t="s">
        <v>3008</v>
      </c>
      <c r="R83" t="s">
        <v>3009</v>
      </c>
      <c r="S83" t="s">
        <v>3010</v>
      </c>
      <c r="T83" t="s">
        <v>3011</v>
      </c>
      <c r="U83" t="s">
        <v>3012</v>
      </c>
      <c r="V83" t="s">
        <v>3013</v>
      </c>
      <c r="W83" t="s">
        <v>3014</v>
      </c>
      <c r="X83" t="s">
        <v>3015</v>
      </c>
      <c r="Y83" t="s">
        <v>3016</v>
      </c>
      <c r="Z83" t="s">
        <v>3017</v>
      </c>
      <c r="AA83" t="s">
        <v>3018</v>
      </c>
      <c r="AB83" t="s">
        <v>3019</v>
      </c>
      <c r="AC83" t="s">
        <v>3020</v>
      </c>
      <c r="AD83" t="s">
        <v>3021</v>
      </c>
      <c r="AE83" t="s">
        <v>3022</v>
      </c>
      <c r="AF83" t="s">
        <v>3023</v>
      </c>
      <c r="AG83" t="s">
        <v>3024</v>
      </c>
      <c r="AH83" t="s">
        <v>3025</v>
      </c>
      <c r="AI83" t="s">
        <v>3026</v>
      </c>
      <c r="AJ83" t="s">
        <v>3027</v>
      </c>
      <c r="AK83" t="s">
        <v>3028</v>
      </c>
      <c r="AL83" t="s">
        <v>3029</v>
      </c>
      <c r="AM83" t="s">
        <v>3030</v>
      </c>
      <c r="AN83" t="s">
        <v>3007</v>
      </c>
      <c r="AO83" t="s">
        <v>3031</v>
      </c>
      <c r="AP83">
        <v>16850</v>
      </c>
      <c r="AQ83">
        <v>40.799999999999997</v>
      </c>
      <c r="AR83">
        <v>9980</v>
      </c>
      <c r="AS83">
        <v>11.2</v>
      </c>
      <c r="AT83">
        <v>2</v>
      </c>
      <c r="AU83">
        <v>4.5</v>
      </c>
      <c r="AV83">
        <v>7.9</v>
      </c>
      <c r="AW83">
        <v>46</v>
      </c>
      <c r="AX83">
        <v>655</v>
      </c>
      <c r="AY83">
        <v>15300</v>
      </c>
      <c r="AZ83">
        <v>22200</v>
      </c>
      <c r="BA83">
        <v>29100</v>
      </c>
      <c r="BB83">
        <v>14240</v>
      </c>
      <c r="BC83">
        <v>67.3</v>
      </c>
      <c r="BD83">
        <v>4655</v>
      </c>
      <c r="BE83">
        <v>22</v>
      </c>
      <c r="BF83">
        <v>1.6</v>
      </c>
      <c r="BG83">
        <v>6.3</v>
      </c>
      <c r="BH83">
        <v>7</v>
      </c>
      <c r="BI83">
        <v>9.1</v>
      </c>
      <c r="BJ83">
        <v>785</v>
      </c>
      <c r="BK83">
        <v>16800</v>
      </c>
      <c r="BL83">
        <v>24400</v>
      </c>
      <c r="BM83">
        <v>32900</v>
      </c>
      <c r="BN83">
        <v>12500</v>
      </c>
      <c r="BO83">
        <v>63.3</v>
      </c>
      <c r="BP83">
        <v>4590</v>
      </c>
      <c r="BQ83">
        <v>25.6</v>
      </c>
      <c r="BR83">
        <v>1.3</v>
      </c>
      <c r="BS83">
        <v>8.1</v>
      </c>
      <c r="BT83">
        <v>8.8000000000000007</v>
      </c>
      <c r="BU83">
        <v>9.8000000000000007</v>
      </c>
      <c r="BV83">
        <v>925</v>
      </c>
      <c r="BW83">
        <v>15100</v>
      </c>
      <c r="BX83">
        <v>25600</v>
      </c>
      <c r="BY83">
        <v>38700</v>
      </c>
      <c r="BZ83">
        <v>6625</v>
      </c>
      <c r="CA83">
        <v>55.2</v>
      </c>
      <c r="CB83">
        <v>2970</v>
      </c>
      <c r="CC83">
        <v>29.1</v>
      </c>
      <c r="CD83">
        <v>1.3</v>
      </c>
      <c r="CE83">
        <v>13.6</v>
      </c>
      <c r="CF83">
        <v>14.1</v>
      </c>
      <c r="CG83">
        <v>14.4</v>
      </c>
      <c r="CH83">
        <v>675</v>
      </c>
      <c r="CI83">
        <v>14900</v>
      </c>
      <c r="CJ83">
        <v>30900</v>
      </c>
      <c r="CK83">
        <v>53400</v>
      </c>
      <c r="CL83">
        <v>8525</v>
      </c>
      <c r="CM83">
        <v>38.700000000000003</v>
      </c>
      <c r="CN83">
        <v>5225</v>
      </c>
      <c r="CO83">
        <v>9.8000000000000007</v>
      </c>
      <c r="CP83">
        <v>2</v>
      </c>
      <c r="CQ83">
        <v>4.2</v>
      </c>
      <c r="CR83">
        <v>7.5</v>
      </c>
      <c r="CS83">
        <v>49.5</v>
      </c>
      <c r="CT83">
        <v>305</v>
      </c>
      <c r="CU83">
        <v>16000</v>
      </c>
      <c r="CV83">
        <v>22700</v>
      </c>
      <c r="CW83">
        <v>28900</v>
      </c>
      <c r="CX83">
        <v>7150</v>
      </c>
      <c r="CY83">
        <v>67.8</v>
      </c>
      <c r="CZ83">
        <v>2305</v>
      </c>
      <c r="DA83">
        <v>21.8</v>
      </c>
      <c r="DB83">
        <v>1.7</v>
      </c>
      <c r="DC83">
        <v>6.1</v>
      </c>
      <c r="DD83">
        <v>6.8</v>
      </c>
      <c r="DE83">
        <v>8.6999999999999993</v>
      </c>
      <c r="DF83">
        <v>385</v>
      </c>
      <c r="DG83">
        <v>15900</v>
      </c>
      <c r="DH83">
        <v>23800</v>
      </c>
      <c r="DI83">
        <v>32100</v>
      </c>
      <c r="DJ83">
        <v>6560</v>
      </c>
      <c r="DK83">
        <v>64.7</v>
      </c>
      <c r="DL83">
        <v>2315</v>
      </c>
      <c r="DM83">
        <v>25.3</v>
      </c>
      <c r="DN83">
        <v>1.3</v>
      </c>
      <c r="DO83">
        <v>7.3</v>
      </c>
      <c r="DP83">
        <v>7.9</v>
      </c>
      <c r="DQ83">
        <v>8.8000000000000007</v>
      </c>
      <c r="DR83">
        <v>440</v>
      </c>
      <c r="DS83">
        <v>14900</v>
      </c>
      <c r="DT83">
        <v>24000</v>
      </c>
      <c r="DU83">
        <v>38000</v>
      </c>
      <c r="DV83">
        <v>3775</v>
      </c>
      <c r="DW83">
        <v>55.3</v>
      </c>
      <c r="DX83">
        <v>1690</v>
      </c>
      <c r="DY83">
        <v>29.4</v>
      </c>
      <c r="DZ83">
        <v>1.4</v>
      </c>
      <c r="EA83">
        <v>13.2</v>
      </c>
      <c r="EB83">
        <v>13.6</v>
      </c>
      <c r="EC83">
        <v>13.9</v>
      </c>
      <c r="ED83">
        <v>375</v>
      </c>
      <c r="EE83">
        <v>13800</v>
      </c>
      <c r="EF83">
        <v>29500</v>
      </c>
      <c r="EG83">
        <v>50200</v>
      </c>
      <c r="EH83">
        <v>8325</v>
      </c>
      <c r="EI83">
        <v>42.9</v>
      </c>
      <c r="EJ83">
        <v>4760</v>
      </c>
      <c r="EK83">
        <v>12.6</v>
      </c>
      <c r="EL83">
        <v>2</v>
      </c>
      <c r="EM83">
        <v>4.9000000000000004</v>
      </c>
      <c r="EN83">
        <v>8.4</v>
      </c>
      <c r="EO83">
        <v>42.5</v>
      </c>
      <c r="EP83">
        <v>345</v>
      </c>
      <c r="EQ83">
        <v>15100</v>
      </c>
      <c r="ER83">
        <v>21400</v>
      </c>
      <c r="ES83">
        <v>29600</v>
      </c>
      <c r="ET83">
        <v>7090</v>
      </c>
      <c r="EU83">
        <v>66.8</v>
      </c>
      <c r="EV83">
        <v>2350</v>
      </c>
      <c r="EW83">
        <v>22.1</v>
      </c>
      <c r="EX83">
        <v>1.6</v>
      </c>
      <c r="EY83">
        <v>6.5</v>
      </c>
      <c r="EZ83">
        <v>7.3</v>
      </c>
      <c r="FA83">
        <v>9.5</v>
      </c>
      <c r="FB83">
        <v>405</v>
      </c>
      <c r="FC83">
        <v>17200</v>
      </c>
      <c r="FD83">
        <v>25000</v>
      </c>
      <c r="FE83">
        <v>34700</v>
      </c>
      <c r="FF83">
        <v>5940</v>
      </c>
      <c r="FG83">
        <v>61.7</v>
      </c>
      <c r="FH83">
        <v>2275</v>
      </c>
      <c r="FI83">
        <v>26.1</v>
      </c>
      <c r="FJ83">
        <v>1.3</v>
      </c>
      <c r="FK83">
        <v>9.1</v>
      </c>
      <c r="FL83">
        <v>9.9</v>
      </c>
      <c r="FM83">
        <v>10.9</v>
      </c>
      <c r="FN83">
        <v>485</v>
      </c>
      <c r="FO83">
        <v>15600</v>
      </c>
      <c r="FP83">
        <v>26400</v>
      </c>
      <c r="FQ83">
        <v>40200</v>
      </c>
      <c r="FR83">
        <v>2850</v>
      </c>
      <c r="FS83">
        <v>55.1</v>
      </c>
      <c r="FT83">
        <v>1280</v>
      </c>
      <c r="FU83">
        <v>28.7</v>
      </c>
      <c r="FV83">
        <v>1</v>
      </c>
      <c r="FW83">
        <v>14.1</v>
      </c>
      <c r="FX83">
        <v>14.7</v>
      </c>
      <c r="FY83">
        <v>15.1</v>
      </c>
      <c r="FZ83">
        <v>305</v>
      </c>
      <c r="GA83">
        <v>16000</v>
      </c>
      <c r="GB83">
        <v>32800</v>
      </c>
      <c r="GC83">
        <v>58000</v>
      </c>
      <c r="GD83">
        <v>16080</v>
      </c>
      <c r="GE83">
        <v>40.299999999999997</v>
      </c>
      <c r="GF83">
        <v>9595</v>
      </c>
      <c r="GG83">
        <v>10.9</v>
      </c>
      <c r="GH83">
        <v>2.2999999999999998</v>
      </c>
      <c r="GI83">
        <v>5.0999999999999996</v>
      </c>
      <c r="GJ83">
        <v>8.9</v>
      </c>
      <c r="GK83">
        <v>46.4</v>
      </c>
      <c r="GL83">
        <v>690</v>
      </c>
      <c r="GM83">
        <v>11300</v>
      </c>
      <c r="GN83">
        <v>19000</v>
      </c>
      <c r="GO83">
        <v>25900</v>
      </c>
      <c r="GP83">
        <v>13595</v>
      </c>
      <c r="GQ83">
        <v>67.7</v>
      </c>
      <c r="GR83">
        <v>4390</v>
      </c>
      <c r="GS83">
        <v>21.4</v>
      </c>
      <c r="GT83">
        <v>1.7</v>
      </c>
      <c r="GU83">
        <v>6.1</v>
      </c>
      <c r="GV83">
        <v>6.7</v>
      </c>
      <c r="GW83">
        <v>9.1999999999999993</v>
      </c>
      <c r="GX83">
        <v>720</v>
      </c>
      <c r="GY83">
        <v>13600</v>
      </c>
      <c r="GZ83">
        <v>22900</v>
      </c>
      <c r="HA83">
        <v>31900</v>
      </c>
      <c r="HB83">
        <v>10270</v>
      </c>
      <c r="HC83">
        <v>57.6</v>
      </c>
      <c r="HD83">
        <v>4355</v>
      </c>
      <c r="HE83">
        <v>28.2</v>
      </c>
      <c r="HF83">
        <v>1.6</v>
      </c>
      <c r="HG83">
        <v>10.8</v>
      </c>
      <c r="HH83">
        <v>11.6</v>
      </c>
      <c r="HI83">
        <v>12.6</v>
      </c>
      <c r="HJ83">
        <v>965</v>
      </c>
      <c r="HK83">
        <v>13800</v>
      </c>
      <c r="HL83">
        <v>23900</v>
      </c>
      <c r="HM83">
        <v>36100</v>
      </c>
      <c r="HN83">
        <v>6095</v>
      </c>
      <c r="HO83">
        <v>58</v>
      </c>
      <c r="HP83">
        <v>2560</v>
      </c>
      <c r="HQ83">
        <v>25.9</v>
      </c>
      <c r="HR83">
        <v>1.2</v>
      </c>
      <c r="HS83">
        <v>14.3</v>
      </c>
      <c r="HT83">
        <v>14.6</v>
      </c>
      <c r="HU83">
        <v>14.9</v>
      </c>
      <c r="HV83">
        <v>635</v>
      </c>
      <c r="HW83">
        <v>16300</v>
      </c>
      <c r="HX83">
        <v>28100</v>
      </c>
      <c r="HY83">
        <v>48100</v>
      </c>
      <c r="HZ83">
        <v>7940</v>
      </c>
      <c r="IA83">
        <v>39.4</v>
      </c>
      <c r="IB83">
        <v>4810</v>
      </c>
      <c r="IC83">
        <v>9.8000000000000007</v>
      </c>
      <c r="ID83">
        <v>1.7</v>
      </c>
      <c r="IE83">
        <v>4.0999999999999996</v>
      </c>
      <c r="IF83">
        <v>7.8</v>
      </c>
      <c r="IG83">
        <v>49</v>
      </c>
      <c r="IH83">
        <v>265</v>
      </c>
      <c r="II83">
        <v>12400</v>
      </c>
      <c r="IJ83">
        <v>19700</v>
      </c>
      <c r="IK83">
        <v>26500</v>
      </c>
      <c r="IL83">
        <v>7130</v>
      </c>
      <c r="IM83">
        <v>67.599999999999994</v>
      </c>
      <c r="IN83">
        <v>2310</v>
      </c>
      <c r="IO83">
        <v>22</v>
      </c>
      <c r="IP83">
        <v>1.7</v>
      </c>
      <c r="IQ83">
        <v>5.8</v>
      </c>
      <c r="IR83">
        <v>6.3</v>
      </c>
      <c r="IS83">
        <v>8.6</v>
      </c>
      <c r="IT83">
        <v>355</v>
      </c>
      <c r="IU83">
        <v>12700</v>
      </c>
      <c r="IV83">
        <v>22200</v>
      </c>
      <c r="IW83">
        <v>30700</v>
      </c>
      <c r="IX83">
        <v>5355</v>
      </c>
      <c r="IY83">
        <v>59.6</v>
      </c>
      <c r="IZ83">
        <v>2165</v>
      </c>
      <c r="JA83">
        <v>28.4</v>
      </c>
      <c r="JB83">
        <v>1.4</v>
      </c>
      <c r="JC83">
        <v>9.1</v>
      </c>
      <c r="JD83">
        <v>9.8000000000000007</v>
      </c>
      <c r="JE83">
        <v>10.7</v>
      </c>
      <c r="JF83">
        <v>440</v>
      </c>
      <c r="JG83">
        <v>14100</v>
      </c>
      <c r="JH83">
        <v>24000</v>
      </c>
      <c r="JI83">
        <v>35700</v>
      </c>
      <c r="JJ83">
        <v>3650</v>
      </c>
      <c r="JK83">
        <v>58.5</v>
      </c>
      <c r="JL83">
        <v>1515</v>
      </c>
      <c r="JM83">
        <v>26.1</v>
      </c>
      <c r="JN83">
        <v>1</v>
      </c>
      <c r="JO83">
        <v>13.8</v>
      </c>
      <c r="JP83">
        <v>14</v>
      </c>
      <c r="JQ83">
        <v>14.3</v>
      </c>
      <c r="JR83">
        <v>355</v>
      </c>
      <c r="JS83">
        <v>14600</v>
      </c>
      <c r="JT83">
        <v>26000</v>
      </c>
      <c r="JU83">
        <v>41700</v>
      </c>
      <c r="JV83">
        <v>8140</v>
      </c>
      <c r="JW83">
        <v>41.2</v>
      </c>
      <c r="JX83">
        <v>4785</v>
      </c>
      <c r="JY83">
        <v>11.9</v>
      </c>
      <c r="JZ83">
        <v>2.9</v>
      </c>
      <c r="KA83">
        <v>6</v>
      </c>
      <c r="KB83">
        <v>9.9</v>
      </c>
      <c r="KC83">
        <v>43.9</v>
      </c>
      <c r="KD83">
        <v>425</v>
      </c>
      <c r="KE83">
        <v>10700</v>
      </c>
      <c r="KF83">
        <v>18500</v>
      </c>
      <c r="KG83">
        <v>25800</v>
      </c>
      <c r="KH83">
        <v>6465</v>
      </c>
      <c r="KI83">
        <v>67.8</v>
      </c>
      <c r="KJ83">
        <v>2085</v>
      </c>
      <c r="KK83">
        <v>20.7</v>
      </c>
      <c r="KL83">
        <v>1.7</v>
      </c>
      <c r="KM83">
        <v>6.4</v>
      </c>
      <c r="KN83">
        <v>7.1</v>
      </c>
      <c r="KO83">
        <v>9.8000000000000007</v>
      </c>
      <c r="KP83">
        <v>365</v>
      </c>
      <c r="KQ83">
        <v>14600</v>
      </c>
      <c r="KR83">
        <v>23400</v>
      </c>
      <c r="KS83">
        <v>33900</v>
      </c>
      <c r="KT83">
        <v>4915</v>
      </c>
      <c r="KU83">
        <v>55.4</v>
      </c>
      <c r="KV83">
        <v>2190</v>
      </c>
      <c r="KW83">
        <v>28</v>
      </c>
      <c r="KX83">
        <v>1.9</v>
      </c>
      <c r="KY83">
        <v>12.6</v>
      </c>
      <c r="KZ83">
        <v>13.7</v>
      </c>
      <c r="LA83">
        <v>14.6</v>
      </c>
      <c r="LB83">
        <v>525</v>
      </c>
      <c r="LC83">
        <v>13300</v>
      </c>
      <c r="LD83">
        <v>23900</v>
      </c>
      <c r="LE83">
        <v>36500</v>
      </c>
      <c r="LF83">
        <v>2440</v>
      </c>
      <c r="LG83">
        <v>57.2</v>
      </c>
      <c r="LH83">
        <v>1045</v>
      </c>
      <c r="LI83">
        <v>25.6</v>
      </c>
      <c r="LJ83">
        <v>1.4</v>
      </c>
      <c r="LK83">
        <v>15</v>
      </c>
      <c r="LL83">
        <v>15.5</v>
      </c>
      <c r="LM83">
        <v>15.7</v>
      </c>
      <c r="LN83">
        <v>275</v>
      </c>
      <c r="LO83">
        <v>19900</v>
      </c>
      <c r="LP83">
        <v>31800</v>
      </c>
      <c r="LQ83">
        <v>58000</v>
      </c>
      <c r="LR83">
        <v>14240</v>
      </c>
      <c r="LS83">
        <v>37.5</v>
      </c>
      <c r="LT83">
        <v>8890</v>
      </c>
      <c r="LU83">
        <v>11.7</v>
      </c>
      <c r="LV83">
        <v>1.5</v>
      </c>
      <c r="LW83">
        <v>4.5999999999999996</v>
      </c>
      <c r="LX83">
        <v>8</v>
      </c>
      <c r="LY83">
        <v>49.2</v>
      </c>
      <c r="LZ83">
        <v>535</v>
      </c>
      <c r="MA83">
        <v>10000</v>
      </c>
      <c r="MB83">
        <v>17700</v>
      </c>
      <c r="MC83">
        <v>25300</v>
      </c>
      <c r="MD83">
        <v>14240</v>
      </c>
      <c r="ME83">
        <v>37.5</v>
      </c>
      <c r="MF83">
        <v>8890</v>
      </c>
      <c r="MG83">
        <v>11.7</v>
      </c>
      <c r="MH83">
        <v>1.5</v>
      </c>
      <c r="MI83">
        <v>4.5999999999999996</v>
      </c>
      <c r="MJ83">
        <v>8</v>
      </c>
      <c r="MK83">
        <v>49.2</v>
      </c>
      <c r="ML83">
        <v>535</v>
      </c>
      <c r="MM83">
        <v>10000</v>
      </c>
      <c r="MN83">
        <v>17700</v>
      </c>
      <c r="MO83">
        <v>25300</v>
      </c>
      <c r="MP83">
        <v>12500</v>
      </c>
      <c r="MQ83">
        <v>62.5</v>
      </c>
      <c r="MR83">
        <v>4690</v>
      </c>
      <c r="MS83">
        <v>23.4</v>
      </c>
      <c r="MT83">
        <v>2.1</v>
      </c>
      <c r="MU83">
        <v>8.1</v>
      </c>
      <c r="MV83">
        <v>9.4</v>
      </c>
      <c r="MW83">
        <v>12.1</v>
      </c>
      <c r="MX83">
        <v>915</v>
      </c>
      <c r="MY83">
        <v>11700</v>
      </c>
      <c r="MZ83">
        <v>21300</v>
      </c>
      <c r="NA83">
        <v>30400</v>
      </c>
      <c r="NB83">
        <v>8500</v>
      </c>
      <c r="NC83">
        <v>55</v>
      </c>
      <c r="ND83">
        <v>3825</v>
      </c>
      <c r="NE83">
        <v>29.9</v>
      </c>
      <c r="NF83">
        <v>1.9</v>
      </c>
      <c r="NG83">
        <v>11.6</v>
      </c>
      <c r="NH83">
        <v>12.3</v>
      </c>
      <c r="NI83">
        <v>13.2</v>
      </c>
      <c r="NJ83">
        <v>855</v>
      </c>
      <c r="NK83">
        <v>16200</v>
      </c>
      <c r="NL83">
        <v>25300</v>
      </c>
      <c r="NM83">
        <v>36600</v>
      </c>
      <c r="NN83">
        <v>5190</v>
      </c>
      <c r="NO83">
        <v>62.1</v>
      </c>
      <c r="NP83">
        <v>1970</v>
      </c>
      <c r="NQ83">
        <v>23.7</v>
      </c>
      <c r="NR83">
        <v>1.1000000000000001</v>
      </c>
      <c r="NS83">
        <v>12.4</v>
      </c>
      <c r="NT83">
        <v>12.9</v>
      </c>
      <c r="NU83">
        <v>13.1</v>
      </c>
      <c r="NV83">
        <v>485</v>
      </c>
      <c r="NW83">
        <v>15500</v>
      </c>
      <c r="NX83">
        <v>31800</v>
      </c>
      <c r="NY83">
        <v>53700</v>
      </c>
      <c r="NZ83">
        <v>7150</v>
      </c>
      <c r="OA83">
        <v>36.299999999999997</v>
      </c>
      <c r="OB83">
        <v>4550</v>
      </c>
      <c r="OC83">
        <v>10.5</v>
      </c>
      <c r="OD83">
        <v>1.5</v>
      </c>
      <c r="OE83">
        <v>4</v>
      </c>
      <c r="OF83">
        <v>7.3</v>
      </c>
      <c r="OG83">
        <v>51.6</v>
      </c>
      <c r="OH83">
        <v>240</v>
      </c>
      <c r="OI83">
        <v>9500</v>
      </c>
      <c r="OJ83">
        <v>18900</v>
      </c>
      <c r="OK83">
        <v>25300</v>
      </c>
      <c r="OL83">
        <v>6560</v>
      </c>
      <c r="OM83">
        <v>64.2</v>
      </c>
      <c r="ON83">
        <v>2350</v>
      </c>
      <c r="OO83">
        <v>23.5</v>
      </c>
      <c r="OP83">
        <v>2</v>
      </c>
      <c r="OQ83">
        <v>7.1</v>
      </c>
      <c r="OR83">
        <v>8.1999999999999993</v>
      </c>
      <c r="OS83">
        <v>10.3</v>
      </c>
      <c r="OT83">
        <v>415</v>
      </c>
      <c r="OU83">
        <v>13300</v>
      </c>
      <c r="OV83">
        <v>21400</v>
      </c>
      <c r="OW83">
        <v>30100</v>
      </c>
      <c r="OX83">
        <v>4350</v>
      </c>
      <c r="OY83">
        <v>56.4</v>
      </c>
      <c r="OZ83">
        <v>1900</v>
      </c>
      <c r="PA83">
        <v>31</v>
      </c>
      <c r="PB83">
        <v>1.7</v>
      </c>
      <c r="PC83">
        <v>9.4</v>
      </c>
      <c r="PD83">
        <v>10</v>
      </c>
      <c r="PE83">
        <v>10.8</v>
      </c>
      <c r="PF83">
        <v>355</v>
      </c>
      <c r="PG83">
        <v>15300</v>
      </c>
      <c r="PH83">
        <v>24900</v>
      </c>
      <c r="PI83">
        <v>35900</v>
      </c>
      <c r="PJ83">
        <v>3055</v>
      </c>
      <c r="PK83">
        <v>62.3</v>
      </c>
      <c r="PL83">
        <v>1150</v>
      </c>
      <c r="PM83">
        <v>23.8</v>
      </c>
      <c r="PN83">
        <v>1</v>
      </c>
      <c r="PO83">
        <v>12.3</v>
      </c>
      <c r="PP83">
        <v>12.6</v>
      </c>
      <c r="PQ83">
        <v>12.9</v>
      </c>
      <c r="PR83">
        <v>285</v>
      </c>
      <c r="PS83">
        <v>12500</v>
      </c>
      <c r="PT83">
        <v>27300</v>
      </c>
      <c r="PU83">
        <v>49100</v>
      </c>
      <c r="PV83">
        <v>7090</v>
      </c>
      <c r="PW83">
        <v>38.799999999999997</v>
      </c>
      <c r="PX83">
        <v>4340</v>
      </c>
      <c r="PY83">
        <v>13</v>
      </c>
      <c r="PZ83">
        <v>1.5</v>
      </c>
      <c r="QA83">
        <v>5.3</v>
      </c>
      <c r="QB83">
        <v>8.6</v>
      </c>
      <c r="QC83">
        <v>46.7</v>
      </c>
      <c r="QD83">
        <v>300</v>
      </c>
      <c r="QE83">
        <v>10200</v>
      </c>
      <c r="QF83">
        <v>17100</v>
      </c>
      <c r="QG83">
        <v>25000</v>
      </c>
      <c r="QH83">
        <v>5940</v>
      </c>
      <c r="QI83">
        <v>60.6</v>
      </c>
      <c r="QJ83">
        <v>2340</v>
      </c>
      <c r="QK83">
        <v>23.2</v>
      </c>
      <c r="QL83">
        <v>2.2000000000000002</v>
      </c>
      <c r="QM83">
        <v>9.3000000000000007</v>
      </c>
      <c r="QN83">
        <v>10.6</v>
      </c>
      <c r="QO83">
        <v>14.1</v>
      </c>
      <c r="QP83">
        <v>500</v>
      </c>
      <c r="QQ83">
        <v>11100</v>
      </c>
      <c r="QR83">
        <v>21200</v>
      </c>
      <c r="QS83">
        <v>31300</v>
      </c>
      <c r="QT83">
        <v>5940</v>
      </c>
      <c r="QU83">
        <v>61.7</v>
      </c>
      <c r="QV83">
        <v>2275</v>
      </c>
      <c r="QW83">
        <v>26.1</v>
      </c>
      <c r="QX83">
        <v>1.3</v>
      </c>
      <c r="QY83">
        <v>9.1</v>
      </c>
      <c r="QZ83">
        <v>9.9</v>
      </c>
      <c r="RA83">
        <v>10.9</v>
      </c>
      <c r="RB83">
        <v>485</v>
      </c>
      <c r="RC83">
        <v>15600</v>
      </c>
      <c r="RD83">
        <v>26400</v>
      </c>
      <c r="RE83">
        <v>40200</v>
      </c>
      <c r="RF83">
        <v>2135</v>
      </c>
      <c r="RG83">
        <v>61.7</v>
      </c>
      <c r="RH83">
        <v>820</v>
      </c>
      <c r="RI83">
        <v>23.5</v>
      </c>
      <c r="RJ83">
        <v>1.3</v>
      </c>
      <c r="RK83">
        <v>12.6</v>
      </c>
      <c r="RL83">
        <v>13.2</v>
      </c>
      <c r="RM83">
        <v>13.5</v>
      </c>
      <c r="RN83">
        <v>200</v>
      </c>
      <c r="RO83">
        <v>21200</v>
      </c>
      <c r="RP83">
        <v>37500</v>
      </c>
      <c r="RQ83">
        <v>61900</v>
      </c>
    </row>
    <row r="84" spans="2:485" x14ac:dyDescent="0.45">
      <c r="B84"/>
      <c r="E84" t="s">
        <v>3032</v>
      </c>
      <c r="F84" t="s">
        <v>3033</v>
      </c>
      <c r="G84" t="s">
        <v>3034</v>
      </c>
      <c r="H84" t="s">
        <v>3035</v>
      </c>
      <c r="I84" t="s">
        <v>3036</v>
      </c>
      <c r="J84" t="s">
        <v>3037</v>
      </c>
      <c r="K84" t="s">
        <v>3038</v>
      </c>
      <c r="L84" t="s">
        <v>3039</v>
      </c>
      <c r="M84" t="s">
        <v>3040</v>
      </c>
      <c r="N84" t="s">
        <v>3041</v>
      </c>
      <c r="O84" t="s">
        <v>3042</v>
      </c>
      <c r="P84" t="s">
        <v>3043</v>
      </c>
      <c r="Q84" t="s">
        <v>3044</v>
      </c>
      <c r="R84" t="s">
        <v>3045</v>
      </c>
      <c r="S84" t="s">
        <v>3046</v>
      </c>
      <c r="T84" t="s">
        <v>3047</v>
      </c>
      <c r="U84" t="s">
        <v>3048</v>
      </c>
      <c r="V84" t="s">
        <v>3049</v>
      </c>
      <c r="W84" t="s">
        <v>3050</v>
      </c>
      <c r="X84" t="s">
        <v>3051</v>
      </c>
      <c r="Y84" t="s">
        <v>3052</v>
      </c>
      <c r="Z84" t="s">
        <v>3053</v>
      </c>
      <c r="AA84" t="s">
        <v>3054</v>
      </c>
      <c r="AB84" t="s">
        <v>3055</v>
      </c>
      <c r="AC84" t="s">
        <v>3056</v>
      </c>
      <c r="AD84" t="s">
        <v>3057</v>
      </c>
      <c r="AE84" t="s">
        <v>3058</v>
      </c>
      <c r="AF84" t="s">
        <v>3059</v>
      </c>
      <c r="AG84" t="s">
        <v>3060</v>
      </c>
      <c r="AH84" t="s">
        <v>3061</v>
      </c>
      <c r="AI84" t="s">
        <v>3062</v>
      </c>
      <c r="AJ84" t="s">
        <v>3063</v>
      </c>
      <c r="AK84" t="s">
        <v>3064</v>
      </c>
      <c r="AL84" t="s">
        <v>3065</v>
      </c>
      <c r="AM84" t="s">
        <v>3066</v>
      </c>
      <c r="AN84" t="s">
        <v>3043</v>
      </c>
      <c r="AO84" t="s">
        <v>3067</v>
      </c>
      <c r="AP84">
        <v>640</v>
      </c>
      <c r="AQ84">
        <v>18.3</v>
      </c>
      <c r="AR84">
        <v>525</v>
      </c>
      <c r="AS84">
        <v>21.5</v>
      </c>
      <c r="AT84">
        <v>7.8</v>
      </c>
      <c r="AU84">
        <v>36.9</v>
      </c>
      <c r="AV84">
        <v>44.5</v>
      </c>
      <c r="AW84">
        <v>52.4</v>
      </c>
      <c r="AX84">
        <v>220</v>
      </c>
      <c r="AY84">
        <v>13700</v>
      </c>
      <c r="AZ84">
        <v>18900</v>
      </c>
      <c r="BA84">
        <v>22400</v>
      </c>
      <c r="BB84">
        <v>640</v>
      </c>
      <c r="BC84">
        <v>18.2</v>
      </c>
      <c r="BD84">
        <v>525</v>
      </c>
      <c r="BE84">
        <v>30.4</v>
      </c>
      <c r="BF84">
        <v>6.1</v>
      </c>
      <c r="BG84">
        <v>40.200000000000003</v>
      </c>
      <c r="BH84">
        <v>42.8</v>
      </c>
      <c r="BI84">
        <v>45.3</v>
      </c>
      <c r="BJ84">
        <v>240</v>
      </c>
      <c r="BK84">
        <v>18500</v>
      </c>
      <c r="BL84">
        <v>23300</v>
      </c>
      <c r="BM84">
        <v>29400</v>
      </c>
      <c r="BN84">
        <v>545</v>
      </c>
      <c r="BO84">
        <v>24</v>
      </c>
      <c r="BP84">
        <v>415</v>
      </c>
      <c r="BQ84">
        <v>32.200000000000003</v>
      </c>
      <c r="BR84">
        <v>5.3</v>
      </c>
      <c r="BS84">
        <v>35.299999999999997</v>
      </c>
      <c r="BT84">
        <v>37.9</v>
      </c>
      <c r="BU84">
        <v>38.6</v>
      </c>
      <c r="BV84">
        <v>175</v>
      </c>
      <c r="BW84">
        <v>20400</v>
      </c>
      <c r="BX84">
        <v>26200</v>
      </c>
      <c r="BY84">
        <v>34600</v>
      </c>
      <c r="BZ84">
        <v>360</v>
      </c>
      <c r="CA84">
        <v>46.2</v>
      </c>
      <c r="CB84">
        <v>195</v>
      </c>
      <c r="CC84">
        <v>28.9</v>
      </c>
      <c r="CD84">
        <v>1.4</v>
      </c>
      <c r="CE84">
        <v>21.1</v>
      </c>
      <c r="CF84">
        <v>22.6</v>
      </c>
      <c r="CG84">
        <v>23.4</v>
      </c>
      <c r="CH84">
        <v>65</v>
      </c>
      <c r="CI84">
        <v>17700</v>
      </c>
      <c r="CJ84">
        <v>32700</v>
      </c>
      <c r="CK84">
        <v>47600</v>
      </c>
      <c r="CL84">
        <v>470</v>
      </c>
      <c r="CM84">
        <v>14.5</v>
      </c>
      <c r="CN84">
        <v>400</v>
      </c>
      <c r="CO84">
        <v>21</v>
      </c>
      <c r="CP84">
        <v>8.4</v>
      </c>
      <c r="CQ84">
        <v>39.9</v>
      </c>
      <c r="CR84">
        <v>48.3</v>
      </c>
      <c r="CS84">
        <v>56.1</v>
      </c>
      <c r="CT84">
        <v>175</v>
      </c>
      <c r="CU84">
        <v>13600</v>
      </c>
      <c r="CV84">
        <v>18900</v>
      </c>
      <c r="CW84">
        <v>22300</v>
      </c>
      <c r="CX84">
        <v>450</v>
      </c>
      <c r="CY84">
        <v>15.8</v>
      </c>
      <c r="CZ84">
        <v>380</v>
      </c>
      <c r="DA84">
        <v>29.4</v>
      </c>
      <c r="DB84">
        <v>5.7</v>
      </c>
      <c r="DC84">
        <v>43.6</v>
      </c>
      <c r="DD84">
        <v>46.3</v>
      </c>
      <c r="DE84">
        <v>49.1</v>
      </c>
      <c r="DF84">
        <v>185</v>
      </c>
      <c r="DG84">
        <v>18700</v>
      </c>
      <c r="DH84">
        <v>22900</v>
      </c>
      <c r="DI84">
        <v>28700</v>
      </c>
      <c r="DJ84">
        <v>375</v>
      </c>
      <c r="DK84">
        <v>19.8</v>
      </c>
      <c r="DL84">
        <v>300</v>
      </c>
      <c r="DM84">
        <v>33.6</v>
      </c>
      <c r="DN84">
        <v>5.5</v>
      </c>
      <c r="DO84">
        <v>37.700000000000003</v>
      </c>
      <c r="DP84">
        <v>40.4</v>
      </c>
      <c r="DQ84">
        <v>41.2</v>
      </c>
      <c r="DR84">
        <v>130</v>
      </c>
      <c r="DS84">
        <v>20500</v>
      </c>
      <c r="DT84">
        <v>26700</v>
      </c>
      <c r="DU84">
        <v>35500</v>
      </c>
      <c r="DV84">
        <v>240</v>
      </c>
      <c r="DW84">
        <v>45.5</v>
      </c>
      <c r="DX84">
        <v>130</v>
      </c>
      <c r="DY84">
        <v>31.4</v>
      </c>
      <c r="DZ84">
        <v>1.1000000000000001</v>
      </c>
      <c r="EA84">
        <v>18.899999999999999</v>
      </c>
      <c r="EB84">
        <v>21.2</v>
      </c>
      <c r="EC84">
        <v>22</v>
      </c>
      <c r="ED84">
        <v>35</v>
      </c>
      <c r="EE84">
        <v>17200</v>
      </c>
      <c r="EF84">
        <v>33600</v>
      </c>
      <c r="EG84">
        <v>47600</v>
      </c>
      <c r="EH84">
        <v>175</v>
      </c>
      <c r="EI84">
        <v>28.6</v>
      </c>
      <c r="EJ84">
        <v>125</v>
      </c>
      <c r="EK84">
        <v>22.8</v>
      </c>
      <c r="EL84">
        <v>6.3</v>
      </c>
      <c r="EM84">
        <v>29.1</v>
      </c>
      <c r="EN84">
        <v>34.299999999999997</v>
      </c>
      <c r="EO84">
        <v>42.3</v>
      </c>
      <c r="EP84">
        <v>45</v>
      </c>
      <c r="EQ84">
        <v>15400</v>
      </c>
      <c r="ER84">
        <v>17700</v>
      </c>
      <c r="ES84">
        <v>22700</v>
      </c>
      <c r="ET84">
        <v>190</v>
      </c>
      <c r="EU84">
        <v>23.9</v>
      </c>
      <c r="EV84">
        <v>145</v>
      </c>
      <c r="EW84">
        <v>32.700000000000003</v>
      </c>
      <c r="EX84">
        <v>7</v>
      </c>
      <c r="EY84">
        <v>32</v>
      </c>
      <c r="EZ84">
        <v>34.299999999999997</v>
      </c>
      <c r="FA84">
        <v>36.299999999999997</v>
      </c>
      <c r="FB84">
        <v>55</v>
      </c>
      <c r="FC84">
        <v>18400</v>
      </c>
      <c r="FD84">
        <v>23900</v>
      </c>
      <c r="FE84">
        <v>31000</v>
      </c>
      <c r="FF84">
        <v>170</v>
      </c>
      <c r="FG84">
        <v>33.1</v>
      </c>
      <c r="FH84">
        <v>115</v>
      </c>
      <c r="FI84">
        <v>29</v>
      </c>
      <c r="FJ84">
        <v>5</v>
      </c>
      <c r="FK84">
        <v>30</v>
      </c>
      <c r="FL84">
        <v>32.299999999999997</v>
      </c>
      <c r="FM84">
        <v>32.9</v>
      </c>
      <c r="FN84">
        <v>45</v>
      </c>
      <c r="FO84">
        <v>19300</v>
      </c>
      <c r="FP84">
        <v>24200</v>
      </c>
      <c r="FQ84">
        <v>34200</v>
      </c>
      <c r="FR84">
        <v>125</v>
      </c>
      <c r="FS84">
        <v>47.7</v>
      </c>
      <c r="FT84">
        <v>65</v>
      </c>
      <c r="FU84">
        <v>24</v>
      </c>
      <c r="FV84">
        <v>2</v>
      </c>
      <c r="FW84">
        <v>25.4</v>
      </c>
      <c r="FX84">
        <v>25.4</v>
      </c>
      <c r="FY84">
        <v>26.2</v>
      </c>
      <c r="FZ84">
        <v>30</v>
      </c>
      <c r="GA84">
        <v>23400</v>
      </c>
      <c r="GB84">
        <v>32000</v>
      </c>
      <c r="GC84">
        <v>50600</v>
      </c>
      <c r="GD84">
        <v>770</v>
      </c>
      <c r="GE84">
        <v>18.100000000000001</v>
      </c>
      <c r="GF84">
        <v>635</v>
      </c>
      <c r="GG84">
        <v>17.2</v>
      </c>
      <c r="GH84">
        <v>10</v>
      </c>
      <c r="GI84">
        <v>38.700000000000003</v>
      </c>
      <c r="GJ84">
        <v>46.8</v>
      </c>
      <c r="GK84">
        <v>54.8</v>
      </c>
      <c r="GL84">
        <v>275</v>
      </c>
      <c r="GM84">
        <v>12000</v>
      </c>
      <c r="GN84">
        <v>16600</v>
      </c>
      <c r="GO84">
        <v>21700</v>
      </c>
      <c r="GP84">
        <v>665</v>
      </c>
      <c r="GQ84">
        <v>25.6</v>
      </c>
      <c r="GR84">
        <v>495</v>
      </c>
      <c r="GS84">
        <v>29.5</v>
      </c>
      <c r="GT84">
        <v>5.5</v>
      </c>
      <c r="GU84">
        <v>33.299999999999997</v>
      </c>
      <c r="GV84">
        <v>36.799999999999997</v>
      </c>
      <c r="GW84">
        <v>39.4</v>
      </c>
      <c r="GX84">
        <v>200</v>
      </c>
      <c r="GY84">
        <v>17600</v>
      </c>
      <c r="GZ84">
        <v>22900</v>
      </c>
      <c r="HA84">
        <v>28100</v>
      </c>
      <c r="HB84">
        <v>480</v>
      </c>
      <c r="HC84">
        <v>27.4</v>
      </c>
      <c r="HD84">
        <v>350</v>
      </c>
      <c r="HE84">
        <v>29.9</v>
      </c>
      <c r="HF84">
        <v>6.3</v>
      </c>
      <c r="HG84">
        <v>32.9</v>
      </c>
      <c r="HH84">
        <v>35.1</v>
      </c>
      <c r="HI84">
        <v>36.5</v>
      </c>
      <c r="HJ84">
        <v>135</v>
      </c>
      <c r="HK84">
        <v>17200</v>
      </c>
      <c r="HL84">
        <v>25400</v>
      </c>
      <c r="HM84">
        <v>34400</v>
      </c>
      <c r="HN84">
        <v>365</v>
      </c>
      <c r="HO84">
        <v>48.1</v>
      </c>
      <c r="HP84">
        <v>190</v>
      </c>
      <c r="HQ84">
        <v>26.5</v>
      </c>
      <c r="HR84">
        <v>2.7</v>
      </c>
      <c r="HS84">
        <v>21.5</v>
      </c>
      <c r="HT84">
        <v>22</v>
      </c>
      <c r="HU84">
        <v>22.6</v>
      </c>
      <c r="HV84">
        <v>65</v>
      </c>
      <c r="HW84">
        <v>17500</v>
      </c>
      <c r="HX84">
        <v>28700</v>
      </c>
      <c r="HY84">
        <v>45300</v>
      </c>
      <c r="HZ84">
        <v>565</v>
      </c>
      <c r="IA84">
        <v>15</v>
      </c>
      <c r="IB84">
        <v>480</v>
      </c>
      <c r="IC84">
        <v>16.3</v>
      </c>
      <c r="ID84">
        <v>9.9</v>
      </c>
      <c r="IE84">
        <v>41.2</v>
      </c>
      <c r="IF84">
        <v>50.7</v>
      </c>
      <c r="IG84">
        <v>58.7</v>
      </c>
      <c r="IH84">
        <v>215</v>
      </c>
      <c r="II84">
        <v>12500</v>
      </c>
      <c r="IJ84">
        <v>16700</v>
      </c>
      <c r="IK84">
        <v>21900</v>
      </c>
      <c r="IL84">
        <v>455</v>
      </c>
      <c r="IM84">
        <v>22.8</v>
      </c>
      <c r="IN84">
        <v>355</v>
      </c>
      <c r="IO84">
        <v>29.6</v>
      </c>
      <c r="IP84">
        <v>5.5</v>
      </c>
      <c r="IQ84">
        <v>35.4</v>
      </c>
      <c r="IR84">
        <v>39.4</v>
      </c>
      <c r="IS84">
        <v>42.1</v>
      </c>
      <c r="IT84">
        <v>150</v>
      </c>
      <c r="IU84">
        <v>17900</v>
      </c>
      <c r="IV84">
        <v>23100</v>
      </c>
      <c r="IW84">
        <v>28100</v>
      </c>
      <c r="IX84">
        <v>340</v>
      </c>
      <c r="IY84">
        <v>23.8</v>
      </c>
      <c r="IZ84">
        <v>260</v>
      </c>
      <c r="JA84">
        <v>31</v>
      </c>
      <c r="JB84">
        <v>6.8</v>
      </c>
      <c r="JC84">
        <v>34.299999999999997</v>
      </c>
      <c r="JD84">
        <v>37</v>
      </c>
      <c r="JE84">
        <v>38.4</v>
      </c>
      <c r="JF84">
        <v>105</v>
      </c>
      <c r="JG84">
        <v>19700</v>
      </c>
      <c r="JH84">
        <v>26400</v>
      </c>
      <c r="JI84">
        <v>34600</v>
      </c>
      <c r="JJ84">
        <v>240</v>
      </c>
      <c r="JK84">
        <v>44.4</v>
      </c>
      <c r="JL84">
        <v>135</v>
      </c>
      <c r="JM84">
        <v>29.3</v>
      </c>
      <c r="JN84">
        <v>3.1</v>
      </c>
      <c r="JO84">
        <v>22.2</v>
      </c>
      <c r="JP84">
        <v>22.7</v>
      </c>
      <c r="JQ84">
        <v>23.2</v>
      </c>
      <c r="JR84">
        <v>45</v>
      </c>
      <c r="JS84">
        <v>17500</v>
      </c>
      <c r="JT84">
        <v>26700</v>
      </c>
      <c r="JU84">
        <v>41600</v>
      </c>
      <c r="JV84">
        <v>210</v>
      </c>
      <c r="JW84">
        <v>26.5</v>
      </c>
      <c r="JX84">
        <v>155</v>
      </c>
      <c r="JY84">
        <v>19.3</v>
      </c>
      <c r="JZ84">
        <v>10.1</v>
      </c>
      <c r="KA84">
        <v>31.8</v>
      </c>
      <c r="KB84">
        <v>36.200000000000003</v>
      </c>
      <c r="KC84">
        <v>44.1</v>
      </c>
      <c r="KD84">
        <v>60</v>
      </c>
      <c r="KE84">
        <v>10100</v>
      </c>
      <c r="KF84">
        <v>15700</v>
      </c>
      <c r="KG84">
        <v>21700</v>
      </c>
      <c r="KH84">
        <v>205</v>
      </c>
      <c r="KI84">
        <v>31.9</v>
      </c>
      <c r="KJ84">
        <v>140</v>
      </c>
      <c r="KK84">
        <v>29</v>
      </c>
      <c r="KL84">
        <v>5.6</v>
      </c>
      <c r="KM84">
        <v>28.8</v>
      </c>
      <c r="KN84">
        <v>31</v>
      </c>
      <c r="KO84">
        <v>33.4</v>
      </c>
      <c r="KP84">
        <v>50</v>
      </c>
      <c r="KQ84">
        <v>16100</v>
      </c>
      <c r="KR84">
        <v>19800</v>
      </c>
      <c r="KS84">
        <v>28200</v>
      </c>
      <c r="KT84">
        <v>140</v>
      </c>
      <c r="KU84">
        <v>36.200000000000003</v>
      </c>
      <c r="KV84">
        <v>90</v>
      </c>
      <c r="KW84">
        <v>27.1</v>
      </c>
      <c r="KX84">
        <v>5</v>
      </c>
      <c r="KY84">
        <v>29.5</v>
      </c>
      <c r="KZ84">
        <v>30.2</v>
      </c>
      <c r="LA84">
        <v>31.6</v>
      </c>
      <c r="LB84">
        <v>35</v>
      </c>
      <c r="LC84">
        <v>12400</v>
      </c>
      <c r="LD84">
        <v>18400</v>
      </c>
      <c r="LE84">
        <v>26500</v>
      </c>
      <c r="LF84">
        <v>125</v>
      </c>
      <c r="LG84">
        <v>55.2</v>
      </c>
      <c r="LH84">
        <v>55</v>
      </c>
      <c r="LI84">
        <v>21.1</v>
      </c>
      <c r="LJ84">
        <v>2</v>
      </c>
      <c r="LK84">
        <v>20.2</v>
      </c>
      <c r="LL84">
        <v>20.6</v>
      </c>
      <c r="LM84">
        <v>21.6</v>
      </c>
      <c r="LN84">
        <v>20</v>
      </c>
      <c r="LO84">
        <v>16100</v>
      </c>
      <c r="LP84">
        <v>39400</v>
      </c>
      <c r="LQ84">
        <v>47200</v>
      </c>
      <c r="LR84">
        <v>640</v>
      </c>
      <c r="LS84">
        <v>16.7</v>
      </c>
      <c r="LT84">
        <v>535</v>
      </c>
      <c r="LU84">
        <v>21.8</v>
      </c>
      <c r="LV84">
        <v>9.4</v>
      </c>
      <c r="LW84">
        <v>34.5</v>
      </c>
      <c r="LX84">
        <v>44.6</v>
      </c>
      <c r="LY84">
        <v>52.2</v>
      </c>
      <c r="LZ84">
        <v>205</v>
      </c>
      <c r="MA84">
        <v>12100</v>
      </c>
      <c r="MB84">
        <v>17100</v>
      </c>
      <c r="MC84">
        <v>22000</v>
      </c>
      <c r="MD84">
        <v>640</v>
      </c>
      <c r="ME84">
        <v>16.7</v>
      </c>
      <c r="MF84">
        <v>535</v>
      </c>
      <c r="MG84">
        <v>21.8</v>
      </c>
      <c r="MH84">
        <v>9.4</v>
      </c>
      <c r="MI84">
        <v>34.5</v>
      </c>
      <c r="MJ84">
        <v>44.6</v>
      </c>
      <c r="MK84">
        <v>52.2</v>
      </c>
      <c r="ML84">
        <v>205</v>
      </c>
      <c r="MM84">
        <v>12100</v>
      </c>
      <c r="MN84">
        <v>17100</v>
      </c>
      <c r="MO84">
        <v>22000</v>
      </c>
      <c r="MP84">
        <v>545</v>
      </c>
      <c r="MQ84">
        <v>23.8</v>
      </c>
      <c r="MR84">
        <v>415</v>
      </c>
      <c r="MS84">
        <v>29.4</v>
      </c>
      <c r="MT84">
        <v>4.0999999999999996</v>
      </c>
      <c r="MU84">
        <v>36.4</v>
      </c>
      <c r="MV84">
        <v>40.5</v>
      </c>
      <c r="MW84">
        <v>42.7</v>
      </c>
      <c r="MX84">
        <v>185</v>
      </c>
      <c r="MY84">
        <v>16700</v>
      </c>
      <c r="MZ84">
        <v>22300</v>
      </c>
      <c r="NA84">
        <v>27700</v>
      </c>
      <c r="NB84">
        <v>430</v>
      </c>
      <c r="NC84">
        <v>31.6</v>
      </c>
      <c r="ND84">
        <v>295</v>
      </c>
      <c r="NE84">
        <v>32.299999999999997</v>
      </c>
      <c r="NF84">
        <v>3.7</v>
      </c>
      <c r="NG84">
        <v>29.4</v>
      </c>
      <c r="NH84">
        <v>31.6</v>
      </c>
      <c r="NI84">
        <v>32.5</v>
      </c>
      <c r="NJ84">
        <v>115</v>
      </c>
      <c r="NK84">
        <v>17700</v>
      </c>
      <c r="NL84">
        <v>25300</v>
      </c>
      <c r="NM84">
        <v>32500</v>
      </c>
      <c r="NN84">
        <v>330</v>
      </c>
      <c r="NO84">
        <v>56.8</v>
      </c>
      <c r="NP84">
        <v>140</v>
      </c>
      <c r="NQ84">
        <v>22.8</v>
      </c>
      <c r="NR84">
        <v>1.1000000000000001</v>
      </c>
      <c r="NS84">
        <v>18.8</v>
      </c>
      <c r="NT84">
        <v>19.100000000000001</v>
      </c>
      <c r="NU84">
        <v>19.399999999999999</v>
      </c>
      <c r="NV84">
        <v>50</v>
      </c>
      <c r="NW84">
        <v>20600</v>
      </c>
      <c r="NX84">
        <v>28300</v>
      </c>
      <c r="NY84">
        <v>37900</v>
      </c>
      <c r="NZ84">
        <v>450</v>
      </c>
      <c r="OA84">
        <v>14.1</v>
      </c>
      <c r="OB84">
        <v>385</v>
      </c>
      <c r="OC84">
        <v>21.2</v>
      </c>
      <c r="OD84">
        <v>9.1999999999999993</v>
      </c>
      <c r="OE84">
        <v>36.799999999999997</v>
      </c>
      <c r="OF84">
        <v>47.2</v>
      </c>
      <c r="OG84">
        <v>55.4</v>
      </c>
      <c r="OH84">
        <v>155</v>
      </c>
      <c r="OI84">
        <v>12200</v>
      </c>
      <c r="OJ84">
        <v>17500</v>
      </c>
      <c r="OK84">
        <v>22100</v>
      </c>
      <c r="OL84">
        <v>375</v>
      </c>
      <c r="OM84">
        <v>19.5</v>
      </c>
      <c r="ON84">
        <v>300</v>
      </c>
      <c r="OO84">
        <v>28.7</v>
      </c>
      <c r="OP84">
        <v>5.0999999999999996</v>
      </c>
      <c r="OQ84">
        <v>39</v>
      </c>
      <c r="OR84">
        <v>44.1</v>
      </c>
      <c r="OS84">
        <v>46.7</v>
      </c>
      <c r="OT84">
        <v>135</v>
      </c>
      <c r="OU84">
        <v>17700</v>
      </c>
      <c r="OV84">
        <v>23000</v>
      </c>
      <c r="OW84">
        <v>28000</v>
      </c>
      <c r="OX84">
        <v>280</v>
      </c>
      <c r="OY84">
        <v>29.5</v>
      </c>
      <c r="OZ84">
        <v>195</v>
      </c>
      <c r="PA84">
        <v>33.700000000000003</v>
      </c>
      <c r="PB84">
        <v>3.7</v>
      </c>
      <c r="PC84">
        <v>30.3</v>
      </c>
      <c r="PD84">
        <v>32.5</v>
      </c>
      <c r="PE84">
        <v>33.1</v>
      </c>
      <c r="PF84">
        <v>75</v>
      </c>
      <c r="PG84">
        <v>18800</v>
      </c>
      <c r="PH84">
        <v>25500</v>
      </c>
      <c r="PI84">
        <v>31000</v>
      </c>
      <c r="PJ84">
        <v>200</v>
      </c>
      <c r="PK84">
        <v>56.5</v>
      </c>
      <c r="PL84">
        <v>85</v>
      </c>
      <c r="PM84">
        <v>23.9</v>
      </c>
      <c r="PN84">
        <v>1</v>
      </c>
      <c r="PO84">
        <v>17.600000000000001</v>
      </c>
      <c r="PP84">
        <v>18.100000000000001</v>
      </c>
      <c r="PQ84">
        <v>18.600000000000001</v>
      </c>
      <c r="PR84">
        <v>30</v>
      </c>
      <c r="PS84">
        <v>25800</v>
      </c>
      <c r="PT84">
        <v>31200</v>
      </c>
      <c r="PU84">
        <v>38000</v>
      </c>
      <c r="PV84">
        <v>190</v>
      </c>
      <c r="PW84">
        <v>22.6</v>
      </c>
      <c r="PX84">
        <v>150</v>
      </c>
      <c r="PY84">
        <v>23.2</v>
      </c>
      <c r="PZ84">
        <v>9.6</v>
      </c>
      <c r="QA84">
        <v>29</v>
      </c>
      <c r="QB84">
        <v>38.200000000000003</v>
      </c>
      <c r="QC84">
        <v>44.5</v>
      </c>
      <c r="QD84">
        <v>50</v>
      </c>
      <c r="QE84">
        <v>12100</v>
      </c>
      <c r="QF84">
        <v>16200</v>
      </c>
      <c r="QG84">
        <v>21600</v>
      </c>
      <c r="QH84">
        <v>170</v>
      </c>
      <c r="QI84">
        <v>33.1</v>
      </c>
      <c r="QJ84">
        <v>115</v>
      </c>
      <c r="QK84">
        <v>31</v>
      </c>
      <c r="QL84">
        <v>1.8</v>
      </c>
      <c r="QM84">
        <v>30.7</v>
      </c>
      <c r="QN84">
        <v>32.5</v>
      </c>
      <c r="QO84">
        <v>34.1</v>
      </c>
      <c r="QP84">
        <v>45</v>
      </c>
      <c r="QQ84">
        <v>13800</v>
      </c>
      <c r="QR84">
        <v>20900</v>
      </c>
      <c r="QS84">
        <v>25700</v>
      </c>
      <c r="QT84">
        <v>170</v>
      </c>
      <c r="QU84">
        <v>33.1</v>
      </c>
      <c r="QV84">
        <v>115</v>
      </c>
      <c r="QW84">
        <v>29</v>
      </c>
      <c r="QX84">
        <v>5</v>
      </c>
      <c r="QY84">
        <v>30</v>
      </c>
      <c r="QZ84">
        <v>32.299999999999997</v>
      </c>
      <c r="RA84">
        <v>32.9</v>
      </c>
      <c r="RB84">
        <v>45</v>
      </c>
      <c r="RC84">
        <v>19300</v>
      </c>
      <c r="RD84">
        <v>24200</v>
      </c>
      <c r="RE84">
        <v>34200</v>
      </c>
      <c r="RF84">
        <v>130</v>
      </c>
      <c r="RG84">
        <v>57.3</v>
      </c>
      <c r="RH84">
        <v>55</v>
      </c>
      <c r="RI84">
        <v>21</v>
      </c>
      <c r="RJ84">
        <v>1.2</v>
      </c>
      <c r="RK84">
        <v>20.5</v>
      </c>
      <c r="RL84">
        <v>20.5</v>
      </c>
      <c r="RM84">
        <v>20.5</v>
      </c>
      <c r="RN84">
        <v>25</v>
      </c>
      <c r="RO84">
        <v>10500</v>
      </c>
      <c r="RP84">
        <v>24300</v>
      </c>
      <c r="RQ84">
        <v>31300</v>
      </c>
    </row>
    <row r="85" spans="2:485" x14ac:dyDescent="0.45">
      <c r="B85"/>
      <c r="E85" t="s">
        <v>3068</v>
      </c>
      <c r="F85" t="s">
        <v>3069</v>
      </c>
      <c r="G85" t="s">
        <v>3070</v>
      </c>
      <c r="H85" t="s">
        <v>3071</v>
      </c>
      <c r="I85" t="s">
        <v>3072</v>
      </c>
      <c r="J85" t="s">
        <v>3073</v>
      </c>
      <c r="K85" t="s">
        <v>3074</v>
      </c>
      <c r="L85" t="s">
        <v>3075</v>
      </c>
      <c r="M85" t="s">
        <v>3076</v>
      </c>
      <c r="N85" t="s">
        <v>3077</v>
      </c>
      <c r="O85" t="s">
        <v>3078</v>
      </c>
      <c r="P85" t="s">
        <v>3079</v>
      </c>
      <c r="Q85" t="s">
        <v>3080</v>
      </c>
      <c r="R85" t="s">
        <v>3081</v>
      </c>
      <c r="S85" t="s">
        <v>3082</v>
      </c>
      <c r="T85" t="s">
        <v>3083</v>
      </c>
      <c r="U85" t="s">
        <v>3084</v>
      </c>
      <c r="V85" t="s">
        <v>3085</v>
      </c>
      <c r="W85" t="s">
        <v>3086</v>
      </c>
      <c r="X85" t="s">
        <v>3087</v>
      </c>
      <c r="Y85" t="s">
        <v>3088</v>
      </c>
      <c r="Z85" t="s">
        <v>3089</v>
      </c>
      <c r="AA85" t="s">
        <v>3090</v>
      </c>
      <c r="AB85" t="s">
        <v>3091</v>
      </c>
      <c r="AC85" t="s">
        <v>3092</v>
      </c>
      <c r="AD85" t="s">
        <v>3093</v>
      </c>
      <c r="AE85" t="s">
        <v>3094</v>
      </c>
      <c r="AF85" t="s">
        <v>3095</v>
      </c>
      <c r="AG85" t="s">
        <v>3096</v>
      </c>
      <c r="AH85" t="s">
        <v>3097</v>
      </c>
      <c r="AI85" t="s">
        <v>3098</v>
      </c>
      <c r="AJ85" t="s">
        <v>3099</v>
      </c>
      <c r="AK85" t="s">
        <v>3100</v>
      </c>
      <c r="AL85" t="s">
        <v>3101</v>
      </c>
      <c r="AM85" t="s">
        <v>3102</v>
      </c>
      <c r="AN85" t="s">
        <v>3079</v>
      </c>
      <c r="AO85" t="s">
        <v>3103</v>
      </c>
      <c r="AP85" t="s">
        <v>403</v>
      </c>
      <c r="AQ85" t="s">
        <v>403</v>
      </c>
      <c r="AR85" t="s">
        <v>403</v>
      </c>
      <c r="AS85" t="s">
        <v>403</v>
      </c>
      <c r="AT85" t="s">
        <v>403</v>
      </c>
      <c r="AU85" t="s">
        <v>403</v>
      </c>
      <c r="AV85" t="s">
        <v>403</v>
      </c>
      <c r="AW85" t="s">
        <v>403</v>
      </c>
      <c r="AX85">
        <v>5510</v>
      </c>
      <c r="AY85">
        <v>11800</v>
      </c>
      <c r="AZ85">
        <v>16500</v>
      </c>
      <c r="BA85">
        <v>20400</v>
      </c>
      <c r="BB85" t="s">
        <v>403</v>
      </c>
      <c r="BC85" t="s">
        <v>403</v>
      </c>
      <c r="BD85" t="s">
        <v>403</v>
      </c>
      <c r="BE85" t="s">
        <v>403</v>
      </c>
      <c r="BF85" t="s">
        <v>403</v>
      </c>
      <c r="BG85" t="s">
        <v>403</v>
      </c>
      <c r="BH85" t="s">
        <v>403</v>
      </c>
      <c r="BI85" t="s">
        <v>403</v>
      </c>
      <c r="BJ85">
        <v>6770</v>
      </c>
      <c r="BK85">
        <v>15700</v>
      </c>
      <c r="BL85">
        <v>20300</v>
      </c>
      <c r="BM85">
        <v>25400</v>
      </c>
      <c r="BN85" t="s">
        <v>403</v>
      </c>
      <c r="BO85" t="s">
        <v>403</v>
      </c>
      <c r="BP85" t="s">
        <v>403</v>
      </c>
      <c r="BQ85" t="s">
        <v>403</v>
      </c>
      <c r="BR85" t="s">
        <v>403</v>
      </c>
      <c r="BS85" t="s">
        <v>403</v>
      </c>
      <c r="BT85" t="s">
        <v>403</v>
      </c>
      <c r="BU85" t="s">
        <v>403</v>
      </c>
      <c r="BV85">
        <v>6295</v>
      </c>
      <c r="BW85">
        <v>17300</v>
      </c>
      <c r="BX85">
        <v>23200</v>
      </c>
      <c r="BY85">
        <v>29400</v>
      </c>
      <c r="BZ85" t="s">
        <v>403</v>
      </c>
      <c r="CA85" t="s">
        <v>403</v>
      </c>
      <c r="CB85" t="s">
        <v>403</v>
      </c>
      <c r="CC85" t="s">
        <v>403</v>
      </c>
      <c r="CD85" t="s">
        <v>403</v>
      </c>
      <c r="CE85" t="s">
        <v>403</v>
      </c>
      <c r="CF85" t="s">
        <v>403</v>
      </c>
      <c r="CG85" t="s">
        <v>403</v>
      </c>
      <c r="CH85">
        <v>5280</v>
      </c>
      <c r="CI85">
        <v>17400</v>
      </c>
      <c r="CJ85">
        <v>26600</v>
      </c>
      <c r="CK85">
        <v>37100</v>
      </c>
      <c r="CL85" t="s">
        <v>403</v>
      </c>
      <c r="CM85" t="s">
        <v>403</v>
      </c>
      <c r="CN85" t="s">
        <v>403</v>
      </c>
      <c r="CO85" t="s">
        <v>403</v>
      </c>
      <c r="CP85" t="s">
        <v>403</v>
      </c>
      <c r="CQ85" t="s">
        <v>403</v>
      </c>
      <c r="CR85" t="s">
        <v>403</v>
      </c>
      <c r="CS85" t="s">
        <v>403</v>
      </c>
      <c r="CT85">
        <v>3055</v>
      </c>
      <c r="CU85">
        <v>12400</v>
      </c>
      <c r="CV85">
        <v>16800</v>
      </c>
      <c r="CW85">
        <v>20600</v>
      </c>
      <c r="CX85" t="s">
        <v>403</v>
      </c>
      <c r="CY85" t="s">
        <v>403</v>
      </c>
      <c r="CZ85" t="s">
        <v>403</v>
      </c>
      <c r="DA85" t="s">
        <v>403</v>
      </c>
      <c r="DB85" t="s">
        <v>403</v>
      </c>
      <c r="DC85" t="s">
        <v>403</v>
      </c>
      <c r="DD85" t="s">
        <v>403</v>
      </c>
      <c r="DE85" t="s">
        <v>403</v>
      </c>
      <c r="DF85">
        <v>3560</v>
      </c>
      <c r="DG85">
        <v>16100</v>
      </c>
      <c r="DH85">
        <v>20600</v>
      </c>
      <c r="DI85">
        <v>25500</v>
      </c>
      <c r="DJ85" t="s">
        <v>403</v>
      </c>
      <c r="DK85" t="s">
        <v>403</v>
      </c>
      <c r="DL85" t="s">
        <v>403</v>
      </c>
      <c r="DM85" t="s">
        <v>403</v>
      </c>
      <c r="DN85" t="s">
        <v>403</v>
      </c>
      <c r="DO85" t="s">
        <v>403</v>
      </c>
      <c r="DP85" t="s">
        <v>403</v>
      </c>
      <c r="DQ85" t="s">
        <v>403</v>
      </c>
      <c r="DR85">
        <v>3435</v>
      </c>
      <c r="DS85">
        <v>17600</v>
      </c>
      <c r="DT85">
        <v>23400</v>
      </c>
      <c r="DU85">
        <v>29400</v>
      </c>
      <c r="DV85" t="s">
        <v>403</v>
      </c>
      <c r="DW85" t="s">
        <v>403</v>
      </c>
      <c r="DX85" t="s">
        <v>403</v>
      </c>
      <c r="DY85" t="s">
        <v>403</v>
      </c>
      <c r="DZ85" t="s">
        <v>403</v>
      </c>
      <c r="EA85" t="s">
        <v>403</v>
      </c>
      <c r="EB85" t="s">
        <v>403</v>
      </c>
      <c r="EC85" t="s">
        <v>403</v>
      </c>
      <c r="ED85">
        <v>3085</v>
      </c>
      <c r="EE85">
        <v>15600</v>
      </c>
      <c r="EF85">
        <v>25400</v>
      </c>
      <c r="EG85">
        <v>35400</v>
      </c>
      <c r="EH85" t="s">
        <v>403</v>
      </c>
      <c r="EI85" t="s">
        <v>403</v>
      </c>
      <c r="EJ85" t="s">
        <v>403</v>
      </c>
      <c r="EK85" t="s">
        <v>403</v>
      </c>
      <c r="EL85" t="s">
        <v>403</v>
      </c>
      <c r="EM85" t="s">
        <v>403</v>
      </c>
      <c r="EN85" t="s">
        <v>403</v>
      </c>
      <c r="EO85" t="s">
        <v>403</v>
      </c>
      <c r="EP85">
        <v>2455</v>
      </c>
      <c r="EQ85">
        <v>11200</v>
      </c>
      <c r="ER85">
        <v>16000</v>
      </c>
      <c r="ES85">
        <v>20100</v>
      </c>
      <c r="ET85" t="s">
        <v>403</v>
      </c>
      <c r="EU85" t="s">
        <v>403</v>
      </c>
      <c r="EV85" t="s">
        <v>403</v>
      </c>
      <c r="EW85" t="s">
        <v>403</v>
      </c>
      <c r="EX85" t="s">
        <v>403</v>
      </c>
      <c r="EY85" t="s">
        <v>403</v>
      </c>
      <c r="EZ85" t="s">
        <v>403</v>
      </c>
      <c r="FA85" t="s">
        <v>403</v>
      </c>
      <c r="FB85">
        <v>3205</v>
      </c>
      <c r="FC85">
        <v>15400</v>
      </c>
      <c r="FD85">
        <v>20000</v>
      </c>
      <c r="FE85">
        <v>25400</v>
      </c>
      <c r="FF85" t="s">
        <v>403</v>
      </c>
      <c r="FG85" t="s">
        <v>403</v>
      </c>
      <c r="FH85" t="s">
        <v>403</v>
      </c>
      <c r="FI85" t="s">
        <v>403</v>
      </c>
      <c r="FJ85" t="s">
        <v>403</v>
      </c>
      <c r="FK85" t="s">
        <v>403</v>
      </c>
      <c r="FL85" t="s">
        <v>403</v>
      </c>
      <c r="FM85" t="s">
        <v>403</v>
      </c>
      <c r="FN85">
        <v>2860</v>
      </c>
      <c r="FO85">
        <v>17000</v>
      </c>
      <c r="FP85">
        <v>22600</v>
      </c>
      <c r="FQ85">
        <v>29400</v>
      </c>
      <c r="FR85" t="s">
        <v>403</v>
      </c>
      <c r="FS85" t="s">
        <v>403</v>
      </c>
      <c r="FT85" t="s">
        <v>403</v>
      </c>
      <c r="FU85" t="s">
        <v>403</v>
      </c>
      <c r="FV85" t="s">
        <v>403</v>
      </c>
      <c r="FW85" t="s">
        <v>403</v>
      </c>
      <c r="FX85" t="s">
        <v>403</v>
      </c>
      <c r="FY85" t="s">
        <v>403</v>
      </c>
      <c r="FZ85">
        <v>2190</v>
      </c>
      <c r="GA85">
        <v>19700</v>
      </c>
      <c r="GB85">
        <v>28700</v>
      </c>
      <c r="GC85">
        <v>39100</v>
      </c>
      <c r="GD85" t="s">
        <v>403</v>
      </c>
      <c r="GE85" t="s">
        <v>403</v>
      </c>
      <c r="GF85" t="s">
        <v>403</v>
      </c>
      <c r="GG85" t="s">
        <v>403</v>
      </c>
      <c r="GH85" t="s">
        <v>403</v>
      </c>
      <c r="GI85" t="s">
        <v>403</v>
      </c>
      <c r="GJ85" t="s">
        <v>403</v>
      </c>
      <c r="GK85" t="s">
        <v>403</v>
      </c>
      <c r="GL85">
        <v>6820</v>
      </c>
      <c r="GM85">
        <v>11100</v>
      </c>
      <c r="GN85">
        <v>15800</v>
      </c>
      <c r="GO85">
        <v>19600</v>
      </c>
      <c r="GP85" t="s">
        <v>403</v>
      </c>
      <c r="GQ85" t="s">
        <v>403</v>
      </c>
      <c r="GR85" t="s">
        <v>403</v>
      </c>
      <c r="GS85" t="s">
        <v>403</v>
      </c>
      <c r="GT85" t="s">
        <v>403</v>
      </c>
      <c r="GU85" t="s">
        <v>403</v>
      </c>
      <c r="GV85" t="s">
        <v>403</v>
      </c>
      <c r="GW85" t="s">
        <v>403</v>
      </c>
      <c r="GX85">
        <v>6925</v>
      </c>
      <c r="GY85">
        <v>14900</v>
      </c>
      <c r="GZ85">
        <v>19700</v>
      </c>
      <c r="HA85">
        <v>24700</v>
      </c>
      <c r="HB85" t="s">
        <v>403</v>
      </c>
      <c r="HC85" t="s">
        <v>403</v>
      </c>
      <c r="HD85" t="s">
        <v>403</v>
      </c>
      <c r="HE85" t="s">
        <v>403</v>
      </c>
      <c r="HF85" t="s">
        <v>403</v>
      </c>
      <c r="HG85" t="s">
        <v>403</v>
      </c>
      <c r="HH85" t="s">
        <v>403</v>
      </c>
      <c r="HI85" t="s">
        <v>403</v>
      </c>
      <c r="HJ85">
        <v>5940</v>
      </c>
      <c r="HK85">
        <v>17000</v>
      </c>
      <c r="HL85">
        <v>22800</v>
      </c>
      <c r="HM85">
        <v>29000</v>
      </c>
      <c r="HN85" t="s">
        <v>403</v>
      </c>
      <c r="HO85" t="s">
        <v>403</v>
      </c>
      <c r="HP85" t="s">
        <v>403</v>
      </c>
      <c r="HQ85" t="s">
        <v>403</v>
      </c>
      <c r="HR85" t="s">
        <v>403</v>
      </c>
      <c r="HS85" t="s">
        <v>403</v>
      </c>
      <c r="HT85" t="s">
        <v>403</v>
      </c>
      <c r="HU85" t="s">
        <v>403</v>
      </c>
      <c r="HV85">
        <v>5100</v>
      </c>
      <c r="HW85">
        <v>17700</v>
      </c>
      <c r="HX85">
        <v>27100</v>
      </c>
      <c r="HY85">
        <v>36800</v>
      </c>
      <c r="HZ85" t="s">
        <v>403</v>
      </c>
      <c r="IA85" t="s">
        <v>403</v>
      </c>
      <c r="IB85" t="s">
        <v>403</v>
      </c>
      <c r="IC85" t="s">
        <v>403</v>
      </c>
      <c r="ID85" t="s">
        <v>403</v>
      </c>
      <c r="IE85" t="s">
        <v>403</v>
      </c>
      <c r="IF85" t="s">
        <v>403</v>
      </c>
      <c r="IG85" t="s">
        <v>403</v>
      </c>
      <c r="IH85">
        <v>3750</v>
      </c>
      <c r="II85">
        <v>11700</v>
      </c>
      <c r="IJ85">
        <v>16200</v>
      </c>
      <c r="IK85">
        <v>19600</v>
      </c>
      <c r="IL85" t="s">
        <v>403</v>
      </c>
      <c r="IM85" t="s">
        <v>403</v>
      </c>
      <c r="IN85" t="s">
        <v>403</v>
      </c>
      <c r="IO85" t="s">
        <v>403</v>
      </c>
      <c r="IP85" t="s">
        <v>403</v>
      </c>
      <c r="IQ85" t="s">
        <v>403</v>
      </c>
      <c r="IR85" t="s">
        <v>403</v>
      </c>
      <c r="IS85" t="s">
        <v>403</v>
      </c>
      <c r="IT85">
        <v>3740</v>
      </c>
      <c r="IU85">
        <v>15200</v>
      </c>
      <c r="IV85">
        <v>20000</v>
      </c>
      <c r="IW85">
        <v>24800</v>
      </c>
      <c r="IX85" t="s">
        <v>403</v>
      </c>
      <c r="IY85" t="s">
        <v>403</v>
      </c>
      <c r="IZ85" t="s">
        <v>403</v>
      </c>
      <c r="JA85" t="s">
        <v>403</v>
      </c>
      <c r="JB85" t="s">
        <v>403</v>
      </c>
      <c r="JC85" t="s">
        <v>403</v>
      </c>
      <c r="JD85" t="s">
        <v>403</v>
      </c>
      <c r="JE85" t="s">
        <v>403</v>
      </c>
      <c r="JF85">
        <v>3125</v>
      </c>
      <c r="JG85">
        <v>17300</v>
      </c>
      <c r="JH85">
        <v>23200</v>
      </c>
      <c r="JI85">
        <v>29000</v>
      </c>
      <c r="JJ85" t="s">
        <v>403</v>
      </c>
      <c r="JK85" t="s">
        <v>403</v>
      </c>
      <c r="JL85" t="s">
        <v>403</v>
      </c>
      <c r="JM85" t="s">
        <v>403</v>
      </c>
      <c r="JN85" t="s">
        <v>403</v>
      </c>
      <c r="JO85" t="s">
        <v>403</v>
      </c>
      <c r="JP85" t="s">
        <v>403</v>
      </c>
      <c r="JQ85" t="s">
        <v>403</v>
      </c>
      <c r="JR85">
        <v>2990</v>
      </c>
      <c r="JS85">
        <v>16200</v>
      </c>
      <c r="JT85">
        <v>25600</v>
      </c>
      <c r="JU85">
        <v>35000</v>
      </c>
      <c r="JV85" t="s">
        <v>403</v>
      </c>
      <c r="JW85" t="s">
        <v>403</v>
      </c>
      <c r="JX85" t="s">
        <v>403</v>
      </c>
      <c r="JY85" t="s">
        <v>403</v>
      </c>
      <c r="JZ85" t="s">
        <v>403</v>
      </c>
      <c r="KA85" t="s">
        <v>403</v>
      </c>
      <c r="KB85" t="s">
        <v>403</v>
      </c>
      <c r="KC85" t="s">
        <v>403</v>
      </c>
      <c r="KD85">
        <v>3070</v>
      </c>
      <c r="KE85">
        <v>10500</v>
      </c>
      <c r="KF85">
        <v>15200</v>
      </c>
      <c r="KG85">
        <v>19400</v>
      </c>
      <c r="KH85" t="s">
        <v>403</v>
      </c>
      <c r="KI85" t="s">
        <v>403</v>
      </c>
      <c r="KJ85" t="s">
        <v>403</v>
      </c>
      <c r="KK85" t="s">
        <v>403</v>
      </c>
      <c r="KL85" t="s">
        <v>403</v>
      </c>
      <c r="KM85" t="s">
        <v>403</v>
      </c>
      <c r="KN85" t="s">
        <v>403</v>
      </c>
      <c r="KO85" t="s">
        <v>403</v>
      </c>
      <c r="KP85">
        <v>3185</v>
      </c>
      <c r="KQ85">
        <v>14400</v>
      </c>
      <c r="KR85">
        <v>19300</v>
      </c>
      <c r="KS85">
        <v>24500</v>
      </c>
      <c r="KT85" t="s">
        <v>403</v>
      </c>
      <c r="KU85" t="s">
        <v>403</v>
      </c>
      <c r="KV85" t="s">
        <v>403</v>
      </c>
      <c r="KW85" t="s">
        <v>403</v>
      </c>
      <c r="KX85" t="s">
        <v>403</v>
      </c>
      <c r="KY85" t="s">
        <v>403</v>
      </c>
      <c r="KZ85" t="s">
        <v>403</v>
      </c>
      <c r="LA85" t="s">
        <v>403</v>
      </c>
      <c r="LB85">
        <v>2820</v>
      </c>
      <c r="LC85">
        <v>16700</v>
      </c>
      <c r="LD85">
        <v>22200</v>
      </c>
      <c r="LE85">
        <v>29100</v>
      </c>
      <c r="LF85" t="s">
        <v>403</v>
      </c>
      <c r="LG85" t="s">
        <v>403</v>
      </c>
      <c r="LH85" t="s">
        <v>403</v>
      </c>
      <c r="LI85" t="s">
        <v>403</v>
      </c>
      <c r="LJ85" t="s">
        <v>403</v>
      </c>
      <c r="LK85" t="s">
        <v>403</v>
      </c>
      <c r="LL85" t="s">
        <v>403</v>
      </c>
      <c r="LM85" t="s">
        <v>403</v>
      </c>
      <c r="LN85">
        <v>2110</v>
      </c>
      <c r="LO85">
        <v>20000</v>
      </c>
      <c r="LP85">
        <v>29000</v>
      </c>
      <c r="LQ85">
        <v>39400</v>
      </c>
      <c r="LR85" t="s">
        <v>403</v>
      </c>
      <c r="LS85" t="s">
        <v>403</v>
      </c>
      <c r="LT85" t="s">
        <v>403</v>
      </c>
      <c r="LU85" t="s">
        <v>403</v>
      </c>
      <c r="LV85" t="s">
        <v>403</v>
      </c>
      <c r="LW85" t="s">
        <v>403</v>
      </c>
      <c r="LX85" t="s">
        <v>403</v>
      </c>
      <c r="LY85" t="s">
        <v>403</v>
      </c>
      <c r="LZ85">
        <v>6555</v>
      </c>
      <c r="MA85">
        <v>10700</v>
      </c>
      <c r="MB85">
        <v>15200</v>
      </c>
      <c r="MC85">
        <v>19200</v>
      </c>
      <c r="MD85" t="s">
        <v>403</v>
      </c>
      <c r="ME85" t="s">
        <v>403</v>
      </c>
      <c r="MF85" t="s">
        <v>403</v>
      </c>
      <c r="MG85" t="s">
        <v>403</v>
      </c>
      <c r="MH85" t="s">
        <v>403</v>
      </c>
      <c r="MI85" t="s">
        <v>403</v>
      </c>
      <c r="MJ85" t="s">
        <v>403</v>
      </c>
      <c r="MK85" t="s">
        <v>403</v>
      </c>
      <c r="ML85">
        <v>6555</v>
      </c>
      <c r="MM85">
        <v>10700</v>
      </c>
      <c r="MN85">
        <v>15200</v>
      </c>
      <c r="MO85">
        <v>19200</v>
      </c>
      <c r="MP85" t="s">
        <v>403</v>
      </c>
      <c r="MQ85" t="s">
        <v>403</v>
      </c>
      <c r="MR85" t="s">
        <v>403</v>
      </c>
      <c r="MS85" t="s">
        <v>403</v>
      </c>
      <c r="MT85" t="s">
        <v>403</v>
      </c>
      <c r="MU85" t="s">
        <v>403</v>
      </c>
      <c r="MV85" t="s">
        <v>403</v>
      </c>
      <c r="MW85" t="s">
        <v>403</v>
      </c>
      <c r="MX85">
        <v>6340</v>
      </c>
      <c r="MY85">
        <v>14200</v>
      </c>
      <c r="MZ85">
        <v>19200</v>
      </c>
      <c r="NA85">
        <v>24200</v>
      </c>
      <c r="NB85" t="s">
        <v>403</v>
      </c>
      <c r="NC85" t="s">
        <v>403</v>
      </c>
      <c r="ND85" t="s">
        <v>403</v>
      </c>
      <c r="NE85" t="s">
        <v>403</v>
      </c>
      <c r="NF85" t="s">
        <v>403</v>
      </c>
      <c r="NG85" t="s">
        <v>403</v>
      </c>
      <c r="NH85" t="s">
        <v>403</v>
      </c>
      <c r="NI85" t="s">
        <v>403</v>
      </c>
      <c r="NJ85">
        <v>5675</v>
      </c>
      <c r="NK85">
        <v>16000</v>
      </c>
      <c r="NL85">
        <v>22300</v>
      </c>
      <c r="NM85">
        <v>28400</v>
      </c>
      <c r="NN85" t="s">
        <v>403</v>
      </c>
      <c r="NO85" t="s">
        <v>403</v>
      </c>
      <c r="NP85" t="s">
        <v>403</v>
      </c>
      <c r="NQ85" t="s">
        <v>403</v>
      </c>
      <c r="NR85" t="s">
        <v>403</v>
      </c>
      <c r="NS85" t="s">
        <v>403</v>
      </c>
      <c r="NT85" t="s">
        <v>403</v>
      </c>
      <c r="NU85" t="s">
        <v>403</v>
      </c>
      <c r="NV85">
        <v>4475</v>
      </c>
      <c r="NW85">
        <v>16700</v>
      </c>
      <c r="NX85">
        <v>26400</v>
      </c>
      <c r="NY85">
        <v>35800</v>
      </c>
      <c r="NZ85" t="s">
        <v>403</v>
      </c>
      <c r="OA85" t="s">
        <v>403</v>
      </c>
      <c r="OB85" t="s">
        <v>403</v>
      </c>
      <c r="OC85" t="s">
        <v>403</v>
      </c>
      <c r="OD85" t="s">
        <v>403</v>
      </c>
      <c r="OE85" t="s">
        <v>403</v>
      </c>
      <c r="OF85" t="s">
        <v>403</v>
      </c>
      <c r="OG85" t="s">
        <v>403</v>
      </c>
      <c r="OH85">
        <v>3495</v>
      </c>
      <c r="OI85">
        <v>11100</v>
      </c>
      <c r="OJ85">
        <v>15500</v>
      </c>
      <c r="OK85">
        <v>19300</v>
      </c>
      <c r="OL85" t="s">
        <v>403</v>
      </c>
      <c r="OM85" t="s">
        <v>403</v>
      </c>
      <c r="ON85" t="s">
        <v>403</v>
      </c>
      <c r="OO85" t="s">
        <v>403</v>
      </c>
      <c r="OP85" t="s">
        <v>403</v>
      </c>
      <c r="OQ85" t="s">
        <v>403</v>
      </c>
      <c r="OR85" t="s">
        <v>403</v>
      </c>
      <c r="OS85" t="s">
        <v>403</v>
      </c>
      <c r="OT85">
        <v>3440</v>
      </c>
      <c r="OU85">
        <v>14700</v>
      </c>
      <c r="OV85">
        <v>19600</v>
      </c>
      <c r="OW85">
        <v>24300</v>
      </c>
      <c r="OX85" t="s">
        <v>403</v>
      </c>
      <c r="OY85" t="s">
        <v>403</v>
      </c>
      <c r="OZ85" t="s">
        <v>403</v>
      </c>
      <c r="PA85" t="s">
        <v>403</v>
      </c>
      <c r="PB85" t="s">
        <v>403</v>
      </c>
      <c r="PC85" t="s">
        <v>403</v>
      </c>
      <c r="PD85" t="s">
        <v>403</v>
      </c>
      <c r="PE85" t="s">
        <v>403</v>
      </c>
      <c r="PF85">
        <v>3180</v>
      </c>
      <c r="PG85">
        <v>16300</v>
      </c>
      <c r="PH85">
        <v>22400</v>
      </c>
      <c r="PI85">
        <v>28300</v>
      </c>
      <c r="PJ85" t="s">
        <v>403</v>
      </c>
      <c r="PK85" t="s">
        <v>403</v>
      </c>
      <c r="PL85" t="s">
        <v>403</v>
      </c>
      <c r="PM85" t="s">
        <v>403</v>
      </c>
      <c r="PN85" t="s">
        <v>403</v>
      </c>
      <c r="PO85" t="s">
        <v>403</v>
      </c>
      <c r="PP85" t="s">
        <v>403</v>
      </c>
      <c r="PQ85" t="s">
        <v>403</v>
      </c>
      <c r="PR85">
        <v>2690</v>
      </c>
      <c r="PS85">
        <v>15900</v>
      </c>
      <c r="PT85">
        <v>25300</v>
      </c>
      <c r="PU85">
        <v>34900</v>
      </c>
      <c r="PV85" t="s">
        <v>403</v>
      </c>
      <c r="PW85" t="s">
        <v>403</v>
      </c>
      <c r="PX85" t="s">
        <v>403</v>
      </c>
      <c r="PY85" t="s">
        <v>403</v>
      </c>
      <c r="PZ85" t="s">
        <v>403</v>
      </c>
      <c r="QA85" t="s">
        <v>403</v>
      </c>
      <c r="QB85" t="s">
        <v>403</v>
      </c>
      <c r="QC85" t="s">
        <v>403</v>
      </c>
      <c r="QD85">
        <v>3060</v>
      </c>
      <c r="QE85">
        <v>10200</v>
      </c>
      <c r="QF85">
        <v>14800</v>
      </c>
      <c r="QG85">
        <v>19000</v>
      </c>
      <c r="QH85" t="s">
        <v>403</v>
      </c>
      <c r="QI85" t="s">
        <v>403</v>
      </c>
      <c r="QJ85" t="s">
        <v>403</v>
      </c>
      <c r="QK85" t="s">
        <v>403</v>
      </c>
      <c r="QL85" t="s">
        <v>403</v>
      </c>
      <c r="QM85" t="s">
        <v>403</v>
      </c>
      <c r="QN85" t="s">
        <v>403</v>
      </c>
      <c r="QO85" t="s">
        <v>403</v>
      </c>
      <c r="QP85">
        <v>2900</v>
      </c>
      <c r="QQ85">
        <v>13700</v>
      </c>
      <c r="QR85">
        <v>18700</v>
      </c>
      <c r="QS85">
        <v>24100</v>
      </c>
      <c r="QT85" t="s">
        <v>403</v>
      </c>
      <c r="QU85" t="s">
        <v>403</v>
      </c>
      <c r="QV85" t="s">
        <v>403</v>
      </c>
      <c r="QW85" t="s">
        <v>403</v>
      </c>
      <c r="QX85" t="s">
        <v>403</v>
      </c>
      <c r="QY85" t="s">
        <v>403</v>
      </c>
      <c r="QZ85" t="s">
        <v>403</v>
      </c>
      <c r="RA85" t="s">
        <v>403</v>
      </c>
      <c r="RB85">
        <v>2860</v>
      </c>
      <c r="RC85">
        <v>17000</v>
      </c>
      <c r="RD85">
        <v>22600</v>
      </c>
      <c r="RE85">
        <v>29400</v>
      </c>
      <c r="RF85" t="s">
        <v>403</v>
      </c>
      <c r="RG85" t="s">
        <v>403</v>
      </c>
      <c r="RH85" t="s">
        <v>403</v>
      </c>
      <c r="RI85" t="s">
        <v>403</v>
      </c>
      <c r="RJ85" t="s">
        <v>403</v>
      </c>
      <c r="RK85" t="s">
        <v>403</v>
      </c>
      <c r="RL85" t="s">
        <v>403</v>
      </c>
      <c r="RM85" t="s">
        <v>403</v>
      </c>
      <c r="RN85">
        <v>1780</v>
      </c>
      <c r="RO85">
        <v>19000</v>
      </c>
      <c r="RP85">
        <v>27700</v>
      </c>
      <c r="RQ85">
        <v>37300</v>
      </c>
    </row>
    <row r="86" spans="2:485" x14ac:dyDescent="0.45">
      <c r="B86"/>
      <c r="E86" t="s">
        <v>3104</v>
      </c>
      <c r="F86" t="s">
        <v>3105</v>
      </c>
      <c r="G86" t="s">
        <v>3106</v>
      </c>
      <c r="H86" t="s">
        <v>3107</v>
      </c>
      <c r="I86" t="s">
        <v>3108</v>
      </c>
      <c r="J86" t="s">
        <v>3109</v>
      </c>
      <c r="K86" t="s">
        <v>3110</v>
      </c>
      <c r="L86" t="s">
        <v>3111</v>
      </c>
      <c r="M86" t="s">
        <v>3112</v>
      </c>
      <c r="N86" t="s">
        <v>3113</v>
      </c>
      <c r="O86" t="s">
        <v>3114</v>
      </c>
      <c r="P86" t="s">
        <v>3115</v>
      </c>
      <c r="Q86" t="s">
        <v>3116</v>
      </c>
      <c r="R86" t="s">
        <v>3117</v>
      </c>
      <c r="S86" t="s">
        <v>3118</v>
      </c>
      <c r="T86" t="s">
        <v>3119</v>
      </c>
      <c r="U86" t="s">
        <v>3120</v>
      </c>
      <c r="V86" t="s">
        <v>3121</v>
      </c>
      <c r="W86" t="s">
        <v>3122</v>
      </c>
      <c r="X86" t="s">
        <v>3123</v>
      </c>
      <c r="Y86" t="s">
        <v>3124</v>
      </c>
      <c r="Z86" t="s">
        <v>3125</v>
      </c>
      <c r="AA86" t="s">
        <v>3126</v>
      </c>
      <c r="AB86" t="s">
        <v>3127</v>
      </c>
      <c r="AC86" t="s">
        <v>3128</v>
      </c>
      <c r="AD86" t="s">
        <v>3129</v>
      </c>
      <c r="AE86" t="s">
        <v>3130</v>
      </c>
      <c r="AF86" t="s">
        <v>3131</v>
      </c>
      <c r="AG86" t="s">
        <v>3132</v>
      </c>
      <c r="AH86" t="s">
        <v>3133</v>
      </c>
      <c r="AI86" t="s">
        <v>3134</v>
      </c>
      <c r="AJ86" t="s">
        <v>3135</v>
      </c>
      <c r="AK86" t="s">
        <v>3136</v>
      </c>
      <c r="AL86" t="s">
        <v>3137</v>
      </c>
      <c r="AM86" t="s">
        <v>3138</v>
      </c>
      <c r="AN86" t="s">
        <v>3115</v>
      </c>
      <c r="AO86" t="s">
        <v>3139</v>
      </c>
      <c r="AP86">
        <v>1065</v>
      </c>
      <c r="AQ86">
        <v>52.2</v>
      </c>
      <c r="AR86">
        <v>510</v>
      </c>
      <c r="AS86">
        <v>12.9</v>
      </c>
      <c r="AT86">
        <v>2.8</v>
      </c>
      <c r="AU86">
        <v>6</v>
      </c>
      <c r="AV86">
        <v>7.9</v>
      </c>
      <c r="AW86">
        <v>32.1</v>
      </c>
      <c r="AX86">
        <v>55</v>
      </c>
      <c r="AY86">
        <v>12500</v>
      </c>
      <c r="AZ86">
        <v>19500</v>
      </c>
      <c r="BA86">
        <v>23900</v>
      </c>
      <c r="BB86">
        <v>775</v>
      </c>
      <c r="BC86">
        <v>62.4</v>
      </c>
      <c r="BD86">
        <v>290</v>
      </c>
      <c r="BE86">
        <v>23.3</v>
      </c>
      <c r="BF86">
        <v>2.5</v>
      </c>
      <c r="BG86">
        <v>8.9</v>
      </c>
      <c r="BH86">
        <v>9.6999999999999993</v>
      </c>
      <c r="BI86">
        <v>11.8</v>
      </c>
      <c r="BJ86">
        <v>65</v>
      </c>
      <c r="BK86">
        <v>13000</v>
      </c>
      <c r="BL86">
        <v>20500</v>
      </c>
      <c r="BM86">
        <v>25300</v>
      </c>
      <c r="BN86">
        <v>750</v>
      </c>
      <c r="BO86">
        <v>65.900000000000006</v>
      </c>
      <c r="BP86">
        <v>255</v>
      </c>
      <c r="BQ86">
        <v>23.5</v>
      </c>
      <c r="BR86">
        <v>0.8</v>
      </c>
      <c r="BS86">
        <v>8.3000000000000007</v>
      </c>
      <c r="BT86">
        <v>9</v>
      </c>
      <c r="BU86">
        <v>9.8000000000000007</v>
      </c>
      <c r="BV86">
        <v>55</v>
      </c>
      <c r="BW86">
        <v>15000</v>
      </c>
      <c r="BX86">
        <v>26600</v>
      </c>
      <c r="BY86">
        <v>32000</v>
      </c>
      <c r="BZ86">
        <v>420</v>
      </c>
      <c r="CA86">
        <v>55.2</v>
      </c>
      <c r="CB86">
        <v>190</v>
      </c>
      <c r="CC86">
        <v>26.8</v>
      </c>
      <c r="CD86">
        <v>1.6</v>
      </c>
      <c r="CE86">
        <v>15.3</v>
      </c>
      <c r="CF86">
        <v>16</v>
      </c>
      <c r="CG86">
        <v>16.399999999999999</v>
      </c>
      <c r="CH86">
        <v>55</v>
      </c>
      <c r="CI86">
        <v>17100</v>
      </c>
      <c r="CJ86">
        <v>31600</v>
      </c>
      <c r="CK86">
        <v>42000</v>
      </c>
      <c r="CL86">
        <v>790</v>
      </c>
      <c r="CM86">
        <v>50.7</v>
      </c>
      <c r="CN86">
        <v>390</v>
      </c>
      <c r="CO86">
        <v>14</v>
      </c>
      <c r="CP86">
        <v>2.7</v>
      </c>
      <c r="CQ86">
        <v>5.5</v>
      </c>
      <c r="CR86">
        <v>7.4</v>
      </c>
      <c r="CS86">
        <v>32.5</v>
      </c>
      <c r="CT86">
        <v>40</v>
      </c>
      <c r="CU86">
        <v>13900</v>
      </c>
      <c r="CV86">
        <v>20400</v>
      </c>
      <c r="CW86">
        <v>23400</v>
      </c>
      <c r="CX86">
        <v>575</v>
      </c>
      <c r="CY86">
        <v>62.2</v>
      </c>
      <c r="CZ86">
        <v>215</v>
      </c>
      <c r="DA86">
        <v>22.6</v>
      </c>
      <c r="DB86">
        <v>2.7</v>
      </c>
      <c r="DC86">
        <v>9.6999999999999993</v>
      </c>
      <c r="DD86">
        <v>10.3</v>
      </c>
      <c r="DE86">
        <v>12.5</v>
      </c>
      <c r="DF86">
        <v>55</v>
      </c>
      <c r="DG86">
        <v>14300</v>
      </c>
      <c r="DH86">
        <v>20800</v>
      </c>
      <c r="DI86">
        <v>24900</v>
      </c>
      <c r="DJ86">
        <v>525</v>
      </c>
      <c r="DK86">
        <v>65.900000000000006</v>
      </c>
      <c r="DL86">
        <v>180</v>
      </c>
      <c r="DM86">
        <v>23.6</v>
      </c>
      <c r="DN86">
        <v>0.7</v>
      </c>
      <c r="DO86">
        <v>8.1</v>
      </c>
      <c r="DP86">
        <v>9</v>
      </c>
      <c r="DQ86">
        <v>9.8000000000000007</v>
      </c>
      <c r="DR86">
        <v>40</v>
      </c>
      <c r="DS86">
        <v>12300</v>
      </c>
      <c r="DT86">
        <v>24900</v>
      </c>
      <c r="DU86">
        <v>30000</v>
      </c>
      <c r="DV86">
        <v>300</v>
      </c>
      <c r="DW86">
        <v>55.7</v>
      </c>
      <c r="DX86">
        <v>130</v>
      </c>
      <c r="DY86">
        <v>27.2</v>
      </c>
      <c r="DZ86">
        <v>2.2000000000000002</v>
      </c>
      <c r="EA86">
        <v>13.8</v>
      </c>
      <c r="EB86">
        <v>14.5</v>
      </c>
      <c r="EC86">
        <v>14.8</v>
      </c>
      <c r="ED86">
        <v>35</v>
      </c>
      <c r="EE86">
        <v>18300</v>
      </c>
      <c r="EF86">
        <v>31700</v>
      </c>
      <c r="EG86">
        <v>41800</v>
      </c>
      <c r="EH86">
        <v>275</v>
      </c>
      <c r="EI86">
        <v>56.2</v>
      </c>
      <c r="EJ86">
        <v>120</v>
      </c>
      <c r="EK86">
        <v>9.8000000000000007</v>
      </c>
      <c r="EL86">
        <v>3.1</v>
      </c>
      <c r="EM86">
        <v>7.1</v>
      </c>
      <c r="EN86">
        <v>9.1</v>
      </c>
      <c r="EO86">
        <v>30.9</v>
      </c>
      <c r="EP86">
        <v>15</v>
      </c>
      <c r="EQ86">
        <v>6700</v>
      </c>
      <c r="ER86">
        <v>16800</v>
      </c>
      <c r="ES86">
        <v>24400</v>
      </c>
      <c r="ET86">
        <v>200</v>
      </c>
      <c r="EU86">
        <v>62.8</v>
      </c>
      <c r="EV86">
        <v>75</v>
      </c>
      <c r="EW86">
        <v>25.6</v>
      </c>
      <c r="EX86">
        <v>1.7</v>
      </c>
      <c r="EY86">
        <v>6.7</v>
      </c>
      <c r="EZ86">
        <v>7.7</v>
      </c>
      <c r="FA86">
        <v>9.9</v>
      </c>
      <c r="FB86">
        <v>15</v>
      </c>
      <c r="FC86">
        <v>7900</v>
      </c>
      <c r="FD86">
        <v>16800</v>
      </c>
      <c r="FE86">
        <v>25700</v>
      </c>
      <c r="FF86">
        <v>225</v>
      </c>
      <c r="FG86">
        <v>65.8</v>
      </c>
      <c r="FH86">
        <v>75</v>
      </c>
      <c r="FI86">
        <v>23.3</v>
      </c>
      <c r="FJ86">
        <v>1</v>
      </c>
      <c r="FK86">
        <v>8.6999999999999993</v>
      </c>
      <c r="FL86">
        <v>9</v>
      </c>
      <c r="FM86">
        <v>9.9</v>
      </c>
      <c r="FN86">
        <v>15</v>
      </c>
      <c r="FO86">
        <v>15000</v>
      </c>
      <c r="FP86">
        <v>27500</v>
      </c>
      <c r="FQ86">
        <v>36800</v>
      </c>
      <c r="FR86">
        <v>125</v>
      </c>
      <c r="FS86">
        <v>54</v>
      </c>
      <c r="FT86">
        <v>55</v>
      </c>
      <c r="FU86">
        <v>25.7</v>
      </c>
      <c r="FV86">
        <v>0</v>
      </c>
      <c r="FW86">
        <v>18.7</v>
      </c>
      <c r="FX86">
        <v>19.5</v>
      </c>
      <c r="FY86">
        <v>20.3</v>
      </c>
      <c r="FZ86">
        <v>20</v>
      </c>
      <c r="GA86">
        <v>11600</v>
      </c>
      <c r="GB86">
        <v>31600</v>
      </c>
      <c r="GC86">
        <v>43200</v>
      </c>
      <c r="GD86">
        <v>1060</v>
      </c>
      <c r="GE86">
        <v>51</v>
      </c>
      <c r="GF86">
        <v>520</v>
      </c>
      <c r="GG86">
        <v>13.5</v>
      </c>
      <c r="GH86">
        <v>2.2000000000000002</v>
      </c>
      <c r="GI86">
        <v>6.6</v>
      </c>
      <c r="GJ86">
        <v>9.4</v>
      </c>
      <c r="GK86">
        <v>33.299999999999997</v>
      </c>
      <c r="GL86">
        <v>60</v>
      </c>
      <c r="GM86">
        <v>12900</v>
      </c>
      <c r="GN86">
        <v>19800</v>
      </c>
      <c r="GO86">
        <v>22600</v>
      </c>
      <c r="GP86">
        <v>800</v>
      </c>
      <c r="GQ86">
        <v>63.3</v>
      </c>
      <c r="GR86">
        <v>295</v>
      </c>
      <c r="GS86">
        <v>23.9</v>
      </c>
      <c r="GT86">
        <v>1.9</v>
      </c>
      <c r="GU86">
        <v>7.5</v>
      </c>
      <c r="GV86">
        <v>8.1</v>
      </c>
      <c r="GW86">
        <v>11</v>
      </c>
      <c r="GX86">
        <v>55</v>
      </c>
      <c r="GY86">
        <v>15600</v>
      </c>
      <c r="GZ86">
        <v>23400</v>
      </c>
      <c r="HA86">
        <v>29500</v>
      </c>
      <c r="HB86">
        <v>705</v>
      </c>
      <c r="HC86">
        <v>66.099999999999994</v>
      </c>
      <c r="HD86">
        <v>240</v>
      </c>
      <c r="HE86">
        <v>23</v>
      </c>
      <c r="HF86">
        <v>1.2</v>
      </c>
      <c r="HG86">
        <v>8.1999999999999993</v>
      </c>
      <c r="HH86">
        <v>9.1</v>
      </c>
      <c r="HI86">
        <v>9.8000000000000007</v>
      </c>
      <c r="HJ86">
        <v>50</v>
      </c>
      <c r="HK86">
        <v>12100</v>
      </c>
      <c r="HL86">
        <v>25000</v>
      </c>
      <c r="HM86">
        <v>34300</v>
      </c>
      <c r="HN86">
        <v>370</v>
      </c>
      <c r="HO86">
        <v>62.1</v>
      </c>
      <c r="HP86">
        <v>140</v>
      </c>
      <c r="HQ86">
        <v>26</v>
      </c>
      <c r="HR86">
        <v>1.7</v>
      </c>
      <c r="HS86">
        <v>9.9</v>
      </c>
      <c r="HT86">
        <v>10</v>
      </c>
      <c r="HU86">
        <v>10.3</v>
      </c>
      <c r="HV86">
        <v>30</v>
      </c>
      <c r="HW86">
        <v>15400</v>
      </c>
      <c r="HX86">
        <v>27600</v>
      </c>
      <c r="HY86">
        <v>39600</v>
      </c>
      <c r="HZ86">
        <v>755</v>
      </c>
      <c r="IA86">
        <v>49.3</v>
      </c>
      <c r="IB86">
        <v>380</v>
      </c>
      <c r="IC86">
        <v>13.3</v>
      </c>
      <c r="ID86">
        <v>2.1</v>
      </c>
      <c r="IE86">
        <v>6.4</v>
      </c>
      <c r="IF86">
        <v>9.4</v>
      </c>
      <c r="IG86">
        <v>35.299999999999997</v>
      </c>
      <c r="IH86">
        <v>40</v>
      </c>
      <c r="II86">
        <v>12900</v>
      </c>
      <c r="IJ86">
        <v>20000</v>
      </c>
      <c r="IK86">
        <v>22600</v>
      </c>
      <c r="IL86">
        <v>580</v>
      </c>
      <c r="IM86">
        <v>63.5</v>
      </c>
      <c r="IN86">
        <v>210</v>
      </c>
      <c r="IO86">
        <v>24.4</v>
      </c>
      <c r="IP86">
        <v>2</v>
      </c>
      <c r="IQ86">
        <v>7</v>
      </c>
      <c r="IR86">
        <v>7.7</v>
      </c>
      <c r="IS86">
        <v>10.1</v>
      </c>
      <c r="IT86">
        <v>35</v>
      </c>
      <c r="IU86">
        <v>15600</v>
      </c>
      <c r="IV86">
        <v>22700</v>
      </c>
      <c r="IW86">
        <v>30600</v>
      </c>
      <c r="IX86">
        <v>510</v>
      </c>
      <c r="IY86">
        <v>67.8</v>
      </c>
      <c r="IZ86">
        <v>165</v>
      </c>
      <c r="JA86">
        <v>22.5</v>
      </c>
      <c r="JB86">
        <v>1.1000000000000001</v>
      </c>
      <c r="JC86">
        <v>7.1</v>
      </c>
      <c r="JD86">
        <v>8.1</v>
      </c>
      <c r="JE86">
        <v>8.6</v>
      </c>
      <c r="JF86">
        <v>30</v>
      </c>
      <c r="JG86">
        <v>16300</v>
      </c>
      <c r="JH86">
        <v>25000</v>
      </c>
      <c r="JI86">
        <v>34300</v>
      </c>
      <c r="JJ86">
        <v>285</v>
      </c>
      <c r="JK86">
        <v>61.6</v>
      </c>
      <c r="JL86">
        <v>110</v>
      </c>
      <c r="JM86">
        <v>29</v>
      </c>
      <c r="JN86">
        <v>1.4</v>
      </c>
      <c r="JO86">
        <v>7.8</v>
      </c>
      <c r="JP86">
        <v>7.9</v>
      </c>
      <c r="JQ86">
        <v>7.9</v>
      </c>
      <c r="JR86">
        <v>20</v>
      </c>
      <c r="JS86">
        <v>19300</v>
      </c>
      <c r="JT86">
        <v>32900</v>
      </c>
      <c r="JU86">
        <v>41600</v>
      </c>
      <c r="JV86">
        <v>310</v>
      </c>
      <c r="JW86">
        <v>55.1</v>
      </c>
      <c r="JX86">
        <v>140</v>
      </c>
      <c r="JY86">
        <v>13.9</v>
      </c>
      <c r="JZ86">
        <v>2.6</v>
      </c>
      <c r="KA86">
        <v>7</v>
      </c>
      <c r="KB86">
        <v>9.4</v>
      </c>
      <c r="KC86">
        <v>28.4</v>
      </c>
      <c r="KD86">
        <v>20</v>
      </c>
      <c r="KE86">
        <v>15000</v>
      </c>
      <c r="KF86">
        <v>18800</v>
      </c>
      <c r="KG86">
        <v>22300</v>
      </c>
      <c r="KH86">
        <v>220</v>
      </c>
      <c r="KI86">
        <v>62.7</v>
      </c>
      <c r="KJ86">
        <v>80</v>
      </c>
      <c r="KK86">
        <v>22.5</v>
      </c>
      <c r="KL86">
        <v>1.5</v>
      </c>
      <c r="KM86">
        <v>9</v>
      </c>
      <c r="KN86">
        <v>9.1999999999999993</v>
      </c>
      <c r="KO86">
        <v>13.3</v>
      </c>
      <c r="KP86">
        <v>15</v>
      </c>
      <c r="KQ86">
        <v>15000</v>
      </c>
      <c r="KR86">
        <v>26500</v>
      </c>
      <c r="KS86">
        <v>29500</v>
      </c>
      <c r="KT86">
        <v>195</v>
      </c>
      <c r="KU86">
        <v>61.6</v>
      </c>
      <c r="KV86">
        <v>75</v>
      </c>
      <c r="KW86">
        <v>24.2</v>
      </c>
      <c r="KX86">
        <v>1.5</v>
      </c>
      <c r="KY86">
        <v>10.9</v>
      </c>
      <c r="KZ86">
        <v>11.9</v>
      </c>
      <c r="LA86">
        <v>12.7</v>
      </c>
      <c r="LB86">
        <v>20</v>
      </c>
      <c r="LC86">
        <v>10100</v>
      </c>
      <c r="LD86">
        <v>22200</v>
      </c>
      <c r="LE86">
        <v>34300</v>
      </c>
      <c r="LF86">
        <v>80</v>
      </c>
      <c r="LG86">
        <v>63.8</v>
      </c>
      <c r="LH86">
        <v>30</v>
      </c>
      <c r="LI86">
        <v>15.2</v>
      </c>
      <c r="LJ86">
        <v>2.4</v>
      </c>
      <c r="LK86">
        <v>17.3</v>
      </c>
      <c r="LL86">
        <v>17.3</v>
      </c>
      <c r="LM86">
        <v>18.5</v>
      </c>
      <c r="LN86">
        <v>10</v>
      </c>
      <c r="LO86">
        <v>13500</v>
      </c>
      <c r="LP86">
        <v>24200</v>
      </c>
      <c r="LQ86">
        <v>33500</v>
      </c>
      <c r="LR86">
        <v>775</v>
      </c>
      <c r="LS86">
        <v>46.7</v>
      </c>
      <c r="LT86">
        <v>415</v>
      </c>
      <c r="LU86">
        <v>14.3</v>
      </c>
      <c r="LV86">
        <v>3.8</v>
      </c>
      <c r="LW86">
        <v>6.2</v>
      </c>
      <c r="LX86">
        <v>9.5</v>
      </c>
      <c r="LY86">
        <v>35.299999999999997</v>
      </c>
      <c r="LZ86">
        <v>35</v>
      </c>
      <c r="MA86">
        <v>11900</v>
      </c>
      <c r="MB86">
        <v>18500</v>
      </c>
      <c r="MC86">
        <v>24200</v>
      </c>
      <c r="MD86">
        <v>775</v>
      </c>
      <c r="ME86">
        <v>46.7</v>
      </c>
      <c r="MF86">
        <v>415</v>
      </c>
      <c r="MG86">
        <v>14.3</v>
      </c>
      <c r="MH86">
        <v>3.8</v>
      </c>
      <c r="MI86">
        <v>6.2</v>
      </c>
      <c r="MJ86">
        <v>9.5</v>
      </c>
      <c r="MK86">
        <v>35.299999999999997</v>
      </c>
      <c r="ML86">
        <v>35</v>
      </c>
      <c r="MM86">
        <v>11900</v>
      </c>
      <c r="MN86">
        <v>18500</v>
      </c>
      <c r="MO86">
        <v>24200</v>
      </c>
      <c r="MP86">
        <v>750</v>
      </c>
      <c r="MQ86">
        <v>65.5</v>
      </c>
      <c r="MR86">
        <v>260</v>
      </c>
      <c r="MS86">
        <v>20.7</v>
      </c>
      <c r="MT86">
        <v>2</v>
      </c>
      <c r="MU86">
        <v>8.1999999999999993</v>
      </c>
      <c r="MV86">
        <v>9</v>
      </c>
      <c r="MW86">
        <v>11.7</v>
      </c>
      <c r="MX86">
        <v>55</v>
      </c>
      <c r="MY86">
        <v>10300</v>
      </c>
      <c r="MZ86">
        <v>19000</v>
      </c>
      <c r="NA86">
        <v>24200</v>
      </c>
      <c r="NB86">
        <v>670</v>
      </c>
      <c r="NC86">
        <v>62.3</v>
      </c>
      <c r="ND86">
        <v>255</v>
      </c>
      <c r="NE86">
        <v>23.1</v>
      </c>
      <c r="NF86">
        <v>1.8</v>
      </c>
      <c r="NG86">
        <v>11.7</v>
      </c>
      <c r="NH86">
        <v>12</v>
      </c>
      <c r="NI86">
        <v>12.9</v>
      </c>
      <c r="NJ86">
        <v>70</v>
      </c>
      <c r="NK86">
        <v>14000</v>
      </c>
      <c r="NL86">
        <v>24500</v>
      </c>
      <c r="NM86">
        <v>31700</v>
      </c>
      <c r="NN86">
        <v>305</v>
      </c>
      <c r="NO86">
        <v>62.5</v>
      </c>
      <c r="NP86">
        <v>115</v>
      </c>
      <c r="NQ86">
        <v>19.8</v>
      </c>
      <c r="NR86">
        <v>1.5</v>
      </c>
      <c r="NS86">
        <v>14.6</v>
      </c>
      <c r="NT86">
        <v>15.3</v>
      </c>
      <c r="NU86">
        <v>16.3</v>
      </c>
      <c r="NV86">
        <v>35</v>
      </c>
      <c r="NW86">
        <v>24600</v>
      </c>
      <c r="NX86">
        <v>30300</v>
      </c>
      <c r="NY86">
        <v>39800</v>
      </c>
      <c r="NZ86">
        <v>575</v>
      </c>
      <c r="OA86">
        <v>46.5</v>
      </c>
      <c r="OB86">
        <v>305</v>
      </c>
      <c r="OC86">
        <v>14.2</v>
      </c>
      <c r="OD86">
        <v>3.9</v>
      </c>
      <c r="OE86">
        <v>6.2</v>
      </c>
      <c r="OF86">
        <v>9.9</v>
      </c>
      <c r="OG86">
        <v>35.4</v>
      </c>
      <c r="OH86">
        <v>25</v>
      </c>
      <c r="OI86">
        <v>11900</v>
      </c>
      <c r="OJ86">
        <v>16500</v>
      </c>
      <c r="OK86">
        <v>21800</v>
      </c>
      <c r="OL86">
        <v>525</v>
      </c>
      <c r="OM86">
        <v>65.400000000000006</v>
      </c>
      <c r="ON86">
        <v>180</v>
      </c>
      <c r="OO86">
        <v>20.9</v>
      </c>
      <c r="OP86">
        <v>2.2999999999999998</v>
      </c>
      <c r="OQ86">
        <v>7.6</v>
      </c>
      <c r="OR86">
        <v>8.3000000000000007</v>
      </c>
      <c r="OS86">
        <v>11.4</v>
      </c>
      <c r="OT86">
        <v>35</v>
      </c>
      <c r="OU86">
        <v>11900</v>
      </c>
      <c r="OV86">
        <v>18700</v>
      </c>
      <c r="OW86">
        <v>22900</v>
      </c>
      <c r="OX86">
        <v>470</v>
      </c>
      <c r="OY86">
        <v>62.3</v>
      </c>
      <c r="OZ86">
        <v>175</v>
      </c>
      <c r="PA86">
        <v>22.8</v>
      </c>
      <c r="PB86">
        <v>1.9</v>
      </c>
      <c r="PC86">
        <v>11.9</v>
      </c>
      <c r="PD86">
        <v>12.3</v>
      </c>
      <c r="PE86">
        <v>12.9</v>
      </c>
      <c r="PF86">
        <v>50</v>
      </c>
      <c r="PG86">
        <v>13900</v>
      </c>
      <c r="PH86">
        <v>24000</v>
      </c>
      <c r="PI86">
        <v>31700</v>
      </c>
      <c r="PJ86">
        <v>225</v>
      </c>
      <c r="PK86">
        <v>61.9</v>
      </c>
      <c r="PL86">
        <v>85</v>
      </c>
      <c r="PM86">
        <v>21.5</v>
      </c>
      <c r="PN86">
        <v>1.8</v>
      </c>
      <c r="PO86">
        <v>13.5</v>
      </c>
      <c r="PP86">
        <v>13.9</v>
      </c>
      <c r="PQ86">
        <v>14.8</v>
      </c>
      <c r="PR86">
        <v>20</v>
      </c>
      <c r="PS86">
        <v>19600</v>
      </c>
      <c r="PT86">
        <v>28000</v>
      </c>
      <c r="PU86">
        <v>39500</v>
      </c>
      <c r="PV86">
        <v>200</v>
      </c>
      <c r="PW86">
        <v>47.2</v>
      </c>
      <c r="PX86">
        <v>105</v>
      </c>
      <c r="PY86">
        <v>14.6</v>
      </c>
      <c r="PZ86">
        <v>3.2</v>
      </c>
      <c r="QA86">
        <v>6.1</v>
      </c>
      <c r="QB86">
        <v>8.3000000000000007</v>
      </c>
      <c r="QC86">
        <v>34.9</v>
      </c>
      <c r="QD86" t="s">
        <v>403</v>
      </c>
      <c r="QE86" t="s">
        <v>403</v>
      </c>
      <c r="QF86" t="s">
        <v>403</v>
      </c>
      <c r="QG86" t="s">
        <v>403</v>
      </c>
      <c r="QH86">
        <v>225</v>
      </c>
      <c r="QI86">
        <v>65.8</v>
      </c>
      <c r="QJ86">
        <v>75</v>
      </c>
      <c r="QK86">
        <v>20.2</v>
      </c>
      <c r="QL86">
        <v>1.5</v>
      </c>
      <c r="QM86">
        <v>9.9</v>
      </c>
      <c r="QN86">
        <v>10.7</v>
      </c>
      <c r="QO86">
        <v>12.5</v>
      </c>
      <c r="QP86">
        <v>15</v>
      </c>
      <c r="QQ86">
        <v>10000</v>
      </c>
      <c r="QR86">
        <v>21200</v>
      </c>
      <c r="QS86">
        <v>29800</v>
      </c>
      <c r="QT86">
        <v>225</v>
      </c>
      <c r="QU86">
        <v>65.8</v>
      </c>
      <c r="QV86">
        <v>75</v>
      </c>
      <c r="QW86">
        <v>23.3</v>
      </c>
      <c r="QX86">
        <v>1</v>
      </c>
      <c r="QY86">
        <v>8.6999999999999993</v>
      </c>
      <c r="QZ86">
        <v>9</v>
      </c>
      <c r="RA86">
        <v>9.9</v>
      </c>
      <c r="RB86">
        <v>15</v>
      </c>
      <c r="RC86">
        <v>15000</v>
      </c>
      <c r="RD86">
        <v>27500</v>
      </c>
      <c r="RE86">
        <v>36800</v>
      </c>
      <c r="RF86">
        <v>85</v>
      </c>
      <c r="RG86">
        <v>63.9</v>
      </c>
      <c r="RH86">
        <v>30</v>
      </c>
      <c r="RI86">
        <v>15.4</v>
      </c>
      <c r="RJ86">
        <v>0.6</v>
      </c>
      <c r="RK86">
        <v>17.8</v>
      </c>
      <c r="RL86">
        <v>19</v>
      </c>
      <c r="RM86">
        <v>20.2</v>
      </c>
      <c r="RN86">
        <v>15</v>
      </c>
      <c r="RO86">
        <v>25700</v>
      </c>
      <c r="RP86">
        <v>35100</v>
      </c>
      <c r="RQ86">
        <v>42900</v>
      </c>
    </row>
    <row r="87" spans="2:485" x14ac:dyDescent="0.45">
      <c r="B87"/>
      <c r="E87" t="s">
        <v>3140</v>
      </c>
      <c r="F87" t="s">
        <v>3141</v>
      </c>
      <c r="G87" t="s">
        <v>3142</v>
      </c>
      <c r="H87" t="s">
        <v>3143</v>
      </c>
      <c r="I87" t="s">
        <v>3144</v>
      </c>
      <c r="J87" t="s">
        <v>3145</v>
      </c>
      <c r="K87" t="s">
        <v>3146</v>
      </c>
      <c r="L87" t="s">
        <v>3147</v>
      </c>
      <c r="M87" t="s">
        <v>3148</v>
      </c>
      <c r="N87" t="s">
        <v>3149</v>
      </c>
      <c r="O87" t="s">
        <v>3150</v>
      </c>
      <c r="P87" t="s">
        <v>3151</v>
      </c>
      <c r="Q87" t="s">
        <v>3152</v>
      </c>
      <c r="R87" t="s">
        <v>3153</v>
      </c>
      <c r="S87" t="s">
        <v>3154</v>
      </c>
      <c r="T87" t="s">
        <v>3155</v>
      </c>
      <c r="U87" t="s">
        <v>3156</v>
      </c>
      <c r="V87" t="s">
        <v>3157</v>
      </c>
      <c r="W87" t="s">
        <v>3158</v>
      </c>
      <c r="X87" t="s">
        <v>3159</v>
      </c>
      <c r="Y87" t="s">
        <v>3160</v>
      </c>
      <c r="Z87" t="s">
        <v>3161</v>
      </c>
      <c r="AA87" t="s">
        <v>3162</v>
      </c>
      <c r="AB87" t="s">
        <v>3163</v>
      </c>
      <c r="AC87" t="s">
        <v>3164</v>
      </c>
      <c r="AD87" t="s">
        <v>3165</v>
      </c>
      <c r="AE87" t="s">
        <v>3166</v>
      </c>
      <c r="AF87" t="s">
        <v>3167</v>
      </c>
      <c r="AG87" t="s">
        <v>3168</v>
      </c>
      <c r="AH87" t="s">
        <v>3169</v>
      </c>
      <c r="AI87" t="s">
        <v>3170</v>
      </c>
      <c r="AJ87" t="s">
        <v>3171</v>
      </c>
      <c r="AK87" t="s">
        <v>3172</v>
      </c>
      <c r="AL87" t="s">
        <v>3173</v>
      </c>
      <c r="AM87" t="s">
        <v>3174</v>
      </c>
      <c r="AN87" t="s">
        <v>3151</v>
      </c>
      <c r="AO87" t="s">
        <v>3175</v>
      </c>
      <c r="AP87">
        <v>265</v>
      </c>
      <c r="AQ87">
        <v>17.399999999999999</v>
      </c>
      <c r="AR87">
        <v>220</v>
      </c>
      <c r="AS87">
        <v>19</v>
      </c>
      <c r="AT87">
        <v>5.3</v>
      </c>
      <c r="AU87">
        <v>20.100000000000001</v>
      </c>
      <c r="AV87">
        <v>34.5</v>
      </c>
      <c r="AW87">
        <v>58.3</v>
      </c>
      <c r="AX87">
        <v>55</v>
      </c>
      <c r="AY87">
        <v>14200</v>
      </c>
      <c r="AZ87">
        <v>18600</v>
      </c>
      <c r="BA87">
        <v>22100</v>
      </c>
      <c r="BB87">
        <v>330</v>
      </c>
      <c r="BC87">
        <v>36.200000000000003</v>
      </c>
      <c r="BD87">
        <v>210</v>
      </c>
      <c r="BE87">
        <v>21.1</v>
      </c>
      <c r="BF87">
        <v>5.2</v>
      </c>
      <c r="BG87">
        <v>25.4</v>
      </c>
      <c r="BH87">
        <v>32.4</v>
      </c>
      <c r="BI87">
        <v>37.5</v>
      </c>
      <c r="BJ87">
        <v>75</v>
      </c>
      <c r="BK87">
        <v>14800</v>
      </c>
      <c r="BL87">
        <v>21800</v>
      </c>
      <c r="BM87">
        <v>26500</v>
      </c>
      <c r="BN87">
        <v>385</v>
      </c>
      <c r="BO87">
        <v>46.5</v>
      </c>
      <c r="BP87">
        <v>205</v>
      </c>
      <c r="BQ87">
        <v>19.3</v>
      </c>
      <c r="BR87">
        <v>5.0999999999999996</v>
      </c>
      <c r="BS87">
        <v>21.7</v>
      </c>
      <c r="BT87">
        <v>26.2</v>
      </c>
      <c r="BU87">
        <v>29.1</v>
      </c>
      <c r="BV87">
        <v>75</v>
      </c>
      <c r="BW87">
        <v>17000</v>
      </c>
      <c r="BX87">
        <v>22500</v>
      </c>
      <c r="BY87">
        <v>29900</v>
      </c>
      <c r="BZ87">
        <v>250</v>
      </c>
      <c r="CA87">
        <v>55.6</v>
      </c>
      <c r="CB87">
        <v>110</v>
      </c>
      <c r="CC87">
        <v>19.899999999999999</v>
      </c>
      <c r="CD87">
        <v>2.4</v>
      </c>
      <c r="CE87">
        <v>20.399999999999999</v>
      </c>
      <c r="CF87">
        <v>21.5</v>
      </c>
      <c r="CG87">
        <v>22.1</v>
      </c>
      <c r="CH87">
        <v>50</v>
      </c>
      <c r="CI87">
        <v>17300</v>
      </c>
      <c r="CJ87">
        <v>30200</v>
      </c>
      <c r="CK87">
        <v>38500</v>
      </c>
      <c r="CL87">
        <v>220</v>
      </c>
      <c r="CM87">
        <v>17.100000000000001</v>
      </c>
      <c r="CN87">
        <v>180</v>
      </c>
      <c r="CO87">
        <v>16.899999999999999</v>
      </c>
      <c r="CP87">
        <v>6</v>
      </c>
      <c r="CQ87">
        <v>21.1</v>
      </c>
      <c r="CR87">
        <v>37</v>
      </c>
      <c r="CS87">
        <v>60</v>
      </c>
      <c r="CT87">
        <v>45</v>
      </c>
      <c r="CU87">
        <v>14200</v>
      </c>
      <c r="CV87">
        <v>18800</v>
      </c>
      <c r="CW87">
        <v>22800</v>
      </c>
      <c r="CX87">
        <v>260</v>
      </c>
      <c r="CY87">
        <v>37.6</v>
      </c>
      <c r="CZ87">
        <v>160</v>
      </c>
      <c r="DA87">
        <v>18.899999999999999</v>
      </c>
      <c r="DB87">
        <v>5.3</v>
      </c>
      <c r="DC87">
        <v>26.8</v>
      </c>
      <c r="DD87">
        <v>34.1</v>
      </c>
      <c r="DE87">
        <v>38.200000000000003</v>
      </c>
      <c r="DF87">
        <v>65</v>
      </c>
      <c r="DG87">
        <v>15800</v>
      </c>
      <c r="DH87">
        <v>22400</v>
      </c>
      <c r="DI87">
        <v>26500</v>
      </c>
      <c r="DJ87">
        <v>290</v>
      </c>
      <c r="DK87">
        <v>43.1</v>
      </c>
      <c r="DL87">
        <v>165</v>
      </c>
      <c r="DM87">
        <v>20.8</v>
      </c>
      <c r="DN87">
        <v>5</v>
      </c>
      <c r="DO87">
        <v>24.1</v>
      </c>
      <c r="DP87">
        <v>28.5</v>
      </c>
      <c r="DQ87">
        <v>31.1</v>
      </c>
      <c r="DR87">
        <v>65</v>
      </c>
      <c r="DS87">
        <v>17000</v>
      </c>
      <c r="DT87">
        <v>23000</v>
      </c>
      <c r="DU87">
        <v>29900</v>
      </c>
      <c r="DV87">
        <v>190</v>
      </c>
      <c r="DW87">
        <v>54.6</v>
      </c>
      <c r="DX87">
        <v>85</v>
      </c>
      <c r="DY87">
        <v>21.8</v>
      </c>
      <c r="DZ87">
        <v>2.9</v>
      </c>
      <c r="EA87">
        <v>18.399999999999999</v>
      </c>
      <c r="EB87">
        <v>19.899999999999999</v>
      </c>
      <c r="EC87">
        <v>20.7</v>
      </c>
      <c r="ED87">
        <v>35</v>
      </c>
      <c r="EE87">
        <v>12500</v>
      </c>
      <c r="EF87">
        <v>28500</v>
      </c>
      <c r="EG87">
        <v>38500</v>
      </c>
      <c r="EH87">
        <v>50</v>
      </c>
      <c r="EI87">
        <v>18.8</v>
      </c>
      <c r="EJ87">
        <v>40</v>
      </c>
      <c r="EK87">
        <v>28.7</v>
      </c>
      <c r="EL87">
        <v>2.1</v>
      </c>
      <c r="EM87">
        <v>15.5</v>
      </c>
      <c r="EN87">
        <v>23.1</v>
      </c>
      <c r="EO87">
        <v>50.4</v>
      </c>
      <c r="EP87" t="s">
        <v>403</v>
      </c>
      <c r="EQ87" t="s">
        <v>403</v>
      </c>
      <c r="ER87" t="s">
        <v>403</v>
      </c>
      <c r="ES87" t="s">
        <v>403</v>
      </c>
      <c r="ET87">
        <v>70</v>
      </c>
      <c r="EU87">
        <v>31</v>
      </c>
      <c r="EV87">
        <v>50</v>
      </c>
      <c r="EW87">
        <v>29.4</v>
      </c>
      <c r="EX87">
        <v>4.8</v>
      </c>
      <c r="EY87">
        <v>20.2</v>
      </c>
      <c r="EZ87">
        <v>26</v>
      </c>
      <c r="FA87">
        <v>34.799999999999997</v>
      </c>
      <c r="FB87">
        <v>10</v>
      </c>
      <c r="FC87">
        <v>8100</v>
      </c>
      <c r="FD87">
        <v>18200</v>
      </c>
      <c r="FE87">
        <v>23800</v>
      </c>
      <c r="FF87">
        <v>95</v>
      </c>
      <c r="FG87">
        <v>57.1</v>
      </c>
      <c r="FH87">
        <v>40</v>
      </c>
      <c r="FI87">
        <v>14.8</v>
      </c>
      <c r="FJ87">
        <v>5.3</v>
      </c>
      <c r="FK87">
        <v>14.2</v>
      </c>
      <c r="FL87">
        <v>19</v>
      </c>
      <c r="FM87">
        <v>22.7</v>
      </c>
      <c r="FN87">
        <v>15</v>
      </c>
      <c r="FO87">
        <v>16200</v>
      </c>
      <c r="FP87">
        <v>21900</v>
      </c>
      <c r="FQ87">
        <v>34300</v>
      </c>
      <c r="FR87">
        <v>60</v>
      </c>
      <c r="FS87">
        <v>58.7</v>
      </c>
      <c r="FT87">
        <v>25</v>
      </c>
      <c r="FU87">
        <v>13.9</v>
      </c>
      <c r="FV87">
        <v>0.8</v>
      </c>
      <c r="FW87">
        <v>26.5</v>
      </c>
      <c r="FX87">
        <v>26.5</v>
      </c>
      <c r="FY87">
        <v>26.5</v>
      </c>
      <c r="FZ87">
        <v>15</v>
      </c>
      <c r="GA87">
        <v>20500</v>
      </c>
      <c r="GB87">
        <v>30300</v>
      </c>
      <c r="GC87">
        <v>34000</v>
      </c>
      <c r="GD87">
        <v>340</v>
      </c>
      <c r="GE87">
        <v>22.1</v>
      </c>
      <c r="GF87">
        <v>265</v>
      </c>
      <c r="GG87">
        <v>18.2</v>
      </c>
      <c r="GH87">
        <v>5</v>
      </c>
      <c r="GI87">
        <v>21.9</v>
      </c>
      <c r="GJ87">
        <v>33.6</v>
      </c>
      <c r="GK87">
        <v>54.7</v>
      </c>
      <c r="GL87">
        <v>65</v>
      </c>
      <c r="GM87">
        <v>12400</v>
      </c>
      <c r="GN87">
        <v>17000</v>
      </c>
      <c r="GO87">
        <v>22900</v>
      </c>
      <c r="GP87">
        <v>420</v>
      </c>
      <c r="GQ87">
        <v>43</v>
      </c>
      <c r="GR87">
        <v>240</v>
      </c>
      <c r="GS87">
        <v>22.2</v>
      </c>
      <c r="GT87">
        <v>4.4000000000000004</v>
      </c>
      <c r="GU87">
        <v>20.7</v>
      </c>
      <c r="GV87">
        <v>25</v>
      </c>
      <c r="GW87">
        <v>30.4</v>
      </c>
      <c r="GX87">
        <v>85</v>
      </c>
      <c r="GY87">
        <v>12900</v>
      </c>
      <c r="GZ87">
        <v>19200</v>
      </c>
      <c r="HA87">
        <v>24900</v>
      </c>
      <c r="HB87">
        <v>340</v>
      </c>
      <c r="HC87">
        <v>43.1</v>
      </c>
      <c r="HD87">
        <v>195</v>
      </c>
      <c r="HE87">
        <v>22.7</v>
      </c>
      <c r="HF87">
        <v>3.6</v>
      </c>
      <c r="HG87">
        <v>22.1</v>
      </c>
      <c r="HH87">
        <v>27.2</v>
      </c>
      <c r="HI87">
        <v>30.6</v>
      </c>
      <c r="HJ87">
        <v>70</v>
      </c>
      <c r="HK87">
        <v>17700</v>
      </c>
      <c r="HL87">
        <v>23600</v>
      </c>
      <c r="HM87">
        <v>29600</v>
      </c>
      <c r="HN87">
        <v>225</v>
      </c>
      <c r="HO87">
        <v>56.7</v>
      </c>
      <c r="HP87">
        <v>95</v>
      </c>
      <c r="HQ87">
        <v>21.8</v>
      </c>
      <c r="HR87">
        <v>3.9</v>
      </c>
      <c r="HS87">
        <v>15.5</v>
      </c>
      <c r="HT87">
        <v>16.2</v>
      </c>
      <c r="HU87">
        <v>17.5</v>
      </c>
      <c r="HV87">
        <v>30</v>
      </c>
      <c r="HW87">
        <v>19200</v>
      </c>
      <c r="HX87">
        <v>27200</v>
      </c>
      <c r="HY87">
        <v>36400</v>
      </c>
      <c r="HZ87">
        <v>265</v>
      </c>
      <c r="IA87">
        <v>20.2</v>
      </c>
      <c r="IB87">
        <v>210</v>
      </c>
      <c r="IC87">
        <v>17.2</v>
      </c>
      <c r="ID87">
        <v>4.3</v>
      </c>
      <c r="IE87">
        <v>22.3</v>
      </c>
      <c r="IF87">
        <v>34.700000000000003</v>
      </c>
      <c r="IG87">
        <v>58.3</v>
      </c>
      <c r="IH87">
        <v>55</v>
      </c>
      <c r="II87">
        <v>13000</v>
      </c>
      <c r="IJ87">
        <v>18200</v>
      </c>
      <c r="IK87">
        <v>22900</v>
      </c>
      <c r="IL87">
        <v>320</v>
      </c>
      <c r="IM87">
        <v>39.299999999999997</v>
      </c>
      <c r="IN87">
        <v>195</v>
      </c>
      <c r="IO87">
        <v>22.5</v>
      </c>
      <c r="IP87">
        <v>3.4</v>
      </c>
      <c r="IQ87">
        <v>23.2</v>
      </c>
      <c r="IR87">
        <v>28.7</v>
      </c>
      <c r="IS87">
        <v>34.799999999999997</v>
      </c>
      <c r="IT87">
        <v>70</v>
      </c>
      <c r="IU87">
        <v>13800</v>
      </c>
      <c r="IV87">
        <v>19100</v>
      </c>
      <c r="IW87">
        <v>25100</v>
      </c>
      <c r="IX87">
        <v>260</v>
      </c>
      <c r="IY87">
        <v>40.4</v>
      </c>
      <c r="IZ87">
        <v>155</v>
      </c>
      <c r="JA87">
        <v>22.2</v>
      </c>
      <c r="JB87">
        <v>4.7</v>
      </c>
      <c r="JC87">
        <v>23.3</v>
      </c>
      <c r="JD87">
        <v>28.6</v>
      </c>
      <c r="JE87">
        <v>32.6</v>
      </c>
      <c r="JF87">
        <v>60</v>
      </c>
      <c r="JG87">
        <v>17800</v>
      </c>
      <c r="JH87">
        <v>23200</v>
      </c>
      <c r="JI87">
        <v>29300</v>
      </c>
      <c r="JJ87">
        <v>155</v>
      </c>
      <c r="JK87">
        <v>51.3</v>
      </c>
      <c r="JL87">
        <v>75</v>
      </c>
      <c r="JM87">
        <v>25.4</v>
      </c>
      <c r="JN87">
        <v>5.3</v>
      </c>
      <c r="JO87">
        <v>15.8</v>
      </c>
      <c r="JP87">
        <v>16.399999999999999</v>
      </c>
      <c r="JQ87">
        <v>18</v>
      </c>
      <c r="JR87">
        <v>20</v>
      </c>
      <c r="JS87">
        <v>18800</v>
      </c>
      <c r="JT87">
        <v>26100</v>
      </c>
      <c r="JU87">
        <v>35400</v>
      </c>
      <c r="JV87">
        <v>75</v>
      </c>
      <c r="JW87">
        <v>28.7</v>
      </c>
      <c r="JX87">
        <v>55</v>
      </c>
      <c r="JY87">
        <v>21.8</v>
      </c>
      <c r="JZ87">
        <v>7.3</v>
      </c>
      <c r="KA87">
        <v>20.399999999999999</v>
      </c>
      <c r="KB87">
        <v>29.8</v>
      </c>
      <c r="KC87">
        <v>42.2</v>
      </c>
      <c r="KD87">
        <v>15</v>
      </c>
      <c r="KE87">
        <v>11000</v>
      </c>
      <c r="KF87">
        <v>16000</v>
      </c>
      <c r="KG87">
        <v>20800</v>
      </c>
      <c r="KH87">
        <v>105</v>
      </c>
      <c r="KI87">
        <v>54.6</v>
      </c>
      <c r="KJ87">
        <v>45</v>
      </c>
      <c r="KK87">
        <v>21.5</v>
      </c>
      <c r="KL87">
        <v>7.3</v>
      </c>
      <c r="KM87">
        <v>12.7</v>
      </c>
      <c r="KN87">
        <v>13.2</v>
      </c>
      <c r="KO87">
        <v>16.600000000000001</v>
      </c>
      <c r="KP87">
        <v>10</v>
      </c>
      <c r="KQ87">
        <v>9500</v>
      </c>
      <c r="KR87">
        <v>20100</v>
      </c>
      <c r="KS87">
        <v>24300</v>
      </c>
      <c r="KT87">
        <v>80</v>
      </c>
      <c r="KU87">
        <v>51.8</v>
      </c>
      <c r="KV87">
        <v>40</v>
      </c>
      <c r="KW87">
        <v>24.3</v>
      </c>
      <c r="KX87">
        <v>0</v>
      </c>
      <c r="KY87">
        <v>18</v>
      </c>
      <c r="KZ87">
        <v>22.6</v>
      </c>
      <c r="LA87">
        <v>23.8</v>
      </c>
      <c r="LB87">
        <v>15</v>
      </c>
      <c r="LC87">
        <v>16500</v>
      </c>
      <c r="LD87">
        <v>25300</v>
      </c>
      <c r="LE87">
        <v>30700</v>
      </c>
      <c r="LF87">
        <v>65</v>
      </c>
      <c r="LG87">
        <v>69.400000000000006</v>
      </c>
      <c r="LH87">
        <v>20</v>
      </c>
      <c r="LI87">
        <v>13.6</v>
      </c>
      <c r="LJ87">
        <v>0.7</v>
      </c>
      <c r="LK87">
        <v>14.8</v>
      </c>
      <c r="LL87">
        <v>15.6</v>
      </c>
      <c r="LM87">
        <v>16.3</v>
      </c>
      <c r="LN87" t="s">
        <v>403</v>
      </c>
      <c r="LO87" t="s">
        <v>403</v>
      </c>
      <c r="LP87" t="s">
        <v>403</v>
      </c>
      <c r="LQ87" t="s">
        <v>403</v>
      </c>
      <c r="LR87">
        <v>330</v>
      </c>
      <c r="LS87">
        <v>28.1</v>
      </c>
      <c r="LT87">
        <v>235</v>
      </c>
      <c r="LU87">
        <v>14.1</v>
      </c>
      <c r="LV87">
        <v>5.6</v>
      </c>
      <c r="LW87">
        <v>14.9</v>
      </c>
      <c r="LX87">
        <v>27.4</v>
      </c>
      <c r="LY87">
        <v>52.2</v>
      </c>
      <c r="LZ87">
        <v>40</v>
      </c>
      <c r="MA87">
        <v>11700</v>
      </c>
      <c r="MB87">
        <v>18100</v>
      </c>
      <c r="MC87">
        <v>20700</v>
      </c>
      <c r="MD87">
        <v>330</v>
      </c>
      <c r="ME87">
        <v>28.1</v>
      </c>
      <c r="MF87">
        <v>235</v>
      </c>
      <c r="MG87">
        <v>14.1</v>
      </c>
      <c r="MH87">
        <v>5.6</v>
      </c>
      <c r="MI87">
        <v>14.9</v>
      </c>
      <c r="MJ87">
        <v>27.4</v>
      </c>
      <c r="MK87">
        <v>52.2</v>
      </c>
      <c r="ML87">
        <v>40</v>
      </c>
      <c r="MM87">
        <v>11700</v>
      </c>
      <c r="MN87">
        <v>18100</v>
      </c>
      <c r="MO87">
        <v>20700</v>
      </c>
      <c r="MP87">
        <v>385</v>
      </c>
      <c r="MQ87">
        <v>46.4</v>
      </c>
      <c r="MR87">
        <v>205</v>
      </c>
      <c r="MS87">
        <v>18.8</v>
      </c>
      <c r="MT87">
        <v>4.5</v>
      </c>
      <c r="MU87">
        <v>21.3</v>
      </c>
      <c r="MV87">
        <v>26.1</v>
      </c>
      <c r="MW87">
        <v>30.3</v>
      </c>
      <c r="MX87">
        <v>75</v>
      </c>
      <c r="MY87">
        <v>12400</v>
      </c>
      <c r="MZ87">
        <v>19000</v>
      </c>
      <c r="NA87">
        <v>25100</v>
      </c>
      <c r="NB87">
        <v>350</v>
      </c>
      <c r="NC87">
        <v>44.7</v>
      </c>
      <c r="ND87">
        <v>195</v>
      </c>
      <c r="NE87">
        <v>25.9</v>
      </c>
      <c r="NF87">
        <v>2.4</v>
      </c>
      <c r="NG87">
        <v>19.899999999999999</v>
      </c>
      <c r="NH87">
        <v>24.3</v>
      </c>
      <c r="NI87">
        <v>27</v>
      </c>
      <c r="NJ87">
        <v>60</v>
      </c>
      <c r="NK87">
        <v>15800</v>
      </c>
      <c r="NL87">
        <v>25900</v>
      </c>
      <c r="NM87">
        <v>30700</v>
      </c>
      <c r="NN87">
        <v>250</v>
      </c>
      <c r="NO87">
        <v>55.7</v>
      </c>
      <c r="NP87">
        <v>110</v>
      </c>
      <c r="NQ87">
        <v>20.3</v>
      </c>
      <c r="NR87">
        <v>1.5</v>
      </c>
      <c r="NS87">
        <v>19.399999999999999</v>
      </c>
      <c r="NT87">
        <v>21.1</v>
      </c>
      <c r="NU87">
        <v>22.5</v>
      </c>
      <c r="NV87">
        <v>40</v>
      </c>
      <c r="NW87">
        <v>13700</v>
      </c>
      <c r="NX87">
        <v>25500</v>
      </c>
      <c r="NY87">
        <v>34700</v>
      </c>
      <c r="NZ87">
        <v>260</v>
      </c>
      <c r="OA87">
        <v>29.5</v>
      </c>
      <c r="OB87">
        <v>185</v>
      </c>
      <c r="OC87">
        <v>12.3</v>
      </c>
      <c r="OD87">
        <v>5.2</v>
      </c>
      <c r="OE87">
        <v>14.6</v>
      </c>
      <c r="OF87">
        <v>28.2</v>
      </c>
      <c r="OG87">
        <v>53</v>
      </c>
      <c r="OH87">
        <v>30</v>
      </c>
      <c r="OI87">
        <v>12600</v>
      </c>
      <c r="OJ87">
        <v>18200</v>
      </c>
      <c r="OK87">
        <v>21500</v>
      </c>
      <c r="OL87">
        <v>290</v>
      </c>
      <c r="OM87">
        <v>42.9</v>
      </c>
      <c r="ON87">
        <v>165</v>
      </c>
      <c r="OO87">
        <v>20.6</v>
      </c>
      <c r="OP87">
        <v>4.9000000000000004</v>
      </c>
      <c r="OQ87">
        <v>23</v>
      </c>
      <c r="OR87">
        <v>28.2</v>
      </c>
      <c r="OS87">
        <v>31.6</v>
      </c>
      <c r="OT87">
        <v>60</v>
      </c>
      <c r="OU87">
        <v>12400</v>
      </c>
      <c r="OV87">
        <v>18400</v>
      </c>
      <c r="OW87">
        <v>24100</v>
      </c>
      <c r="OX87">
        <v>250</v>
      </c>
      <c r="OY87">
        <v>39.9</v>
      </c>
      <c r="OZ87">
        <v>150</v>
      </c>
      <c r="PA87">
        <v>27.4</v>
      </c>
      <c r="PB87">
        <v>3</v>
      </c>
      <c r="PC87">
        <v>22.5</v>
      </c>
      <c r="PD87">
        <v>27.5</v>
      </c>
      <c r="PE87">
        <v>29.7</v>
      </c>
      <c r="PF87">
        <v>50</v>
      </c>
      <c r="PG87">
        <v>17100</v>
      </c>
      <c r="PH87">
        <v>25500</v>
      </c>
      <c r="PI87">
        <v>30300</v>
      </c>
      <c r="PJ87">
        <v>185</v>
      </c>
      <c r="PK87">
        <v>57.5</v>
      </c>
      <c r="PL87">
        <v>80</v>
      </c>
      <c r="PM87">
        <v>19.2</v>
      </c>
      <c r="PN87">
        <v>1.6</v>
      </c>
      <c r="PO87">
        <v>17.8</v>
      </c>
      <c r="PP87">
        <v>19.8</v>
      </c>
      <c r="PQ87">
        <v>21.6</v>
      </c>
      <c r="PR87">
        <v>25</v>
      </c>
      <c r="PS87">
        <v>13700</v>
      </c>
      <c r="PT87">
        <v>25500</v>
      </c>
      <c r="PU87">
        <v>37000</v>
      </c>
      <c r="PV87">
        <v>70</v>
      </c>
      <c r="PW87">
        <v>22.6</v>
      </c>
      <c r="PX87">
        <v>55</v>
      </c>
      <c r="PY87">
        <v>21.1</v>
      </c>
      <c r="PZ87">
        <v>7.2</v>
      </c>
      <c r="QA87">
        <v>15.8</v>
      </c>
      <c r="QB87">
        <v>24.5</v>
      </c>
      <c r="QC87">
        <v>49.2</v>
      </c>
      <c r="QD87" t="s">
        <v>403</v>
      </c>
      <c r="QE87" t="s">
        <v>403</v>
      </c>
      <c r="QF87" t="s">
        <v>403</v>
      </c>
      <c r="QG87" t="s">
        <v>403</v>
      </c>
      <c r="QH87">
        <v>95</v>
      </c>
      <c r="QI87">
        <v>57.1</v>
      </c>
      <c r="QJ87">
        <v>40</v>
      </c>
      <c r="QK87">
        <v>13.4</v>
      </c>
      <c r="QL87">
        <v>3</v>
      </c>
      <c r="QM87">
        <v>15.8</v>
      </c>
      <c r="QN87">
        <v>19.5</v>
      </c>
      <c r="QO87">
        <v>26.4</v>
      </c>
      <c r="QP87">
        <v>15</v>
      </c>
      <c r="QQ87">
        <v>7300</v>
      </c>
      <c r="QR87">
        <v>23600</v>
      </c>
      <c r="QS87">
        <v>26300</v>
      </c>
      <c r="QT87">
        <v>95</v>
      </c>
      <c r="QU87">
        <v>57.1</v>
      </c>
      <c r="QV87">
        <v>40</v>
      </c>
      <c r="QW87">
        <v>14.8</v>
      </c>
      <c r="QX87">
        <v>5.3</v>
      </c>
      <c r="QY87">
        <v>14.2</v>
      </c>
      <c r="QZ87">
        <v>19</v>
      </c>
      <c r="RA87">
        <v>22.7</v>
      </c>
      <c r="RB87">
        <v>15</v>
      </c>
      <c r="RC87">
        <v>16200</v>
      </c>
      <c r="RD87">
        <v>21900</v>
      </c>
      <c r="RE87">
        <v>34300</v>
      </c>
      <c r="RF87">
        <v>65</v>
      </c>
      <c r="RG87">
        <v>50.5</v>
      </c>
      <c r="RH87">
        <v>30</v>
      </c>
      <c r="RI87">
        <v>23.4</v>
      </c>
      <c r="RJ87">
        <v>1</v>
      </c>
      <c r="RK87">
        <v>24.2</v>
      </c>
      <c r="RL87">
        <v>25</v>
      </c>
      <c r="RM87">
        <v>25</v>
      </c>
      <c r="RN87">
        <v>15</v>
      </c>
      <c r="RO87">
        <v>14000</v>
      </c>
      <c r="RP87">
        <v>20700</v>
      </c>
      <c r="RQ87">
        <v>34700</v>
      </c>
    </row>
    <row r="88" spans="2:485" x14ac:dyDescent="0.45">
      <c r="B88"/>
      <c r="E88" t="s">
        <v>3176</v>
      </c>
      <c r="F88" t="s">
        <v>3177</v>
      </c>
      <c r="G88" t="s">
        <v>3178</v>
      </c>
      <c r="H88" t="s">
        <v>3179</v>
      </c>
      <c r="I88" t="s">
        <v>3180</v>
      </c>
      <c r="J88" t="s">
        <v>3181</v>
      </c>
      <c r="K88" t="s">
        <v>3182</v>
      </c>
      <c r="L88" t="s">
        <v>3183</v>
      </c>
      <c r="M88" t="s">
        <v>3184</v>
      </c>
      <c r="N88" t="s">
        <v>3185</v>
      </c>
      <c r="O88" t="s">
        <v>3186</v>
      </c>
      <c r="P88" t="s">
        <v>3187</v>
      </c>
      <c r="Q88" t="s">
        <v>3188</v>
      </c>
      <c r="R88" t="s">
        <v>3189</v>
      </c>
      <c r="S88" t="s">
        <v>3190</v>
      </c>
      <c r="T88" t="s">
        <v>3191</v>
      </c>
      <c r="U88" t="s">
        <v>3192</v>
      </c>
      <c r="V88" t="s">
        <v>3193</v>
      </c>
      <c r="W88" t="s">
        <v>3194</v>
      </c>
      <c r="X88" t="s">
        <v>3195</v>
      </c>
      <c r="Y88" t="s">
        <v>3196</v>
      </c>
      <c r="Z88" t="s">
        <v>3197</v>
      </c>
      <c r="AA88" t="s">
        <v>3198</v>
      </c>
      <c r="AB88" t="s">
        <v>3199</v>
      </c>
      <c r="AC88" t="s">
        <v>3200</v>
      </c>
      <c r="AD88" t="s">
        <v>3201</v>
      </c>
      <c r="AE88" t="s">
        <v>3202</v>
      </c>
      <c r="AF88" t="s">
        <v>3203</v>
      </c>
      <c r="AG88" t="s">
        <v>3204</v>
      </c>
      <c r="AH88" t="s">
        <v>3205</v>
      </c>
      <c r="AI88" t="s">
        <v>3206</v>
      </c>
      <c r="AJ88" t="s">
        <v>3207</v>
      </c>
      <c r="AK88" t="s">
        <v>3208</v>
      </c>
      <c r="AL88" t="s">
        <v>3209</v>
      </c>
      <c r="AM88" t="s">
        <v>3210</v>
      </c>
      <c r="AN88" t="s">
        <v>3187</v>
      </c>
      <c r="AO88" t="s">
        <v>3211</v>
      </c>
      <c r="AP88" t="s">
        <v>403</v>
      </c>
      <c r="AQ88" t="s">
        <v>403</v>
      </c>
      <c r="AR88" t="s">
        <v>403</v>
      </c>
      <c r="AS88" t="s">
        <v>403</v>
      </c>
      <c r="AT88" t="s">
        <v>403</v>
      </c>
      <c r="AU88" t="s">
        <v>403</v>
      </c>
      <c r="AV88" t="s">
        <v>403</v>
      </c>
      <c r="AW88" t="s">
        <v>403</v>
      </c>
      <c r="AX88">
        <v>6015</v>
      </c>
      <c r="AY88">
        <v>12000</v>
      </c>
      <c r="AZ88">
        <v>16800</v>
      </c>
      <c r="BA88">
        <v>21000</v>
      </c>
      <c r="BB88" t="s">
        <v>403</v>
      </c>
      <c r="BC88" t="s">
        <v>403</v>
      </c>
      <c r="BD88" t="s">
        <v>403</v>
      </c>
      <c r="BE88" t="s">
        <v>403</v>
      </c>
      <c r="BF88" t="s">
        <v>403</v>
      </c>
      <c r="BG88" t="s">
        <v>403</v>
      </c>
      <c r="BH88" t="s">
        <v>403</v>
      </c>
      <c r="BI88" t="s">
        <v>403</v>
      </c>
      <c r="BJ88">
        <v>8020</v>
      </c>
      <c r="BK88">
        <v>16000</v>
      </c>
      <c r="BL88">
        <v>21500</v>
      </c>
      <c r="BM88">
        <v>25900</v>
      </c>
      <c r="BN88" t="s">
        <v>403</v>
      </c>
      <c r="BO88" t="s">
        <v>403</v>
      </c>
      <c r="BP88" t="s">
        <v>403</v>
      </c>
      <c r="BQ88" t="s">
        <v>403</v>
      </c>
      <c r="BR88" t="s">
        <v>403</v>
      </c>
      <c r="BS88" t="s">
        <v>403</v>
      </c>
      <c r="BT88" t="s">
        <v>403</v>
      </c>
      <c r="BU88" t="s">
        <v>403</v>
      </c>
      <c r="BV88">
        <v>7665</v>
      </c>
      <c r="BW88">
        <v>17400</v>
      </c>
      <c r="BX88">
        <v>24100</v>
      </c>
      <c r="BY88">
        <v>30100</v>
      </c>
      <c r="BZ88" t="s">
        <v>403</v>
      </c>
      <c r="CA88" t="s">
        <v>403</v>
      </c>
      <c r="CB88" t="s">
        <v>403</v>
      </c>
      <c r="CC88" t="s">
        <v>403</v>
      </c>
      <c r="CD88" t="s">
        <v>403</v>
      </c>
      <c r="CE88" t="s">
        <v>403</v>
      </c>
      <c r="CF88" t="s">
        <v>403</v>
      </c>
      <c r="CG88" t="s">
        <v>403</v>
      </c>
      <c r="CH88">
        <v>6340</v>
      </c>
      <c r="CI88">
        <v>17600</v>
      </c>
      <c r="CJ88">
        <v>27900</v>
      </c>
      <c r="CK88">
        <v>37400</v>
      </c>
      <c r="CL88" t="s">
        <v>403</v>
      </c>
      <c r="CM88" t="s">
        <v>403</v>
      </c>
      <c r="CN88" t="s">
        <v>403</v>
      </c>
      <c r="CO88" t="s">
        <v>403</v>
      </c>
      <c r="CP88" t="s">
        <v>403</v>
      </c>
      <c r="CQ88" t="s">
        <v>403</v>
      </c>
      <c r="CR88" t="s">
        <v>403</v>
      </c>
      <c r="CS88" t="s">
        <v>403</v>
      </c>
      <c r="CT88">
        <v>4500</v>
      </c>
      <c r="CU88">
        <v>12000</v>
      </c>
      <c r="CV88">
        <v>16900</v>
      </c>
      <c r="CW88">
        <v>21000</v>
      </c>
      <c r="CX88" t="s">
        <v>403</v>
      </c>
      <c r="CY88" t="s">
        <v>403</v>
      </c>
      <c r="CZ88" t="s">
        <v>403</v>
      </c>
      <c r="DA88" t="s">
        <v>403</v>
      </c>
      <c r="DB88" t="s">
        <v>403</v>
      </c>
      <c r="DC88" t="s">
        <v>403</v>
      </c>
      <c r="DD88" t="s">
        <v>403</v>
      </c>
      <c r="DE88" t="s">
        <v>403</v>
      </c>
      <c r="DF88">
        <v>5900</v>
      </c>
      <c r="DG88">
        <v>16300</v>
      </c>
      <c r="DH88">
        <v>21600</v>
      </c>
      <c r="DI88">
        <v>25800</v>
      </c>
      <c r="DJ88" t="s">
        <v>403</v>
      </c>
      <c r="DK88" t="s">
        <v>403</v>
      </c>
      <c r="DL88" t="s">
        <v>403</v>
      </c>
      <c r="DM88" t="s">
        <v>403</v>
      </c>
      <c r="DN88" t="s">
        <v>403</v>
      </c>
      <c r="DO88" t="s">
        <v>403</v>
      </c>
      <c r="DP88" t="s">
        <v>403</v>
      </c>
      <c r="DQ88" t="s">
        <v>403</v>
      </c>
      <c r="DR88">
        <v>5670</v>
      </c>
      <c r="DS88">
        <v>17500</v>
      </c>
      <c r="DT88">
        <v>24200</v>
      </c>
      <c r="DU88">
        <v>30000</v>
      </c>
      <c r="DV88" t="s">
        <v>403</v>
      </c>
      <c r="DW88" t="s">
        <v>403</v>
      </c>
      <c r="DX88" t="s">
        <v>403</v>
      </c>
      <c r="DY88" t="s">
        <v>403</v>
      </c>
      <c r="DZ88" t="s">
        <v>403</v>
      </c>
      <c r="EA88" t="s">
        <v>403</v>
      </c>
      <c r="EB88" t="s">
        <v>403</v>
      </c>
      <c r="EC88" t="s">
        <v>403</v>
      </c>
      <c r="ED88">
        <v>4715</v>
      </c>
      <c r="EE88">
        <v>16600</v>
      </c>
      <c r="EF88">
        <v>26700</v>
      </c>
      <c r="EG88">
        <v>36400</v>
      </c>
      <c r="EH88" t="s">
        <v>403</v>
      </c>
      <c r="EI88" t="s">
        <v>403</v>
      </c>
      <c r="EJ88" t="s">
        <v>403</v>
      </c>
      <c r="EK88" t="s">
        <v>403</v>
      </c>
      <c r="EL88" t="s">
        <v>403</v>
      </c>
      <c r="EM88" t="s">
        <v>403</v>
      </c>
      <c r="EN88" t="s">
        <v>403</v>
      </c>
      <c r="EO88" t="s">
        <v>403</v>
      </c>
      <c r="EP88">
        <v>1515</v>
      </c>
      <c r="EQ88">
        <v>11800</v>
      </c>
      <c r="ER88">
        <v>16600</v>
      </c>
      <c r="ES88">
        <v>21100</v>
      </c>
      <c r="ET88" t="s">
        <v>403</v>
      </c>
      <c r="EU88" t="s">
        <v>403</v>
      </c>
      <c r="EV88" t="s">
        <v>403</v>
      </c>
      <c r="EW88" t="s">
        <v>403</v>
      </c>
      <c r="EX88" t="s">
        <v>403</v>
      </c>
      <c r="EY88" t="s">
        <v>403</v>
      </c>
      <c r="EZ88" t="s">
        <v>403</v>
      </c>
      <c r="FA88" t="s">
        <v>403</v>
      </c>
      <c r="FB88">
        <v>2115</v>
      </c>
      <c r="FC88">
        <v>15000</v>
      </c>
      <c r="FD88">
        <v>20800</v>
      </c>
      <c r="FE88">
        <v>26200</v>
      </c>
      <c r="FF88" t="s">
        <v>403</v>
      </c>
      <c r="FG88" t="s">
        <v>403</v>
      </c>
      <c r="FH88" t="s">
        <v>403</v>
      </c>
      <c r="FI88" t="s">
        <v>403</v>
      </c>
      <c r="FJ88" t="s">
        <v>403</v>
      </c>
      <c r="FK88" t="s">
        <v>403</v>
      </c>
      <c r="FL88" t="s">
        <v>403</v>
      </c>
      <c r="FM88" t="s">
        <v>403</v>
      </c>
      <c r="FN88">
        <v>1995</v>
      </c>
      <c r="FO88">
        <v>17100</v>
      </c>
      <c r="FP88">
        <v>23800</v>
      </c>
      <c r="FQ88">
        <v>30800</v>
      </c>
      <c r="FR88" t="s">
        <v>403</v>
      </c>
      <c r="FS88" t="s">
        <v>403</v>
      </c>
      <c r="FT88" t="s">
        <v>403</v>
      </c>
      <c r="FU88" t="s">
        <v>403</v>
      </c>
      <c r="FV88" t="s">
        <v>403</v>
      </c>
      <c r="FW88" t="s">
        <v>403</v>
      </c>
      <c r="FX88" t="s">
        <v>403</v>
      </c>
      <c r="FY88" t="s">
        <v>403</v>
      </c>
      <c r="FZ88">
        <v>1625</v>
      </c>
      <c r="GA88">
        <v>21200</v>
      </c>
      <c r="GB88">
        <v>31100</v>
      </c>
      <c r="GC88">
        <v>41900</v>
      </c>
      <c r="GD88" t="s">
        <v>403</v>
      </c>
      <c r="GE88" t="s">
        <v>403</v>
      </c>
      <c r="GF88" t="s">
        <v>403</v>
      </c>
      <c r="GG88" t="s">
        <v>403</v>
      </c>
      <c r="GH88" t="s">
        <v>403</v>
      </c>
      <c r="GI88" t="s">
        <v>403</v>
      </c>
      <c r="GJ88" t="s">
        <v>403</v>
      </c>
      <c r="GK88" t="s">
        <v>403</v>
      </c>
      <c r="GL88">
        <v>7025</v>
      </c>
      <c r="GM88">
        <v>11100</v>
      </c>
      <c r="GN88">
        <v>16000</v>
      </c>
      <c r="GO88">
        <v>20400</v>
      </c>
      <c r="GP88" t="s">
        <v>403</v>
      </c>
      <c r="GQ88" t="s">
        <v>403</v>
      </c>
      <c r="GR88" t="s">
        <v>403</v>
      </c>
      <c r="GS88" t="s">
        <v>403</v>
      </c>
      <c r="GT88" t="s">
        <v>403</v>
      </c>
      <c r="GU88" t="s">
        <v>403</v>
      </c>
      <c r="GV88" t="s">
        <v>403</v>
      </c>
      <c r="GW88" t="s">
        <v>403</v>
      </c>
      <c r="GX88">
        <v>7955</v>
      </c>
      <c r="GY88">
        <v>15000</v>
      </c>
      <c r="GZ88">
        <v>20900</v>
      </c>
      <c r="HA88">
        <v>25300</v>
      </c>
      <c r="HB88" t="s">
        <v>403</v>
      </c>
      <c r="HC88" t="s">
        <v>403</v>
      </c>
      <c r="HD88" t="s">
        <v>403</v>
      </c>
      <c r="HE88" t="s">
        <v>403</v>
      </c>
      <c r="HF88" t="s">
        <v>403</v>
      </c>
      <c r="HG88" t="s">
        <v>403</v>
      </c>
      <c r="HH88" t="s">
        <v>403</v>
      </c>
      <c r="HI88" t="s">
        <v>403</v>
      </c>
      <c r="HJ88">
        <v>7360</v>
      </c>
      <c r="HK88">
        <v>17000</v>
      </c>
      <c r="HL88">
        <v>23400</v>
      </c>
      <c r="HM88">
        <v>29600</v>
      </c>
      <c r="HN88" t="s">
        <v>403</v>
      </c>
      <c r="HO88" t="s">
        <v>403</v>
      </c>
      <c r="HP88" t="s">
        <v>403</v>
      </c>
      <c r="HQ88" t="s">
        <v>403</v>
      </c>
      <c r="HR88" t="s">
        <v>403</v>
      </c>
      <c r="HS88" t="s">
        <v>403</v>
      </c>
      <c r="HT88" t="s">
        <v>403</v>
      </c>
      <c r="HU88" t="s">
        <v>403</v>
      </c>
      <c r="HV88">
        <v>6570</v>
      </c>
      <c r="HW88">
        <v>16900</v>
      </c>
      <c r="HX88">
        <v>27400</v>
      </c>
      <c r="HY88">
        <v>36700</v>
      </c>
      <c r="HZ88" t="s">
        <v>403</v>
      </c>
      <c r="IA88" t="s">
        <v>403</v>
      </c>
      <c r="IB88" t="s">
        <v>403</v>
      </c>
      <c r="IC88" t="s">
        <v>403</v>
      </c>
      <c r="ID88" t="s">
        <v>403</v>
      </c>
      <c r="IE88" t="s">
        <v>403</v>
      </c>
      <c r="IF88" t="s">
        <v>403</v>
      </c>
      <c r="IG88" t="s">
        <v>403</v>
      </c>
      <c r="IH88">
        <v>5170</v>
      </c>
      <c r="II88">
        <v>11300</v>
      </c>
      <c r="IJ88">
        <v>16000</v>
      </c>
      <c r="IK88">
        <v>20300</v>
      </c>
      <c r="IL88" t="s">
        <v>403</v>
      </c>
      <c r="IM88" t="s">
        <v>403</v>
      </c>
      <c r="IN88" t="s">
        <v>403</v>
      </c>
      <c r="IO88" t="s">
        <v>403</v>
      </c>
      <c r="IP88" t="s">
        <v>403</v>
      </c>
      <c r="IQ88" t="s">
        <v>403</v>
      </c>
      <c r="IR88" t="s">
        <v>403</v>
      </c>
      <c r="IS88" t="s">
        <v>403</v>
      </c>
      <c r="IT88">
        <v>5820</v>
      </c>
      <c r="IU88">
        <v>15400</v>
      </c>
      <c r="IV88">
        <v>21300</v>
      </c>
      <c r="IW88">
        <v>25300</v>
      </c>
      <c r="IX88" t="s">
        <v>403</v>
      </c>
      <c r="IY88" t="s">
        <v>403</v>
      </c>
      <c r="IZ88" t="s">
        <v>403</v>
      </c>
      <c r="JA88" t="s">
        <v>403</v>
      </c>
      <c r="JB88" t="s">
        <v>403</v>
      </c>
      <c r="JC88" t="s">
        <v>403</v>
      </c>
      <c r="JD88" t="s">
        <v>403</v>
      </c>
      <c r="JE88" t="s">
        <v>403</v>
      </c>
      <c r="JF88">
        <v>5410</v>
      </c>
      <c r="JG88">
        <v>17100</v>
      </c>
      <c r="JH88">
        <v>23500</v>
      </c>
      <c r="JI88">
        <v>29300</v>
      </c>
      <c r="JJ88" t="s">
        <v>403</v>
      </c>
      <c r="JK88" t="s">
        <v>403</v>
      </c>
      <c r="JL88" t="s">
        <v>403</v>
      </c>
      <c r="JM88" t="s">
        <v>403</v>
      </c>
      <c r="JN88" t="s">
        <v>403</v>
      </c>
      <c r="JO88" t="s">
        <v>403</v>
      </c>
      <c r="JP88" t="s">
        <v>403</v>
      </c>
      <c r="JQ88" t="s">
        <v>403</v>
      </c>
      <c r="JR88">
        <v>4980</v>
      </c>
      <c r="JS88">
        <v>16100</v>
      </c>
      <c r="JT88">
        <v>26400</v>
      </c>
      <c r="JU88">
        <v>35700</v>
      </c>
      <c r="JV88" t="s">
        <v>403</v>
      </c>
      <c r="JW88" t="s">
        <v>403</v>
      </c>
      <c r="JX88" t="s">
        <v>403</v>
      </c>
      <c r="JY88" t="s">
        <v>403</v>
      </c>
      <c r="JZ88" t="s">
        <v>403</v>
      </c>
      <c r="KA88" t="s">
        <v>403</v>
      </c>
      <c r="KB88" t="s">
        <v>403</v>
      </c>
      <c r="KC88" t="s">
        <v>403</v>
      </c>
      <c r="KD88">
        <v>1855</v>
      </c>
      <c r="KE88">
        <v>10700</v>
      </c>
      <c r="KF88">
        <v>15800</v>
      </c>
      <c r="KG88">
        <v>20400</v>
      </c>
      <c r="KH88" t="s">
        <v>403</v>
      </c>
      <c r="KI88" t="s">
        <v>403</v>
      </c>
      <c r="KJ88" t="s">
        <v>403</v>
      </c>
      <c r="KK88" t="s">
        <v>403</v>
      </c>
      <c r="KL88" t="s">
        <v>403</v>
      </c>
      <c r="KM88" t="s">
        <v>403</v>
      </c>
      <c r="KN88" t="s">
        <v>403</v>
      </c>
      <c r="KO88" t="s">
        <v>403</v>
      </c>
      <c r="KP88">
        <v>2135</v>
      </c>
      <c r="KQ88">
        <v>14400</v>
      </c>
      <c r="KR88">
        <v>20100</v>
      </c>
      <c r="KS88">
        <v>25300</v>
      </c>
      <c r="KT88" t="s">
        <v>403</v>
      </c>
      <c r="KU88" t="s">
        <v>403</v>
      </c>
      <c r="KV88" t="s">
        <v>403</v>
      </c>
      <c r="KW88" t="s">
        <v>403</v>
      </c>
      <c r="KX88" t="s">
        <v>403</v>
      </c>
      <c r="KY88" t="s">
        <v>403</v>
      </c>
      <c r="KZ88" t="s">
        <v>403</v>
      </c>
      <c r="LA88" t="s">
        <v>403</v>
      </c>
      <c r="LB88">
        <v>1950</v>
      </c>
      <c r="LC88">
        <v>16600</v>
      </c>
      <c r="LD88">
        <v>23200</v>
      </c>
      <c r="LE88">
        <v>30400</v>
      </c>
      <c r="LF88" t="s">
        <v>403</v>
      </c>
      <c r="LG88" t="s">
        <v>403</v>
      </c>
      <c r="LH88" t="s">
        <v>403</v>
      </c>
      <c r="LI88" t="s">
        <v>403</v>
      </c>
      <c r="LJ88" t="s">
        <v>403</v>
      </c>
      <c r="LK88" t="s">
        <v>403</v>
      </c>
      <c r="LL88" t="s">
        <v>403</v>
      </c>
      <c r="LM88" t="s">
        <v>403</v>
      </c>
      <c r="LN88">
        <v>1590</v>
      </c>
      <c r="LO88">
        <v>20500</v>
      </c>
      <c r="LP88">
        <v>30000</v>
      </c>
      <c r="LQ88">
        <v>40800</v>
      </c>
      <c r="LR88" t="s">
        <v>403</v>
      </c>
      <c r="LS88" t="s">
        <v>403</v>
      </c>
      <c r="LT88" t="s">
        <v>403</v>
      </c>
      <c r="LU88" t="s">
        <v>403</v>
      </c>
      <c r="LV88" t="s">
        <v>403</v>
      </c>
      <c r="LW88" t="s">
        <v>403</v>
      </c>
      <c r="LX88" t="s">
        <v>403</v>
      </c>
      <c r="LY88" t="s">
        <v>403</v>
      </c>
      <c r="LZ88">
        <v>6720</v>
      </c>
      <c r="MA88">
        <v>10600</v>
      </c>
      <c r="MB88">
        <v>15400</v>
      </c>
      <c r="MC88">
        <v>19800</v>
      </c>
      <c r="MD88" t="s">
        <v>403</v>
      </c>
      <c r="ME88" t="s">
        <v>403</v>
      </c>
      <c r="MF88" t="s">
        <v>403</v>
      </c>
      <c r="MG88" t="s">
        <v>403</v>
      </c>
      <c r="MH88" t="s">
        <v>403</v>
      </c>
      <c r="MI88" t="s">
        <v>403</v>
      </c>
      <c r="MJ88" t="s">
        <v>403</v>
      </c>
      <c r="MK88" t="s">
        <v>403</v>
      </c>
      <c r="ML88">
        <v>6720</v>
      </c>
      <c r="MM88">
        <v>10600</v>
      </c>
      <c r="MN88">
        <v>15400</v>
      </c>
      <c r="MO88">
        <v>19800</v>
      </c>
      <c r="MP88" t="s">
        <v>403</v>
      </c>
      <c r="MQ88" t="s">
        <v>403</v>
      </c>
      <c r="MR88" t="s">
        <v>403</v>
      </c>
      <c r="MS88" t="s">
        <v>403</v>
      </c>
      <c r="MT88" t="s">
        <v>403</v>
      </c>
      <c r="MU88" t="s">
        <v>403</v>
      </c>
      <c r="MV88" t="s">
        <v>403</v>
      </c>
      <c r="MW88" t="s">
        <v>403</v>
      </c>
      <c r="MX88">
        <v>7310</v>
      </c>
      <c r="MY88">
        <v>14600</v>
      </c>
      <c r="MZ88">
        <v>20300</v>
      </c>
      <c r="NA88">
        <v>24800</v>
      </c>
      <c r="NB88" t="s">
        <v>403</v>
      </c>
      <c r="NC88" t="s">
        <v>403</v>
      </c>
      <c r="ND88" t="s">
        <v>403</v>
      </c>
      <c r="NE88" t="s">
        <v>403</v>
      </c>
      <c r="NF88" t="s">
        <v>403</v>
      </c>
      <c r="NG88" t="s">
        <v>403</v>
      </c>
      <c r="NH88" t="s">
        <v>403</v>
      </c>
      <c r="NI88" t="s">
        <v>403</v>
      </c>
      <c r="NJ88">
        <v>7015</v>
      </c>
      <c r="NK88">
        <v>16500</v>
      </c>
      <c r="NL88">
        <v>23200</v>
      </c>
      <c r="NM88">
        <v>29000</v>
      </c>
      <c r="NN88" t="s">
        <v>403</v>
      </c>
      <c r="NO88" t="s">
        <v>403</v>
      </c>
      <c r="NP88" t="s">
        <v>403</v>
      </c>
      <c r="NQ88" t="s">
        <v>403</v>
      </c>
      <c r="NR88" t="s">
        <v>403</v>
      </c>
      <c r="NS88" t="s">
        <v>403</v>
      </c>
      <c r="NT88" t="s">
        <v>403</v>
      </c>
      <c r="NU88" t="s">
        <v>403</v>
      </c>
      <c r="NV88">
        <v>5965</v>
      </c>
      <c r="NW88">
        <v>17300</v>
      </c>
      <c r="NX88">
        <v>27300</v>
      </c>
      <c r="NY88">
        <v>36300</v>
      </c>
      <c r="NZ88" t="s">
        <v>403</v>
      </c>
      <c r="OA88" t="s">
        <v>403</v>
      </c>
      <c r="OB88" t="s">
        <v>403</v>
      </c>
      <c r="OC88" t="s">
        <v>403</v>
      </c>
      <c r="OD88" t="s">
        <v>403</v>
      </c>
      <c r="OE88" t="s">
        <v>403</v>
      </c>
      <c r="OF88" t="s">
        <v>403</v>
      </c>
      <c r="OG88" t="s">
        <v>403</v>
      </c>
      <c r="OH88">
        <v>4935</v>
      </c>
      <c r="OI88">
        <v>10900</v>
      </c>
      <c r="OJ88">
        <v>15600</v>
      </c>
      <c r="OK88">
        <v>19800</v>
      </c>
      <c r="OL88" t="s">
        <v>403</v>
      </c>
      <c r="OM88" t="s">
        <v>403</v>
      </c>
      <c r="ON88" t="s">
        <v>403</v>
      </c>
      <c r="OO88" t="s">
        <v>403</v>
      </c>
      <c r="OP88" t="s">
        <v>403</v>
      </c>
      <c r="OQ88" t="s">
        <v>403</v>
      </c>
      <c r="OR88" t="s">
        <v>403</v>
      </c>
      <c r="OS88" t="s">
        <v>403</v>
      </c>
      <c r="OT88">
        <v>5410</v>
      </c>
      <c r="OU88">
        <v>14900</v>
      </c>
      <c r="OV88">
        <v>20600</v>
      </c>
      <c r="OW88">
        <v>24800</v>
      </c>
      <c r="OX88" t="s">
        <v>403</v>
      </c>
      <c r="OY88" t="s">
        <v>403</v>
      </c>
      <c r="OZ88" t="s">
        <v>403</v>
      </c>
      <c r="PA88" t="s">
        <v>403</v>
      </c>
      <c r="PB88" t="s">
        <v>403</v>
      </c>
      <c r="PC88" t="s">
        <v>403</v>
      </c>
      <c r="PD88" t="s">
        <v>403</v>
      </c>
      <c r="PE88" t="s">
        <v>403</v>
      </c>
      <c r="PF88">
        <v>5150</v>
      </c>
      <c r="PG88">
        <v>16800</v>
      </c>
      <c r="PH88">
        <v>23500</v>
      </c>
      <c r="PI88">
        <v>28900</v>
      </c>
      <c r="PJ88" t="s">
        <v>403</v>
      </c>
      <c r="PK88" t="s">
        <v>403</v>
      </c>
      <c r="PL88" t="s">
        <v>403</v>
      </c>
      <c r="PM88" t="s">
        <v>403</v>
      </c>
      <c r="PN88" t="s">
        <v>403</v>
      </c>
      <c r="PO88" t="s">
        <v>403</v>
      </c>
      <c r="PP88" t="s">
        <v>403</v>
      </c>
      <c r="PQ88" t="s">
        <v>403</v>
      </c>
      <c r="PR88">
        <v>4575</v>
      </c>
      <c r="PS88">
        <v>16400</v>
      </c>
      <c r="PT88">
        <v>26300</v>
      </c>
      <c r="PU88">
        <v>35200</v>
      </c>
      <c r="PV88" t="s">
        <v>403</v>
      </c>
      <c r="PW88" t="s">
        <v>403</v>
      </c>
      <c r="PX88" t="s">
        <v>403</v>
      </c>
      <c r="PY88" t="s">
        <v>403</v>
      </c>
      <c r="PZ88" t="s">
        <v>403</v>
      </c>
      <c r="QA88" t="s">
        <v>403</v>
      </c>
      <c r="QB88" t="s">
        <v>403</v>
      </c>
      <c r="QC88" t="s">
        <v>403</v>
      </c>
      <c r="QD88">
        <v>1785</v>
      </c>
      <c r="QE88">
        <v>9900</v>
      </c>
      <c r="QF88">
        <v>14900</v>
      </c>
      <c r="QG88">
        <v>19700</v>
      </c>
      <c r="QH88" t="s">
        <v>403</v>
      </c>
      <c r="QI88" t="s">
        <v>403</v>
      </c>
      <c r="QJ88" t="s">
        <v>403</v>
      </c>
      <c r="QK88" t="s">
        <v>403</v>
      </c>
      <c r="QL88" t="s">
        <v>403</v>
      </c>
      <c r="QM88" t="s">
        <v>403</v>
      </c>
      <c r="QN88" t="s">
        <v>403</v>
      </c>
      <c r="QO88" t="s">
        <v>403</v>
      </c>
      <c r="QP88">
        <v>1895</v>
      </c>
      <c r="QQ88">
        <v>13800</v>
      </c>
      <c r="QR88">
        <v>19500</v>
      </c>
      <c r="QS88">
        <v>25000</v>
      </c>
      <c r="QT88" t="s">
        <v>403</v>
      </c>
      <c r="QU88" t="s">
        <v>403</v>
      </c>
      <c r="QV88" t="s">
        <v>403</v>
      </c>
      <c r="QW88" t="s">
        <v>403</v>
      </c>
      <c r="QX88" t="s">
        <v>403</v>
      </c>
      <c r="QY88" t="s">
        <v>403</v>
      </c>
      <c r="QZ88" t="s">
        <v>403</v>
      </c>
      <c r="RA88" t="s">
        <v>403</v>
      </c>
      <c r="RB88">
        <v>1995</v>
      </c>
      <c r="RC88">
        <v>17100</v>
      </c>
      <c r="RD88">
        <v>23800</v>
      </c>
      <c r="RE88">
        <v>30800</v>
      </c>
      <c r="RF88" t="s">
        <v>403</v>
      </c>
      <c r="RG88" t="s">
        <v>403</v>
      </c>
      <c r="RH88" t="s">
        <v>403</v>
      </c>
      <c r="RI88" t="s">
        <v>403</v>
      </c>
      <c r="RJ88" t="s">
        <v>403</v>
      </c>
      <c r="RK88" t="s">
        <v>403</v>
      </c>
      <c r="RL88" t="s">
        <v>403</v>
      </c>
      <c r="RM88" t="s">
        <v>403</v>
      </c>
      <c r="RN88">
        <v>1390</v>
      </c>
      <c r="RO88">
        <v>20200</v>
      </c>
      <c r="RP88">
        <v>30400</v>
      </c>
      <c r="RQ88">
        <v>41500</v>
      </c>
    </row>
    <row r="89" spans="2:485" x14ac:dyDescent="0.45">
      <c r="B89"/>
      <c r="E89" t="s">
        <v>3212</v>
      </c>
      <c r="F89" t="s">
        <v>3213</v>
      </c>
      <c r="G89" t="s">
        <v>3214</v>
      </c>
      <c r="H89" t="s">
        <v>3215</v>
      </c>
      <c r="I89" t="s">
        <v>3216</v>
      </c>
      <c r="J89" t="s">
        <v>3217</v>
      </c>
      <c r="K89" t="s">
        <v>3218</v>
      </c>
      <c r="L89" t="s">
        <v>3219</v>
      </c>
      <c r="M89" t="s">
        <v>3220</v>
      </c>
      <c r="N89" t="s">
        <v>3221</v>
      </c>
      <c r="O89" t="s">
        <v>3222</v>
      </c>
      <c r="P89" t="s">
        <v>3223</v>
      </c>
      <c r="Q89" t="s">
        <v>3224</v>
      </c>
      <c r="R89" t="s">
        <v>3225</v>
      </c>
      <c r="S89" t="s">
        <v>3226</v>
      </c>
      <c r="T89" t="s">
        <v>3227</v>
      </c>
      <c r="U89" t="s">
        <v>3228</v>
      </c>
      <c r="V89" t="s">
        <v>3229</v>
      </c>
      <c r="W89" t="s">
        <v>3230</v>
      </c>
      <c r="X89" t="s">
        <v>3231</v>
      </c>
      <c r="Y89" t="s">
        <v>3232</v>
      </c>
      <c r="Z89" t="s">
        <v>3233</v>
      </c>
      <c r="AA89" t="s">
        <v>3234</v>
      </c>
      <c r="AB89" t="s">
        <v>3235</v>
      </c>
      <c r="AC89" t="s">
        <v>3236</v>
      </c>
      <c r="AD89" t="s">
        <v>3237</v>
      </c>
      <c r="AE89" t="s">
        <v>3238</v>
      </c>
      <c r="AF89" t="s">
        <v>3239</v>
      </c>
      <c r="AG89" t="s">
        <v>3240</v>
      </c>
      <c r="AH89" t="s">
        <v>3241</v>
      </c>
      <c r="AI89" t="s">
        <v>3242</v>
      </c>
      <c r="AJ89" t="s">
        <v>3243</v>
      </c>
      <c r="AK89" t="s">
        <v>3244</v>
      </c>
      <c r="AL89" t="s">
        <v>3245</v>
      </c>
      <c r="AM89" t="s">
        <v>3246</v>
      </c>
      <c r="AN89" t="s">
        <v>3223</v>
      </c>
      <c r="AO89" t="s">
        <v>3247</v>
      </c>
      <c r="AP89">
        <v>645</v>
      </c>
      <c r="AQ89">
        <v>37.700000000000003</v>
      </c>
      <c r="AR89">
        <v>400</v>
      </c>
      <c r="AS89">
        <v>9.6</v>
      </c>
      <c r="AT89">
        <v>2</v>
      </c>
      <c r="AU89">
        <v>4.8</v>
      </c>
      <c r="AV89">
        <v>9</v>
      </c>
      <c r="AW89">
        <v>50.6</v>
      </c>
      <c r="AX89">
        <v>30</v>
      </c>
      <c r="AY89">
        <v>10600</v>
      </c>
      <c r="AZ89">
        <v>17400</v>
      </c>
      <c r="BA89">
        <v>23000</v>
      </c>
      <c r="BB89">
        <v>785</v>
      </c>
      <c r="BC89">
        <v>72.099999999999994</v>
      </c>
      <c r="BD89">
        <v>220</v>
      </c>
      <c r="BE89">
        <v>14</v>
      </c>
      <c r="BF89">
        <v>1.6</v>
      </c>
      <c r="BG89">
        <v>6.2</v>
      </c>
      <c r="BH89">
        <v>7.5</v>
      </c>
      <c r="BI89">
        <v>12.3</v>
      </c>
      <c r="BJ89">
        <v>45</v>
      </c>
      <c r="BK89">
        <v>16300</v>
      </c>
      <c r="BL89">
        <v>22200</v>
      </c>
      <c r="BM89">
        <v>31000</v>
      </c>
      <c r="BN89">
        <v>750</v>
      </c>
      <c r="BO89">
        <v>66.099999999999994</v>
      </c>
      <c r="BP89">
        <v>255</v>
      </c>
      <c r="BQ89">
        <v>23.1</v>
      </c>
      <c r="BR89">
        <v>0.9</v>
      </c>
      <c r="BS89">
        <v>8.1999999999999993</v>
      </c>
      <c r="BT89">
        <v>9</v>
      </c>
      <c r="BU89">
        <v>9.9</v>
      </c>
      <c r="BV89">
        <v>55</v>
      </c>
      <c r="BW89">
        <v>18900</v>
      </c>
      <c r="BX89">
        <v>26400</v>
      </c>
      <c r="BY89">
        <v>32700</v>
      </c>
      <c r="BZ89">
        <v>645</v>
      </c>
      <c r="CA89">
        <v>53.5</v>
      </c>
      <c r="CB89">
        <v>300</v>
      </c>
      <c r="CC89">
        <v>33</v>
      </c>
      <c r="CD89">
        <v>1.2</v>
      </c>
      <c r="CE89">
        <v>11.5</v>
      </c>
      <c r="CF89">
        <v>11.8</v>
      </c>
      <c r="CG89">
        <v>12.2</v>
      </c>
      <c r="CH89">
        <v>50</v>
      </c>
      <c r="CI89">
        <v>18200</v>
      </c>
      <c r="CJ89">
        <v>31000</v>
      </c>
      <c r="CK89">
        <v>39100</v>
      </c>
      <c r="CL89">
        <v>445</v>
      </c>
      <c r="CM89">
        <v>37.6</v>
      </c>
      <c r="CN89">
        <v>275</v>
      </c>
      <c r="CO89">
        <v>10.4</v>
      </c>
      <c r="CP89">
        <v>2.4</v>
      </c>
      <c r="CQ89">
        <v>6.9</v>
      </c>
      <c r="CR89">
        <v>11.7</v>
      </c>
      <c r="CS89">
        <v>49.6</v>
      </c>
      <c r="CT89">
        <v>25</v>
      </c>
      <c r="CU89">
        <v>11500</v>
      </c>
      <c r="CV89">
        <v>19300</v>
      </c>
      <c r="CW89">
        <v>23000</v>
      </c>
      <c r="CX89">
        <v>490</v>
      </c>
      <c r="CY89">
        <v>69.5</v>
      </c>
      <c r="CZ89">
        <v>150</v>
      </c>
      <c r="DA89">
        <v>15</v>
      </c>
      <c r="DB89">
        <v>2</v>
      </c>
      <c r="DC89">
        <v>7.4</v>
      </c>
      <c r="DD89">
        <v>9</v>
      </c>
      <c r="DE89">
        <v>13.6</v>
      </c>
      <c r="DF89">
        <v>30</v>
      </c>
      <c r="DG89">
        <v>16100</v>
      </c>
      <c r="DH89">
        <v>21000</v>
      </c>
      <c r="DI89">
        <v>28400</v>
      </c>
      <c r="DJ89">
        <v>470</v>
      </c>
      <c r="DK89">
        <v>64</v>
      </c>
      <c r="DL89">
        <v>170</v>
      </c>
      <c r="DM89">
        <v>24.1</v>
      </c>
      <c r="DN89">
        <v>0.5</v>
      </c>
      <c r="DO89">
        <v>9.5</v>
      </c>
      <c r="DP89">
        <v>10.6</v>
      </c>
      <c r="DQ89">
        <v>11.4</v>
      </c>
      <c r="DR89">
        <v>40</v>
      </c>
      <c r="DS89">
        <v>18900</v>
      </c>
      <c r="DT89">
        <v>26000</v>
      </c>
      <c r="DU89">
        <v>30000</v>
      </c>
      <c r="DV89">
        <v>425</v>
      </c>
      <c r="DW89">
        <v>57</v>
      </c>
      <c r="DX89">
        <v>185</v>
      </c>
      <c r="DY89">
        <v>31.9</v>
      </c>
      <c r="DZ89">
        <v>0.8</v>
      </c>
      <c r="EA89">
        <v>9.4</v>
      </c>
      <c r="EB89">
        <v>9.8000000000000007</v>
      </c>
      <c r="EC89">
        <v>10.3</v>
      </c>
      <c r="ED89">
        <v>30</v>
      </c>
      <c r="EE89">
        <v>18500</v>
      </c>
      <c r="EF89">
        <v>31900</v>
      </c>
      <c r="EG89">
        <v>38000</v>
      </c>
      <c r="EH89">
        <v>200</v>
      </c>
      <c r="EI89">
        <v>38.1</v>
      </c>
      <c r="EJ89">
        <v>125</v>
      </c>
      <c r="EK89">
        <v>7.9</v>
      </c>
      <c r="EL89">
        <v>1.2</v>
      </c>
      <c r="EM89">
        <v>0.3</v>
      </c>
      <c r="EN89">
        <v>3</v>
      </c>
      <c r="EO89">
        <v>52.8</v>
      </c>
      <c r="EP89" t="s">
        <v>403</v>
      </c>
      <c r="EQ89" t="s">
        <v>403</v>
      </c>
      <c r="ER89" t="s">
        <v>403</v>
      </c>
      <c r="ES89" t="s">
        <v>403</v>
      </c>
      <c r="ET89">
        <v>295</v>
      </c>
      <c r="EU89">
        <v>76.400000000000006</v>
      </c>
      <c r="EV89">
        <v>70</v>
      </c>
      <c r="EW89">
        <v>12.4</v>
      </c>
      <c r="EX89">
        <v>1</v>
      </c>
      <c r="EY89">
        <v>4.2</v>
      </c>
      <c r="EZ89">
        <v>4.9000000000000004</v>
      </c>
      <c r="FA89">
        <v>10.199999999999999</v>
      </c>
      <c r="FB89" t="s">
        <v>403</v>
      </c>
      <c r="FC89" t="s">
        <v>403</v>
      </c>
      <c r="FD89" t="s">
        <v>403</v>
      </c>
      <c r="FE89" t="s">
        <v>403</v>
      </c>
      <c r="FF89">
        <v>280</v>
      </c>
      <c r="FG89">
        <v>69.599999999999994</v>
      </c>
      <c r="FH89">
        <v>85</v>
      </c>
      <c r="FI89">
        <v>21.6</v>
      </c>
      <c r="FJ89">
        <v>1.5</v>
      </c>
      <c r="FK89">
        <v>6.1</v>
      </c>
      <c r="FL89">
        <v>6.3</v>
      </c>
      <c r="FM89">
        <v>7.3</v>
      </c>
      <c r="FN89">
        <v>15</v>
      </c>
      <c r="FO89">
        <v>18200</v>
      </c>
      <c r="FP89">
        <v>30600</v>
      </c>
      <c r="FQ89">
        <v>62100</v>
      </c>
      <c r="FR89">
        <v>220</v>
      </c>
      <c r="FS89">
        <v>46.8</v>
      </c>
      <c r="FT89">
        <v>115</v>
      </c>
      <c r="FU89">
        <v>35.200000000000003</v>
      </c>
      <c r="FV89">
        <v>2.1</v>
      </c>
      <c r="FW89">
        <v>15.5</v>
      </c>
      <c r="FX89">
        <v>15.5</v>
      </c>
      <c r="FY89">
        <v>16</v>
      </c>
      <c r="FZ89">
        <v>20</v>
      </c>
      <c r="GA89">
        <v>18100</v>
      </c>
      <c r="GB89">
        <v>30800</v>
      </c>
      <c r="GC89">
        <v>42200</v>
      </c>
      <c r="GD89">
        <v>715</v>
      </c>
      <c r="GE89">
        <v>42.7</v>
      </c>
      <c r="GF89">
        <v>410</v>
      </c>
      <c r="GG89">
        <v>5.7</v>
      </c>
      <c r="GH89">
        <v>1.2</v>
      </c>
      <c r="GI89">
        <v>5</v>
      </c>
      <c r="GJ89">
        <v>9.3000000000000007</v>
      </c>
      <c r="GK89">
        <v>50.4</v>
      </c>
      <c r="GL89">
        <v>35</v>
      </c>
      <c r="GM89">
        <v>10900</v>
      </c>
      <c r="GN89">
        <v>18400</v>
      </c>
      <c r="GO89">
        <v>23000</v>
      </c>
      <c r="GP89">
        <v>750</v>
      </c>
      <c r="GQ89">
        <v>63.9</v>
      </c>
      <c r="GR89">
        <v>270</v>
      </c>
      <c r="GS89">
        <v>21.9</v>
      </c>
      <c r="GT89">
        <v>2.2000000000000002</v>
      </c>
      <c r="GU89">
        <v>6.7</v>
      </c>
      <c r="GV89">
        <v>7.7</v>
      </c>
      <c r="GW89">
        <v>12</v>
      </c>
      <c r="GX89">
        <v>45</v>
      </c>
      <c r="GY89">
        <v>14900</v>
      </c>
      <c r="GZ89">
        <v>21000</v>
      </c>
      <c r="HA89">
        <v>26100</v>
      </c>
      <c r="HB89">
        <v>565</v>
      </c>
      <c r="HC89">
        <v>58.8</v>
      </c>
      <c r="HD89">
        <v>235</v>
      </c>
      <c r="HE89">
        <v>27.3</v>
      </c>
      <c r="HF89">
        <v>1.7</v>
      </c>
      <c r="HG89">
        <v>8.8000000000000007</v>
      </c>
      <c r="HH89">
        <v>10.1</v>
      </c>
      <c r="HI89">
        <v>12.2</v>
      </c>
      <c r="HJ89">
        <v>45</v>
      </c>
      <c r="HK89">
        <v>14100</v>
      </c>
      <c r="HL89">
        <v>24600</v>
      </c>
      <c r="HM89">
        <v>30100</v>
      </c>
      <c r="HN89">
        <v>395</v>
      </c>
      <c r="HO89">
        <v>52.6</v>
      </c>
      <c r="HP89">
        <v>185</v>
      </c>
      <c r="HQ89">
        <v>28.1</v>
      </c>
      <c r="HR89">
        <v>1.1000000000000001</v>
      </c>
      <c r="HS89">
        <v>16.600000000000001</v>
      </c>
      <c r="HT89">
        <v>17.7</v>
      </c>
      <c r="HU89">
        <v>18.3</v>
      </c>
      <c r="HV89">
        <v>40</v>
      </c>
      <c r="HW89">
        <v>17800</v>
      </c>
      <c r="HX89">
        <v>31400</v>
      </c>
      <c r="HY89">
        <v>53600</v>
      </c>
      <c r="HZ89">
        <v>445</v>
      </c>
      <c r="IA89">
        <v>38.9</v>
      </c>
      <c r="IB89">
        <v>270</v>
      </c>
      <c r="IC89">
        <v>6.9</v>
      </c>
      <c r="ID89">
        <v>1.7</v>
      </c>
      <c r="IE89">
        <v>6.2</v>
      </c>
      <c r="IF89">
        <v>11.1</v>
      </c>
      <c r="IG89">
        <v>52.4</v>
      </c>
      <c r="IH89">
        <v>25</v>
      </c>
      <c r="II89">
        <v>10900</v>
      </c>
      <c r="IJ89">
        <v>18400</v>
      </c>
      <c r="IK89">
        <v>23100</v>
      </c>
      <c r="IL89">
        <v>465</v>
      </c>
      <c r="IM89">
        <v>56.5</v>
      </c>
      <c r="IN89">
        <v>200</v>
      </c>
      <c r="IO89">
        <v>27.4</v>
      </c>
      <c r="IP89">
        <v>1.8</v>
      </c>
      <c r="IQ89">
        <v>9.1</v>
      </c>
      <c r="IR89">
        <v>10.5</v>
      </c>
      <c r="IS89">
        <v>14.4</v>
      </c>
      <c r="IT89">
        <v>40</v>
      </c>
      <c r="IU89">
        <v>14500</v>
      </c>
      <c r="IV89">
        <v>19900</v>
      </c>
      <c r="IW89">
        <v>25400</v>
      </c>
      <c r="IX89">
        <v>370</v>
      </c>
      <c r="IY89">
        <v>56</v>
      </c>
      <c r="IZ89">
        <v>165</v>
      </c>
      <c r="JA89">
        <v>28.6</v>
      </c>
      <c r="JB89">
        <v>2.2999999999999998</v>
      </c>
      <c r="JC89">
        <v>8.6999999999999993</v>
      </c>
      <c r="JD89">
        <v>10.5</v>
      </c>
      <c r="JE89">
        <v>13.1</v>
      </c>
      <c r="JF89">
        <v>30</v>
      </c>
      <c r="JG89">
        <v>18600</v>
      </c>
      <c r="JH89">
        <v>25600</v>
      </c>
      <c r="JI89">
        <v>30200</v>
      </c>
      <c r="JJ89">
        <v>270</v>
      </c>
      <c r="JK89">
        <v>50.3</v>
      </c>
      <c r="JL89">
        <v>135</v>
      </c>
      <c r="JM89">
        <v>31.9</v>
      </c>
      <c r="JN89">
        <v>1.2</v>
      </c>
      <c r="JO89">
        <v>14.9</v>
      </c>
      <c r="JP89">
        <v>16.399999999999999</v>
      </c>
      <c r="JQ89">
        <v>16.600000000000001</v>
      </c>
      <c r="JR89">
        <v>25</v>
      </c>
      <c r="JS89">
        <v>19000</v>
      </c>
      <c r="JT89">
        <v>32300</v>
      </c>
      <c r="JU89">
        <v>53600</v>
      </c>
      <c r="JV89">
        <v>270</v>
      </c>
      <c r="JW89">
        <v>48.8</v>
      </c>
      <c r="JX89">
        <v>140</v>
      </c>
      <c r="JY89">
        <v>3.8</v>
      </c>
      <c r="JZ89">
        <v>0.3</v>
      </c>
      <c r="KA89">
        <v>3.1</v>
      </c>
      <c r="KB89">
        <v>6.4</v>
      </c>
      <c r="KC89">
        <v>47</v>
      </c>
      <c r="KD89" t="s">
        <v>403</v>
      </c>
      <c r="KE89" t="s">
        <v>403</v>
      </c>
      <c r="KF89" t="s">
        <v>403</v>
      </c>
      <c r="KG89" t="s">
        <v>403</v>
      </c>
      <c r="KH89">
        <v>285</v>
      </c>
      <c r="KI89">
        <v>76</v>
      </c>
      <c r="KJ89">
        <v>70</v>
      </c>
      <c r="KK89">
        <v>12.9</v>
      </c>
      <c r="KL89">
        <v>3</v>
      </c>
      <c r="KM89">
        <v>2.7</v>
      </c>
      <c r="KN89">
        <v>3.1</v>
      </c>
      <c r="KO89">
        <v>8.1</v>
      </c>
      <c r="KP89" t="s">
        <v>403</v>
      </c>
      <c r="KQ89" t="s">
        <v>403</v>
      </c>
      <c r="KR89" t="s">
        <v>403</v>
      </c>
      <c r="KS89" t="s">
        <v>403</v>
      </c>
      <c r="KT89">
        <v>195</v>
      </c>
      <c r="KU89">
        <v>64.099999999999994</v>
      </c>
      <c r="KV89">
        <v>70</v>
      </c>
      <c r="KW89">
        <v>24.8</v>
      </c>
      <c r="KX89">
        <v>0.5</v>
      </c>
      <c r="KY89">
        <v>9.1</v>
      </c>
      <c r="KZ89">
        <v>9.3000000000000007</v>
      </c>
      <c r="LA89">
        <v>10.5</v>
      </c>
      <c r="LB89">
        <v>15</v>
      </c>
      <c r="LC89">
        <v>12000</v>
      </c>
      <c r="LD89">
        <v>21500</v>
      </c>
      <c r="LE89">
        <v>26400</v>
      </c>
      <c r="LF89">
        <v>125</v>
      </c>
      <c r="LG89">
        <v>57.3</v>
      </c>
      <c r="LH89">
        <v>55</v>
      </c>
      <c r="LI89">
        <v>20</v>
      </c>
      <c r="LJ89">
        <v>0.8</v>
      </c>
      <c r="LK89">
        <v>20.399999999999999</v>
      </c>
      <c r="LL89">
        <v>20.399999999999999</v>
      </c>
      <c r="LM89">
        <v>21.9</v>
      </c>
      <c r="LN89">
        <v>15</v>
      </c>
      <c r="LO89">
        <v>17800</v>
      </c>
      <c r="LP89">
        <v>25000</v>
      </c>
      <c r="LQ89">
        <v>57600</v>
      </c>
      <c r="LR89">
        <v>785</v>
      </c>
      <c r="LS89">
        <v>36.6</v>
      </c>
      <c r="LT89">
        <v>500</v>
      </c>
      <c r="LU89">
        <v>6.7</v>
      </c>
      <c r="LV89">
        <v>1.2</v>
      </c>
      <c r="LW89">
        <v>3.9</v>
      </c>
      <c r="LX89">
        <v>7.7</v>
      </c>
      <c r="LY89">
        <v>55.5</v>
      </c>
      <c r="LZ89">
        <v>25</v>
      </c>
      <c r="MA89">
        <v>12400</v>
      </c>
      <c r="MB89">
        <v>17000</v>
      </c>
      <c r="MC89">
        <v>20500</v>
      </c>
      <c r="MD89">
        <v>785</v>
      </c>
      <c r="ME89">
        <v>36.6</v>
      </c>
      <c r="MF89">
        <v>500</v>
      </c>
      <c r="MG89">
        <v>6.7</v>
      </c>
      <c r="MH89">
        <v>1.2</v>
      </c>
      <c r="MI89">
        <v>3.9</v>
      </c>
      <c r="MJ89">
        <v>7.7</v>
      </c>
      <c r="MK89">
        <v>55.5</v>
      </c>
      <c r="ML89">
        <v>25</v>
      </c>
      <c r="MM89">
        <v>12400</v>
      </c>
      <c r="MN89">
        <v>17000</v>
      </c>
      <c r="MO89">
        <v>20500</v>
      </c>
      <c r="MP89">
        <v>750</v>
      </c>
      <c r="MQ89">
        <v>64.3</v>
      </c>
      <c r="MR89">
        <v>270</v>
      </c>
      <c r="MS89">
        <v>21.2</v>
      </c>
      <c r="MT89">
        <v>2.1</v>
      </c>
      <c r="MU89">
        <v>6.9</v>
      </c>
      <c r="MV89">
        <v>8.9</v>
      </c>
      <c r="MW89">
        <v>12.3</v>
      </c>
      <c r="MX89">
        <v>45</v>
      </c>
      <c r="MY89">
        <v>16900</v>
      </c>
      <c r="MZ89">
        <v>21700</v>
      </c>
      <c r="NA89">
        <v>28400</v>
      </c>
      <c r="NB89">
        <v>505</v>
      </c>
      <c r="NC89">
        <v>58.4</v>
      </c>
      <c r="ND89">
        <v>210</v>
      </c>
      <c r="NE89">
        <v>28</v>
      </c>
      <c r="NF89">
        <v>1.6</v>
      </c>
      <c r="NG89">
        <v>8.6999999999999993</v>
      </c>
      <c r="NH89">
        <v>10.1</v>
      </c>
      <c r="NI89">
        <v>12.1</v>
      </c>
      <c r="NJ89">
        <v>40</v>
      </c>
      <c r="NK89">
        <v>12000</v>
      </c>
      <c r="NL89">
        <v>20100</v>
      </c>
      <c r="NM89">
        <v>27600</v>
      </c>
      <c r="NN89">
        <v>475</v>
      </c>
      <c r="NO89">
        <v>54.8</v>
      </c>
      <c r="NP89">
        <v>215</v>
      </c>
      <c r="NQ89">
        <v>27.3</v>
      </c>
      <c r="NR89">
        <v>1.7</v>
      </c>
      <c r="NS89">
        <v>15.3</v>
      </c>
      <c r="NT89">
        <v>16.100000000000001</v>
      </c>
      <c r="NU89">
        <v>16.2</v>
      </c>
      <c r="NV89">
        <v>50</v>
      </c>
      <c r="NW89">
        <v>14600</v>
      </c>
      <c r="NX89">
        <v>27700</v>
      </c>
      <c r="NY89">
        <v>36200</v>
      </c>
      <c r="NZ89">
        <v>490</v>
      </c>
      <c r="OA89">
        <v>36.200000000000003</v>
      </c>
      <c r="OB89">
        <v>315</v>
      </c>
      <c r="OC89">
        <v>8.4</v>
      </c>
      <c r="OD89">
        <v>1.4</v>
      </c>
      <c r="OE89">
        <v>4.3</v>
      </c>
      <c r="OF89">
        <v>8.6</v>
      </c>
      <c r="OG89">
        <v>54</v>
      </c>
      <c r="OH89">
        <v>15</v>
      </c>
      <c r="OI89">
        <v>12400</v>
      </c>
      <c r="OJ89">
        <v>15500</v>
      </c>
      <c r="OK89">
        <v>20500</v>
      </c>
      <c r="OL89">
        <v>470</v>
      </c>
      <c r="OM89">
        <v>62.6</v>
      </c>
      <c r="ON89">
        <v>175</v>
      </c>
      <c r="OO89">
        <v>21.9</v>
      </c>
      <c r="OP89">
        <v>3.1</v>
      </c>
      <c r="OQ89">
        <v>6.5</v>
      </c>
      <c r="OR89">
        <v>9.1</v>
      </c>
      <c r="OS89">
        <v>12.4</v>
      </c>
      <c r="OT89">
        <v>30</v>
      </c>
      <c r="OU89">
        <v>19300</v>
      </c>
      <c r="OV89">
        <v>21600</v>
      </c>
      <c r="OW89">
        <v>26900</v>
      </c>
      <c r="OX89">
        <v>335</v>
      </c>
      <c r="OY89">
        <v>55.5</v>
      </c>
      <c r="OZ89">
        <v>150</v>
      </c>
      <c r="PA89">
        <v>29</v>
      </c>
      <c r="PB89">
        <v>2.2000000000000002</v>
      </c>
      <c r="PC89">
        <v>8.6</v>
      </c>
      <c r="PD89">
        <v>10.6</v>
      </c>
      <c r="PE89">
        <v>13.3</v>
      </c>
      <c r="PF89">
        <v>25</v>
      </c>
      <c r="PG89">
        <v>12200</v>
      </c>
      <c r="PH89">
        <v>20200</v>
      </c>
      <c r="PI89">
        <v>27700</v>
      </c>
      <c r="PJ89">
        <v>345</v>
      </c>
      <c r="PK89">
        <v>53.7</v>
      </c>
      <c r="PL89">
        <v>160</v>
      </c>
      <c r="PM89">
        <v>28.3</v>
      </c>
      <c r="PN89">
        <v>1.5</v>
      </c>
      <c r="PO89">
        <v>15.4</v>
      </c>
      <c r="PP89">
        <v>16.399999999999999</v>
      </c>
      <c r="PQ89">
        <v>16.600000000000001</v>
      </c>
      <c r="PR89">
        <v>40</v>
      </c>
      <c r="PS89">
        <v>12800</v>
      </c>
      <c r="PT89">
        <v>25600</v>
      </c>
      <c r="PU89">
        <v>36200</v>
      </c>
      <c r="PV89">
        <v>295</v>
      </c>
      <c r="PW89">
        <v>37.299999999999997</v>
      </c>
      <c r="PX89">
        <v>185</v>
      </c>
      <c r="PY89">
        <v>3.9</v>
      </c>
      <c r="PZ89">
        <v>0.8</v>
      </c>
      <c r="QA89">
        <v>3.1</v>
      </c>
      <c r="QB89">
        <v>6.2</v>
      </c>
      <c r="QC89">
        <v>58</v>
      </c>
      <c r="QD89" t="s">
        <v>403</v>
      </c>
      <c r="QE89" t="s">
        <v>403</v>
      </c>
      <c r="QF89" t="s">
        <v>403</v>
      </c>
      <c r="QG89" t="s">
        <v>403</v>
      </c>
      <c r="QH89">
        <v>280</v>
      </c>
      <c r="QI89">
        <v>67.099999999999994</v>
      </c>
      <c r="QJ89">
        <v>90</v>
      </c>
      <c r="QK89">
        <v>20.100000000000001</v>
      </c>
      <c r="QL89">
        <v>0.6</v>
      </c>
      <c r="QM89">
        <v>7.5</v>
      </c>
      <c r="QN89">
        <v>8.4</v>
      </c>
      <c r="QO89">
        <v>12.2</v>
      </c>
      <c r="QP89">
        <v>20</v>
      </c>
      <c r="QQ89">
        <v>15200</v>
      </c>
      <c r="QR89">
        <v>22000</v>
      </c>
      <c r="QS89">
        <v>29900</v>
      </c>
      <c r="QT89">
        <v>280</v>
      </c>
      <c r="QU89">
        <v>69.599999999999994</v>
      </c>
      <c r="QV89">
        <v>85</v>
      </c>
      <c r="QW89">
        <v>21.6</v>
      </c>
      <c r="QX89">
        <v>1.5</v>
      </c>
      <c r="QY89">
        <v>6.1</v>
      </c>
      <c r="QZ89">
        <v>6.3</v>
      </c>
      <c r="RA89">
        <v>7.3</v>
      </c>
      <c r="RB89">
        <v>15</v>
      </c>
      <c r="RC89">
        <v>18200</v>
      </c>
      <c r="RD89">
        <v>30600</v>
      </c>
      <c r="RE89">
        <v>62100</v>
      </c>
      <c r="RF89">
        <v>130</v>
      </c>
      <c r="RG89">
        <v>57.9</v>
      </c>
      <c r="RH89">
        <v>55</v>
      </c>
      <c r="RI89">
        <v>24.8</v>
      </c>
      <c r="RJ89">
        <v>2.2000000000000002</v>
      </c>
      <c r="RK89">
        <v>15.1</v>
      </c>
      <c r="RL89">
        <v>15.1</v>
      </c>
      <c r="RM89">
        <v>15.1</v>
      </c>
      <c r="RN89">
        <v>15</v>
      </c>
      <c r="RO89">
        <v>24400</v>
      </c>
      <c r="RP89">
        <v>32000</v>
      </c>
      <c r="RQ89">
        <v>36500</v>
      </c>
    </row>
    <row r="90" spans="2:485" x14ac:dyDescent="0.45">
      <c r="B90"/>
      <c r="E90" t="s">
        <v>3248</v>
      </c>
      <c r="F90" t="s">
        <v>3249</v>
      </c>
      <c r="G90" t="s">
        <v>3250</v>
      </c>
      <c r="H90" t="s">
        <v>3251</v>
      </c>
      <c r="I90" t="s">
        <v>3252</v>
      </c>
      <c r="J90" t="s">
        <v>3253</v>
      </c>
      <c r="K90" t="s">
        <v>3254</v>
      </c>
      <c r="L90" t="s">
        <v>3255</v>
      </c>
      <c r="M90" t="s">
        <v>3256</v>
      </c>
      <c r="N90" t="s">
        <v>3257</v>
      </c>
      <c r="O90" t="s">
        <v>3258</v>
      </c>
      <c r="P90" t="s">
        <v>3259</v>
      </c>
      <c r="Q90" t="s">
        <v>3260</v>
      </c>
      <c r="R90" t="s">
        <v>3261</v>
      </c>
      <c r="S90" t="s">
        <v>3262</v>
      </c>
      <c r="T90" t="s">
        <v>3263</v>
      </c>
      <c r="U90" t="s">
        <v>3264</v>
      </c>
      <c r="V90" t="s">
        <v>3265</v>
      </c>
      <c r="W90" t="s">
        <v>3266</v>
      </c>
      <c r="X90" t="s">
        <v>3267</v>
      </c>
      <c r="Y90" t="s">
        <v>3268</v>
      </c>
      <c r="Z90" t="s">
        <v>3269</v>
      </c>
      <c r="AA90" t="s">
        <v>3270</v>
      </c>
      <c r="AB90" t="s">
        <v>3271</v>
      </c>
      <c r="AC90" t="s">
        <v>3272</v>
      </c>
      <c r="AD90" t="s">
        <v>3273</v>
      </c>
      <c r="AE90" t="s">
        <v>3274</v>
      </c>
      <c r="AF90" t="s">
        <v>3275</v>
      </c>
      <c r="AG90" t="s">
        <v>3276</v>
      </c>
      <c r="AH90" t="s">
        <v>3277</v>
      </c>
      <c r="AI90" t="s">
        <v>3278</v>
      </c>
      <c r="AJ90" t="s">
        <v>3279</v>
      </c>
      <c r="AK90" t="s">
        <v>3280</v>
      </c>
      <c r="AL90" t="s">
        <v>3281</v>
      </c>
      <c r="AM90" t="s">
        <v>3282</v>
      </c>
      <c r="AN90" t="s">
        <v>3259</v>
      </c>
      <c r="AO90" t="s">
        <v>3283</v>
      </c>
      <c r="AP90" t="s">
        <v>403</v>
      </c>
      <c r="AQ90" t="s">
        <v>403</v>
      </c>
      <c r="AR90" t="s">
        <v>403</v>
      </c>
      <c r="AS90" t="s">
        <v>403</v>
      </c>
      <c r="AT90" t="s">
        <v>403</v>
      </c>
      <c r="AU90" t="s">
        <v>403</v>
      </c>
      <c r="AV90" t="s">
        <v>403</v>
      </c>
      <c r="AW90" t="s">
        <v>403</v>
      </c>
      <c r="AX90" t="s">
        <v>403</v>
      </c>
      <c r="AY90" t="s">
        <v>403</v>
      </c>
      <c r="AZ90" t="s">
        <v>403</v>
      </c>
      <c r="BA90" t="s">
        <v>403</v>
      </c>
      <c r="BB90" t="s">
        <v>403</v>
      </c>
      <c r="BC90" t="s">
        <v>403</v>
      </c>
      <c r="BD90" t="s">
        <v>403</v>
      </c>
      <c r="BE90" t="s">
        <v>403</v>
      </c>
      <c r="BF90" t="s">
        <v>403</v>
      </c>
      <c r="BG90" t="s">
        <v>403</v>
      </c>
      <c r="BH90" t="s">
        <v>403</v>
      </c>
      <c r="BI90" t="s">
        <v>403</v>
      </c>
      <c r="BJ90" t="s">
        <v>403</v>
      </c>
      <c r="BK90" t="s">
        <v>403</v>
      </c>
      <c r="BL90" t="s">
        <v>403</v>
      </c>
      <c r="BM90" t="s">
        <v>403</v>
      </c>
      <c r="BN90" t="s">
        <v>403</v>
      </c>
      <c r="BO90" t="s">
        <v>403</v>
      </c>
      <c r="BP90" t="s">
        <v>403</v>
      </c>
      <c r="BQ90" t="s">
        <v>403</v>
      </c>
      <c r="BR90" t="s">
        <v>403</v>
      </c>
      <c r="BS90" t="s">
        <v>403</v>
      </c>
      <c r="BT90" t="s">
        <v>403</v>
      </c>
      <c r="BU90" t="s">
        <v>403</v>
      </c>
      <c r="BV90" t="s">
        <v>403</v>
      </c>
      <c r="BW90" t="s">
        <v>403</v>
      </c>
      <c r="BX90" t="s">
        <v>403</v>
      </c>
      <c r="BY90" t="s">
        <v>403</v>
      </c>
      <c r="BZ90" t="s">
        <v>403</v>
      </c>
      <c r="CA90" t="s">
        <v>403</v>
      </c>
      <c r="CB90" t="s">
        <v>403</v>
      </c>
      <c r="CC90" t="s">
        <v>403</v>
      </c>
      <c r="CD90" t="s">
        <v>403</v>
      </c>
      <c r="CE90" t="s">
        <v>403</v>
      </c>
      <c r="CF90" t="s">
        <v>403</v>
      </c>
      <c r="CG90" t="s">
        <v>403</v>
      </c>
      <c r="CH90" t="s">
        <v>403</v>
      </c>
      <c r="CI90" t="s">
        <v>403</v>
      </c>
      <c r="CJ90" t="s">
        <v>403</v>
      </c>
      <c r="CK90" t="s">
        <v>403</v>
      </c>
      <c r="CL90" t="s">
        <v>403</v>
      </c>
      <c r="CM90" t="s">
        <v>403</v>
      </c>
      <c r="CN90" t="s">
        <v>403</v>
      </c>
      <c r="CO90" t="s">
        <v>403</v>
      </c>
      <c r="CP90" t="s">
        <v>403</v>
      </c>
      <c r="CQ90" t="s">
        <v>403</v>
      </c>
      <c r="CR90" t="s">
        <v>403</v>
      </c>
      <c r="CS90" t="s">
        <v>403</v>
      </c>
      <c r="CT90" t="s">
        <v>403</v>
      </c>
      <c r="CU90" t="s">
        <v>403</v>
      </c>
      <c r="CV90" t="s">
        <v>403</v>
      </c>
      <c r="CW90" t="s">
        <v>403</v>
      </c>
      <c r="CX90" t="s">
        <v>403</v>
      </c>
      <c r="CY90" t="s">
        <v>403</v>
      </c>
      <c r="CZ90" t="s">
        <v>403</v>
      </c>
      <c r="DA90" t="s">
        <v>403</v>
      </c>
      <c r="DB90" t="s">
        <v>403</v>
      </c>
      <c r="DC90" t="s">
        <v>403</v>
      </c>
      <c r="DD90" t="s">
        <v>403</v>
      </c>
      <c r="DE90" t="s">
        <v>403</v>
      </c>
      <c r="DF90" t="s">
        <v>403</v>
      </c>
      <c r="DG90" t="s">
        <v>403</v>
      </c>
      <c r="DH90" t="s">
        <v>403</v>
      </c>
      <c r="DI90" t="s">
        <v>403</v>
      </c>
      <c r="DJ90" t="s">
        <v>403</v>
      </c>
      <c r="DK90" t="s">
        <v>403</v>
      </c>
      <c r="DL90" t="s">
        <v>403</v>
      </c>
      <c r="DM90" t="s">
        <v>403</v>
      </c>
      <c r="DN90" t="s">
        <v>403</v>
      </c>
      <c r="DO90" t="s">
        <v>403</v>
      </c>
      <c r="DP90" t="s">
        <v>403</v>
      </c>
      <c r="DQ90" t="s">
        <v>403</v>
      </c>
      <c r="DR90" t="s">
        <v>403</v>
      </c>
      <c r="DS90" t="s">
        <v>403</v>
      </c>
      <c r="DT90" t="s">
        <v>403</v>
      </c>
      <c r="DU90" t="s">
        <v>403</v>
      </c>
      <c r="DV90" t="s">
        <v>403</v>
      </c>
      <c r="DW90" t="s">
        <v>403</v>
      </c>
      <c r="DX90" t="s">
        <v>403</v>
      </c>
      <c r="DY90" t="s">
        <v>403</v>
      </c>
      <c r="DZ90" t="s">
        <v>403</v>
      </c>
      <c r="EA90" t="s">
        <v>403</v>
      </c>
      <c r="EB90" t="s">
        <v>403</v>
      </c>
      <c r="EC90" t="s">
        <v>403</v>
      </c>
      <c r="ED90" t="s">
        <v>403</v>
      </c>
      <c r="EE90" t="s">
        <v>403</v>
      </c>
      <c r="EF90" t="s">
        <v>403</v>
      </c>
      <c r="EG90" t="s">
        <v>403</v>
      </c>
      <c r="EH90" t="s">
        <v>403</v>
      </c>
      <c r="EI90" t="s">
        <v>403</v>
      </c>
      <c r="EJ90" t="s">
        <v>403</v>
      </c>
      <c r="EK90" t="s">
        <v>403</v>
      </c>
      <c r="EL90" t="s">
        <v>403</v>
      </c>
      <c r="EM90" t="s">
        <v>403</v>
      </c>
      <c r="EN90" t="s">
        <v>403</v>
      </c>
      <c r="EO90" t="s">
        <v>403</v>
      </c>
      <c r="EP90" t="s">
        <v>403</v>
      </c>
      <c r="EQ90" t="s">
        <v>403</v>
      </c>
      <c r="ER90" t="s">
        <v>403</v>
      </c>
      <c r="ES90" t="s">
        <v>403</v>
      </c>
      <c r="ET90" t="e">
        <v>#N/A</v>
      </c>
      <c r="EU90" t="e">
        <v>#N/A</v>
      </c>
      <c r="EV90" t="e">
        <v>#N/A</v>
      </c>
      <c r="EW90" t="e">
        <v>#N/A</v>
      </c>
      <c r="EX90" t="e">
        <v>#N/A</v>
      </c>
      <c r="EY90" t="e">
        <v>#N/A</v>
      </c>
      <c r="EZ90" t="e">
        <v>#N/A</v>
      </c>
      <c r="FA90" t="e">
        <v>#N/A</v>
      </c>
      <c r="FB90" t="e">
        <v>#N/A</v>
      </c>
      <c r="FC90" t="e">
        <v>#N/A</v>
      </c>
      <c r="FD90" t="e">
        <v>#N/A</v>
      </c>
      <c r="FE90" t="e">
        <v>#N/A</v>
      </c>
      <c r="FF90" t="e">
        <v>#N/A</v>
      </c>
      <c r="FG90" t="e">
        <v>#N/A</v>
      </c>
      <c r="FH90" t="e">
        <v>#N/A</v>
      </c>
      <c r="FI90" t="e">
        <v>#N/A</v>
      </c>
      <c r="FJ90" t="e">
        <v>#N/A</v>
      </c>
      <c r="FK90" t="e">
        <v>#N/A</v>
      </c>
      <c r="FL90" t="e">
        <v>#N/A</v>
      </c>
      <c r="FM90" t="e">
        <v>#N/A</v>
      </c>
      <c r="FN90" t="e">
        <v>#N/A</v>
      </c>
      <c r="FO90" t="e">
        <v>#N/A</v>
      </c>
      <c r="FP90" t="e">
        <v>#N/A</v>
      </c>
      <c r="FQ90" t="e">
        <v>#N/A</v>
      </c>
      <c r="FR90" t="s">
        <v>403</v>
      </c>
      <c r="FS90" t="s">
        <v>403</v>
      </c>
      <c r="FT90" t="s">
        <v>403</v>
      </c>
      <c r="FU90" t="s">
        <v>403</v>
      </c>
      <c r="FV90" t="s">
        <v>403</v>
      </c>
      <c r="FW90" t="s">
        <v>403</v>
      </c>
      <c r="FX90" t="s">
        <v>403</v>
      </c>
      <c r="FY90" t="s">
        <v>403</v>
      </c>
      <c r="FZ90" t="s">
        <v>403</v>
      </c>
      <c r="GA90" t="s">
        <v>403</v>
      </c>
      <c r="GB90" t="s">
        <v>403</v>
      </c>
      <c r="GC90" t="s">
        <v>403</v>
      </c>
      <c r="GD90" t="s">
        <v>403</v>
      </c>
      <c r="GE90" t="s">
        <v>403</v>
      </c>
      <c r="GF90" t="s">
        <v>403</v>
      </c>
      <c r="GG90" t="s">
        <v>403</v>
      </c>
      <c r="GH90" t="s">
        <v>403</v>
      </c>
      <c r="GI90" t="s">
        <v>403</v>
      </c>
      <c r="GJ90" t="s">
        <v>403</v>
      </c>
      <c r="GK90" t="s">
        <v>403</v>
      </c>
      <c r="GL90" t="s">
        <v>403</v>
      </c>
      <c r="GM90" t="s">
        <v>403</v>
      </c>
      <c r="GN90" t="s">
        <v>403</v>
      </c>
      <c r="GO90" t="s">
        <v>403</v>
      </c>
      <c r="GP90" t="e">
        <v>#N/A</v>
      </c>
      <c r="GQ90" t="e">
        <v>#N/A</v>
      </c>
      <c r="GR90" t="e">
        <v>#N/A</v>
      </c>
      <c r="GS90" t="e">
        <v>#N/A</v>
      </c>
      <c r="GT90" t="e">
        <v>#N/A</v>
      </c>
      <c r="GU90" t="e">
        <v>#N/A</v>
      </c>
      <c r="GV90" t="e">
        <v>#N/A</v>
      </c>
      <c r="GW90" t="e">
        <v>#N/A</v>
      </c>
      <c r="GX90" t="e">
        <v>#N/A</v>
      </c>
      <c r="GY90" t="e">
        <v>#N/A</v>
      </c>
      <c r="GZ90" t="e">
        <v>#N/A</v>
      </c>
      <c r="HA90" t="e">
        <v>#N/A</v>
      </c>
      <c r="HB90" t="s">
        <v>403</v>
      </c>
      <c r="HC90" t="s">
        <v>403</v>
      </c>
      <c r="HD90" t="s">
        <v>403</v>
      </c>
      <c r="HE90" t="s">
        <v>403</v>
      </c>
      <c r="HF90" t="s">
        <v>403</v>
      </c>
      <c r="HG90" t="s">
        <v>403</v>
      </c>
      <c r="HH90" t="s">
        <v>403</v>
      </c>
      <c r="HI90" t="s">
        <v>403</v>
      </c>
      <c r="HJ90" t="s">
        <v>403</v>
      </c>
      <c r="HK90" t="s">
        <v>403</v>
      </c>
      <c r="HL90" t="s">
        <v>403</v>
      </c>
      <c r="HM90" t="s">
        <v>403</v>
      </c>
      <c r="HN90" t="s">
        <v>403</v>
      </c>
      <c r="HO90" t="s">
        <v>403</v>
      </c>
      <c r="HP90" t="s">
        <v>403</v>
      </c>
      <c r="HQ90" t="s">
        <v>403</v>
      </c>
      <c r="HR90" t="s">
        <v>403</v>
      </c>
      <c r="HS90" t="s">
        <v>403</v>
      </c>
      <c r="HT90" t="s">
        <v>403</v>
      </c>
      <c r="HU90" t="s">
        <v>403</v>
      </c>
      <c r="HV90" t="s">
        <v>403</v>
      </c>
      <c r="HW90" t="s">
        <v>403</v>
      </c>
      <c r="HX90" t="s">
        <v>403</v>
      </c>
      <c r="HY90" t="s">
        <v>403</v>
      </c>
      <c r="HZ90" t="s">
        <v>403</v>
      </c>
      <c r="IA90" t="s">
        <v>403</v>
      </c>
      <c r="IB90" t="s">
        <v>403</v>
      </c>
      <c r="IC90" t="s">
        <v>403</v>
      </c>
      <c r="ID90" t="s">
        <v>403</v>
      </c>
      <c r="IE90" t="s">
        <v>403</v>
      </c>
      <c r="IF90" t="s">
        <v>403</v>
      </c>
      <c r="IG90" t="s">
        <v>403</v>
      </c>
      <c r="IH90" t="s">
        <v>403</v>
      </c>
      <c r="II90" t="s">
        <v>403</v>
      </c>
      <c r="IJ90" t="s">
        <v>403</v>
      </c>
      <c r="IK90" t="s">
        <v>403</v>
      </c>
      <c r="IL90" t="e">
        <v>#N/A</v>
      </c>
      <c r="IM90" t="e">
        <v>#N/A</v>
      </c>
      <c r="IN90" t="e">
        <v>#N/A</v>
      </c>
      <c r="IO90" t="e">
        <v>#N/A</v>
      </c>
      <c r="IP90" t="e">
        <v>#N/A</v>
      </c>
      <c r="IQ90" t="e">
        <v>#N/A</v>
      </c>
      <c r="IR90" t="e">
        <v>#N/A</v>
      </c>
      <c r="IS90" t="e">
        <v>#N/A</v>
      </c>
      <c r="IT90" t="e">
        <v>#N/A</v>
      </c>
      <c r="IU90" t="e">
        <v>#N/A</v>
      </c>
      <c r="IV90" t="e">
        <v>#N/A</v>
      </c>
      <c r="IW90" t="e">
        <v>#N/A</v>
      </c>
      <c r="IX90" t="s">
        <v>403</v>
      </c>
      <c r="IY90" t="s">
        <v>403</v>
      </c>
      <c r="IZ90" t="s">
        <v>403</v>
      </c>
      <c r="JA90" t="s">
        <v>403</v>
      </c>
      <c r="JB90" t="s">
        <v>403</v>
      </c>
      <c r="JC90" t="s">
        <v>403</v>
      </c>
      <c r="JD90" t="s">
        <v>403</v>
      </c>
      <c r="JE90" t="s">
        <v>403</v>
      </c>
      <c r="JF90" t="s">
        <v>403</v>
      </c>
      <c r="JG90" t="s">
        <v>403</v>
      </c>
      <c r="JH90" t="s">
        <v>403</v>
      </c>
      <c r="JI90" t="s">
        <v>403</v>
      </c>
      <c r="JJ90" t="e">
        <v>#N/A</v>
      </c>
      <c r="JK90" t="e">
        <v>#N/A</v>
      </c>
      <c r="JL90" t="e">
        <v>#N/A</v>
      </c>
      <c r="JM90" t="e">
        <v>#N/A</v>
      </c>
      <c r="JN90" t="e">
        <v>#N/A</v>
      </c>
      <c r="JO90" t="e">
        <v>#N/A</v>
      </c>
      <c r="JP90" t="e">
        <v>#N/A</v>
      </c>
      <c r="JQ90" t="e">
        <v>#N/A</v>
      </c>
      <c r="JR90" t="e">
        <v>#N/A</v>
      </c>
      <c r="JS90" t="e">
        <v>#N/A</v>
      </c>
      <c r="JT90" t="e">
        <v>#N/A</v>
      </c>
      <c r="JU90" t="e">
        <v>#N/A</v>
      </c>
      <c r="JV90" t="s">
        <v>403</v>
      </c>
      <c r="JW90" t="s">
        <v>403</v>
      </c>
      <c r="JX90" t="s">
        <v>403</v>
      </c>
      <c r="JY90" t="s">
        <v>403</v>
      </c>
      <c r="JZ90" t="s">
        <v>403</v>
      </c>
      <c r="KA90" t="s">
        <v>403</v>
      </c>
      <c r="KB90" t="s">
        <v>403</v>
      </c>
      <c r="KC90" t="s">
        <v>403</v>
      </c>
      <c r="KD90" t="s">
        <v>403</v>
      </c>
      <c r="KE90" t="s">
        <v>403</v>
      </c>
      <c r="KF90" t="s">
        <v>403</v>
      </c>
      <c r="KG90" t="s">
        <v>403</v>
      </c>
      <c r="KH90" t="e">
        <v>#N/A</v>
      </c>
      <c r="KI90" t="e">
        <v>#N/A</v>
      </c>
      <c r="KJ90" t="e">
        <v>#N/A</v>
      </c>
      <c r="KK90" t="e">
        <v>#N/A</v>
      </c>
      <c r="KL90" t="e">
        <v>#N/A</v>
      </c>
      <c r="KM90" t="e">
        <v>#N/A</v>
      </c>
      <c r="KN90" t="e">
        <v>#N/A</v>
      </c>
      <c r="KO90" t="e">
        <v>#N/A</v>
      </c>
      <c r="KP90" t="e">
        <v>#N/A</v>
      </c>
      <c r="KQ90" t="e">
        <v>#N/A</v>
      </c>
      <c r="KR90" t="e">
        <v>#N/A</v>
      </c>
      <c r="KS90" t="e">
        <v>#N/A</v>
      </c>
      <c r="KT90" t="s">
        <v>403</v>
      </c>
      <c r="KU90" t="s">
        <v>403</v>
      </c>
      <c r="KV90" t="s">
        <v>403</v>
      </c>
      <c r="KW90" t="s">
        <v>403</v>
      </c>
      <c r="KX90" t="s">
        <v>403</v>
      </c>
      <c r="KY90" t="s">
        <v>403</v>
      </c>
      <c r="KZ90" t="s">
        <v>403</v>
      </c>
      <c r="LA90" t="s">
        <v>403</v>
      </c>
      <c r="LB90" t="s">
        <v>403</v>
      </c>
      <c r="LC90" t="s">
        <v>403</v>
      </c>
      <c r="LD90" t="s">
        <v>403</v>
      </c>
      <c r="LE90" t="s">
        <v>403</v>
      </c>
      <c r="LF90" t="s">
        <v>403</v>
      </c>
      <c r="LG90" t="s">
        <v>403</v>
      </c>
      <c r="LH90" t="s">
        <v>403</v>
      </c>
      <c r="LI90" t="s">
        <v>403</v>
      </c>
      <c r="LJ90" t="s">
        <v>403</v>
      </c>
      <c r="LK90" t="s">
        <v>403</v>
      </c>
      <c r="LL90" t="s">
        <v>403</v>
      </c>
      <c r="LM90" t="s">
        <v>403</v>
      </c>
      <c r="LN90" t="s">
        <v>403</v>
      </c>
      <c r="LO90" t="s">
        <v>403</v>
      </c>
      <c r="LP90" t="s">
        <v>403</v>
      </c>
      <c r="LQ90" t="s">
        <v>403</v>
      </c>
      <c r="LR90" t="s">
        <v>403</v>
      </c>
      <c r="LS90" t="s">
        <v>403</v>
      </c>
      <c r="LT90" t="s">
        <v>403</v>
      </c>
      <c r="LU90" t="s">
        <v>403</v>
      </c>
      <c r="LV90" t="s">
        <v>403</v>
      </c>
      <c r="LW90" t="s">
        <v>403</v>
      </c>
      <c r="LX90" t="s">
        <v>403</v>
      </c>
      <c r="LY90" t="s">
        <v>403</v>
      </c>
      <c r="LZ90" t="s">
        <v>403</v>
      </c>
      <c r="MA90" t="s">
        <v>403</v>
      </c>
      <c r="MB90" t="s">
        <v>403</v>
      </c>
      <c r="MC90" t="s">
        <v>403</v>
      </c>
      <c r="MD90" t="s">
        <v>403</v>
      </c>
      <c r="ME90" t="s">
        <v>403</v>
      </c>
      <c r="MF90" t="s">
        <v>403</v>
      </c>
      <c r="MG90" t="s">
        <v>403</v>
      </c>
      <c r="MH90" t="s">
        <v>403</v>
      </c>
      <c r="MI90" t="s">
        <v>403</v>
      </c>
      <c r="MJ90" t="s">
        <v>403</v>
      </c>
      <c r="MK90" t="s">
        <v>403</v>
      </c>
      <c r="ML90" t="s">
        <v>403</v>
      </c>
      <c r="MM90" t="s">
        <v>403</v>
      </c>
      <c r="MN90" t="s">
        <v>403</v>
      </c>
      <c r="MO90" t="s">
        <v>403</v>
      </c>
      <c r="MP90" t="s">
        <v>403</v>
      </c>
      <c r="MQ90" t="s">
        <v>403</v>
      </c>
      <c r="MR90" t="s">
        <v>403</v>
      </c>
      <c r="MS90" t="s">
        <v>403</v>
      </c>
      <c r="MT90" t="s">
        <v>403</v>
      </c>
      <c r="MU90" t="s">
        <v>403</v>
      </c>
      <c r="MV90" t="s">
        <v>403</v>
      </c>
      <c r="MW90" t="s">
        <v>403</v>
      </c>
      <c r="MX90" t="s">
        <v>403</v>
      </c>
      <c r="MY90" t="s">
        <v>403</v>
      </c>
      <c r="MZ90" t="s">
        <v>403</v>
      </c>
      <c r="NA90" t="s">
        <v>403</v>
      </c>
      <c r="NB90" t="s">
        <v>403</v>
      </c>
      <c r="NC90" t="s">
        <v>403</v>
      </c>
      <c r="ND90" t="s">
        <v>403</v>
      </c>
      <c r="NE90" t="s">
        <v>403</v>
      </c>
      <c r="NF90" t="s">
        <v>403</v>
      </c>
      <c r="NG90" t="s">
        <v>403</v>
      </c>
      <c r="NH90" t="s">
        <v>403</v>
      </c>
      <c r="NI90" t="s">
        <v>403</v>
      </c>
      <c r="NJ90" t="s">
        <v>403</v>
      </c>
      <c r="NK90" t="s">
        <v>403</v>
      </c>
      <c r="NL90" t="s">
        <v>403</v>
      </c>
      <c r="NM90" t="s">
        <v>403</v>
      </c>
      <c r="NN90" t="s">
        <v>403</v>
      </c>
      <c r="NO90" t="s">
        <v>403</v>
      </c>
      <c r="NP90" t="s">
        <v>403</v>
      </c>
      <c r="NQ90" t="s">
        <v>403</v>
      </c>
      <c r="NR90" t="s">
        <v>403</v>
      </c>
      <c r="NS90" t="s">
        <v>403</v>
      </c>
      <c r="NT90" t="s">
        <v>403</v>
      </c>
      <c r="NU90" t="s">
        <v>403</v>
      </c>
      <c r="NV90" t="s">
        <v>403</v>
      </c>
      <c r="NW90" t="s">
        <v>403</v>
      </c>
      <c r="NX90" t="s">
        <v>403</v>
      </c>
      <c r="NY90" t="s">
        <v>403</v>
      </c>
      <c r="NZ90" t="s">
        <v>403</v>
      </c>
      <c r="OA90" t="s">
        <v>403</v>
      </c>
      <c r="OB90" t="s">
        <v>403</v>
      </c>
      <c r="OC90" t="s">
        <v>403</v>
      </c>
      <c r="OD90" t="s">
        <v>403</v>
      </c>
      <c r="OE90" t="s">
        <v>403</v>
      </c>
      <c r="OF90" t="s">
        <v>403</v>
      </c>
      <c r="OG90" t="s">
        <v>403</v>
      </c>
      <c r="OH90" t="s">
        <v>403</v>
      </c>
      <c r="OI90" t="s">
        <v>403</v>
      </c>
      <c r="OJ90" t="s">
        <v>403</v>
      </c>
      <c r="OK90" t="s">
        <v>403</v>
      </c>
      <c r="OL90" t="s">
        <v>403</v>
      </c>
      <c r="OM90" t="s">
        <v>403</v>
      </c>
      <c r="ON90" t="s">
        <v>403</v>
      </c>
      <c r="OO90" t="s">
        <v>403</v>
      </c>
      <c r="OP90" t="s">
        <v>403</v>
      </c>
      <c r="OQ90" t="s">
        <v>403</v>
      </c>
      <c r="OR90" t="s">
        <v>403</v>
      </c>
      <c r="OS90" t="s">
        <v>403</v>
      </c>
      <c r="OT90" t="s">
        <v>403</v>
      </c>
      <c r="OU90" t="s">
        <v>403</v>
      </c>
      <c r="OV90" t="s">
        <v>403</v>
      </c>
      <c r="OW90" t="s">
        <v>403</v>
      </c>
      <c r="OX90" t="e">
        <v>#N/A</v>
      </c>
      <c r="OY90" t="e">
        <v>#N/A</v>
      </c>
      <c r="OZ90" t="e">
        <v>#N/A</v>
      </c>
      <c r="PA90" t="e">
        <v>#N/A</v>
      </c>
      <c r="PB90" t="e">
        <v>#N/A</v>
      </c>
      <c r="PC90" t="e">
        <v>#N/A</v>
      </c>
      <c r="PD90" t="e">
        <v>#N/A</v>
      </c>
      <c r="PE90" t="e">
        <v>#N/A</v>
      </c>
      <c r="PF90" t="e">
        <v>#N/A</v>
      </c>
      <c r="PG90" t="e">
        <v>#N/A</v>
      </c>
      <c r="PH90" t="e">
        <v>#N/A</v>
      </c>
      <c r="PI90" t="e">
        <v>#N/A</v>
      </c>
      <c r="PJ90" t="s">
        <v>403</v>
      </c>
      <c r="PK90" t="s">
        <v>403</v>
      </c>
      <c r="PL90" t="s">
        <v>403</v>
      </c>
      <c r="PM90" t="s">
        <v>403</v>
      </c>
      <c r="PN90" t="s">
        <v>403</v>
      </c>
      <c r="PO90" t="s">
        <v>403</v>
      </c>
      <c r="PP90" t="s">
        <v>403</v>
      </c>
      <c r="PQ90" t="s">
        <v>403</v>
      </c>
      <c r="PR90" t="s">
        <v>403</v>
      </c>
      <c r="PS90" t="s">
        <v>403</v>
      </c>
      <c r="PT90" t="s">
        <v>403</v>
      </c>
      <c r="PU90" t="s">
        <v>403</v>
      </c>
      <c r="PV90" t="e">
        <v>#N/A</v>
      </c>
      <c r="PW90" t="e">
        <v>#N/A</v>
      </c>
      <c r="PX90" t="e">
        <v>#N/A</v>
      </c>
      <c r="PY90" t="e">
        <v>#N/A</v>
      </c>
      <c r="PZ90" t="e">
        <v>#N/A</v>
      </c>
      <c r="QA90" t="e">
        <v>#N/A</v>
      </c>
      <c r="QB90" t="e">
        <v>#N/A</v>
      </c>
      <c r="QC90" t="e">
        <v>#N/A</v>
      </c>
      <c r="QD90" t="e">
        <v>#N/A</v>
      </c>
      <c r="QE90" t="e">
        <v>#N/A</v>
      </c>
      <c r="QF90" t="e">
        <v>#N/A</v>
      </c>
      <c r="QG90" t="e">
        <v>#N/A</v>
      </c>
      <c r="QH90" t="e">
        <v>#N/A</v>
      </c>
      <c r="QI90" t="e">
        <v>#N/A</v>
      </c>
      <c r="QJ90" t="e">
        <v>#N/A</v>
      </c>
      <c r="QK90" t="e">
        <v>#N/A</v>
      </c>
      <c r="QL90" t="e">
        <v>#N/A</v>
      </c>
      <c r="QM90" t="e">
        <v>#N/A</v>
      </c>
      <c r="QN90" t="e">
        <v>#N/A</v>
      </c>
      <c r="QO90" t="e">
        <v>#N/A</v>
      </c>
      <c r="QP90" t="e">
        <v>#N/A</v>
      </c>
      <c r="QQ90" t="e">
        <v>#N/A</v>
      </c>
      <c r="QR90" t="e">
        <v>#N/A</v>
      </c>
      <c r="QS90" t="e">
        <v>#N/A</v>
      </c>
      <c r="QT90" t="e">
        <v>#N/A</v>
      </c>
      <c r="QU90" t="e">
        <v>#N/A</v>
      </c>
      <c r="QV90" t="e">
        <v>#N/A</v>
      </c>
      <c r="QW90" t="e">
        <v>#N/A</v>
      </c>
      <c r="QX90" t="e">
        <v>#N/A</v>
      </c>
      <c r="QY90" t="e">
        <v>#N/A</v>
      </c>
      <c r="QZ90" t="e">
        <v>#N/A</v>
      </c>
      <c r="RA90" t="e">
        <v>#N/A</v>
      </c>
      <c r="RB90" t="e">
        <v>#N/A</v>
      </c>
      <c r="RC90" t="e">
        <v>#N/A</v>
      </c>
      <c r="RD90" t="e">
        <v>#N/A</v>
      </c>
      <c r="RE90" t="e">
        <v>#N/A</v>
      </c>
      <c r="RF90" t="s">
        <v>403</v>
      </c>
      <c r="RG90" t="s">
        <v>403</v>
      </c>
      <c r="RH90" t="s">
        <v>403</v>
      </c>
      <c r="RI90" t="s">
        <v>403</v>
      </c>
      <c r="RJ90" t="s">
        <v>403</v>
      </c>
      <c r="RK90" t="s">
        <v>403</v>
      </c>
      <c r="RL90" t="s">
        <v>403</v>
      </c>
      <c r="RM90" t="s">
        <v>403</v>
      </c>
      <c r="RN90" t="s">
        <v>403</v>
      </c>
      <c r="RO90" t="s">
        <v>403</v>
      </c>
      <c r="RP90" t="s">
        <v>403</v>
      </c>
      <c r="RQ90" t="s">
        <v>403</v>
      </c>
    </row>
    <row r="91" spans="2:485" x14ac:dyDescent="0.45">
      <c r="B91"/>
      <c r="E91" t="s">
        <v>3284</v>
      </c>
      <c r="F91" t="s">
        <v>3285</v>
      </c>
      <c r="G91" t="s">
        <v>3286</v>
      </c>
      <c r="H91" t="s">
        <v>3287</v>
      </c>
      <c r="I91" t="s">
        <v>3288</v>
      </c>
      <c r="J91" t="s">
        <v>3289</v>
      </c>
      <c r="K91" t="s">
        <v>3290</v>
      </c>
      <c r="L91" t="s">
        <v>3291</v>
      </c>
      <c r="M91" t="s">
        <v>3292</v>
      </c>
      <c r="N91" t="s">
        <v>3293</v>
      </c>
      <c r="O91" t="s">
        <v>3294</v>
      </c>
      <c r="P91" t="s">
        <v>3295</v>
      </c>
      <c r="Q91" t="s">
        <v>3296</v>
      </c>
      <c r="R91" t="s">
        <v>3297</v>
      </c>
      <c r="S91" t="s">
        <v>3298</v>
      </c>
      <c r="T91" t="s">
        <v>3299</v>
      </c>
      <c r="U91" t="s">
        <v>3300</v>
      </c>
      <c r="V91" t="s">
        <v>3301</v>
      </c>
      <c r="W91" t="s">
        <v>3302</v>
      </c>
      <c r="X91" t="s">
        <v>3303</v>
      </c>
      <c r="Y91" t="s">
        <v>3304</v>
      </c>
      <c r="Z91" t="s">
        <v>3305</v>
      </c>
      <c r="AA91" t="s">
        <v>3306</v>
      </c>
      <c r="AB91" t="s">
        <v>3307</v>
      </c>
      <c r="AC91" t="s">
        <v>3308</v>
      </c>
      <c r="AD91" t="s">
        <v>3309</v>
      </c>
      <c r="AE91" t="s">
        <v>3310</v>
      </c>
      <c r="AF91" t="s">
        <v>3311</v>
      </c>
      <c r="AG91" t="s">
        <v>3312</v>
      </c>
      <c r="AH91" t="s">
        <v>3313</v>
      </c>
      <c r="AI91" t="s">
        <v>3314</v>
      </c>
      <c r="AJ91" t="s">
        <v>3315</v>
      </c>
      <c r="AK91" t="s">
        <v>3316</v>
      </c>
      <c r="AL91" t="s">
        <v>3317</v>
      </c>
      <c r="AM91" t="s">
        <v>3318</v>
      </c>
      <c r="AN91" t="s">
        <v>3295</v>
      </c>
      <c r="AO91" t="s">
        <v>3319</v>
      </c>
      <c r="AP91" t="s">
        <v>403</v>
      </c>
      <c r="AQ91" t="s">
        <v>403</v>
      </c>
      <c r="AR91" t="s">
        <v>403</v>
      </c>
      <c r="AS91" t="s">
        <v>403</v>
      </c>
      <c r="AT91" t="s">
        <v>403</v>
      </c>
      <c r="AU91" t="s">
        <v>403</v>
      </c>
      <c r="AV91" t="s">
        <v>403</v>
      </c>
      <c r="AW91" t="s">
        <v>403</v>
      </c>
      <c r="AX91" t="s">
        <v>403</v>
      </c>
      <c r="AY91" t="s">
        <v>403</v>
      </c>
      <c r="AZ91" t="s">
        <v>403</v>
      </c>
      <c r="BA91" t="s">
        <v>403</v>
      </c>
      <c r="BB91" t="s">
        <v>403</v>
      </c>
      <c r="BC91" t="s">
        <v>403</v>
      </c>
      <c r="BD91" t="s">
        <v>403</v>
      </c>
      <c r="BE91" t="s">
        <v>403</v>
      </c>
      <c r="BF91" t="s">
        <v>403</v>
      </c>
      <c r="BG91" t="s">
        <v>403</v>
      </c>
      <c r="BH91" t="s">
        <v>403</v>
      </c>
      <c r="BI91" t="s">
        <v>403</v>
      </c>
      <c r="BJ91">
        <v>15</v>
      </c>
      <c r="BK91">
        <v>11400</v>
      </c>
      <c r="BL91">
        <v>15900</v>
      </c>
      <c r="BM91">
        <v>21000</v>
      </c>
      <c r="BN91" t="s">
        <v>403</v>
      </c>
      <c r="BO91" t="s">
        <v>403</v>
      </c>
      <c r="BP91" t="s">
        <v>403</v>
      </c>
      <c r="BQ91" t="s">
        <v>403</v>
      </c>
      <c r="BR91" t="s">
        <v>403</v>
      </c>
      <c r="BS91" t="s">
        <v>403</v>
      </c>
      <c r="BT91" t="s">
        <v>403</v>
      </c>
      <c r="BU91" t="s">
        <v>403</v>
      </c>
      <c r="BV91">
        <v>15</v>
      </c>
      <c r="BW91">
        <v>18200</v>
      </c>
      <c r="BX91">
        <v>26000</v>
      </c>
      <c r="BY91">
        <v>28300</v>
      </c>
      <c r="BZ91" t="s">
        <v>403</v>
      </c>
      <c r="CA91" t="s">
        <v>403</v>
      </c>
      <c r="CB91" t="s">
        <v>403</v>
      </c>
      <c r="CC91" t="s">
        <v>403</v>
      </c>
      <c r="CD91" t="s">
        <v>403</v>
      </c>
      <c r="CE91" t="s">
        <v>403</v>
      </c>
      <c r="CF91" t="s">
        <v>403</v>
      </c>
      <c r="CG91" t="s">
        <v>403</v>
      </c>
      <c r="CH91">
        <v>15</v>
      </c>
      <c r="CI91">
        <v>12000</v>
      </c>
      <c r="CJ91">
        <v>30600</v>
      </c>
      <c r="CK91">
        <v>37300</v>
      </c>
      <c r="CL91" t="s">
        <v>403</v>
      </c>
      <c r="CM91" t="s">
        <v>403</v>
      </c>
      <c r="CN91" t="s">
        <v>403</v>
      </c>
      <c r="CO91" t="s">
        <v>403</v>
      </c>
      <c r="CP91" t="s">
        <v>403</v>
      </c>
      <c r="CQ91" t="s">
        <v>403</v>
      </c>
      <c r="CR91" t="s">
        <v>403</v>
      </c>
      <c r="CS91" t="s">
        <v>403</v>
      </c>
      <c r="CT91" t="s">
        <v>403</v>
      </c>
      <c r="CU91" t="s">
        <v>403</v>
      </c>
      <c r="CV91" t="s">
        <v>403</v>
      </c>
      <c r="CW91" t="s">
        <v>403</v>
      </c>
      <c r="CX91" t="s">
        <v>403</v>
      </c>
      <c r="CY91" t="s">
        <v>403</v>
      </c>
      <c r="CZ91" t="s">
        <v>403</v>
      </c>
      <c r="DA91" t="s">
        <v>403</v>
      </c>
      <c r="DB91" t="s">
        <v>403</v>
      </c>
      <c r="DC91" t="s">
        <v>403</v>
      </c>
      <c r="DD91" t="s">
        <v>403</v>
      </c>
      <c r="DE91" t="s">
        <v>403</v>
      </c>
      <c r="DF91">
        <v>10</v>
      </c>
      <c r="DG91">
        <v>11400</v>
      </c>
      <c r="DH91">
        <v>18000</v>
      </c>
      <c r="DI91">
        <v>22400</v>
      </c>
      <c r="DJ91" t="s">
        <v>403</v>
      </c>
      <c r="DK91" t="s">
        <v>403</v>
      </c>
      <c r="DL91" t="s">
        <v>403</v>
      </c>
      <c r="DM91" t="s">
        <v>403</v>
      </c>
      <c r="DN91" t="s">
        <v>403</v>
      </c>
      <c r="DO91" t="s">
        <v>403</v>
      </c>
      <c r="DP91" t="s">
        <v>403</v>
      </c>
      <c r="DQ91" t="s">
        <v>403</v>
      </c>
      <c r="DR91">
        <v>10</v>
      </c>
      <c r="DS91">
        <v>21300</v>
      </c>
      <c r="DT91">
        <v>26000</v>
      </c>
      <c r="DU91">
        <v>28300</v>
      </c>
      <c r="DV91" t="s">
        <v>403</v>
      </c>
      <c r="DW91" t="s">
        <v>403</v>
      </c>
      <c r="DX91" t="s">
        <v>403</v>
      </c>
      <c r="DY91" t="s">
        <v>403</v>
      </c>
      <c r="DZ91" t="s">
        <v>403</v>
      </c>
      <c r="EA91" t="s">
        <v>403</v>
      </c>
      <c r="EB91" t="s">
        <v>403</v>
      </c>
      <c r="EC91" t="s">
        <v>403</v>
      </c>
      <c r="ED91">
        <v>10</v>
      </c>
      <c r="EE91">
        <v>12000</v>
      </c>
      <c r="EF91">
        <v>28700</v>
      </c>
      <c r="EG91">
        <v>37000</v>
      </c>
      <c r="EH91" t="s">
        <v>403</v>
      </c>
      <c r="EI91" t="s">
        <v>403</v>
      </c>
      <c r="EJ91" t="s">
        <v>403</v>
      </c>
      <c r="EK91" t="s">
        <v>403</v>
      </c>
      <c r="EL91" t="s">
        <v>403</v>
      </c>
      <c r="EM91" t="s">
        <v>403</v>
      </c>
      <c r="EN91" t="s">
        <v>403</v>
      </c>
      <c r="EO91" t="s">
        <v>403</v>
      </c>
      <c r="EP91" t="s">
        <v>403</v>
      </c>
      <c r="EQ91" t="s">
        <v>403</v>
      </c>
      <c r="ER91" t="s">
        <v>403</v>
      </c>
      <c r="ES91" t="s">
        <v>403</v>
      </c>
      <c r="ET91" t="s">
        <v>403</v>
      </c>
      <c r="EU91" t="s">
        <v>403</v>
      </c>
      <c r="EV91" t="s">
        <v>403</v>
      </c>
      <c r="EW91" t="s">
        <v>403</v>
      </c>
      <c r="EX91" t="s">
        <v>403</v>
      </c>
      <c r="EY91" t="s">
        <v>403</v>
      </c>
      <c r="EZ91" t="s">
        <v>403</v>
      </c>
      <c r="FA91" t="s">
        <v>403</v>
      </c>
      <c r="FB91" t="s">
        <v>403</v>
      </c>
      <c r="FC91" t="s">
        <v>403</v>
      </c>
      <c r="FD91" t="s">
        <v>403</v>
      </c>
      <c r="FE91" t="s">
        <v>403</v>
      </c>
      <c r="FF91" t="s">
        <v>403</v>
      </c>
      <c r="FG91" t="s">
        <v>403</v>
      </c>
      <c r="FH91" t="s">
        <v>403</v>
      </c>
      <c r="FI91" t="s">
        <v>403</v>
      </c>
      <c r="FJ91" t="s">
        <v>403</v>
      </c>
      <c r="FK91" t="s">
        <v>403</v>
      </c>
      <c r="FL91" t="s">
        <v>403</v>
      </c>
      <c r="FM91" t="s">
        <v>403</v>
      </c>
      <c r="FN91" t="s">
        <v>403</v>
      </c>
      <c r="FO91" t="s">
        <v>403</v>
      </c>
      <c r="FP91" t="s">
        <v>403</v>
      </c>
      <c r="FQ91" t="s">
        <v>403</v>
      </c>
      <c r="FR91" t="s">
        <v>403</v>
      </c>
      <c r="FS91" t="s">
        <v>403</v>
      </c>
      <c r="FT91" t="s">
        <v>403</v>
      </c>
      <c r="FU91" t="s">
        <v>403</v>
      </c>
      <c r="FV91" t="s">
        <v>403</v>
      </c>
      <c r="FW91" t="s">
        <v>403</v>
      </c>
      <c r="FX91" t="s">
        <v>403</v>
      </c>
      <c r="FY91" t="s">
        <v>403</v>
      </c>
      <c r="FZ91" t="s">
        <v>403</v>
      </c>
      <c r="GA91" t="s">
        <v>403</v>
      </c>
      <c r="GB91" t="s">
        <v>403</v>
      </c>
      <c r="GC91" t="s">
        <v>403</v>
      </c>
      <c r="GD91" t="s">
        <v>403</v>
      </c>
      <c r="GE91" t="s">
        <v>403</v>
      </c>
      <c r="GF91" t="s">
        <v>403</v>
      </c>
      <c r="GG91" t="s">
        <v>403</v>
      </c>
      <c r="GH91" t="s">
        <v>403</v>
      </c>
      <c r="GI91" t="s">
        <v>403</v>
      </c>
      <c r="GJ91" t="s">
        <v>403</v>
      </c>
      <c r="GK91" t="s">
        <v>403</v>
      </c>
      <c r="GL91" t="s">
        <v>403</v>
      </c>
      <c r="GM91" t="s">
        <v>403</v>
      </c>
      <c r="GN91" t="s">
        <v>403</v>
      </c>
      <c r="GO91" t="s">
        <v>403</v>
      </c>
      <c r="GP91" t="s">
        <v>403</v>
      </c>
      <c r="GQ91" t="s">
        <v>403</v>
      </c>
      <c r="GR91" t="s">
        <v>403</v>
      </c>
      <c r="GS91" t="s">
        <v>403</v>
      </c>
      <c r="GT91" t="s">
        <v>403</v>
      </c>
      <c r="GU91" t="s">
        <v>403</v>
      </c>
      <c r="GV91" t="s">
        <v>403</v>
      </c>
      <c r="GW91" t="s">
        <v>403</v>
      </c>
      <c r="GX91">
        <v>15</v>
      </c>
      <c r="GY91">
        <v>15000</v>
      </c>
      <c r="GZ91">
        <v>22600</v>
      </c>
      <c r="HA91">
        <v>26200</v>
      </c>
      <c r="HB91" t="s">
        <v>403</v>
      </c>
      <c r="HC91" t="s">
        <v>403</v>
      </c>
      <c r="HD91" t="s">
        <v>403</v>
      </c>
      <c r="HE91" t="s">
        <v>403</v>
      </c>
      <c r="HF91" t="s">
        <v>403</v>
      </c>
      <c r="HG91" t="s">
        <v>403</v>
      </c>
      <c r="HH91" t="s">
        <v>403</v>
      </c>
      <c r="HI91" t="s">
        <v>403</v>
      </c>
      <c r="HJ91">
        <v>20</v>
      </c>
      <c r="HK91">
        <v>16300</v>
      </c>
      <c r="HL91">
        <v>24800</v>
      </c>
      <c r="HM91">
        <v>30700</v>
      </c>
      <c r="HN91" t="s">
        <v>403</v>
      </c>
      <c r="HO91" t="s">
        <v>403</v>
      </c>
      <c r="HP91" t="s">
        <v>403</v>
      </c>
      <c r="HQ91" t="s">
        <v>403</v>
      </c>
      <c r="HR91" t="s">
        <v>403</v>
      </c>
      <c r="HS91" t="s">
        <v>403</v>
      </c>
      <c r="HT91" t="s">
        <v>403</v>
      </c>
      <c r="HU91" t="s">
        <v>403</v>
      </c>
      <c r="HV91" t="s">
        <v>403</v>
      </c>
      <c r="HW91" t="s">
        <v>403</v>
      </c>
      <c r="HX91" t="s">
        <v>403</v>
      </c>
      <c r="HY91" t="s">
        <v>403</v>
      </c>
      <c r="HZ91" t="s">
        <v>403</v>
      </c>
      <c r="IA91" t="s">
        <v>403</v>
      </c>
      <c r="IB91" t="s">
        <v>403</v>
      </c>
      <c r="IC91" t="s">
        <v>403</v>
      </c>
      <c r="ID91" t="s">
        <v>403</v>
      </c>
      <c r="IE91" t="s">
        <v>403</v>
      </c>
      <c r="IF91" t="s">
        <v>403</v>
      </c>
      <c r="IG91" t="s">
        <v>403</v>
      </c>
      <c r="IH91" t="s">
        <v>403</v>
      </c>
      <c r="II91" t="s">
        <v>403</v>
      </c>
      <c r="IJ91" t="s">
        <v>403</v>
      </c>
      <c r="IK91" t="s">
        <v>403</v>
      </c>
      <c r="IL91" t="s">
        <v>403</v>
      </c>
      <c r="IM91" t="s">
        <v>403</v>
      </c>
      <c r="IN91" t="s">
        <v>403</v>
      </c>
      <c r="IO91" t="s">
        <v>403</v>
      </c>
      <c r="IP91" t="s">
        <v>403</v>
      </c>
      <c r="IQ91" t="s">
        <v>403</v>
      </c>
      <c r="IR91" t="s">
        <v>403</v>
      </c>
      <c r="IS91" t="s">
        <v>403</v>
      </c>
      <c r="IT91" t="s">
        <v>403</v>
      </c>
      <c r="IU91" t="s">
        <v>403</v>
      </c>
      <c r="IV91" t="s">
        <v>403</v>
      </c>
      <c r="IW91" t="s">
        <v>403</v>
      </c>
      <c r="IX91" t="s">
        <v>403</v>
      </c>
      <c r="IY91" t="s">
        <v>403</v>
      </c>
      <c r="IZ91" t="s">
        <v>403</v>
      </c>
      <c r="JA91" t="s">
        <v>403</v>
      </c>
      <c r="JB91" t="s">
        <v>403</v>
      </c>
      <c r="JC91" t="s">
        <v>403</v>
      </c>
      <c r="JD91" t="s">
        <v>403</v>
      </c>
      <c r="JE91" t="s">
        <v>403</v>
      </c>
      <c r="JF91">
        <v>15</v>
      </c>
      <c r="JG91">
        <v>15600</v>
      </c>
      <c r="JH91">
        <v>23300</v>
      </c>
      <c r="JI91">
        <v>29900</v>
      </c>
      <c r="JJ91" t="s">
        <v>403</v>
      </c>
      <c r="JK91" t="s">
        <v>403</v>
      </c>
      <c r="JL91" t="s">
        <v>403</v>
      </c>
      <c r="JM91" t="s">
        <v>403</v>
      </c>
      <c r="JN91" t="s">
        <v>403</v>
      </c>
      <c r="JO91" t="s">
        <v>403</v>
      </c>
      <c r="JP91" t="s">
        <v>403</v>
      </c>
      <c r="JQ91" t="s">
        <v>403</v>
      </c>
      <c r="JR91" t="s">
        <v>403</v>
      </c>
      <c r="JS91" t="s">
        <v>403</v>
      </c>
      <c r="JT91" t="s">
        <v>403</v>
      </c>
      <c r="JU91" t="s">
        <v>403</v>
      </c>
      <c r="JV91" t="s">
        <v>403</v>
      </c>
      <c r="JW91" t="s">
        <v>403</v>
      </c>
      <c r="JX91" t="s">
        <v>403</v>
      </c>
      <c r="JY91" t="s">
        <v>403</v>
      </c>
      <c r="JZ91" t="s">
        <v>403</v>
      </c>
      <c r="KA91" t="s">
        <v>403</v>
      </c>
      <c r="KB91" t="s">
        <v>403</v>
      </c>
      <c r="KC91" t="s">
        <v>403</v>
      </c>
      <c r="KD91" t="s">
        <v>403</v>
      </c>
      <c r="KE91" t="s">
        <v>403</v>
      </c>
      <c r="KF91" t="s">
        <v>403</v>
      </c>
      <c r="KG91" t="s">
        <v>403</v>
      </c>
      <c r="KH91" t="s">
        <v>403</v>
      </c>
      <c r="KI91" t="s">
        <v>403</v>
      </c>
      <c r="KJ91" t="s">
        <v>403</v>
      </c>
      <c r="KK91" t="s">
        <v>403</v>
      </c>
      <c r="KL91" t="s">
        <v>403</v>
      </c>
      <c r="KM91" t="s">
        <v>403</v>
      </c>
      <c r="KN91" t="s">
        <v>403</v>
      </c>
      <c r="KO91" t="s">
        <v>403</v>
      </c>
      <c r="KP91" t="s">
        <v>403</v>
      </c>
      <c r="KQ91" t="s">
        <v>403</v>
      </c>
      <c r="KR91" t="s">
        <v>403</v>
      </c>
      <c r="KS91" t="s">
        <v>403</v>
      </c>
      <c r="KT91" t="s">
        <v>403</v>
      </c>
      <c r="KU91" t="s">
        <v>403</v>
      </c>
      <c r="KV91" t="s">
        <v>403</v>
      </c>
      <c r="KW91" t="s">
        <v>403</v>
      </c>
      <c r="KX91" t="s">
        <v>403</v>
      </c>
      <c r="KY91" t="s">
        <v>403</v>
      </c>
      <c r="KZ91" t="s">
        <v>403</v>
      </c>
      <c r="LA91" t="s">
        <v>403</v>
      </c>
      <c r="LB91" t="s">
        <v>403</v>
      </c>
      <c r="LC91" t="s">
        <v>403</v>
      </c>
      <c r="LD91" t="s">
        <v>403</v>
      </c>
      <c r="LE91" t="s">
        <v>403</v>
      </c>
      <c r="LF91" t="s">
        <v>403</v>
      </c>
      <c r="LG91" t="s">
        <v>403</v>
      </c>
      <c r="LH91" t="s">
        <v>403</v>
      </c>
      <c r="LI91" t="s">
        <v>403</v>
      </c>
      <c r="LJ91" t="s">
        <v>403</v>
      </c>
      <c r="LK91" t="s">
        <v>403</v>
      </c>
      <c r="LL91" t="s">
        <v>403</v>
      </c>
      <c r="LM91" t="s">
        <v>403</v>
      </c>
      <c r="LN91" t="s">
        <v>403</v>
      </c>
      <c r="LO91" t="s">
        <v>403</v>
      </c>
      <c r="LP91" t="s">
        <v>403</v>
      </c>
      <c r="LQ91" t="s">
        <v>403</v>
      </c>
      <c r="LR91" t="s">
        <v>403</v>
      </c>
      <c r="LS91" t="s">
        <v>403</v>
      </c>
      <c r="LT91" t="s">
        <v>403</v>
      </c>
      <c r="LU91" t="s">
        <v>403</v>
      </c>
      <c r="LV91" t="s">
        <v>403</v>
      </c>
      <c r="LW91" t="s">
        <v>403</v>
      </c>
      <c r="LX91" t="s">
        <v>403</v>
      </c>
      <c r="LY91" t="s">
        <v>403</v>
      </c>
      <c r="LZ91">
        <v>15</v>
      </c>
      <c r="MA91">
        <v>11200</v>
      </c>
      <c r="MB91">
        <v>15200</v>
      </c>
      <c r="MC91">
        <v>19200</v>
      </c>
      <c r="MD91" t="s">
        <v>403</v>
      </c>
      <c r="ME91" t="s">
        <v>403</v>
      </c>
      <c r="MF91" t="s">
        <v>403</v>
      </c>
      <c r="MG91" t="s">
        <v>403</v>
      </c>
      <c r="MH91" t="s">
        <v>403</v>
      </c>
      <c r="MI91" t="s">
        <v>403</v>
      </c>
      <c r="MJ91" t="s">
        <v>403</v>
      </c>
      <c r="MK91" t="s">
        <v>403</v>
      </c>
      <c r="ML91">
        <v>15</v>
      </c>
      <c r="MM91">
        <v>11200</v>
      </c>
      <c r="MN91">
        <v>15200</v>
      </c>
      <c r="MO91">
        <v>19200</v>
      </c>
      <c r="MP91" t="s">
        <v>403</v>
      </c>
      <c r="MQ91" t="s">
        <v>403</v>
      </c>
      <c r="MR91" t="s">
        <v>403</v>
      </c>
      <c r="MS91" t="s">
        <v>403</v>
      </c>
      <c r="MT91" t="s">
        <v>403</v>
      </c>
      <c r="MU91" t="s">
        <v>403</v>
      </c>
      <c r="MV91" t="s">
        <v>403</v>
      </c>
      <c r="MW91" t="s">
        <v>403</v>
      </c>
      <c r="MX91">
        <v>20</v>
      </c>
      <c r="MY91">
        <v>14000</v>
      </c>
      <c r="MZ91">
        <v>22000</v>
      </c>
      <c r="NA91">
        <v>25300</v>
      </c>
      <c r="NB91" t="s">
        <v>403</v>
      </c>
      <c r="NC91" t="s">
        <v>403</v>
      </c>
      <c r="ND91" t="s">
        <v>403</v>
      </c>
      <c r="NE91" t="s">
        <v>403</v>
      </c>
      <c r="NF91" t="s">
        <v>403</v>
      </c>
      <c r="NG91" t="s">
        <v>403</v>
      </c>
      <c r="NH91" t="s">
        <v>403</v>
      </c>
      <c r="NI91" t="s">
        <v>403</v>
      </c>
      <c r="NJ91">
        <v>20</v>
      </c>
      <c r="NK91">
        <v>17700</v>
      </c>
      <c r="NL91">
        <v>24400</v>
      </c>
      <c r="NM91">
        <v>31200</v>
      </c>
      <c r="NN91" t="s">
        <v>403</v>
      </c>
      <c r="NO91" t="s">
        <v>403</v>
      </c>
      <c r="NP91" t="s">
        <v>403</v>
      </c>
      <c r="NQ91" t="s">
        <v>403</v>
      </c>
      <c r="NR91" t="s">
        <v>403</v>
      </c>
      <c r="NS91" t="s">
        <v>403</v>
      </c>
      <c r="NT91" t="s">
        <v>403</v>
      </c>
      <c r="NU91" t="s">
        <v>403</v>
      </c>
      <c r="NV91">
        <v>15</v>
      </c>
      <c r="NW91">
        <v>26800</v>
      </c>
      <c r="NX91">
        <v>34800</v>
      </c>
      <c r="NY91">
        <v>40200</v>
      </c>
      <c r="NZ91" t="s">
        <v>403</v>
      </c>
      <c r="OA91" t="s">
        <v>403</v>
      </c>
      <c r="OB91" t="s">
        <v>403</v>
      </c>
      <c r="OC91" t="s">
        <v>403</v>
      </c>
      <c r="OD91" t="s">
        <v>403</v>
      </c>
      <c r="OE91" t="s">
        <v>403</v>
      </c>
      <c r="OF91" t="s">
        <v>403</v>
      </c>
      <c r="OG91" t="s">
        <v>403</v>
      </c>
      <c r="OH91" t="s">
        <v>403</v>
      </c>
      <c r="OI91" t="s">
        <v>403</v>
      </c>
      <c r="OJ91" t="s">
        <v>403</v>
      </c>
      <c r="OK91" t="s">
        <v>403</v>
      </c>
      <c r="OL91" t="s">
        <v>403</v>
      </c>
      <c r="OM91" t="s">
        <v>403</v>
      </c>
      <c r="ON91" t="s">
        <v>403</v>
      </c>
      <c r="OO91" t="s">
        <v>403</v>
      </c>
      <c r="OP91" t="s">
        <v>403</v>
      </c>
      <c r="OQ91" t="s">
        <v>403</v>
      </c>
      <c r="OR91" t="s">
        <v>403</v>
      </c>
      <c r="OS91" t="s">
        <v>403</v>
      </c>
      <c r="OT91">
        <v>15</v>
      </c>
      <c r="OU91">
        <v>14000</v>
      </c>
      <c r="OV91">
        <v>22000</v>
      </c>
      <c r="OW91">
        <v>26800</v>
      </c>
      <c r="OX91" t="s">
        <v>403</v>
      </c>
      <c r="OY91" t="s">
        <v>403</v>
      </c>
      <c r="OZ91" t="s">
        <v>403</v>
      </c>
      <c r="PA91" t="s">
        <v>403</v>
      </c>
      <c r="PB91" t="s">
        <v>403</v>
      </c>
      <c r="PC91" t="s">
        <v>403</v>
      </c>
      <c r="PD91" t="s">
        <v>403</v>
      </c>
      <c r="PE91" t="s">
        <v>403</v>
      </c>
      <c r="PF91">
        <v>15</v>
      </c>
      <c r="PG91">
        <v>18900</v>
      </c>
      <c r="PH91">
        <v>24900</v>
      </c>
      <c r="PI91">
        <v>30000</v>
      </c>
      <c r="PJ91" t="s">
        <v>403</v>
      </c>
      <c r="PK91" t="s">
        <v>403</v>
      </c>
      <c r="PL91" t="s">
        <v>403</v>
      </c>
      <c r="PM91" t="s">
        <v>403</v>
      </c>
      <c r="PN91" t="s">
        <v>403</v>
      </c>
      <c r="PO91" t="s">
        <v>403</v>
      </c>
      <c r="PP91" t="s">
        <v>403</v>
      </c>
      <c r="PQ91" t="s">
        <v>403</v>
      </c>
      <c r="PR91" t="s">
        <v>403</v>
      </c>
      <c r="PS91" t="s">
        <v>403</v>
      </c>
      <c r="PT91" t="s">
        <v>403</v>
      </c>
      <c r="PU91" t="s">
        <v>403</v>
      </c>
      <c r="PV91" t="s">
        <v>403</v>
      </c>
      <c r="PW91" t="s">
        <v>403</v>
      </c>
      <c r="PX91" t="s">
        <v>403</v>
      </c>
      <c r="PY91" t="s">
        <v>403</v>
      </c>
      <c r="PZ91" t="s">
        <v>403</v>
      </c>
      <c r="QA91" t="s">
        <v>403</v>
      </c>
      <c r="QB91" t="s">
        <v>403</v>
      </c>
      <c r="QC91" t="s">
        <v>403</v>
      </c>
      <c r="QD91" t="s">
        <v>403</v>
      </c>
      <c r="QE91" t="s">
        <v>403</v>
      </c>
      <c r="QF91" t="s">
        <v>403</v>
      </c>
      <c r="QG91" t="s">
        <v>403</v>
      </c>
      <c r="QH91" t="s">
        <v>403</v>
      </c>
      <c r="QI91" t="s">
        <v>403</v>
      </c>
      <c r="QJ91" t="s">
        <v>403</v>
      </c>
      <c r="QK91" t="s">
        <v>403</v>
      </c>
      <c r="QL91" t="s">
        <v>403</v>
      </c>
      <c r="QM91" t="s">
        <v>403</v>
      </c>
      <c r="QN91" t="s">
        <v>403</v>
      </c>
      <c r="QO91" t="s">
        <v>403</v>
      </c>
      <c r="QP91" t="s">
        <v>403</v>
      </c>
      <c r="QQ91" t="s">
        <v>403</v>
      </c>
      <c r="QR91" t="s">
        <v>403</v>
      </c>
      <c r="QS91" t="s">
        <v>403</v>
      </c>
      <c r="QT91" t="s">
        <v>403</v>
      </c>
      <c r="QU91" t="s">
        <v>403</v>
      </c>
      <c r="QV91" t="s">
        <v>403</v>
      </c>
      <c r="QW91" t="s">
        <v>403</v>
      </c>
      <c r="QX91" t="s">
        <v>403</v>
      </c>
      <c r="QY91" t="s">
        <v>403</v>
      </c>
      <c r="QZ91" t="s">
        <v>403</v>
      </c>
      <c r="RA91" t="s">
        <v>403</v>
      </c>
      <c r="RB91" t="s">
        <v>403</v>
      </c>
      <c r="RC91" t="s">
        <v>403</v>
      </c>
      <c r="RD91" t="s">
        <v>403</v>
      </c>
      <c r="RE91" t="s">
        <v>403</v>
      </c>
      <c r="RF91" t="s">
        <v>403</v>
      </c>
      <c r="RG91" t="s">
        <v>403</v>
      </c>
      <c r="RH91" t="s">
        <v>403</v>
      </c>
      <c r="RI91" t="s">
        <v>403</v>
      </c>
      <c r="RJ91" t="s">
        <v>403</v>
      </c>
      <c r="RK91" t="s">
        <v>403</v>
      </c>
      <c r="RL91" t="s">
        <v>403</v>
      </c>
      <c r="RM91" t="s">
        <v>403</v>
      </c>
      <c r="RN91" t="s">
        <v>403</v>
      </c>
      <c r="RO91" t="s">
        <v>403</v>
      </c>
      <c r="RP91" t="s">
        <v>403</v>
      </c>
      <c r="RQ91" t="s">
        <v>403</v>
      </c>
    </row>
    <row r="92" spans="2:485" x14ac:dyDescent="0.45">
      <c r="B92"/>
      <c r="E92" t="s">
        <v>3320</v>
      </c>
      <c r="F92" t="s">
        <v>3321</v>
      </c>
      <c r="G92" t="s">
        <v>3322</v>
      </c>
      <c r="H92" t="s">
        <v>3323</v>
      </c>
      <c r="I92" t="s">
        <v>3324</v>
      </c>
      <c r="J92" t="s">
        <v>3325</v>
      </c>
      <c r="K92" t="s">
        <v>3326</v>
      </c>
      <c r="L92" t="s">
        <v>3327</v>
      </c>
      <c r="M92" t="s">
        <v>3328</v>
      </c>
      <c r="N92" t="s">
        <v>3329</v>
      </c>
      <c r="O92" t="s">
        <v>3330</v>
      </c>
      <c r="P92" t="s">
        <v>3331</v>
      </c>
      <c r="Q92" t="s">
        <v>3332</v>
      </c>
      <c r="R92" t="s">
        <v>3333</v>
      </c>
      <c r="S92" t="s">
        <v>3334</v>
      </c>
      <c r="T92" t="s">
        <v>3335</v>
      </c>
      <c r="U92" t="s">
        <v>3336</v>
      </c>
      <c r="V92" t="s">
        <v>3337</v>
      </c>
      <c r="W92" t="s">
        <v>3338</v>
      </c>
      <c r="X92" t="s">
        <v>3339</v>
      </c>
      <c r="Y92" t="s">
        <v>3340</v>
      </c>
      <c r="Z92" t="s">
        <v>3341</v>
      </c>
      <c r="AA92" t="s">
        <v>3342</v>
      </c>
      <c r="AB92" t="s">
        <v>3343</v>
      </c>
      <c r="AC92" t="s">
        <v>3344</v>
      </c>
      <c r="AD92" t="s">
        <v>3345</v>
      </c>
      <c r="AE92" t="s">
        <v>3346</v>
      </c>
      <c r="AF92" t="s">
        <v>3347</v>
      </c>
      <c r="AG92" t="s">
        <v>3348</v>
      </c>
      <c r="AH92" t="s">
        <v>3349</v>
      </c>
      <c r="AI92" t="s">
        <v>3350</v>
      </c>
      <c r="AJ92" t="s">
        <v>3351</v>
      </c>
      <c r="AK92" t="s">
        <v>3352</v>
      </c>
      <c r="AL92" t="s">
        <v>3353</v>
      </c>
      <c r="AM92" t="s">
        <v>3354</v>
      </c>
      <c r="AN92" t="s">
        <v>3331</v>
      </c>
      <c r="AO92" t="s">
        <v>3355</v>
      </c>
      <c r="AP92" t="e">
        <v>#N/A</v>
      </c>
      <c r="AQ92" t="e">
        <v>#N/A</v>
      </c>
      <c r="AR92" t="e">
        <v>#N/A</v>
      </c>
      <c r="AS92" t="e">
        <v>#N/A</v>
      </c>
      <c r="AT92" t="e">
        <v>#N/A</v>
      </c>
      <c r="AU92" t="e">
        <v>#N/A</v>
      </c>
      <c r="AV92" t="e">
        <v>#N/A</v>
      </c>
      <c r="AW92" t="e">
        <v>#N/A</v>
      </c>
      <c r="AX92" t="e">
        <v>#N/A</v>
      </c>
      <c r="AY92" t="e">
        <v>#N/A</v>
      </c>
      <c r="AZ92" t="e">
        <v>#N/A</v>
      </c>
      <c r="BA92" t="e">
        <v>#N/A</v>
      </c>
      <c r="BB92" t="s">
        <v>403</v>
      </c>
      <c r="BC92" t="s">
        <v>403</v>
      </c>
      <c r="BD92" t="s">
        <v>403</v>
      </c>
      <c r="BE92" t="s">
        <v>403</v>
      </c>
      <c r="BF92" t="s">
        <v>403</v>
      </c>
      <c r="BG92" t="s">
        <v>403</v>
      </c>
      <c r="BH92" t="s">
        <v>403</v>
      </c>
      <c r="BI92" t="s">
        <v>403</v>
      </c>
      <c r="BJ92" t="s">
        <v>403</v>
      </c>
      <c r="BK92" t="s">
        <v>403</v>
      </c>
      <c r="BL92" t="s">
        <v>403</v>
      </c>
      <c r="BM92" t="s">
        <v>403</v>
      </c>
      <c r="BN92" t="s">
        <v>403</v>
      </c>
      <c r="BO92" t="s">
        <v>403</v>
      </c>
      <c r="BP92" t="s">
        <v>403</v>
      </c>
      <c r="BQ92" t="s">
        <v>403</v>
      </c>
      <c r="BR92" t="s">
        <v>403</v>
      </c>
      <c r="BS92" t="s">
        <v>403</v>
      </c>
      <c r="BT92" t="s">
        <v>403</v>
      </c>
      <c r="BU92" t="s">
        <v>403</v>
      </c>
      <c r="BV92" t="s">
        <v>403</v>
      </c>
      <c r="BW92" t="s">
        <v>403</v>
      </c>
      <c r="BX92" t="s">
        <v>403</v>
      </c>
      <c r="BY92" t="s">
        <v>403</v>
      </c>
      <c r="BZ92" t="s">
        <v>403</v>
      </c>
      <c r="CA92" t="s">
        <v>403</v>
      </c>
      <c r="CB92" t="s">
        <v>403</v>
      </c>
      <c r="CC92" t="s">
        <v>403</v>
      </c>
      <c r="CD92" t="s">
        <v>403</v>
      </c>
      <c r="CE92" t="s">
        <v>403</v>
      </c>
      <c r="CF92" t="s">
        <v>403</v>
      </c>
      <c r="CG92" t="s">
        <v>403</v>
      </c>
      <c r="CH92" t="s">
        <v>403</v>
      </c>
      <c r="CI92" t="s">
        <v>403</v>
      </c>
      <c r="CJ92" t="s">
        <v>403</v>
      </c>
      <c r="CK92" t="s">
        <v>403</v>
      </c>
      <c r="CL92" t="e">
        <v>#N/A</v>
      </c>
      <c r="CM92" t="e">
        <v>#N/A</v>
      </c>
      <c r="CN92" t="e">
        <v>#N/A</v>
      </c>
      <c r="CO92" t="e">
        <v>#N/A</v>
      </c>
      <c r="CP92" t="e">
        <v>#N/A</v>
      </c>
      <c r="CQ92" t="e">
        <v>#N/A</v>
      </c>
      <c r="CR92" t="e">
        <v>#N/A</v>
      </c>
      <c r="CS92" t="e">
        <v>#N/A</v>
      </c>
      <c r="CT92" t="e">
        <v>#N/A</v>
      </c>
      <c r="CU92" t="e">
        <v>#N/A</v>
      </c>
      <c r="CV92" t="e">
        <v>#N/A</v>
      </c>
      <c r="CW92" t="e">
        <v>#N/A</v>
      </c>
      <c r="CX92" t="s">
        <v>403</v>
      </c>
      <c r="CY92" t="s">
        <v>403</v>
      </c>
      <c r="CZ92" t="s">
        <v>403</v>
      </c>
      <c r="DA92" t="s">
        <v>403</v>
      </c>
      <c r="DB92" t="s">
        <v>403</v>
      </c>
      <c r="DC92" t="s">
        <v>403</v>
      </c>
      <c r="DD92" t="s">
        <v>403</v>
      </c>
      <c r="DE92" t="s">
        <v>403</v>
      </c>
      <c r="DF92" t="s">
        <v>403</v>
      </c>
      <c r="DG92" t="s">
        <v>403</v>
      </c>
      <c r="DH92" t="s">
        <v>403</v>
      </c>
      <c r="DI92" t="s">
        <v>403</v>
      </c>
      <c r="DJ92" t="s">
        <v>403</v>
      </c>
      <c r="DK92" t="s">
        <v>403</v>
      </c>
      <c r="DL92" t="s">
        <v>403</v>
      </c>
      <c r="DM92" t="s">
        <v>403</v>
      </c>
      <c r="DN92" t="s">
        <v>403</v>
      </c>
      <c r="DO92" t="s">
        <v>403</v>
      </c>
      <c r="DP92" t="s">
        <v>403</v>
      </c>
      <c r="DQ92" t="s">
        <v>403</v>
      </c>
      <c r="DR92" t="s">
        <v>403</v>
      </c>
      <c r="DS92" t="s">
        <v>403</v>
      </c>
      <c r="DT92" t="s">
        <v>403</v>
      </c>
      <c r="DU92" t="s">
        <v>403</v>
      </c>
      <c r="DV92" t="s">
        <v>403</v>
      </c>
      <c r="DW92" t="s">
        <v>403</v>
      </c>
      <c r="DX92" t="s">
        <v>403</v>
      </c>
      <c r="DY92" t="s">
        <v>403</v>
      </c>
      <c r="DZ92" t="s">
        <v>403</v>
      </c>
      <c r="EA92" t="s">
        <v>403</v>
      </c>
      <c r="EB92" t="s">
        <v>403</v>
      </c>
      <c r="EC92" t="s">
        <v>403</v>
      </c>
      <c r="ED92" t="s">
        <v>403</v>
      </c>
      <c r="EE92" t="s">
        <v>403</v>
      </c>
      <c r="EF92" t="s">
        <v>403</v>
      </c>
      <c r="EG92" t="s">
        <v>403</v>
      </c>
      <c r="EH92" t="e">
        <v>#N/A</v>
      </c>
      <c r="EI92" t="e">
        <v>#N/A</v>
      </c>
      <c r="EJ92" t="e">
        <v>#N/A</v>
      </c>
      <c r="EK92" t="e">
        <v>#N/A</v>
      </c>
      <c r="EL92" t="e">
        <v>#N/A</v>
      </c>
      <c r="EM92" t="e">
        <v>#N/A</v>
      </c>
      <c r="EN92" t="e">
        <v>#N/A</v>
      </c>
      <c r="EO92" t="e">
        <v>#N/A</v>
      </c>
      <c r="EP92" t="e">
        <v>#N/A</v>
      </c>
      <c r="EQ92" t="e">
        <v>#N/A</v>
      </c>
      <c r="ER92" t="e">
        <v>#N/A</v>
      </c>
      <c r="ES92" t="e">
        <v>#N/A</v>
      </c>
      <c r="ET92" t="s">
        <v>403</v>
      </c>
      <c r="EU92" t="s">
        <v>403</v>
      </c>
      <c r="EV92" t="s">
        <v>403</v>
      </c>
      <c r="EW92" t="s">
        <v>403</v>
      </c>
      <c r="EX92" t="s">
        <v>403</v>
      </c>
      <c r="EY92" t="s">
        <v>403</v>
      </c>
      <c r="EZ92" t="s">
        <v>403</v>
      </c>
      <c r="FA92" t="s">
        <v>403</v>
      </c>
      <c r="FB92" t="s">
        <v>403</v>
      </c>
      <c r="FC92" t="s">
        <v>403</v>
      </c>
      <c r="FD92" t="s">
        <v>403</v>
      </c>
      <c r="FE92" t="s">
        <v>403</v>
      </c>
      <c r="FF92" t="s">
        <v>403</v>
      </c>
      <c r="FG92" t="s">
        <v>403</v>
      </c>
      <c r="FH92" t="s">
        <v>403</v>
      </c>
      <c r="FI92" t="s">
        <v>403</v>
      </c>
      <c r="FJ92" t="s">
        <v>403</v>
      </c>
      <c r="FK92" t="s">
        <v>403</v>
      </c>
      <c r="FL92" t="s">
        <v>403</v>
      </c>
      <c r="FM92" t="s">
        <v>403</v>
      </c>
      <c r="FN92" t="s">
        <v>403</v>
      </c>
      <c r="FO92" t="s">
        <v>403</v>
      </c>
      <c r="FP92" t="s">
        <v>403</v>
      </c>
      <c r="FQ92" t="s">
        <v>403</v>
      </c>
      <c r="FR92" t="s">
        <v>403</v>
      </c>
      <c r="FS92" t="s">
        <v>403</v>
      </c>
      <c r="FT92" t="s">
        <v>403</v>
      </c>
      <c r="FU92" t="s">
        <v>403</v>
      </c>
      <c r="FV92" t="s">
        <v>403</v>
      </c>
      <c r="FW92" t="s">
        <v>403</v>
      </c>
      <c r="FX92" t="s">
        <v>403</v>
      </c>
      <c r="FY92" t="s">
        <v>403</v>
      </c>
      <c r="FZ92" t="s">
        <v>403</v>
      </c>
      <c r="GA92" t="s">
        <v>403</v>
      </c>
      <c r="GB92" t="s">
        <v>403</v>
      </c>
      <c r="GC92" t="s">
        <v>403</v>
      </c>
      <c r="GD92" t="e">
        <v>#N/A</v>
      </c>
      <c r="GE92" t="e">
        <v>#N/A</v>
      </c>
      <c r="GF92" t="e">
        <v>#N/A</v>
      </c>
      <c r="GG92" t="e">
        <v>#N/A</v>
      </c>
      <c r="GH92" t="e">
        <v>#N/A</v>
      </c>
      <c r="GI92" t="e">
        <v>#N/A</v>
      </c>
      <c r="GJ92" t="e">
        <v>#N/A</v>
      </c>
      <c r="GK92" t="e">
        <v>#N/A</v>
      </c>
      <c r="GL92" t="e">
        <v>#N/A</v>
      </c>
      <c r="GM92" t="e">
        <v>#N/A</v>
      </c>
      <c r="GN92" t="e">
        <v>#N/A</v>
      </c>
      <c r="GO92" t="e">
        <v>#N/A</v>
      </c>
      <c r="GP92" t="s">
        <v>403</v>
      </c>
      <c r="GQ92" t="s">
        <v>403</v>
      </c>
      <c r="GR92" t="s">
        <v>403</v>
      </c>
      <c r="GS92" t="s">
        <v>403</v>
      </c>
      <c r="GT92" t="s">
        <v>403</v>
      </c>
      <c r="GU92" t="s">
        <v>403</v>
      </c>
      <c r="GV92" t="s">
        <v>403</v>
      </c>
      <c r="GW92" t="s">
        <v>403</v>
      </c>
      <c r="GX92" t="s">
        <v>403</v>
      </c>
      <c r="GY92" t="s">
        <v>403</v>
      </c>
      <c r="GZ92" t="s">
        <v>403</v>
      </c>
      <c r="HA92" t="s">
        <v>403</v>
      </c>
      <c r="HB92" t="s">
        <v>403</v>
      </c>
      <c r="HC92" t="s">
        <v>403</v>
      </c>
      <c r="HD92" t="s">
        <v>403</v>
      </c>
      <c r="HE92" t="s">
        <v>403</v>
      </c>
      <c r="HF92" t="s">
        <v>403</v>
      </c>
      <c r="HG92" t="s">
        <v>403</v>
      </c>
      <c r="HH92" t="s">
        <v>403</v>
      </c>
      <c r="HI92" t="s">
        <v>403</v>
      </c>
      <c r="HJ92" t="s">
        <v>403</v>
      </c>
      <c r="HK92" t="s">
        <v>403</v>
      </c>
      <c r="HL92" t="s">
        <v>403</v>
      </c>
      <c r="HM92" t="s">
        <v>403</v>
      </c>
      <c r="HN92" t="s">
        <v>403</v>
      </c>
      <c r="HO92" t="s">
        <v>403</v>
      </c>
      <c r="HP92" t="s">
        <v>403</v>
      </c>
      <c r="HQ92" t="s">
        <v>403</v>
      </c>
      <c r="HR92" t="s">
        <v>403</v>
      </c>
      <c r="HS92" t="s">
        <v>403</v>
      </c>
      <c r="HT92" t="s">
        <v>403</v>
      </c>
      <c r="HU92" t="s">
        <v>403</v>
      </c>
      <c r="HV92" t="s">
        <v>403</v>
      </c>
      <c r="HW92" t="s">
        <v>403</v>
      </c>
      <c r="HX92" t="s">
        <v>403</v>
      </c>
      <c r="HY92" t="s">
        <v>403</v>
      </c>
      <c r="HZ92" t="e">
        <v>#N/A</v>
      </c>
      <c r="IA92" t="e">
        <v>#N/A</v>
      </c>
      <c r="IB92" t="e">
        <v>#N/A</v>
      </c>
      <c r="IC92" t="e">
        <v>#N/A</v>
      </c>
      <c r="ID92" t="e">
        <v>#N/A</v>
      </c>
      <c r="IE92" t="e">
        <v>#N/A</v>
      </c>
      <c r="IF92" t="e">
        <v>#N/A</v>
      </c>
      <c r="IG92" t="e">
        <v>#N/A</v>
      </c>
      <c r="IH92" t="e">
        <v>#N/A</v>
      </c>
      <c r="II92" t="e">
        <v>#N/A</v>
      </c>
      <c r="IJ92" t="e">
        <v>#N/A</v>
      </c>
      <c r="IK92" t="e">
        <v>#N/A</v>
      </c>
      <c r="IL92" t="s">
        <v>403</v>
      </c>
      <c r="IM92" t="s">
        <v>403</v>
      </c>
      <c r="IN92" t="s">
        <v>403</v>
      </c>
      <c r="IO92" t="s">
        <v>403</v>
      </c>
      <c r="IP92" t="s">
        <v>403</v>
      </c>
      <c r="IQ92" t="s">
        <v>403</v>
      </c>
      <c r="IR92" t="s">
        <v>403</v>
      </c>
      <c r="IS92" t="s">
        <v>403</v>
      </c>
      <c r="IT92" t="s">
        <v>403</v>
      </c>
      <c r="IU92" t="s">
        <v>403</v>
      </c>
      <c r="IV92" t="s">
        <v>403</v>
      </c>
      <c r="IW92" t="s">
        <v>403</v>
      </c>
      <c r="IX92" t="s">
        <v>403</v>
      </c>
      <c r="IY92" t="s">
        <v>403</v>
      </c>
      <c r="IZ92" t="s">
        <v>403</v>
      </c>
      <c r="JA92" t="s">
        <v>403</v>
      </c>
      <c r="JB92" t="s">
        <v>403</v>
      </c>
      <c r="JC92" t="s">
        <v>403</v>
      </c>
      <c r="JD92" t="s">
        <v>403</v>
      </c>
      <c r="JE92" t="s">
        <v>403</v>
      </c>
      <c r="JF92" t="s">
        <v>403</v>
      </c>
      <c r="JG92" t="s">
        <v>403</v>
      </c>
      <c r="JH92" t="s">
        <v>403</v>
      </c>
      <c r="JI92" t="s">
        <v>403</v>
      </c>
      <c r="JJ92" t="s">
        <v>403</v>
      </c>
      <c r="JK92" t="s">
        <v>403</v>
      </c>
      <c r="JL92" t="s">
        <v>403</v>
      </c>
      <c r="JM92" t="s">
        <v>403</v>
      </c>
      <c r="JN92" t="s">
        <v>403</v>
      </c>
      <c r="JO92" t="s">
        <v>403</v>
      </c>
      <c r="JP92" t="s">
        <v>403</v>
      </c>
      <c r="JQ92" t="s">
        <v>403</v>
      </c>
      <c r="JR92" t="s">
        <v>403</v>
      </c>
      <c r="JS92" t="s">
        <v>403</v>
      </c>
      <c r="JT92" t="s">
        <v>403</v>
      </c>
      <c r="JU92" t="s">
        <v>403</v>
      </c>
      <c r="JV92" t="e">
        <v>#N/A</v>
      </c>
      <c r="JW92" t="e">
        <v>#N/A</v>
      </c>
      <c r="JX92" t="e">
        <v>#N/A</v>
      </c>
      <c r="JY92" t="e">
        <v>#N/A</v>
      </c>
      <c r="JZ92" t="e">
        <v>#N/A</v>
      </c>
      <c r="KA92" t="e">
        <v>#N/A</v>
      </c>
      <c r="KB92" t="e">
        <v>#N/A</v>
      </c>
      <c r="KC92" t="e">
        <v>#N/A</v>
      </c>
      <c r="KD92" t="e">
        <v>#N/A</v>
      </c>
      <c r="KE92" t="e">
        <v>#N/A</v>
      </c>
      <c r="KF92" t="e">
        <v>#N/A</v>
      </c>
      <c r="KG92" t="e">
        <v>#N/A</v>
      </c>
      <c r="KH92" t="s">
        <v>403</v>
      </c>
      <c r="KI92" t="s">
        <v>403</v>
      </c>
      <c r="KJ92" t="s">
        <v>403</v>
      </c>
      <c r="KK92" t="s">
        <v>403</v>
      </c>
      <c r="KL92" t="s">
        <v>403</v>
      </c>
      <c r="KM92" t="s">
        <v>403</v>
      </c>
      <c r="KN92" t="s">
        <v>403</v>
      </c>
      <c r="KO92" t="s">
        <v>403</v>
      </c>
      <c r="KP92" t="s">
        <v>403</v>
      </c>
      <c r="KQ92" t="s">
        <v>403</v>
      </c>
      <c r="KR92" t="s">
        <v>403</v>
      </c>
      <c r="KS92" t="s">
        <v>403</v>
      </c>
      <c r="KT92" t="e">
        <v>#N/A</v>
      </c>
      <c r="KU92" t="e">
        <v>#N/A</v>
      </c>
      <c r="KV92" t="e">
        <v>#N/A</v>
      </c>
      <c r="KW92" t="e">
        <v>#N/A</v>
      </c>
      <c r="KX92" t="e">
        <v>#N/A</v>
      </c>
      <c r="KY92" t="e">
        <v>#N/A</v>
      </c>
      <c r="KZ92" t="e">
        <v>#N/A</v>
      </c>
      <c r="LA92" t="e">
        <v>#N/A</v>
      </c>
      <c r="LB92" t="e">
        <v>#N/A</v>
      </c>
      <c r="LC92" t="e">
        <v>#N/A</v>
      </c>
      <c r="LD92" t="e">
        <v>#N/A</v>
      </c>
      <c r="LE92" t="e">
        <v>#N/A</v>
      </c>
      <c r="LF92" t="e">
        <v>#N/A</v>
      </c>
      <c r="LG92" t="e">
        <v>#N/A</v>
      </c>
      <c r="LH92" t="e">
        <v>#N/A</v>
      </c>
      <c r="LI92" t="e">
        <v>#N/A</v>
      </c>
      <c r="LJ92" t="e">
        <v>#N/A</v>
      </c>
      <c r="LK92" t="e">
        <v>#N/A</v>
      </c>
      <c r="LL92" t="e">
        <v>#N/A</v>
      </c>
      <c r="LM92" t="e">
        <v>#N/A</v>
      </c>
      <c r="LN92" t="e">
        <v>#N/A</v>
      </c>
      <c r="LO92" t="e">
        <v>#N/A</v>
      </c>
      <c r="LP92" t="e">
        <v>#N/A</v>
      </c>
      <c r="LQ92" t="e">
        <v>#N/A</v>
      </c>
      <c r="LR92" t="s">
        <v>403</v>
      </c>
      <c r="LS92" t="s">
        <v>403</v>
      </c>
      <c r="LT92" t="s">
        <v>403</v>
      </c>
      <c r="LU92" t="s">
        <v>403</v>
      </c>
      <c r="LV92" t="s">
        <v>403</v>
      </c>
      <c r="LW92" t="s">
        <v>403</v>
      </c>
      <c r="LX92" t="s">
        <v>403</v>
      </c>
      <c r="LY92" t="s">
        <v>403</v>
      </c>
      <c r="LZ92" t="s">
        <v>403</v>
      </c>
      <c r="MA92" t="s">
        <v>403</v>
      </c>
      <c r="MB92" t="s">
        <v>403</v>
      </c>
      <c r="MC92" t="s">
        <v>403</v>
      </c>
      <c r="MD92" t="s">
        <v>403</v>
      </c>
      <c r="ME92" t="s">
        <v>403</v>
      </c>
      <c r="MF92" t="s">
        <v>403</v>
      </c>
      <c r="MG92" t="s">
        <v>403</v>
      </c>
      <c r="MH92" t="s">
        <v>403</v>
      </c>
      <c r="MI92" t="s">
        <v>403</v>
      </c>
      <c r="MJ92" t="s">
        <v>403</v>
      </c>
      <c r="MK92" t="s">
        <v>403</v>
      </c>
      <c r="ML92" t="s">
        <v>403</v>
      </c>
      <c r="MM92" t="s">
        <v>403</v>
      </c>
      <c r="MN92" t="s">
        <v>403</v>
      </c>
      <c r="MO92" t="s">
        <v>403</v>
      </c>
      <c r="MP92" t="s">
        <v>403</v>
      </c>
      <c r="MQ92" t="s">
        <v>403</v>
      </c>
      <c r="MR92" t="s">
        <v>403</v>
      </c>
      <c r="MS92" t="s">
        <v>403</v>
      </c>
      <c r="MT92" t="s">
        <v>403</v>
      </c>
      <c r="MU92" t="s">
        <v>403</v>
      </c>
      <c r="MV92" t="s">
        <v>403</v>
      </c>
      <c r="MW92" t="s">
        <v>403</v>
      </c>
      <c r="MX92" t="s">
        <v>403</v>
      </c>
      <c r="MY92" t="s">
        <v>403</v>
      </c>
      <c r="MZ92" t="s">
        <v>403</v>
      </c>
      <c r="NA92" t="s">
        <v>403</v>
      </c>
      <c r="NB92" t="s">
        <v>403</v>
      </c>
      <c r="NC92" t="s">
        <v>403</v>
      </c>
      <c r="ND92" t="s">
        <v>403</v>
      </c>
      <c r="NE92" t="s">
        <v>403</v>
      </c>
      <c r="NF92" t="s">
        <v>403</v>
      </c>
      <c r="NG92" t="s">
        <v>403</v>
      </c>
      <c r="NH92" t="s">
        <v>403</v>
      </c>
      <c r="NI92" t="s">
        <v>403</v>
      </c>
      <c r="NJ92" t="s">
        <v>403</v>
      </c>
      <c r="NK92" t="s">
        <v>403</v>
      </c>
      <c r="NL92" t="s">
        <v>403</v>
      </c>
      <c r="NM92" t="s">
        <v>403</v>
      </c>
      <c r="NN92" t="s">
        <v>403</v>
      </c>
      <c r="NO92" t="s">
        <v>403</v>
      </c>
      <c r="NP92" t="s">
        <v>403</v>
      </c>
      <c r="NQ92" t="s">
        <v>403</v>
      </c>
      <c r="NR92" t="s">
        <v>403</v>
      </c>
      <c r="NS92" t="s">
        <v>403</v>
      </c>
      <c r="NT92" t="s">
        <v>403</v>
      </c>
      <c r="NU92" t="s">
        <v>403</v>
      </c>
      <c r="NV92" t="s">
        <v>403</v>
      </c>
      <c r="NW92" t="s">
        <v>403</v>
      </c>
      <c r="NX92" t="s">
        <v>403</v>
      </c>
      <c r="NY92" t="s">
        <v>403</v>
      </c>
      <c r="NZ92" t="s">
        <v>403</v>
      </c>
      <c r="OA92" t="s">
        <v>403</v>
      </c>
      <c r="OB92" t="s">
        <v>403</v>
      </c>
      <c r="OC92" t="s">
        <v>403</v>
      </c>
      <c r="OD92" t="s">
        <v>403</v>
      </c>
      <c r="OE92" t="s">
        <v>403</v>
      </c>
      <c r="OF92" t="s">
        <v>403</v>
      </c>
      <c r="OG92" t="s">
        <v>403</v>
      </c>
      <c r="OH92" t="s">
        <v>403</v>
      </c>
      <c r="OI92" t="s">
        <v>403</v>
      </c>
      <c r="OJ92" t="s">
        <v>403</v>
      </c>
      <c r="OK92" t="s">
        <v>403</v>
      </c>
      <c r="OL92" t="s">
        <v>403</v>
      </c>
      <c r="OM92" t="s">
        <v>403</v>
      </c>
      <c r="ON92" t="s">
        <v>403</v>
      </c>
      <c r="OO92" t="s">
        <v>403</v>
      </c>
      <c r="OP92" t="s">
        <v>403</v>
      </c>
      <c r="OQ92" t="s">
        <v>403</v>
      </c>
      <c r="OR92" t="s">
        <v>403</v>
      </c>
      <c r="OS92" t="s">
        <v>403</v>
      </c>
      <c r="OT92" t="s">
        <v>403</v>
      </c>
      <c r="OU92" t="s">
        <v>403</v>
      </c>
      <c r="OV92" t="s">
        <v>403</v>
      </c>
      <c r="OW92" t="s">
        <v>403</v>
      </c>
      <c r="OX92" t="e">
        <v>#N/A</v>
      </c>
      <c r="OY92" t="e">
        <v>#N/A</v>
      </c>
      <c r="OZ92" t="e">
        <v>#N/A</v>
      </c>
      <c r="PA92" t="e">
        <v>#N/A</v>
      </c>
      <c r="PB92" t="e">
        <v>#N/A</v>
      </c>
      <c r="PC92" t="e">
        <v>#N/A</v>
      </c>
      <c r="PD92" t="e">
        <v>#N/A</v>
      </c>
      <c r="PE92" t="e">
        <v>#N/A</v>
      </c>
      <c r="PF92" t="e">
        <v>#N/A</v>
      </c>
      <c r="PG92" t="e">
        <v>#N/A</v>
      </c>
      <c r="PH92" t="e">
        <v>#N/A</v>
      </c>
      <c r="PI92" t="e">
        <v>#N/A</v>
      </c>
      <c r="PJ92" t="s">
        <v>403</v>
      </c>
      <c r="PK92" t="s">
        <v>403</v>
      </c>
      <c r="PL92" t="s">
        <v>403</v>
      </c>
      <c r="PM92" t="s">
        <v>403</v>
      </c>
      <c r="PN92" t="s">
        <v>403</v>
      </c>
      <c r="PO92" t="s">
        <v>403</v>
      </c>
      <c r="PP92" t="s">
        <v>403</v>
      </c>
      <c r="PQ92" t="s">
        <v>403</v>
      </c>
      <c r="PR92" t="s">
        <v>403</v>
      </c>
      <c r="PS92" t="s">
        <v>403</v>
      </c>
      <c r="PT92" t="s">
        <v>403</v>
      </c>
      <c r="PU92" t="s">
        <v>403</v>
      </c>
      <c r="PV92" t="s">
        <v>403</v>
      </c>
      <c r="PW92" t="s">
        <v>403</v>
      </c>
      <c r="PX92" t="s">
        <v>403</v>
      </c>
      <c r="PY92" t="s">
        <v>403</v>
      </c>
      <c r="PZ92" t="s">
        <v>403</v>
      </c>
      <c r="QA92" t="s">
        <v>403</v>
      </c>
      <c r="QB92" t="s">
        <v>403</v>
      </c>
      <c r="QC92" t="s">
        <v>403</v>
      </c>
      <c r="QD92" t="s">
        <v>403</v>
      </c>
      <c r="QE92" t="s">
        <v>403</v>
      </c>
      <c r="QF92" t="s">
        <v>403</v>
      </c>
      <c r="QG92" t="s">
        <v>403</v>
      </c>
      <c r="QH92" t="s">
        <v>403</v>
      </c>
      <c r="QI92" t="s">
        <v>403</v>
      </c>
      <c r="QJ92" t="s">
        <v>403</v>
      </c>
      <c r="QK92" t="s">
        <v>403</v>
      </c>
      <c r="QL92" t="s">
        <v>403</v>
      </c>
      <c r="QM92" t="s">
        <v>403</v>
      </c>
      <c r="QN92" t="s">
        <v>403</v>
      </c>
      <c r="QO92" t="s">
        <v>403</v>
      </c>
      <c r="QP92" t="s">
        <v>403</v>
      </c>
      <c r="QQ92" t="s">
        <v>403</v>
      </c>
      <c r="QR92" t="s">
        <v>403</v>
      </c>
      <c r="QS92" t="s">
        <v>403</v>
      </c>
      <c r="QT92" t="s">
        <v>403</v>
      </c>
      <c r="QU92" t="s">
        <v>403</v>
      </c>
      <c r="QV92" t="s">
        <v>403</v>
      </c>
      <c r="QW92" t="s">
        <v>403</v>
      </c>
      <c r="QX92" t="s">
        <v>403</v>
      </c>
      <c r="QY92" t="s">
        <v>403</v>
      </c>
      <c r="QZ92" t="s">
        <v>403</v>
      </c>
      <c r="RA92" t="s">
        <v>403</v>
      </c>
      <c r="RB92" t="s">
        <v>403</v>
      </c>
      <c r="RC92" t="s">
        <v>403</v>
      </c>
      <c r="RD92" t="s">
        <v>403</v>
      </c>
      <c r="RE92" t="s">
        <v>403</v>
      </c>
      <c r="RF92" t="e">
        <v>#N/A</v>
      </c>
      <c r="RG92" t="e">
        <v>#N/A</v>
      </c>
      <c r="RH92" t="e">
        <v>#N/A</v>
      </c>
      <c r="RI92" t="e">
        <v>#N/A</v>
      </c>
      <c r="RJ92" t="e">
        <v>#N/A</v>
      </c>
      <c r="RK92" t="e">
        <v>#N/A</v>
      </c>
      <c r="RL92" t="e">
        <v>#N/A</v>
      </c>
      <c r="RM92" t="e">
        <v>#N/A</v>
      </c>
      <c r="RN92" t="e">
        <v>#N/A</v>
      </c>
      <c r="RO92" t="e">
        <v>#N/A</v>
      </c>
      <c r="RP92" t="e">
        <v>#N/A</v>
      </c>
      <c r="RQ92" t="e">
        <v>#N/A</v>
      </c>
    </row>
    <row r="93" spans="2:485" x14ac:dyDescent="0.45">
      <c r="B93"/>
      <c r="E93" t="s">
        <v>3356</v>
      </c>
      <c r="F93" t="s">
        <v>3357</v>
      </c>
      <c r="G93" t="s">
        <v>3358</v>
      </c>
      <c r="H93" t="s">
        <v>3359</v>
      </c>
      <c r="I93" t="s">
        <v>3360</v>
      </c>
      <c r="J93" t="s">
        <v>3361</v>
      </c>
      <c r="K93" t="s">
        <v>3362</v>
      </c>
      <c r="L93" t="s">
        <v>3363</v>
      </c>
      <c r="M93" t="s">
        <v>3364</v>
      </c>
      <c r="N93" t="s">
        <v>3365</v>
      </c>
      <c r="O93" t="s">
        <v>3366</v>
      </c>
      <c r="P93" t="s">
        <v>3367</v>
      </c>
      <c r="Q93" t="s">
        <v>3368</v>
      </c>
      <c r="R93" t="s">
        <v>3369</v>
      </c>
      <c r="S93" t="s">
        <v>3370</v>
      </c>
      <c r="T93" t="s">
        <v>3371</v>
      </c>
      <c r="U93" t="s">
        <v>3372</v>
      </c>
      <c r="V93" t="s">
        <v>3373</v>
      </c>
      <c r="W93" t="s">
        <v>3374</v>
      </c>
      <c r="X93" t="s">
        <v>3375</v>
      </c>
      <c r="Y93" t="s">
        <v>3376</v>
      </c>
      <c r="Z93" t="s">
        <v>3377</v>
      </c>
      <c r="AA93" t="s">
        <v>3378</v>
      </c>
      <c r="AB93" t="s">
        <v>3379</v>
      </c>
      <c r="AC93" t="s">
        <v>3380</v>
      </c>
      <c r="AD93" t="s">
        <v>3381</v>
      </c>
      <c r="AE93" t="s">
        <v>3382</v>
      </c>
      <c r="AF93" t="s">
        <v>3383</v>
      </c>
      <c r="AG93" t="s">
        <v>3384</v>
      </c>
      <c r="AH93" t="s">
        <v>3385</v>
      </c>
      <c r="AI93" t="s">
        <v>3386</v>
      </c>
      <c r="AJ93" t="s">
        <v>3387</v>
      </c>
      <c r="AK93" t="s">
        <v>3388</v>
      </c>
      <c r="AL93" t="s">
        <v>3389</v>
      </c>
      <c r="AM93" t="s">
        <v>3390</v>
      </c>
      <c r="AN93" t="s">
        <v>3367</v>
      </c>
      <c r="AO93" t="s">
        <v>3391</v>
      </c>
      <c r="AP93">
        <v>530</v>
      </c>
      <c r="AQ93">
        <v>18.2</v>
      </c>
      <c r="AR93">
        <v>435</v>
      </c>
      <c r="AS93">
        <v>22</v>
      </c>
      <c r="AT93">
        <v>6.4</v>
      </c>
      <c r="AU93">
        <v>23.6</v>
      </c>
      <c r="AV93">
        <v>35.799999999999997</v>
      </c>
      <c r="AW93">
        <v>53.4</v>
      </c>
      <c r="AX93">
        <v>110</v>
      </c>
      <c r="AY93">
        <v>16200</v>
      </c>
      <c r="AZ93">
        <v>22100</v>
      </c>
      <c r="BA93">
        <v>25200</v>
      </c>
      <c r="BB93">
        <v>605</v>
      </c>
      <c r="BC93">
        <v>24.8</v>
      </c>
      <c r="BD93">
        <v>455</v>
      </c>
      <c r="BE93">
        <v>28</v>
      </c>
      <c r="BF93">
        <v>5</v>
      </c>
      <c r="BG93">
        <v>31.6</v>
      </c>
      <c r="BH93">
        <v>37.200000000000003</v>
      </c>
      <c r="BI93">
        <v>42.2</v>
      </c>
      <c r="BJ93">
        <v>175</v>
      </c>
      <c r="BK93">
        <v>16500</v>
      </c>
      <c r="BL93">
        <v>23400</v>
      </c>
      <c r="BM93">
        <v>31100</v>
      </c>
      <c r="BN93">
        <v>575</v>
      </c>
      <c r="BO93">
        <v>30.2</v>
      </c>
      <c r="BP93">
        <v>400</v>
      </c>
      <c r="BQ93">
        <v>29.3</v>
      </c>
      <c r="BR93">
        <v>3.5</v>
      </c>
      <c r="BS93">
        <v>29.9</v>
      </c>
      <c r="BT93">
        <v>34.4</v>
      </c>
      <c r="BU93">
        <v>37</v>
      </c>
      <c r="BV93">
        <v>160</v>
      </c>
      <c r="BW93">
        <v>20900</v>
      </c>
      <c r="BX93">
        <v>28700</v>
      </c>
      <c r="BY93">
        <v>39900</v>
      </c>
      <c r="BZ93">
        <v>435</v>
      </c>
      <c r="CA93">
        <v>43.2</v>
      </c>
      <c r="CB93">
        <v>245</v>
      </c>
      <c r="CC93">
        <v>27</v>
      </c>
      <c r="CD93">
        <v>3.1</v>
      </c>
      <c r="CE93">
        <v>23.9</v>
      </c>
      <c r="CF93">
        <v>25.1</v>
      </c>
      <c r="CG93">
        <v>26.7</v>
      </c>
      <c r="CH93">
        <v>90</v>
      </c>
      <c r="CI93">
        <v>16300</v>
      </c>
      <c r="CJ93">
        <v>31400</v>
      </c>
      <c r="CK93">
        <v>51400</v>
      </c>
      <c r="CL93">
        <v>405</v>
      </c>
      <c r="CM93">
        <v>15.7</v>
      </c>
      <c r="CN93">
        <v>340</v>
      </c>
      <c r="CO93">
        <v>21.7</v>
      </c>
      <c r="CP93">
        <v>7.2</v>
      </c>
      <c r="CQ93">
        <v>24.8</v>
      </c>
      <c r="CR93">
        <v>38.299999999999997</v>
      </c>
      <c r="CS93">
        <v>55.4</v>
      </c>
      <c r="CT93">
        <v>90</v>
      </c>
      <c r="CU93">
        <v>16200</v>
      </c>
      <c r="CV93">
        <v>21600</v>
      </c>
      <c r="CW93">
        <v>24800</v>
      </c>
      <c r="CX93">
        <v>475</v>
      </c>
      <c r="CY93">
        <v>23</v>
      </c>
      <c r="CZ93">
        <v>365</v>
      </c>
      <c r="DA93">
        <v>28.6</v>
      </c>
      <c r="DB93">
        <v>5.4</v>
      </c>
      <c r="DC93">
        <v>32</v>
      </c>
      <c r="DD93">
        <v>37.6</v>
      </c>
      <c r="DE93">
        <v>43</v>
      </c>
      <c r="DF93">
        <v>140</v>
      </c>
      <c r="DG93">
        <v>16200</v>
      </c>
      <c r="DH93">
        <v>23300</v>
      </c>
      <c r="DI93">
        <v>30300</v>
      </c>
      <c r="DJ93">
        <v>435</v>
      </c>
      <c r="DK93">
        <v>29.2</v>
      </c>
      <c r="DL93">
        <v>310</v>
      </c>
      <c r="DM93">
        <v>29.8</v>
      </c>
      <c r="DN93">
        <v>3.7</v>
      </c>
      <c r="DO93">
        <v>30.7</v>
      </c>
      <c r="DP93">
        <v>34.5</v>
      </c>
      <c r="DQ93">
        <v>37.299999999999997</v>
      </c>
      <c r="DR93">
        <v>125</v>
      </c>
      <c r="DS93">
        <v>20300</v>
      </c>
      <c r="DT93">
        <v>27300</v>
      </c>
      <c r="DU93">
        <v>37600</v>
      </c>
      <c r="DV93">
        <v>335</v>
      </c>
      <c r="DW93">
        <v>41.6</v>
      </c>
      <c r="DX93">
        <v>195</v>
      </c>
      <c r="DY93">
        <v>28.2</v>
      </c>
      <c r="DZ93">
        <v>3.1</v>
      </c>
      <c r="EA93">
        <v>24.3</v>
      </c>
      <c r="EB93">
        <v>25.7</v>
      </c>
      <c r="EC93">
        <v>27.1</v>
      </c>
      <c r="ED93">
        <v>70</v>
      </c>
      <c r="EE93">
        <v>15200</v>
      </c>
      <c r="EF93">
        <v>28000</v>
      </c>
      <c r="EG93">
        <v>46400</v>
      </c>
      <c r="EH93">
        <v>125</v>
      </c>
      <c r="EI93">
        <v>26.2</v>
      </c>
      <c r="EJ93">
        <v>90</v>
      </c>
      <c r="EK93">
        <v>23</v>
      </c>
      <c r="EL93">
        <v>3.9</v>
      </c>
      <c r="EM93">
        <v>19.600000000000001</v>
      </c>
      <c r="EN93">
        <v>27.7</v>
      </c>
      <c r="EO93">
        <v>46.9</v>
      </c>
      <c r="EP93">
        <v>20</v>
      </c>
      <c r="EQ93">
        <v>19600</v>
      </c>
      <c r="ER93">
        <v>24500</v>
      </c>
      <c r="ES93">
        <v>27800</v>
      </c>
      <c r="ET93">
        <v>130</v>
      </c>
      <c r="EU93">
        <v>31.3</v>
      </c>
      <c r="EV93">
        <v>90</v>
      </c>
      <c r="EW93">
        <v>25.9</v>
      </c>
      <c r="EX93">
        <v>3.3</v>
      </c>
      <c r="EY93">
        <v>29.9</v>
      </c>
      <c r="EZ93">
        <v>35.6</v>
      </c>
      <c r="FA93">
        <v>39.5</v>
      </c>
      <c r="FB93">
        <v>35</v>
      </c>
      <c r="FC93">
        <v>18600</v>
      </c>
      <c r="FD93">
        <v>23900</v>
      </c>
      <c r="FE93">
        <v>37900</v>
      </c>
      <c r="FF93">
        <v>140</v>
      </c>
      <c r="FG93">
        <v>33.4</v>
      </c>
      <c r="FH93">
        <v>95</v>
      </c>
      <c r="FI93">
        <v>27.7</v>
      </c>
      <c r="FJ93">
        <v>2.6</v>
      </c>
      <c r="FK93">
        <v>27.5</v>
      </c>
      <c r="FL93">
        <v>34.299999999999997</v>
      </c>
      <c r="FM93">
        <v>36.299999999999997</v>
      </c>
      <c r="FN93">
        <v>35</v>
      </c>
      <c r="FO93">
        <v>24300</v>
      </c>
      <c r="FP93">
        <v>34300</v>
      </c>
      <c r="FQ93">
        <v>49600</v>
      </c>
      <c r="FR93">
        <v>100</v>
      </c>
      <c r="FS93">
        <v>48.6</v>
      </c>
      <c r="FT93">
        <v>50</v>
      </c>
      <c r="FU93">
        <v>22.9</v>
      </c>
      <c r="FV93">
        <v>2.9</v>
      </c>
      <c r="FW93">
        <v>22.7</v>
      </c>
      <c r="FX93">
        <v>23.2</v>
      </c>
      <c r="FY93">
        <v>25.5</v>
      </c>
      <c r="FZ93">
        <v>20</v>
      </c>
      <c r="GA93">
        <v>29800</v>
      </c>
      <c r="GB93">
        <v>36500</v>
      </c>
      <c r="GC93">
        <v>99600</v>
      </c>
      <c r="GD93">
        <v>560</v>
      </c>
      <c r="GE93">
        <v>20</v>
      </c>
      <c r="GF93">
        <v>450</v>
      </c>
      <c r="GG93">
        <v>20.2</v>
      </c>
      <c r="GH93">
        <v>8.5</v>
      </c>
      <c r="GI93">
        <v>21.4</v>
      </c>
      <c r="GJ93">
        <v>32.1</v>
      </c>
      <c r="GK93">
        <v>51.3</v>
      </c>
      <c r="GL93">
        <v>110</v>
      </c>
      <c r="GM93">
        <v>13900</v>
      </c>
      <c r="GN93">
        <v>20400</v>
      </c>
      <c r="GO93">
        <v>25300</v>
      </c>
      <c r="GP93">
        <v>570</v>
      </c>
      <c r="GQ93">
        <v>27.1</v>
      </c>
      <c r="GR93">
        <v>415</v>
      </c>
      <c r="GS93">
        <v>26.6</v>
      </c>
      <c r="GT93">
        <v>4.5999999999999996</v>
      </c>
      <c r="GU93">
        <v>31.4</v>
      </c>
      <c r="GV93">
        <v>37.700000000000003</v>
      </c>
      <c r="GW93">
        <v>41.7</v>
      </c>
      <c r="GX93">
        <v>160</v>
      </c>
      <c r="GY93">
        <v>15000</v>
      </c>
      <c r="GZ93">
        <v>22600</v>
      </c>
      <c r="HA93">
        <v>30500</v>
      </c>
      <c r="HB93">
        <v>500</v>
      </c>
      <c r="HC93">
        <v>30.3</v>
      </c>
      <c r="HD93">
        <v>350</v>
      </c>
      <c r="HE93">
        <v>25.9</v>
      </c>
      <c r="HF93">
        <v>4.3</v>
      </c>
      <c r="HG93">
        <v>32.700000000000003</v>
      </c>
      <c r="HH93">
        <v>37.799999999999997</v>
      </c>
      <c r="HI93">
        <v>39.6</v>
      </c>
      <c r="HJ93">
        <v>150</v>
      </c>
      <c r="HK93">
        <v>20700</v>
      </c>
      <c r="HL93">
        <v>28400</v>
      </c>
      <c r="HM93">
        <v>36800</v>
      </c>
      <c r="HN93">
        <v>410</v>
      </c>
      <c r="HO93">
        <v>43.6</v>
      </c>
      <c r="HP93">
        <v>230</v>
      </c>
      <c r="HQ93">
        <v>27.2</v>
      </c>
      <c r="HR93">
        <v>2.2999999999999998</v>
      </c>
      <c r="HS93">
        <v>22.9</v>
      </c>
      <c r="HT93">
        <v>26</v>
      </c>
      <c r="HU93">
        <v>27</v>
      </c>
      <c r="HV93">
        <v>80</v>
      </c>
      <c r="HW93">
        <v>20400</v>
      </c>
      <c r="HX93">
        <v>30400</v>
      </c>
      <c r="HY93">
        <v>42600</v>
      </c>
      <c r="HZ93">
        <v>430</v>
      </c>
      <c r="IA93">
        <v>19.399999999999999</v>
      </c>
      <c r="IB93">
        <v>350</v>
      </c>
      <c r="IC93">
        <v>21.1</v>
      </c>
      <c r="ID93">
        <v>9</v>
      </c>
      <c r="IE93">
        <v>21.1</v>
      </c>
      <c r="IF93">
        <v>32.700000000000003</v>
      </c>
      <c r="IG93">
        <v>50.6</v>
      </c>
      <c r="IH93">
        <v>85</v>
      </c>
      <c r="II93">
        <v>13700</v>
      </c>
      <c r="IJ93">
        <v>19900</v>
      </c>
      <c r="IK93">
        <v>24800</v>
      </c>
      <c r="IL93">
        <v>425</v>
      </c>
      <c r="IM93">
        <v>26.4</v>
      </c>
      <c r="IN93">
        <v>310</v>
      </c>
      <c r="IO93">
        <v>27.1</v>
      </c>
      <c r="IP93">
        <v>4.5</v>
      </c>
      <c r="IQ93">
        <v>32.1</v>
      </c>
      <c r="IR93">
        <v>38.700000000000003</v>
      </c>
      <c r="IS93">
        <v>42</v>
      </c>
      <c r="IT93">
        <v>125</v>
      </c>
      <c r="IU93">
        <v>15300</v>
      </c>
      <c r="IV93">
        <v>22600</v>
      </c>
      <c r="IW93">
        <v>30000</v>
      </c>
      <c r="IX93">
        <v>395</v>
      </c>
      <c r="IY93">
        <v>29</v>
      </c>
      <c r="IZ93">
        <v>280</v>
      </c>
      <c r="JA93">
        <v>26</v>
      </c>
      <c r="JB93">
        <v>3.7</v>
      </c>
      <c r="JC93">
        <v>34</v>
      </c>
      <c r="JD93">
        <v>39.6</v>
      </c>
      <c r="JE93">
        <v>41.3</v>
      </c>
      <c r="JF93">
        <v>125</v>
      </c>
      <c r="JG93">
        <v>20000</v>
      </c>
      <c r="JH93">
        <v>27900</v>
      </c>
      <c r="JI93">
        <v>34900</v>
      </c>
      <c r="JJ93">
        <v>300</v>
      </c>
      <c r="JK93">
        <v>41.1</v>
      </c>
      <c r="JL93">
        <v>175</v>
      </c>
      <c r="JM93">
        <v>28.3</v>
      </c>
      <c r="JN93">
        <v>1.8</v>
      </c>
      <c r="JO93">
        <v>24.9</v>
      </c>
      <c r="JP93">
        <v>27.6</v>
      </c>
      <c r="JQ93">
        <v>28.8</v>
      </c>
      <c r="JR93">
        <v>65</v>
      </c>
      <c r="JS93">
        <v>22300</v>
      </c>
      <c r="JT93">
        <v>29900</v>
      </c>
      <c r="JU93">
        <v>39700</v>
      </c>
      <c r="JV93">
        <v>130</v>
      </c>
      <c r="JW93">
        <v>22</v>
      </c>
      <c r="JX93">
        <v>100</v>
      </c>
      <c r="JY93">
        <v>17.3</v>
      </c>
      <c r="JZ93">
        <v>6.8</v>
      </c>
      <c r="KA93">
        <v>22.4</v>
      </c>
      <c r="KB93">
        <v>30.2</v>
      </c>
      <c r="KC93">
        <v>53.8</v>
      </c>
      <c r="KD93">
        <v>25</v>
      </c>
      <c r="KE93">
        <v>17700</v>
      </c>
      <c r="KF93">
        <v>21900</v>
      </c>
      <c r="KG93">
        <v>27200</v>
      </c>
      <c r="KH93">
        <v>145</v>
      </c>
      <c r="KI93">
        <v>29</v>
      </c>
      <c r="KJ93">
        <v>105</v>
      </c>
      <c r="KK93">
        <v>25.2</v>
      </c>
      <c r="KL93">
        <v>5.0999999999999996</v>
      </c>
      <c r="KM93">
        <v>29.5</v>
      </c>
      <c r="KN93">
        <v>34.799999999999997</v>
      </c>
      <c r="KO93">
        <v>40.700000000000003</v>
      </c>
      <c r="KP93">
        <v>35</v>
      </c>
      <c r="KQ93">
        <v>12500</v>
      </c>
      <c r="KR93">
        <v>23700</v>
      </c>
      <c r="KS93">
        <v>34000</v>
      </c>
      <c r="KT93">
        <v>105</v>
      </c>
      <c r="KU93">
        <v>35</v>
      </c>
      <c r="KV93">
        <v>70</v>
      </c>
      <c r="KW93">
        <v>25.7</v>
      </c>
      <c r="KX93">
        <v>6.2</v>
      </c>
      <c r="KY93">
        <v>27.6</v>
      </c>
      <c r="KZ93">
        <v>30.7</v>
      </c>
      <c r="LA93">
        <v>33.1</v>
      </c>
      <c r="LB93">
        <v>25</v>
      </c>
      <c r="LC93">
        <v>24000</v>
      </c>
      <c r="LD93">
        <v>30300</v>
      </c>
      <c r="LE93">
        <v>46000</v>
      </c>
      <c r="LF93">
        <v>110</v>
      </c>
      <c r="LG93">
        <v>50.1</v>
      </c>
      <c r="LH93">
        <v>55</v>
      </c>
      <c r="LI93">
        <v>24.2</v>
      </c>
      <c r="LJ93">
        <v>3.6</v>
      </c>
      <c r="LK93">
        <v>17.600000000000001</v>
      </c>
      <c r="LL93">
        <v>21.7</v>
      </c>
      <c r="LM93">
        <v>22.1</v>
      </c>
      <c r="LN93">
        <v>20</v>
      </c>
      <c r="LO93">
        <v>14000</v>
      </c>
      <c r="LP93">
        <v>35000</v>
      </c>
      <c r="LQ93">
        <v>54400</v>
      </c>
      <c r="LR93">
        <v>605</v>
      </c>
      <c r="LS93">
        <v>19.3</v>
      </c>
      <c r="LT93">
        <v>485</v>
      </c>
      <c r="LU93">
        <v>19.100000000000001</v>
      </c>
      <c r="LV93">
        <v>7.5</v>
      </c>
      <c r="LW93">
        <v>21.1</v>
      </c>
      <c r="LX93">
        <v>33.700000000000003</v>
      </c>
      <c r="LY93">
        <v>54.1</v>
      </c>
      <c r="LZ93">
        <v>110</v>
      </c>
      <c r="MA93">
        <v>14500</v>
      </c>
      <c r="MB93">
        <v>20300</v>
      </c>
      <c r="MC93">
        <v>23700</v>
      </c>
      <c r="MD93">
        <v>605</v>
      </c>
      <c r="ME93">
        <v>19.3</v>
      </c>
      <c r="MF93">
        <v>485</v>
      </c>
      <c r="MG93">
        <v>19.100000000000001</v>
      </c>
      <c r="MH93">
        <v>7.5</v>
      </c>
      <c r="MI93">
        <v>21.1</v>
      </c>
      <c r="MJ93">
        <v>33.700000000000003</v>
      </c>
      <c r="MK93">
        <v>54.1</v>
      </c>
      <c r="ML93">
        <v>110</v>
      </c>
      <c r="MM93">
        <v>14500</v>
      </c>
      <c r="MN93">
        <v>20300</v>
      </c>
      <c r="MO93">
        <v>23700</v>
      </c>
      <c r="MP93">
        <v>575</v>
      </c>
      <c r="MQ93">
        <v>29.4</v>
      </c>
      <c r="MR93">
        <v>405</v>
      </c>
      <c r="MS93">
        <v>26.5</v>
      </c>
      <c r="MT93">
        <v>5.2</v>
      </c>
      <c r="MU93">
        <v>28.3</v>
      </c>
      <c r="MV93">
        <v>34.9</v>
      </c>
      <c r="MW93">
        <v>38.9</v>
      </c>
      <c r="MX93">
        <v>150</v>
      </c>
      <c r="MY93">
        <v>17300</v>
      </c>
      <c r="MZ93">
        <v>23900</v>
      </c>
      <c r="NA93">
        <v>31100</v>
      </c>
      <c r="NB93">
        <v>530</v>
      </c>
      <c r="NC93">
        <v>30.5</v>
      </c>
      <c r="ND93">
        <v>370</v>
      </c>
      <c r="NE93">
        <v>29.3</v>
      </c>
      <c r="NF93">
        <v>3</v>
      </c>
      <c r="NG93">
        <v>28.5</v>
      </c>
      <c r="NH93">
        <v>34.9</v>
      </c>
      <c r="NI93">
        <v>37.200000000000003</v>
      </c>
      <c r="NJ93">
        <v>135</v>
      </c>
      <c r="NK93">
        <v>22200</v>
      </c>
      <c r="NL93">
        <v>30800</v>
      </c>
      <c r="NM93">
        <v>38600</v>
      </c>
      <c r="NN93">
        <v>490</v>
      </c>
      <c r="NO93">
        <v>43.8</v>
      </c>
      <c r="NP93">
        <v>275</v>
      </c>
      <c r="NQ93">
        <v>29.3</v>
      </c>
      <c r="NR93">
        <v>1.9</v>
      </c>
      <c r="NS93">
        <v>23</v>
      </c>
      <c r="NT93">
        <v>23.9</v>
      </c>
      <c r="NU93">
        <v>25</v>
      </c>
      <c r="NV93">
        <v>95</v>
      </c>
      <c r="NW93">
        <v>21300</v>
      </c>
      <c r="NX93">
        <v>32700</v>
      </c>
      <c r="NY93">
        <v>39900</v>
      </c>
      <c r="NZ93">
        <v>475</v>
      </c>
      <c r="OA93">
        <v>17.7</v>
      </c>
      <c r="OB93">
        <v>390</v>
      </c>
      <c r="OC93">
        <v>19.5</v>
      </c>
      <c r="OD93">
        <v>7.6</v>
      </c>
      <c r="OE93">
        <v>21.8</v>
      </c>
      <c r="OF93">
        <v>35.200000000000003</v>
      </c>
      <c r="OG93">
        <v>55.2</v>
      </c>
      <c r="OH93">
        <v>90</v>
      </c>
      <c r="OI93">
        <v>14600</v>
      </c>
      <c r="OJ93">
        <v>20600</v>
      </c>
      <c r="OK93">
        <v>23200</v>
      </c>
      <c r="OL93">
        <v>435</v>
      </c>
      <c r="OM93">
        <v>28.5</v>
      </c>
      <c r="ON93">
        <v>310</v>
      </c>
      <c r="OO93">
        <v>27.3</v>
      </c>
      <c r="OP93">
        <v>5.7</v>
      </c>
      <c r="OQ93">
        <v>28.1</v>
      </c>
      <c r="OR93">
        <v>34.299999999999997</v>
      </c>
      <c r="OS93">
        <v>38.6</v>
      </c>
      <c r="OT93">
        <v>115</v>
      </c>
      <c r="OU93">
        <v>17200</v>
      </c>
      <c r="OV93">
        <v>23000</v>
      </c>
      <c r="OW93">
        <v>28700</v>
      </c>
      <c r="OX93">
        <v>405</v>
      </c>
      <c r="OY93">
        <v>28.9</v>
      </c>
      <c r="OZ93">
        <v>285</v>
      </c>
      <c r="PA93">
        <v>31.5</v>
      </c>
      <c r="PB93">
        <v>2.8</v>
      </c>
      <c r="PC93">
        <v>28</v>
      </c>
      <c r="PD93">
        <v>34.4</v>
      </c>
      <c r="PE93">
        <v>36.700000000000003</v>
      </c>
      <c r="PF93">
        <v>100</v>
      </c>
      <c r="PG93">
        <v>20700</v>
      </c>
      <c r="PH93">
        <v>29900</v>
      </c>
      <c r="PI93">
        <v>37500</v>
      </c>
      <c r="PJ93">
        <v>365</v>
      </c>
      <c r="PK93">
        <v>44.1</v>
      </c>
      <c r="PL93">
        <v>205</v>
      </c>
      <c r="PM93">
        <v>28.5</v>
      </c>
      <c r="PN93">
        <v>1.4</v>
      </c>
      <c r="PO93">
        <v>23.8</v>
      </c>
      <c r="PP93">
        <v>24.9</v>
      </c>
      <c r="PQ93">
        <v>26</v>
      </c>
      <c r="PR93">
        <v>70</v>
      </c>
      <c r="PS93">
        <v>18800</v>
      </c>
      <c r="PT93">
        <v>30900</v>
      </c>
      <c r="PU93">
        <v>39000</v>
      </c>
      <c r="PV93">
        <v>130</v>
      </c>
      <c r="PW93">
        <v>25.4</v>
      </c>
      <c r="PX93">
        <v>95</v>
      </c>
      <c r="PY93">
        <v>17.399999999999999</v>
      </c>
      <c r="PZ93">
        <v>7</v>
      </c>
      <c r="QA93">
        <v>18.5</v>
      </c>
      <c r="QB93">
        <v>28.2</v>
      </c>
      <c r="QC93">
        <v>50.2</v>
      </c>
      <c r="QD93">
        <v>20</v>
      </c>
      <c r="QE93">
        <v>12900</v>
      </c>
      <c r="QF93">
        <v>18000</v>
      </c>
      <c r="QG93">
        <v>25800</v>
      </c>
      <c r="QH93">
        <v>140</v>
      </c>
      <c r="QI93">
        <v>32.200000000000003</v>
      </c>
      <c r="QJ93">
        <v>95</v>
      </c>
      <c r="QK93">
        <v>24</v>
      </c>
      <c r="QL93">
        <v>3.7</v>
      </c>
      <c r="QM93">
        <v>29</v>
      </c>
      <c r="QN93">
        <v>36.5</v>
      </c>
      <c r="QO93">
        <v>40</v>
      </c>
      <c r="QP93">
        <v>35</v>
      </c>
      <c r="QQ93">
        <v>20100</v>
      </c>
      <c r="QR93">
        <v>27800</v>
      </c>
      <c r="QS93">
        <v>34800</v>
      </c>
      <c r="QT93">
        <v>140</v>
      </c>
      <c r="QU93">
        <v>33.4</v>
      </c>
      <c r="QV93">
        <v>95</v>
      </c>
      <c r="QW93">
        <v>27.7</v>
      </c>
      <c r="QX93">
        <v>2.6</v>
      </c>
      <c r="QY93">
        <v>27.5</v>
      </c>
      <c r="QZ93">
        <v>34.299999999999997</v>
      </c>
      <c r="RA93">
        <v>36.299999999999997</v>
      </c>
      <c r="RB93">
        <v>35</v>
      </c>
      <c r="RC93">
        <v>24300</v>
      </c>
      <c r="RD93">
        <v>34300</v>
      </c>
      <c r="RE93">
        <v>49600</v>
      </c>
      <c r="RF93">
        <v>120</v>
      </c>
      <c r="RG93">
        <v>43</v>
      </c>
      <c r="RH93">
        <v>70</v>
      </c>
      <c r="RI93">
        <v>31.7</v>
      </c>
      <c r="RJ93">
        <v>3.3</v>
      </c>
      <c r="RK93">
        <v>20.5</v>
      </c>
      <c r="RL93">
        <v>20.9</v>
      </c>
      <c r="RM93">
        <v>22.1</v>
      </c>
      <c r="RN93">
        <v>25</v>
      </c>
      <c r="RO93">
        <v>27700</v>
      </c>
      <c r="RP93">
        <v>40700</v>
      </c>
      <c r="RQ93">
        <v>83200</v>
      </c>
    </row>
    <row r="94" spans="2:485" x14ac:dyDescent="0.45">
      <c r="B94"/>
      <c r="E94" t="s">
        <v>3392</v>
      </c>
      <c r="F94" t="s">
        <v>3393</v>
      </c>
      <c r="G94" t="s">
        <v>3394</v>
      </c>
      <c r="H94" t="s">
        <v>3395</v>
      </c>
      <c r="I94" t="s">
        <v>3396</v>
      </c>
      <c r="J94" t="s">
        <v>3397</v>
      </c>
      <c r="K94" t="s">
        <v>3398</v>
      </c>
      <c r="L94" t="s">
        <v>3399</v>
      </c>
      <c r="M94" t="s">
        <v>3400</v>
      </c>
      <c r="N94" t="s">
        <v>3401</v>
      </c>
      <c r="O94" t="s">
        <v>3402</v>
      </c>
      <c r="P94" t="s">
        <v>3403</v>
      </c>
      <c r="Q94" t="s">
        <v>3404</v>
      </c>
      <c r="R94" t="s">
        <v>3405</v>
      </c>
      <c r="S94" t="s">
        <v>3406</v>
      </c>
      <c r="T94" t="s">
        <v>3407</v>
      </c>
      <c r="U94" t="s">
        <v>3408</v>
      </c>
      <c r="V94" t="s">
        <v>3409</v>
      </c>
      <c r="W94" t="s">
        <v>3410</v>
      </c>
      <c r="X94" t="s">
        <v>3411</v>
      </c>
      <c r="Y94" t="s">
        <v>3412</v>
      </c>
      <c r="Z94" t="s">
        <v>3413</v>
      </c>
      <c r="AA94" t="s">
        <v>3414</v>
      </c>
      <c r="AB94" t="s">
        <v>3415</v>
      </c>
      <c r="AC94" t="s">
        <v>3416</v>
      </c>
      <c r="AD94" t="s">
        <v>3417</v>
      </c>
      <c r="AE94" t="s">
        <v>3418</v>
      </c>
      <c r="AF94" t="s">
        <v>3419</v>
      </c>
      <c r="AG94" t="s">
        <v>3420</v>
      </c>
      <c r="AH94" t="s">
        <v>3421</v>
      </c>
      <c r="AI94" t="s">
        <v>3422</v>
      </c>
      <c r="AJ94" t="s">
        <v>3423</v>
      </c>
      <c r="AK94" t="s">
        <v>3424</v>
      </c>
      <c r="AL94" t="s">
        <v>3425</v>
      </c>
      <c r="AM94" t="s">
        <v>3426</v>
      </c>
      <c r="AN94" t="s">
        <v>3403</v>
      </c>
      <c r="AO94" t="s">
        <v>3427</v>
      </c>
      <c r="AP94" t="s">
        <v>403</v>
      </c>
      <c r="AQ94" t="s">
        <v>403</v>
      </c>
      <c r="AR94" t="s">
        <v>403</v>
      </c>
      <c r="AS94" t="s">
        <v>403</v>
      </c>
      <c r="AT94" t="s">
        <v>403</v>
      </c>
      <c r="AU94" t="s">
        <v>403</v>
      </c>
      <c r="AV94" t="s">
        <v>403</v>
      </c>
      <c r="AW94" t="s">
        <v>403</v>
      </c>
      <c r="AX94">
        <v>4005</v>
      </c>
      <c r="AY94">
        <v>13900</v>
      </c>
      <c r="AZ94">
        <v>19700</v>
      </c>
      <c r="BA94">
        <v>24600</v>
      </c>
      <c r="BB94" t="s">
        <v>403</v>
      </c>
      <c r="BC94" t="s">
        <v>403</v>
      </c>
      <c r="BD94" t="s">
        <v>403</v>
      </c>
      <c r="BE94" t="s">
        <v>403</v>
      </c>
      <c r="BF94" t="s">
        <v>403</v>
      </c>
      <c r="BG94" t="s">
        <v>403</v>
      </c>
      <c r="BH94" t="s">
        <v>403</v>
      </c>
      <c r="BI94" t="s">
        <v>403</v>
      </c>
      <c r="BJ94">
        <v>4730</v>
      </c>
      <c r="BK94">
        <v>19100</v>
      </c>
      <c r="BL94">
        <v>24300</v>
      </c>
      <c r="BM94">
        <v>30400</v>
      </c>
      <c r="BN94" t="s">
        <v>403</v>
      </c>
      <c r="BO94" t="s">
        <v>403</v>
      </c>
      <c r="BP94" t="s">
        <v>403</v>
      </c>
      <c r="BQ94" t="s">
        <v>403</v>
      </c>
      <c r="BR94" t="s">
        <v>403</v>
      </c>
      <c r="BS94" t="s">
        <v>403</v>
      </c>
      <c r="BT94" t="s">
        <v>403</v>
      </c>
      <c r="BU94" t="s">
        <v>403</v>
      </c>
      <c r="BV94">
        <v>4615</v>
      </c>
      <c r="BW94">
        <v>20700</v>
      </c>
      <c r="BX94">
        <v>27500</v>
      </c>
      <c r="BY94">
        <v>36200</v>
      </c>
      <c r="BZ94" t="s">
        <v>403</v>
      </c>
      <c r="CA94" t="s">
        <v>403</v>
      </c>
      <c r="CB94" t="s">
        <v>403</v>
      </c>
      <c r="CC94" t="s">
        <v>403</v>
      </c>
      <c r="CD94" t="s">
        <v>403</v>
      </c>
      <c r="CE94" t="s">
        <v>403</v>
      </c>
      <c r="CF94" t="s">
        <v>403</v>
      </c>
      <c r="CG94" t="s">
        <v>403</v>
      </c>
      <c r="CH94">
        <v>4330</v>
      </c>
      <c r="CI94">
        <v>20000</v>
      </c>
      <c r="CJ94">
        <v>31800</v>
      </c>
      <c r="CK94">
        <v>44700</v>
      </c>
      <c r="CL94" t="s">
        <v>403</v>
      </c>
      <c r="CM94" t="s">
        <v>403</v>
      </c>
      <c r="CN94" t="s">
        <v>403</v>
      </c>
      <c r="CO94" t="s">
        <v>403</v>
      </c>
      <c r="CP94" t="s">
        <v>403</v>
      </c>
      <c r="CQ94" t="s">
        <v>403</v>
      </c>
      <c r="CR94" t="s">
        <v>403</v>
      </c>
      <c r="CS94" t="s">
        <v>403</v>
      </c>
      <c r="CT94">
        <v>2795</v>
      </c>
      <c r="CU94">
        <v>13600</v>
      </c>
      <c r="CV94">
        <v>19300</v>
      </c>
      <c r="CW94">
        <v>24000</v>
      </c>
      <c r="CX94" t="s">
        <v>403</v>
      </c>
      <c r="CY94" t="s">
        <v>403</v>
      </c>
      <c r="CZ94" t="s">
        <v>403</v>
      </c>
      <c r="DA94" t="s">
        <v>403</v>
      </c>
      <c r="DB94" t="s">
        <v>403</v>
      </c>
      <c r="DC94" t="s">
        <v>403</v>
      </c>
      <c r="DD94" t="s">
        <v>403</v>
      </c>
      <c r="DE94" t="s">
        <v>403</v>
      </c>
      <c r="DF94">
        <v>3285</v>
      </c>
      <c r="DG94">
        <v>19100</v>
      </c>
      <c r="DH94">
        <v>24000</v>
      </c>
      <c r="DI94">
        <v>29200</v>
      </c>
      <c r="DJ94" t="s">
        <v>403</v>
      </c>
      <c r="DK94" t="s">
        <v>403</v>
      </c>
      <c r="DL94" t="s">
        <v>403</v>
      </c>
      <c r="DM94" t="s">
        <v>403</v>
      </c>
      <c r="DN94" t="s">
        <v>403</v>
      </c>
      <c r="DO94" t="s">
        <v>403</v>
      </c>
      <c r="DP94" t="s">
        <v>403</v>
      </c>
      <c r="DQ94" t="s">
        <v>403</v>
      </c>
      <c r="DR94">
        <v>3180</v>
      </c>
      <c r="DS94">
        <v>20400</v>
      </c>
      <c r="DT94">
        <v>27000</v>
      </c>
      <c r="DU94">
        <v>34200</v>
      </c>
      <c r="DV94" t="s">
        <v>403</v>
      </c>
      <c r="DW94" t="s">
        <v>403</v>
      </c>
      <c r="DX94" t="s">
        <v>403</v>
      </c>
      <c r="DY94" t="s">
        <v>403</v>
      </c>
      <c r="DZ94" t="s">
        <v>403</v>
      </c>
      <c r="EA94" t="s">
        <v>403</v>
      </c>
      <c r="EB94" t="s">
        <v>403</v>
      </c>
      <c r="EC94" t="s">
        <v>403</v>
      </c>
      <c r="ED94">
        <v>3040</v>
      </c>
      <c r="EE94">
        <v>18200</v>
      </c>
      <c r="EF94">
        <v>29800</v>
      </c>
      <c r="EG94">
        <v>41600</v>
      </c>
      <c r="EH94" t="s">
        <v>403</v>
      </c>
      <c r="EI94" t="s">
        <v>403</v>
      </c>
      <c r="EJ94" t="s">
        <v>403</v>
      </c>
      <c r="EK94" t="s">
        <v>403</v>
      </c>
      <c r="EL94" t="s">
        <v>403</v>
      </c>
      <c r="EM94" t="s">
        <v>403</v>
      </c>
      <c r="EN94" t="s">
        <v>403</v>
      </c>
      <c r="EO94" t="s">
        <v>403</v>
      </c>
      <c r="EP94">
        <v>1210</v>
      </c>
      <c r="EQ94">
        <v>14500</v>
      </c>
      <c r="ER94">
        <v>20600</v>
      </c>
      <c r="ES94">
        <v>26300</v>
      </c>
      <c r="ET94" t="s">
        <v>403</v>
      </c>
      <c r="EU94" t="s">
        <v>403</v>
      </c>
      <c r="EV94" t="s">
        <v>403</v>
      </c>
      <c r="EW94" t="s">
        <v>403</v>
      </c>
      <c r="EX94" t="s">
        <v>403</v>
      </c>
      <c r="EY94" t="s">
        <v>403</v>
      </c>
      <c r="EZ94" t="s">
        <v>403</v>
      </c>
      <c r="FA94" t="s">
        <v>403</v>
      </c>
      <c r="FB94">
        <v>1445</v>
      </c>
      <c r="FC94">
        <v>19100</v>
      </c>
      <c r="FD94">
        <v>25200</v>
      </c>
      <c r="FE94">
        <v>32700</v>
      </c>
      <c r="FF94" t="s">
        <v>403</v>
      </c>
      <c r="FG94" t="s">
        <v>403</v>
      </c>
      <c r="FH94" t="s">
        <v>403</v>
      </c>
      <c r="FI94" t="s">
        <v>403</v>
      </c>
      <c r="FJ94" t="s">
        <v>403</v>
      </c>
      <c r="FK94" t="s">
        <v>403</v>
      </c>
      <c r="FL94" t="s">
        <v>403</v>
      </c>
      <c r="FM94" t="s">
        <v>403</v>
      </c>
      <c r="FN94">
        <v>1440</v>
      </c>
      <c r="FO94">
        <v>21500</v>
      </c>
      <c r="FP94">
        <v>29600</v>
      </c>
      <c r="FQ94">
        <v>41500</v>
      </c>
      <c r="FR94" t="s">
        <v>403</v>
      </c>
      <c r="FS94" t="s">
        <v>403</v>
      </c>
      <c r="FT94" t="s">
        <v>403</v>
      </c>
      <c r="FU94" t="s">
        <v>403</v>
      </c>
      <c r="FV94" t="s">
        <v>403</v>
      </c>
      <c r="FW94" t="s">
        <v>403</v>
      </c>
      <c r="FX94" t="s">
        <v>403</v>
      </c>
      <c r="FY94" t="s">
        <v>403</v>
      </c>
      <c r="FZ94">
        <v>1295</v>
      </c>
      <c r="GA94">
        <v>24600</v>
      </c>
      <c r="GB94">
        <v>36200</v>
      </c>
      <c r="GC94">
        <v>55500</v>
      </c>
      <c r="GD94" t="s">
        <v>403</v>
      </c>
      <c r="GE94" t="s">
        <v>403</v>
      </c>
      <c r="GF94" t="s">
        <v>403</v>
      </c>
      <c r="GG94" t="s">
        <v>403</v>
      </c>
      <c r="GH94" t="s">
        <v>403</v>
      </c>
      <c r="GI94" t="s">
        <v>403</v>
      </c>
      <c r="GJ94" t="s">
        <v>403</v>
      </c>
      <c r="GK94" t="s">
        <v>403</v>
      </c>
      <c r="GL94">
        <v>4110</v>
      </c>
      <c r="GM94">
        <v>13900</v>
      </c>
      <c r="GN94">
        <v>19300</v>
      </c>
      <c r="GO94">
        <v>24500</v>
      </c>
      <c r="GP94" t="s">
        <v>403</v>
      </c>
      <c r="GQ94" t="s">
        <v>403</v>
      </c>
      <c r="GR94" t="s">
        <v>403</v>
      </c>
      <c r="GS94" t="s">
        <v>403</v>
      </c>
      <c r="GT94" t="s">
        <v>403</v>
      </c>
      <c r="GU94" t="s">
        <v>403</v>
      </c>
      <c r="GV94" t="s">
        <v>403</v>
      </c>
      <c r="GW94" t="s">
        <v>403</v>
      </c>
      <c r="GX94">
        <v>4740</v>
      </c>
      <c r="GY94">
        <v>18600</v>
      </c>
      <c r="GZ94">
        <v>24000</v>
      </c>
      <c r="HA94">
        <v>30000</v>
      </c>
      <c r="HB94" t="s">
        <v>403</v>
      </c>
      <c r="HC94" t="s">
        <v>403</v>
      </c>
      <c r="HD94" t="s">
        <v>403</v>
      </c>
      <c r="HE94" t="s">
        <v>403</v>
      </c>
      <c r="HF94" t="s">
        <v>403</v>
      </c>
      <c r="HG94" t="s">
        <v>403</v>
      </c>
      <c r="HH94" t="s">
        <v>403</v>
      </c>
      <c r="HI94" t="s">
        <v>403</v>
      </c>
      <c r="HJ94">
        <v>4345</v>
      </c>
      <c r="HK94">
        <v>20600</v>
      </c>
      <c r="HL94">
        <v>27400</v>
      </c>
      <c r="HM94">
        <v>36100</v>
      </c>
      <c r="HN94" t="s">
        <v>403</v>
      </c>
      <c r="HO94" t="s">
        <v>403</v>
      </c>
      <c r="HP94" t="s">
        <v>403</v>
      </c>
      <c r="HQ94" t="s">
        <v>403</v>
      </c>
      <c r="HR94" t="s">
        <v>403</v>
      </c>
      <c r="HS94" t="s">
        <v>403</v>
      </c>
      <c r="HT94" t="s">
        <v>403</v>
      </c>
      <c r="HU94" t="s">
        <v>403</v>
      </c>
      <c r="HV94">
        <v>4325</v>
      </c>
      <c r="HW94">
        <v>19400</v>
      </c>
      <c r="HX94">
        <v>30700</v>
      </c>
      <c r="HY94">
        <v>44400</v>
      </c>
      <c r="HZ94" t="s">
        <v>403</v>
      </c>
      <c r="IA94" t="s">
        <v>403</v>
      </c>
      <c r="IB94" t="s">
        <v>403</v>
      </c>
      <c r="IC94" t="s">
        <v>403</v>
      </c>
      <c r="ID94" t="s">
        <v>403</v>
      </c>
      <c r="IE94" t="s">
        <v>403</v>
      </c>
      <c r="IF94" t="s">
        <v>403</v>
      </c>
      <c r="IG94" t="s">
        <v>403</v>
      </c>
      <c r="IH94">
        <v>2805</v>
      </c>
      <c r="II94">
        <v>14000</v>
      </c>
      <c r="IJ94">
        <v>19100</v>
      </c>
      <c r="IK94">
        <v>24000</v>
      </c>
      <c r="IL94" t="s">
        <v>403</v>
      </c>
      <c r="IM94" t="s">
        <v>403</v>
      </c>
      <c r="IN94" t="s">
        <v>403</v>
      </c>
      <c r="IO94" t="s">
        <v>403</v>
      </c>
      <c r="IP94" t="s">
        <v>403</v>
      </c>
      <c r="IQ94" t="s">
        <v>403</v>
      </c>
      <c r="IR94" t="s">
        <v>403</v>
      </c>
      <c r="IS94" t="s">
        <v>403</v>
      </c>
      <c r="IT94">
        <v>3265</v>
      </c>
      <c r="IU94">
        <v>18700</v>
      </c>
      <c r="IV94">
        <v>23800</v>
      </c>
      <c r="IW94">
        <v>28900</v>
      </c>
      <c r="IX94" t="s">
        <v>403</v>
      </c>
      <c r="IY94" t="s">
        <v>403</v>
      </c>
      <c r="IZ94" t="s">
        <v>403</v>
      </c>
      <c r="JA94" t="s">
        <v>403</v>
      </c>
      <c r="JB94" t="s">
        <v>403</v>
      </c>
      <c r="JC94" t="s">
        <v>403</v>
      </c>
      <c r="JD94" t="s">
        <v>403</v>
      </c>
      <c r="JE94" t="s">
        <v>403</v>
      </c>
      <c r="JF94">
        <v>3030</v>
      </c>
      <c r="JG94">
        <v>20600</v>
      </c>
      <c r="JH94">
        <v>26900</v>
      </c>
      <c r="JI94">
        <v>34500</v>
      </c>
      <c r="JJ94" t="s">
        <v>403</v>
      </c>
      <c r="JK94" t="s">
        <v>403</v>
      </c>
      <c r="JL94" t="s">
        <v>403</v>
      </c>
      <c r="JM94" t="s">
        <v>403</v>
      </c>
      <c r="JN94" t="s">
        <v>403</v>
      </c>
      <c r="JO94" t="s">
        <v>403</v>
      </c>
      <c r="JP94" t="s">
        <v>403</v>
      </c>
      <c r="JQ94" t="s">
        <v>403</v>
      </c>
      <c r="JR94">
        <v>3050</v>
      </c>
      <c r="JS94">
        <v>17800</v>
      </c>
      <c r="JT94">
        <v>28700</v>
      </c>
      <c r="JU94">
        <v>39900</v>
      </c>
      <c r="JV94" t="s">
        <v>403</v>
      </c>
      <c r="JW94" t="s">
        <v>403</v>
      </c>
      <c r="JX94" t="s">
        <v>403</v>
      </c>
      <c r="JY94" t="s">
        <v>403</v>
      </c>
      <c r="JZ94" t="s">
        <v>403</v>
      </c>
      <c r="KA94" t="s">
        <v>403</v>
      </c>
      <c r="KB94" t="s">
        <v>403</v>
      </c>
      <c r="KC94" t="s">
        <v>403</v>
      </c>
      <c r="KD94">
        <v>1305</v>
      </c>
      <c r="KE94">
        <v>13600</v>
      </c>
      <c r="KF94">
        <v>19800</v>
      </c>
      <c r="KG94">
        <v>25900</v>
      </c>
      <c r="KH94" t="s">
        <v>403</v>
      </c>
      <c r="KI94" t="s">
        <v>403</v>
      </c>
      <c r="KJ94" t="s">
        <v>403</v>
      </c>
      <c r="KK94" t="s">
        <v>403</v>
      </c>
      <c r="KL94" t="s">
        <v>403</v>
      </c>
      <c r="KM94" t="s">
        <v>403</v>
      </c>
      <c r="KN94" t="s">
        <v>403</v>
      </c>
      <c r="KO94" t="s">
        <v>403</v>
      </c>
      <c r="KP94">
        <v>1475</v>
      </c>
      <c r="KQ94">
        <v>18400</v>
      </c>
      <c r="KR94">
        <v>25000</v>
      </c>
      <c r="KS94">
        <v>33200</v>
      </c>
      <c r="KT94" t="s">
        <v>403</v>
      </c>
      <c r="KU94" t="s">
        <v>403</v>
      </c>
      <c r="KV94" t="s">
        <v>403</v>
      </c>
      <c r="KW94" t="s">
        <v>403</v>
      </c>
      <c r="KX94" t="s">
        <v>403</v>
      </c>
      <c r="KY94" t="s">
        <v>403</v>
      </c>
      <c r="KZ94" t="s">
        <v>403</v>
      </c>
      <c r="LA94" t="s">
        <v>403</v>
      </c>
      <c r="LB94">
        <v>1315</v>
      </c>
      <c r="LC94">
        <v>20700</v>
      </c>
      <c r="LD94">
        <v>28900</v>
      </c>
      <c r="LE94">
        <v>40700</v>
      </c>
      <c r="LF94" t="s">
        <v>403</v>
      </c>
      <c r="LG94" t="s">
        <v>403</v>
      </c>
      <c r="LH94" t="s">
        <v>403</v>
      </c>
      <c r="LI94" t="s">
        <v>403</v>
      </c>
      <c r="LJ94" t="s">
        <v>403</v>
      </c>
      <c r="LK94" t="s">
        <v>403</v>
      </c>
      <c r="LL94" t="s">
        <v>403</v>
      </c>
      <c r="LM94" t="s">
        <v>403</v>
      </c>
      <c r="LN94">
        <v>1275</v>
      </c>
      <c r="LO94">
        <v>24000</v>
      </c>
      <c r="LP94">
        <v>36200</v>
      </c>
      <c r="LQ94">
        <v>56800</v>
      </c>
      <c r="LR94" t="s">
        <v>403</v>
      </c>
      <c r="LS94" t="s">
        <v>403</v>
      </c>
      <c r="LT94" t="s">
        <v>403</v>
      </c>
      <c r="LU94" t="s">
        <v>403</v>
      </c>
      <c r="LV94" t="s">
        <v>403</v>
      </c>
      <c r="LW94" t="s">
        <v>403</v>
      </c>
      <c r="LX94" t="s">
        <v>403</v>
      </c>
      <c r="LY94" t="s">
        <v>403</v>
      </c>
      <c r="LZ94">
        <v>4015</v>
      </c>
      <c r="MA94">
        <v>12700</v>
      </c>
      <c r="MB94">
        <v>18200</v>
      </c>
      <c r="MC94">
        <v>23200</v>
      </c>
      <c r="MD94" t="s">
        <v>403</v>
      </c>
      <c r="ME94" t="s">
        <v>403</v>
      </c>
      <c r="MF94" t="s">
        <v>403</v>
      </c>
      <c r="MG94" t="s">
        <v>403</v>
      </c>
      <c r="MH94" t="s">
        <v>403</v>
      </c>
      <c r="MI94" t="s">
        <v>403</v>
      </c>
      <c r="MJ94" t="s">
        <v>403</v>
      </c>
      <c r="MK94" t="s">
        <v>403</v>
      </c>
      <c r="ML94">
        <v>4015</v>
      </c>
      <c r="MM94">
        <v>12700</v>
      </c>
      <c r="MN94">
        <v>18200</v>
      </c>
      <c r="MO94">
        <v>23200</v>
      </c>
      <c r="MP94" t="s">
        <v>403</v>
      </c>
      <c r="MQ94" t="s">
        <v>403</v>
      </c>
      <c r="MR94" t="s">
        <v>403</v>
      </c>
      <c r="MS94" t="s">
        <v>403</v>
      </c>
      <c r="MT94" t="s">
        <v>403</v>
      </c>
      <c r="MU94" t="s">
        <v>403</v>
      </c>
      <c r="MV94" t="s">
        <v>403</v>
      </c>
      <c r="MW94" t="s">
        <v>403</v>
      </c>
      <c r="MX94">
        <v>4395</v>
      </c>
      <c r="MY94">
        <v>17700</v>
      </c>
      <c r="MZ94">
        <v>23300</v>
      </c>
      <c r="NA94">
        <v>28900</v>
      </c>
      <c r="NB94" t="s">
        <v>403</v>
      </c>
      <c r="NC94" t="s">
        <v>403</v>
      </c>
      <c r="ND94" t="s">
        <v>403</v>
      </c>
      <c r="NE94" t="s">
        <v>403</v>
      </c>
      <c r="NF94" t="s">
        <v>403</v>
      </c>
      <c r="NG94" t="s">
        <v>403</v>
      </c>
      <c r="NH94" t="s">
        <v>403</v>
      </c>
      <c r="NI94" t="s">
        <v>403</v>
      </c>
      <c r="NJ94">
        <v>4455</v>
      </c>
      <c r="NK94">
        <v>20100</v>
      </c>
      <c r="NL94">
        <v>26600</v>
      </c>
      <c r="NM94">
        <v>34300</v>
      </c>
      <c r="NN94" t="s">
        <v>403</v>
      </c>
      <c r="NO94" t="s">
        <v>403</v>
      </c>
      <c r="NP94" t="s">
        <v>403</v>
      </c>
      <c r="NQ94" t="s">
        <v>403</v>
      </c>
      <c r="NR94" t="s">
        <v>403</v>
      </c>
      <c r="NS94" t="s">
        <v>403</v>
      </c>
      <c r="NT94" t="s">
        <v>403</v>
      </c>
      <c r="NU94" t="s">
        <v>403</v>
      </c>
      <c r="NV94">
        <v>4425</v>
      </c>
      <c r="NW94">
        <v>19400</v>
      </c>
      <c r="NX94">
        <v>30000</v>
      </c>
      <c r="NY94">
        <v>42200</v>
      </c>
      <c r="NZ94" t="s">
        <v>403</v>
      </c>
      <c r="OA94" t="s">
        <v>403</v>
      </c>
      <c r="OB94" t="s">
        <v>403</v>
      </c>
      <c r="OC94" t="s">
        <v>403</v>
      </c>
      <c r="OD94" t="s">
        <v>403</v>
      </c>
      <c r="OE94" t="s">
        <v>403</v>
      </c>
      <c r="OF94" t="s">
        <v>403</v>
      </c>
      <c r="OG94" t="s">
        <v>403</v>
      </c>
      <c r="OH94">
        <v>2790</v>
      </c>
      <c r="OI94">
        <v>12700</v>
      </c>
      <c r="OJ94">
        <v>18200</v>
      </c>
      <c r="OK94">
        <v>22600</v>
      </c>
      <c r="OL94" t="s">
        <v>403</v>
      </c>
      <c r="OM94" t="s">
        <v>403</v>
      </c>
      <c r="ON94" t="s">
        <v>403</v>
      </c>
      <c r="OO94" t="s">
        <v>403</v>
      </c>
      <c r="OP94" t="s">
        <v>403</v>
      </c>
      <c r="OQ94" t="s">
        <v>403</v>
      </c>
      <c r="OR94" t="s">
        <v>403</v>
      </c>
      <c r="OS94" t="s">
        <v>403</v>
      </c>
      <c r="OT94">
        <v>3030</v>
      </c>
      <c r="OU94">
        <v>17500</v>
      </c>
      <c r="OV94">
        <v>22900</v>
      </c>
      <c r="OW94">
        <v>27800</v>
      </c>
      <c r="OX94" t="s">
        <v>403</v>
      </c>
      <c r="OY94" t="s">
        <v>403</v>
      </c>
      <c r="OZ94" t="s">
        <v>403</v>
      </c>
      <c r="PA94" t="s">
        <v>403</v>
      </c>
      <c r="PB94" t="s">
        <v>403</v>
      </c>
      <c r="PC94" t="s">
        <v>403</v>
      </c>
      <c r="PD94" t="s">
        <v>403</v>
      </c>
      <c r="PE94" t="s">
        <v>403</v>
      </c>
      <c r="PF94">
        <v>3070</v>
      </c>
      <c r="PG94">
        <v>20200</v>
      </c>
      <c r="PH94">
        <v>26300</v>
      </c>
      <c r="PI94">
        <v>33000</v>
      </c>
      <c r="PJ94" t="s">
        <v>403</v>
      </c>
      <c r="PK94" t="s">
        <v>403</v>
      </c>
      <c r="PL94" t="s">
        <v>403</v>
      </c>
      <c r="PM94" t="s">
        <v>403</v>
      </c>
      <c r="PN94" t="s">
        <v>403</v>
      </c>
      <c r="PO94" t="s">
        <v>403</v>
      </c>
      <c r="PP94" t="s">
        <v>403</v>
      </c>
      <c r="PQ94" t="s">
        <v>403</v>
      </c>
      <c r="PR94">
        <v>3130</v>
      </c>
      <c r="PS94">
        <v>18100</v>
      </c>
      <c r="PT94">
        <v>28700</v>
      </c>
      <c r="PU94">
        <v>39100</v>
      </c>
      <c r="PV94" t="s">
        <v>403</v>
      </c>
      <c r="PW94" t="s">
        <v>403</v>
      </c>
      <c r="PX94" t="s">
        <v>403</v>
      </c>
      <c r="PY94" t="s">
        <v>403</v>
      </c>
      <c r="PZ94" t="s">
        <v>403</v>
      </c>
      <c r="QA94" t="s">
        <v>403</v>
      </c>
      <c r="QB94" t="s">
        <v>403</v>
      </c>
      <c r="QC94" t="s">
        <v>403</v>
      </c>
      <c r="QD94">
        <v>1225</v>
      </c>
      <c r="QE94">
        <v>12500</v>
      </c>
      <c r="QF94">
        <v>18500</v>
      </c>
      <c r="QG94">
        <v>24400</v>
      </c>
      <c r="QH94" t="s">
        <v>403</v>
      </c>
      <c r="QI94" t="s">
        <v>403</v>
      </c>
      <c r="QJ94" t="s">
        <v>403</v>
      </c>
      <c r="QK94" t="s">
        <v>403</v>
      </c>
      <c r="QL94" t="s">
        <v>403</v>
      </c>
      <c r="QM94" t="s">
        <v>403</v>
      </c>
      <c r="QN94" t="s">
        <v>403</v>
      </c>
      <c r="QO94" t="s">
        <v>403</v>
      </c>
      <c r="QP94">
        <v>1365</v>
      </c>
      <c r="QQ94">
        <v>18000</v>
      </c>
      <c r="QR94">
        <v>24500</v>
      </c>
      <c r="QS94">
        <v>32500</v>
      </c>
      <c r="QT94" t="s">
        <v>403</v>
      </c>
      <c r="QU94" t="s">
        <v>403</v>
      </c>
      <c r="QV94" t="s">
        <v>403</v>
      </c>
      <c r="QW94" t="s">
        <v>403</v>
      </c>
      <c r="QX94" t="s">
        <v>403</v>
      </c>
      <c r="QY94" t="s">
        <v>403</v>
      </c>
      <c r="QZ94" t="s">
        <v>403</v>
      </c>
      <c r="RA94" t="s">
        <v>403</v>
      </c>
      <c r="RB94">
        <v>1440</v>
      </c>
      <c r="RC94">
        <v>21500</v>
      </c>
      <c r="RD94">
        <v>29600</v>
      </c>
      <c r="RE94">
        <v>41500</v>
      </c>
      <c r="RF94" t="s">
        <v>403</v>
      </c>
      <c r="RG94" t="s">
        <v>403</v>
      </c>
      <c r="RH94" t="s">
        <v>403</v>
      </c>
      <c r="RI94" t="s">
        <v>403</v>
      </c>
      <c r="RJ94" t="s">
        <v>403</v>
      </c>
      <c r="RK94" t="s">
        <v>403</v>
      </c>
      <c r="RL94" t="s">
        <v>403</v>
      </c>
      <c r="RM94" t="s">
        <v>403</v>
      </c>
      <c r="RN94">
        <v>1295</v>
      </c>
      <c r="RO94">
        <v>22500</v>
      </c>
      <c r="RP94">
        <v>34500</v>
      </c>
      <c r="RQ94">
        <v>52100</v>
      </c>
    </row>
    <row r="95" spans="2:485" x14ac:dyDescent="0.45">
      <c r="B95"/>
      <c r="E95" t="s">
        <v>3428</v>
      </c>
      <c r="F95" t="s">
        <v>3429</v>
      </c>
      <c r="G95" t="s">
        <v>3430</v>
      </c>
      <c r="H95" t="s">
        <v>3431</v>
      </c>
      <c r="I95" t="s">
        <v>3432</v>
      </c>
      <c r="J95" t="s">
        <v>3433</v>
      </c>
      <c r="K95" t="s">
        <v>3434</v>
      </c>
      <c r="L95" t="s">
        <v>3435</v>
      </c>
      <c r="M95" t="s">
        <v>3436</v>
      </c>
      <c r="N95" t="s">
        <v>3437</v>
      </c>
      <c r="O95" t="s">
        <v>3438</v>
      </c>
      <c r="P95" t="s">
        <v>3439</v>
      </c>
      <c r="Q95" t="s">
        <v>3440</v>
      </c>
      <c r="R95" t="s">
        <v>3441</v>
      </c>
      <c r="S95" t="s">
        <v>3442</v>
      </c>
      <c r="T95" t="s">
        <v>3443</v>
      </c>
      <c r="U95" t="s">
        <v>3444</v>
      </c>
      <c r="V95" t="s">
        <v>3445</v>
      </c>
      <c r="W95" t="s">
        <v>3446</v>
      </c>
      <c r="X95" t="s">
        <v>3447</v>
      </c>
      <c r="Y95" t="s">
        <v>3448</v>
      </c>
      <c r="Z95" t="s">
        <v>3449</v>
      </c>
      <c r="AA95" t="s">
        <v>3450</v>
      </c>
      <c r="AB95" t="s">
        <v>3451</v>
      </c>
      <c r="AC95" t="s">
        <v>3452</v>
      </c>
      <c r="AD95" t="s">
        <v>3453</v>
      </c>
      <c r="AE95" t="s">
        <v>3454</v>
      </c>
      <c r="AF95" t="s">
        <v>3455</v>
      </c>
      <c r="AG95" t="s">
        <v>3456</v>
      </c>
      <c r="AH95" t="s">
        <v>3457</v>
      </c>
      <c r="AI95" t="s">
        <v>3458</v>
      </c>
      <c r="AJ95" t="s">
        <v>3459</v>
      </c>
      <c r="AK95" t="s">
        <v>3460</v>
      </c>
      <c r="AL95" t="s">
        <v>3461</v>
      </c>
      <c r="AM95" t="s">
        <v>3462</v>
      </c>
      <c r="AN95" t="s">
        <v>3439</v>
      </c>
      <c r="AO95" t="s">
        <v>3463</v>
      </c>
      <c r="AP95">
        <v>330</v>
      </c>
      <c r="AQ95">
        <v>34.4</v>
      </c>
      <c r="AR95">
        <v>215</v>
      </c>
      <c r="AS95">
        <v>14.9</v>
      </c>
      <c r="AT95">
        <v>3.3</v>
      </c>
      <c r="AU95">
        <v>12.5</v>
      </c>
      <c r="AV95">
        <v>19.8</v>
      </c>
      <c r="AW95">
        <v>47.3</v>
      </c>
      <c r="AX95">
        <v>35</v>
      </c>
      <c r="AY95">
        <v>15700</v>
      </c>
      <c r="AZ95">
        <v>22200</v>
      </c>
      <c r="BA95">
        <v>26000</v>
      </c>
      <c r="BB95">
        <v>265</v>
      </c>
      <c r="BC95">
        <v>44.8</v>
      </c>
      <c r="BD95">
        <v>145</v>
      </c>
      <c r="BE95">
        <v>26.1</v>
      </c>
      <c r="BF95">
        <v>4.0999999999999996</v>
      </c>
      <c r="BG95">
        <v>18.2</v>
      </c>
      <c r="BH95">
        <v>20.2</v>
      </c>
      <c r="BI95">
        <v>24.9</v>
      </c>
      <c r="BJ95">
        <v>40</v>
      </c>
      <c r="BK95">
        <v>22000</v>
      </c>
      <c r="BL95">
        <v>29900</v>
      </c>
      <c r="BM95">
        <v>40100</v>
      </c>
      <c r="BN95">
        <v>220</v>
      </c>
      <c r="BO95">
        <v>45.4</v>
      </c>
      <c r="BP95">
        <v>120</v>
      </c>
      <c r="BQ95">
        <v>25.6</v>
      </c>
      <c r="BR95">
        <v>2.2000000000000002</v>
      </c>
      <c r="BS95">
        <v>20.6</v>
      </c>
      <c r="BT95">
        <v>24.8</v>
      </c>
      <c r="BU95">
        <v>26.8</v>
      </c>
      <c r="BV95">
        <v>40</v>
      </c>
      <c r="BW95">
        <v>19200</v>
      </c>
      <c r="BX95">
        <v>30800</v>
      </c>
      <c r="BY95">
        <v>38900</v>
      </c>
      <c r="BZ95">
        <v>220</v>
      </c>
      <c r="CA95">
        <v>48.5</v>
      </c>
      <c r="CB95">
        <v>115</v>
      </c>
      <c r="CC95">
        <v>28</v>
      </c>
      <c r="CD95">
        <v>2.1</v>
      </c>
      <c r="CE95">
        <v>20.5</v>
      </c>
      <c r="CF95">
        <v>21</v>
      </c>
      <c r="CG95">
        <v>21.4</v>
      </c>
      <c r="CH95">
        <v>40</v>
      </c>
      <c r="CI95">
        <v>18600</v>
      </c>
      <c r="CJ95">
        <v>34700</v>
      </c>
      <c r="CK95">
        <v>51000</v>
      </c>
      <c r="CL95">
        <v>230</v>
      </c>
      <c r="CM95">
        <v>31.8</v>
      </c>
      <c r="CN95">
        <v>155</v>
      </c>
      <c r="CO95">
        <v>15.2</v>
      </c>
      <c r="CP95">
        <v>4.3</v>
      </c>
      <c r="CQ95">
        <v>15.5</v>
      </c>
      <c r="CR95">
        <v>22.4</v>
      </c>
      <c r="CS95">
        <v>48.7</v>
      </c>
      <c r="CT95">
        <v>30</v>
      </c>
      <c r="CU95">
        <v>15700</v>
      </c>
      <c r="CV95">
        <v>22200</v>
      </c>
      <c r="CW95">
        <v>26300</v>
      </c>
      <c r="CX95">
        <v>185</v>
      </c>
      <c r="CY95">
        <v>41.6</v>
      </c>
      <c r="CZ95">
        <v>110</v>
      </c>
      <c r="DA95">
        <v>27.9</v>
      </c>
      <c r="DB95">
        <v>4.4000000000000004</v>
      </c>
      <c r="DC95">
        <v>19.3</v>
      </c>
      <c r="DD95">
        <v>21.6</v>
      </c>
      <c r="DE95">
        <v>26.2</v>
      </c>
      <c r="DF95">
        <v>30</v>
      </c>
      <c r="DG95">
        <v>22000</v>
      </c>
      <c r="DH95">
        <v>29800</v>
      </c>
      <c r="DI95">
        <v>39400</v>
      </c>
      <c r="DJ95">
        <v>165</v>
      </c>
      <c r="DK95">
        <v>45.7</v>
      </c>
      <c r="DL95">
        <v>90</v>
      </c>
      <c r="DM95">
        <v>25.7</v>
      </c>
      <c r="DN95">
        <v>2.2000000000000002</v>
      </c>
      <c r="DO95">
        <v>21</v>
      </c>
      <c r="DP95">
        <v>24.9</v>
      </c>
      <c r="DQ95">
        <v>26.4</v>
      </c>
      <c r="DR95">
        <v>30</v>
      </c>
      <c r="DS95">
        <v>18200</v>
      </c>
      <c r="DT95">
        <v>29700</v>
      </c>
      <c r="DU95">
        <v>37700</v>
      </c>
      <c r="DV95">
        <v>165</v>
      </c>
      <c r="DW95">
        <v>48.5</v>
      </c>
      <c r="DX95">
        <v>85</v>
      </c>
      <c r="DY95">
        <v>28.6</v>
      </c>
      <c r="DZ95">
        <v>2.7</v>
      </c>
      <c r="EA95">
        <v>19.600000000000001</v>
      </c>
      <c r="EB95">
        <v>19.600000000000001</v>
      </c>
      <c r="EC95">
        <v>20.2</v>
      </c>
      <c r="ED95">
        <v>30</v>
      </c>
      <c r="EE95">
        <v>11000</v>
      </c>
      <c r="EF95">
        <v>28500</v>
      </c>
      <c r="EG95">
        <v>48700</v>
      </c>
      <c r="EH95">
        <v>100</v>
      </c>
      <c r="EI95">
        <v>40.4</v>
      </c>
      <c r="EJ95">
        <v>60</v>
      </c>
      <c r="EK95">
        <v>14.5</v>
      </c>
      <c r="EL95">
        <v>1</v>
      </c>
      <c r="EM95">
        <v>5.5</v>
      </c>
      <c r="EN95">
        <v>13.7</v>
      </c>
      <c r="EO95">
        <v>44.2</v>
      </c>
      <c r="EP95" t="s">
        <v>403</v>
      </c>
      <c r="EQ95" t="s">
        <v>403</v>
      </c>
      <c r="ER95" t="s">
        <v>403</v>
      </c>
      <c r="ES95" t="s">
        <v>403</v>
      </c>
      <c r="ET95">
        <v>80</v>
      </c>
      <c r="EU95">
        <v>52.5</v>
      </c>
      <c r="EV95">
        <v>35</v>
      </c>
      <c r="EW95">
        <v>22</v>
      </c>
      <c r="EX95">
        <v>3.5</v>
      </c>
      <c r="EY95">
        <v>15.7</v>
      </c>
      <c r="EZ95">
        <v>16.899999999999999</v>
      </c>
      <c r="FA95">
        <v>22</v>
      </c>
      <c r="FB95" t="s">
        <v>403</v>
      </c>
      <c r="FC95" t="s">
        <v>403</v>
      </c>
      <c r="FD95" t="s">
        <v>403</v>
      </c>
      <c r="FE95" t="s">
        <v>403</v>
      </c>
      <c r="FF95">
        <v>60</v>
      </c>
      <c r="FG95">
        <v>44.4</v>
      </c>
      <c r="FH95">
        <v>35</v>
      </c>
      <c r="FI95">
        <v>25.4</v>
      </c>
      <c r="FJ95">
        <v>2.2000000000000002</v>
      </c>
      <c r="FK95">
        <v>19.600000000000001</v>
      </c>
      <c r="FL95">
        <v>24.8</v>
      </c>
      <c r="FM95">
        <v>28</v>
      </c>
      <c r="FN95">
        <v>10</v>
      </c>
      <c r="FO95">
        <v>19200</v>
      </c>
      <c r="FP95">
        <v>35000</v>
      </c>
      <c r="FQ95">
        <v>39700</v>
      </c>
      <c r="FR95">
        <v>55</v>
      </c>
      <c r="FS95">
        <v>48.3</v>
      </c>
      <c r="FT95">
        <v>30</v>
      </c>
      <c r="FU95">
        <v>26.5</v>
      </c>
      <c r="FV95">
        <v>0</v>
      </c>
      <c r="FW95">
        <v>23.4</v>
      </c>
      <c r="FX95">
        <v>25.2</v>
      </c>
      <c r="FY95">
        <v>25.2</v>
      </c>
      <c r="FZ95" t="s">
        <v>403</v>
      </c>
      <c r="GA95" t="s">
        <v>403</v>
      </c>
      <c r="GB95" t="s">
        <v>403</v>
      </c>
      <c r="GC95" t="s">
        <v>403</v>
      </c>
      <c r="GD95">
        <v>280</v>
      </c>
      <c r="GE95">
        <v>31.3</v>
      </c>
      <c r="GF95">
        <v>190</v>
      </c>
      <c r="GG95">
        <v>14</v>
      </c>
      <c r="GH95">
        <v>4.0999999999999996</v>
      </c>
      <c r="GI95">
        <v>11.3</v>
      </c>
      <c r="GJ95">
        <v>18.600000000000001</v>
      </c>
      <c r="GK95">
        <v>50.6</v>
      </c>
      <c r="GL95">
        <v>25</v>
      </c>
      <c r="GM95">
        <v>16800</v>
      </c>
      <c r="GN95">
        <v>23200</v>
      </c>
      <c r="GO95">
        <v>26800</v>
      </c>
      <c r="GP95">
        <v>255</v>
      </c>
      <c r="GQ95">
        <v>46.6</v>
      </c>
      <c r="GR95">
        <v>135</v>
      </c>
      <c r="GS95">
        <v>22.1</v>
      </c>
      <c r="GT95">
        <v>5.5</v>
      </c>
      <c r="GU95">
        <v>19.899999999999999</v>
      </c>
      <c r="GV95">
        <v>23.3</v>
      </c>
      <c r="GW95">
        <v>25.8</v>
      </c>
      <c r="GX95">
        <v>45</v>
      </c>
      <c r="GY95">
        <v>19200</v>
      </c>
      <c r="GZ95">
        <v>26100</v>
      </c>
      <c r="HA95">
        <v>33400</v>
      </c>
      <c r="HB95">
        <v>195</v>
      </c>
      <c r="HC95">
        <v>43.7</v>
      </c>
      <c r="HD95">
        <v>110</v>
      </c>
      <c r="HE95">
        <v>21</v>
      </c>
      <c r="HF95">
        <v>2.9</v>
      </c>
      <c r="HG95">
        <v>25.8</v>
      </c>
      <c r="HH95">
        <v>27.8</v>
      </c>
      <c r="HI95">
        <v>32.299999999999997</v>
      </c>
      <c r="HJ95">
        <v>45</v>
      </c>
      <c r="HK95">
        <v>12900</v>
      </c>
      <c r="HL95">
        <v>25500</v>
      </c>
      <c r="HM95">
        <v>34200</v>
      </c>
      <c r="HN95">
        <v>185</v>
      </c>
      <c r="HO95">
        <v>53</v>
      </c>
      <c r="HP95">
        <v>85</v>
      </c>
      <c r="HQ95">
        <v>22.4</v>
      </c>
      <c r="HR95">
        <v>1.8</v>
      </c>
      <c r="HS95">
        <v>19.100000000000001</v>
      </c>
      <c r="HT95">
        <v>20.9</v>
      </c>
      <c r="HU95">
        <v>22.8</v>
      </c>
      <c r="HV95">
        <v>30</v>
      </c>
      <c r="HW95">
        <v>17700</v>
      </c>
      <c r="HX95">
        <v>28000</v>
      </c>
      <c r="HY95">
        <v>67600</v>
      </c>
      <c r="HZ95">
        <v>205</v>
      </c>
      <c r="IA95">
        <v>31.4</v>
      </c>
      <c r="IB95">
        <v>140</v>
      </c>
      <c r="IC95">
        <v>13.3</v>
      </c>
      <c r="ID95">
        <v>3.4</v>
      </c>
      <c r="IE95">
        <v>11.6</v>
      </c>
      <c r="IF95">
        <v>19.8</v>
      </c>
      <c r="IG95">
        <v>51.9</v>
      </c>
      <c r="IH95">
        <v>20</v>
      </c>
      <c r="II95">
        <v>17900</v>
      </c>
      <c r="IJ95">
        <v>24100</v>
      </c>
      <c r="IK95">
        <v>26000</v>
      </c>
      <c r="IL95">
        <v>190</v>
      </c>
      <c r="IM95">
        <v>42.9</v>
      </c>
      <c r="IN95">
        <v>110</v>
      </c>
      <c r="IO95">
        <v>23.8</v>
      </c>
      <c r="IP95">
        <v>5.5</v>
      </c>
      <c r="IQ95">
        <v>21.7</v>
      </c>
      <c r="IR95">
        <v>25.8</v>
      </c>
      <c r="IS95">
        <v>27.8</v>
      </c>
      <c r="IT95">
        <v>35</v>
      </c>
      <c r="IU95">
        <v>19200</v>
      </c>
      <c r="IV95">
        <v>25700</v>
      </c>
      <c r="IW95">
        <v>32800</v>
      </c>
      <c r="IX95">
        <v>140</v>
      </c>
      <c r="IY95">
        <v>42.5</v>
      </c>
      <c r="IZ95">
        <v>80</v>
      </c>
      <c r="JA95">
        <v>20.2</v>
      </c>
      <c r="JB95">
        <v>3</v>
      </c>
      <c r="JC95">
        <v>27.3</v>
      </c>
      <c r="JD95">
        <v>29.7</v>
      </c>
      <c r="JE95">
        <v>34.4</v>
      </c>
      <c r="JF95">
        <v>35</v>
      </c>
      <c r="JG95">
        <v>12900</v>
      </c>
      <c r="JH95">
        <v>24900</v>
      </c>
      <c r="JI95">
        <v>33700</v>
      </c>
      <c r="JJ95">
        <v>130</v>
      </c>
      <c r="JK95">
        <v>52.1</v>
      </c>
      <c r="JL95">
        <v>60</v>
      </c>
      <c r="JM95">
        <v>25.5</v>
      </c>
      <c r="JN95">
        <v>1.4</v>
      </c>
      <c r="JO95">
        <v>17.899999999999999</v>
      </c>
      <c r="JP95">
        <v>19.100000000000001</v>
      </c>
      <c r="JQ95">
        <v>21</v>
      </c>
      <c r="JR95">
        <v>20</v>
      </c>
      <c r="JS95">
        <v>13700</v>
      </c>
      <c r="JT95">
        <v>27800</v>
      </c>
      <c r="JU95">
        <v>56100</v>
      </c>
      <c r="JV95">
        <v>75</v>
      </c>
      <c r="JW95">
        <v>31</v>
      </c>
      <c r="JX95">
        <v>50</v>
      </c>
      <c r="JY95">
        <v>15.9</v>
      </c>
      <c r="JZ95">
        <v>6.1</v>
      </c>
      <c r="KA95">
        <v>10.6</v>
      </c>
      <c r="KB95">
        <v>15.2</v>
      </c>
      <c r="KC95">
        <v>47</v>
      </c>
      <c r="KD95" t="s">
        <v>403</v>
      </c>
      <c r="KE95" t="s">
        <v>403</v>
      </c>
      <c r="KF95" t="s">
        <v>403</v>
      </c>
      <c r="KG95" t="s">
        <v>403</v>
      </c>
      <c r="KH95">
        <v>65</v>
      </c>
      <c r="KI95">
        <v>57.5</v>
      </c>
      <c r="KJ95">
        <v>25</v>
      </c>
      <c r="KK95">
        <v>17</v>
      </c>
      <c r="KL95">
        <v>5.4</v>
      </c>
      <c r="KM95">
        <v>14.9</v>
      </c>
      <c r="KN95">
        <v>15.7</v>
      </c>
      <c r="KO95">
        <v>20.100000000000001</v>
      </c>
      <c r="KP95" t="s">
        <v>403</v>
      </c>
      <c r="KQ95" t="s">
        <v>403</v>
      </c>
      <c r="KR95" t="s">
        <v>403</v>
      </c>
      <c r="KS95" t="s">
        <v>403</v>
      </c>
      <c r="KT95">
        <v>55</v>
      </c>
      <c r="KU95">
        <v>46.9</v>
      </c>
      <c r="KV95">
        <v>30</v>
      </c>
      <c r="KW95">
        <v>23.2</v>
      </c>
      <c r="KX95">
        <v>2.7</v>
      </c>
      <c r="KY95">
        <v>22</v>
      </c>
      <c r="KZ95">
        <v>22.9</v>
      </c>
      <c r="LA95">
        <v>27.2</v>
      </c>
      <c r="LB95" t="s">
        <v>403</v>
      </c>
      <c r="LC95" t="s">
        <v>403</v>
      </c>
      <c r="LD95" t="s">
        <v>403</v>
      </c>
      <c r="LE95" t="s">
        <v>403</v>
      </c>
      <c r="LF95">
        <v>55</v>
      </c>
      <c r="LG95">
        <v>55.1</v>
      </c>
      <c r="LH95">
        <v>25</v>
      </c>
      <c r="LI95">
        <v>15</v>
      </c>
      <c r="LJ95">
        <v>2.8</v>
      </c>
      <c r="LK95">
        <v>22.1</v>
      </c>
      <c r="LL95">
        <v>25.2</v>
      </c>
      <c r="LM95">
        <v>27.1</v>
      </c>
      <c r="LN95">
        <v>10</v>
      </c>
      <c r="LO95">
        <v>17700</v>
      </c>
      <c r="LP95">
        <v>57600</v>
      </c>
      <c r="LQ95">
        <v>84600</v>
      </c>
      <c r="LR95">
        <v>265</v>
      </c>
      <c r="LS95">
        <v>29.6</v>
      </c>
      <c r="LT95">
        <v>185</v>
      </c>
      <c r="LU95">
        <v>19</v>
      </c>
      <c r="LV95">
        <v>2.9</v>
      </c>
      <c r="LW95">
        <v>11.4</v>
      </c>
      <c r="LX95">
        <v>20</v>
      </c>
      <c r="LY95">
        <v>48.5</v>
      </c>
      <c r="LZ95">
        <v>25</v>
      </c>
      <c r="MA95">
        <v>17100</v>
      </c>
      <c r="MB95">
        <v>22000</v>
      </c>
      <c r="MC95">
        <v>28400</v>
      </c>
      <c r="MD95">
        <v>265</v>
      </c>
      <c r="ME95">
        <v>29.6</v>
      </c>
      <c r="MF95">
        <v>185</v>
      </c>
      <c r="MG95">
        <v>19</v>
      </c>
      <c r="MH95">
        <v>2.9</v>
      </c>
      <c r="MI95">
        <v>11.4</v>
      </c>
      <c r="MJ95">
        <v>20</v>
      </c>
      <c r="MK95">
        <v>48.5</v>
      </c>
      <c r="ML95">
        <v>25</v>
      </c>
      <c r="MM95">
        <v>17100</v>
      </c>
      <c r="MN95">
        <v>22000</v>
      </c>
      <c r="MO95">
        <v>28400</v>
      </c>
      <c r="MP95">
        <v>220</v>
      </c>
      <c r="MQ95">
        <v>45</v>
      </c>
      <c r="MR95">
        <v>120</v>
      </c>
      <c r="MS95">
        <v>25.1</v>
      </c>
      <c r="MT95">
        <v>1.9</v>
      </c>
      <c r="MU95">
        <v>17.7</v>
      </c>
      <c r="MV95">
        <v>22.1</v>
      </c>
      <c r="MW95">
        <v>28</v>
      </c>
      <c r="MX95">
        <v>35</v>
      </c>
      <c r="MY95">
        <v>18200</v>
      </c>
      <c r="MZ95">
        <v>25200</v>
      </c>
      <c r="NA95">
        <v>30900</v>
      </c>
      <c r="NB95">
        <v>210</v>
      </c>
      <c r="NC95">
        <v>38.299999999999997</v>
      </c>
      <c r="ND95">
        <v>130</v>
      </c>
      <c r="NE95">
        <v>33.299999999999997</v>
      </c>
      <c r="NF95">
        <v>5.0999999999999996</v>
      </c>
      <c r="NG95">
        <v>15.9</v>
      </c>
      <c r="NH95">
        <v>19.399999999999999</v>
      </c>
      <c r="NI95">
        <v>23.2</v>
      </c>
      <c r="NJ95">
        <v>30</v>
      </c>
      <c r="NK95">
        <v>15600</v>
      </c>
      <c r="NL95">
        <v>22500</v>
      </c>
      <c r="NM95">
        <v>35600</v>
      </c>
      <c r="NN95">
        <v>225</v>
      </c>
      <c r="NO95">
        <v>51.7</v>
      </c>
      <c r="NP95">
        <v>110</v>
      </c>
      <c r="NQ95">
        <v>24.9</v>
      </c>
      <c r="NR95">
        <v>2.8</v>
      </c>
      <c r="NS95">
        <v>18.7</v>
      </c>
      <c r="NT95">
        <v>20.2</v>
      </c>
      <c r="NU95">
        <v>20.6</v>
      </c>
      <c r="NV95">
        <v>35</v>
      </c>
      <c r="NW95">
        <v>18300</v>
      </c>
      <c r="NX95">
        <v>28900</v>
      </c>
      <c r="NY95">
        <v>39800</v>
      </c>
      <c r="NZ95">
        <v>185</v>
      </c>
      <c r="OA95">
        <v>27.6</v>
      </c>
      <c r="OB95">
        <v>135</v>
      </c>
      <c r="OC95">
        <v>20.3</v>
      </c>
      <c r="OD95">
        <v>2</v>
      </c>
      <c r="OE95">
        <v>11.9</v>
      </c>
      <c r="OF95">
        <v>22</v>
      </c>
      <c r="OG95">
        <v>50.1</v>
      </c>
      <c r="OH95">
        <v>15</v>
      </c>
      <c r="OI95">
        <v>17100</v>
      </c>
      <c r="OJ95">
        <v>22000</v>
      </c>
      <c r="OK95">
        <v>28400</v>
      </c>
      <c r="OL95">
        <v>165</v>
      </c>
      <c r="OM95">
        <v>45.4</v>
      </c>
      <c r="ON95">
        <v>90</v>
      </c>
      <c r="OO95">
        <v>26.3</v>
      </c>
      <c r="OP95">
        <v>1.9</v>
      </c>
      <c r="OQ95">
        <v>16.5</v>
      </c>
      <c r="OR95">
        <v>21.6</v>
      </c>
      <c r="OS95">
        <v>26.4</v>
      </c>
      <c r="OT95">
        <v>25</v>
      </c>
      <c r="OU95">
        <v>16700</v>
      </c>
      <c r="OV95">
        <v>25100</v>
      </c>
      <c r="OW95">
        <v>29500</v>
      </c>
      <c r="OX95">
        <v>150</v>
      </c>
      <c r="OY95">
        <v>39.5</v>
      </c>
      <c r="OZ95">
        <v>90</v>
      </c>
      <c r="PA95">
        <v>33.9</v>
      </c>
      <c r="PB95">
        <v>4.8</v>
      </c>
      <c r="PC95">
        <v>14.4</v>
      </c>
      <c r="PD95">
        <v>18.5</v>
      </c>
      <c r="PE95">
        <v>21.8</v>
      </c>
      <c r="PF95">
        <v>20</v>
      </c>
      <c r="PG95">
        <v>15200</v>
      </c>
      <c r="PH95">
        <v>21600</v>
      </c>
      <c r="PI95">
        <v>28200</v>
      </c>
      <c r="PJ95">
        <v>155</v>
      </c>
      <c r="PK95">
        <v>52.8</v>
      </c>
      <c r="PL95">
        <v>75</v>
      </c>
      <c r="PM95">
        <v>20.8</v>
      </c>
      <c r="PN95">
        <v>3.4</v>
      </c>
      <c r="PO95">
        <v>20.8</v>
      </c>
      <c r="PP95">
        <v>22.3</v>
      </c>
      <c r="PQ95">
        <v>23</v>
      </c>
      <c r="PR95">
        <v>30</v>
      </c>
      <c r="PS95">
        <v>17000</v>
      </c>
      <c r="PT95">
        <v>27100</v>
      </c>
      <c r="PU95">
        <v>35300</v>
      </c>
      <c r="PV95">
        <v>80</v>
      </c>
      <c r="PW95">
        <v>34.1</v>
      </c>
      <c r="PX95">
        <v>50</v>
      </c>
      <c r="PY95">
        <v>15.8</v>
      </c>
      <c r="PZ95">
        <v>5.2</v>
      </c>
      <c r="QA95">
        <v>10.3</v>
      </c>
      <c r="QB95">
        <v>15.5</v>
      </c>
      <c r="QC95">
        <v>44.9</v>
      </c>
      <c r="QD95" t="s">
        <v>403</v>
      </c>
      <c r="QE95" t="s">
        <v>403</v>
      </c>
      <c r="QF95" t="s">
        <v>403</v>
      </c>
      <c r="QG95" t="s">
        <v>403</v>
      </c>
      <c r="QH95">
        <v>60</v>
      </c>
      <c r="QI95">
        <v>44</v>
      </c>
      <c r="QJ95">
        <v>35</v>
      </c>
      <c r="QK95">
        <v>21.6</v>
      </c>
      <c r="QL95">
        <v>1.7</v>
      </c>
      <c r="QM95">
        <v>20.9</v>
      </c>
      <c r="QN95">
        <v>23.3</v>
      </c>
      <c r="QO95">
        <v>32.700000000000003</v>
      </c>
      <c r="QP95">
        <v>10</v>
      </c>
      <c r="QQ95">
        <v>19200</v>
      </c>
      <c r="QR95">
        <v>28100</v>
      </c>
      <c r="QS95">
        <v>31600</v>
      </c>
      <c r="QT95">
        <v>60</v>
      </c>
      <c r="QU95">
        <v>44.4</v>
      </c>
      <c r="QV95">
        <v>35</v>
      </c>
      <c r="QW95">
        <v>25.4</v>
      </c>
      <c r="QX95">
        <v>2.2000000000000002</v>
      </c>
      <c r="QY95">
        <v>19.600000000000001</v>
      </c>
      <c r="QZ95">
        <v>24.8</v>
      </c>
      <c r="RA95">
        <v>28</v>
      </c>
      <c r="RB95">
        <v>10</v>
      </c>
      <c r="RC95">
        <v>19200</v>
      </c>
      <c r="RD95">
        <v>35000</v>
      </c>
      <c r="RE95">
        <v>39700</v>
      </c>
      <c r="RF95">
        <v>70</v>
      </c>
      <c r="RG95">
        <v>49.4</v>
      </c>
      <c r="RH95">
        <v>35</v>
      </c>
      <c r="RI95">
        <v>34.1</v>
      </c>
      <c r="RJ95">
        <v>1.2</v>
      </c>
      <c r="RK95">
        <v>13.9</v>
      </c>
      <c r="RL95">
        <v>15.3</v>
      </c>
      <c r="RM95">
        <v>15.3</v>
      </c>
      <c r="RN95" t="s">
        <v>403</v>
      </c>
      <c r="RO95" t="s">
        <v>403</v>
      </c>
      <c r="RP95" t="s">
        <v>403</v>
      </c>
      <c r="RQ95" t="s">
        <v>403</v>
      </c>
    </row>
    <row r="96" spans="2:485" x14ac:dyDescent="0.45">
      <c r="B96"/>
      <c r="E96" t="s">
        <v>3464</v>
      </c>
      <c r="F96" t="s">
        <v>3465</v>
      </c>
      <c r="G96" t="s">
        <v>3466</v>
      </c>
      <c r="H96" t="s">
        <v>3467</v>
      </c>
      <c r="I96" t="s">
        <v>3468</v>
      </c>
      <c r="J96" t="s">
        <v>3469</v>
      </c>
      <c r="K96" t="s">
        <v>3470</v>
      </c>
      <c r="L96" t="s">
        <v>3471</v>
      </c>
      <c r="M96" t="s">
        <v>3472</v>
      </c>
      <c r="N96" t="s">
        <v>3473</v>
      </c>
      <c r="O96" t="s">
        <v>3474</v>
      </c>
      <c r="P96" t="s">
        <v>3475</v>
      </c>
      <c r="Q96" t="s">
        <v>3476</v>
      </c>
      <c r="R96" t="s">
        <v>3477</v>
      </c>
      <c r="S96" t="s">
        <v>3478</v>
      </c>
      <c r="T96" t="s">
        <v>3479</v>
      </c>
      <c r="U96" t="s">
        <v>3480</v>
      </c>
      <c r="V96" t="s">
        <v>3481</v>
      </c>
      <c r="W96" t="s">
        <v>3482</v>
      </c>
      <c r="X96" t="s">
        <v>3483</v>
      </c>
      <c r="Y96" t="s">
        <v>3484</v>
      </c>
      <c r="Z96" t="s">
        <v>3485</v>
      </c>
      <c r="AA96" t="s">
        <v>3486</v>
      </c>
      <c r="AB96" t="s">
        <v>3487</v>
      </c>
      <c r="AC96" t="s">
        <v>3488</v>
      </c>
      <c r="AD96" t="s">
        <v>3489</v>
      </c>
      <c r="AE96" t="s">
        <v>3490</v>
      </c>
      <c r="AF96" t="s">
        <v>3491</v>
      </c>
      <c r="AG96" t="s">
        <v>3492</v>
      </c>
      <c r="AH96" t="s">
        <v>3493</v>
      </c>
      <c r="AI96" t="s">
        <v>3494</v>
      </c>
      <c r="AJ96" t="s">
        <v>3495</v>
      </c>
      <c r="AK96" t="s">
        <v>3496</v>
      </c>
      <c r="AL96" t="s">
        <v>3497</v>
      </c>
      <c r="AM96" t="s">
        <v>3498</v>
      </c>
      <c r="AN96" t="s">
        <v>3475</v>
      </c>
      <c r="AO96" t="s">
        <v>3499</v>
      </c>
      <c r="AP96">
        <v>230</v>
      </c>
      <c r="AQ96">
        <v>14.3</v>
      </c>
      <c r="AR96">
        <v>200</v>
      </c>
      <c r="AS96">
        <v>14</v>
      </c>
      <c r="AT96">
        <v>6.8</v>
      </c>
      <c r="AU96">
        <v>20.2</v>
      </c>
      <c r="AV96">
        <v>39.9</v>
      </c>
      <c r="AW96">
        <v>65</v>
      </c>
      <c r="AX96">
        <v>45</v>
      </c>
      <c r="AY96">
        <v>11900</v>
      </c>
      <c r="AZ96">
        <v>17300</v>
      </c>
      <c r="BA96">
        <v>21600</v>
      </c>
      <c r="BB96">
        <v>275</v>
      </c>
      <c r="BC96">
        <v>23.9</v>
      </c>
      <c r="BD96">
        <v>210</v>
      </c>
      <c r="BE96">
        <v>23.2</v>
      </c>
      <c r="BF96">
        <v>5.9</v>
      </c>
      <c r="BG96">
        <v>25.9</v>
      </c>
      <c r="BH96">
        <v>34.6</v>
      </c>
      <c r="BI96">
        <v>47.1</v>
      </c>
      <c r="BJ96">
        <v>70</v>
      </c>
      <c r="BK96">
        <v>18300</v>
      </c>
      <c r="BL96">
        <v>24500</v>
      </c>
      <c r="BM96">
        <v>32400</v>
      </c>
      <c r="BN96">
        <v>240</v>
      </c>
      <c r="BO96">
        <v>22.5</v>
      </c>
      <c r="BP96">
        <v>185</v>
      </c>
      <c r="BQ96">
        <v>22.2</v>
      </c>
      <c r="BR96">
        <v>4.3</v>
      </c>
      <c r="BS96">
        <v>34.6</v>
      </c>
      <c r="BT96">
        <v>45.9</v>
      </c>
      <c r="BU96">
        <v>50.9</v>
      </c>
      <c r="BV96">
        <v>80</v>
      </c>
      <c r="BW96">
        <v>21500</v>
      </c>
      <c r="BX96">
        <v>28200</v>
      </c>
      <c r="BY96">
        <v>36100</v>
      </c>
      <c r="BZ96">
        <v>150</v>
      </c>
      <c r="CA96">
        <v>30.4</v>
      </c>
      <c r="CB96">
        <v>105</v>
      </c>
      <c r="CC96">
        <v>29.7</v>
      </c>
      <c r="CD96">
        <v>2.2999999999999998</v>
      </c>
      <c r="CE96">
        <v>32.5</v>
      </c>
      <c r="CF96">
        <v>35.799999999999997</v>
      </c>
      <c r="CG96">
        <v>37.6</v>
      </c>
      <c r="CH96">
        <v>45</v>
      </c>
      <c r="CI96">
        <v>24300</v>
      </c>
      <c r="CJ96">
        <v>35700</v>
      </c>
      <c r="CK96">
        <v>50000</v>
      </c>
      <c r="CL96">
        <v>140</v>
      </c>
      <c r="CM96">
        <v>11.7</v>
      </c>
      <c r="CN96">
        <v>125</v>
      </c>
      <c r="CO96">
        <v>15.1</v>
      </c>
      <c r="CP96">
        <v>6.5</v>
      </c>
      <c r="CQ96">
        <v>23.6</v>
      </c>
      <c r="CR96">
        <v>45.3</v>
      </c>
      <c r="CS96">
        <v>66.599999999999994</v>
      </c>
      <c r="CT96">
        <v>30</v>
      </c>
      <c r="CU96">
        <v>13700</v>
      </c>
      <c r="CV96">
        <v>17400</v>
      </c>
      <c r="CW96">
        <v>21400</v>
      </c>
      <c r="CX96">
        <v>170</v>
      </c>
      <c r="CY96">
        <v>19.7</v>
      </c>
      <c r="CZ96">
        <v>135</v>
      </c>
      <c r="DA96">
        <v>26</v>
      </c>
      <c r="DB96">
        <v>4</v>
      </c>
      <c r="DC96">
        <v>27.7</v>
      </c>
      <c r="DD96">
        <v>37.9</v>
      </c>
      <c r="DE96">
        <v>50.3</v>
      </c>
      <c r="DF96">
        <v>45</v>
      </c>
      <c r="DG96">
        <v>18300</v>
      </c>
      <c r="DH96">
        <v>24100</v>
      </c>
      <c r="DI96">
        <v>29700</v>
      </c>
      <c r="DJ96">
        <v>145</v>
      </c>
      <c r="DK96">
        <v>19.399999999999999</v>
      </c>
      <c r="DL96">
        <v>115</v>
      </c>
      <c r="DM96">
        <v>23.5</v>
      </c>
      <c r="DN96">
        <v>4.0999999999999996</v>
      </c>
      <c r="DO96">
        <v>36.799999999999997</v>
      </c>
      <c r="DP96">
        <v>48.3</v>
      </c>
      <c r="DQ96">
        <v>53</v>
      </c>
      <c r="DR96">
        <v>50</v>
      </c>
      <c r="DS96">
        <v>24000</v>
      </c>
      <c r="DT96">
        <v>27500</v>
      </c>
      <c r="DU96">
        <v>34300</v>
      </c>
      <c r="DV96">
        <v>95</v>
      </c>
      <c r="DW96">
        <v>29.9</v>
      </c>
      <c r="DX96">
        <v>65</v>
      </c>
      <c r="DY96">
        <v>31</v>
      </c>
      <c r="DZ96">
        <v>2.1</v>
      </c>
      <c r="EA96">
        <v>30.4</v>
      </c>
      <c r="EB96">
        <v>34.6</v>
      </c>
      <c r="EC96">
        <v>37</v>
      </c>
      <c r="ED96">
        <v>30</v>
      </c>
      <c r="EE96">
        <v>23100</v>
      </c>
      <c r="EF96">
        <v>33800</v>
      </c>
      <c r="EG96">
        <v>42900</v>
      </c>
      <c r="EH96">
        <v>95</v>
      </c>
      <c r="EI96">
        <v>18.2</v>
      </c>
      <c r="EJ96">
        <v>75</v>
      </c>
      <c r="EK96">
        <v>12.2</v>
      </c>
      <c r="EL96">
        <v>7.2</v>
      </c>
      <c r="EM96">
        <v>15.1</v>
      </c>
      <c r="EN96">
        <v>31.6</v>
      </c>
      <c r="EO96">
        <v>62.4</v>
      </c>
      <c r="EP96">
        <v>15</v>
      </c>
      <c r="EQ96">
        <v>9400</v>
      </c>
      <c r="ER96">
        <v>15200</v>
      </c>
      <c r="ES96">
        <v>25800</v>
      </c>
      <c r="ET96">
        <v>105</v>
      </c>
      <c r="EU96">
        <v>30.5</v>
      </c>
      <c r="EV96">
        <v>75</v>
      </c>
      <c r="EW96">
        <v>18.7</v>
      </c>
      <c r="EX96">
        <v>8.9</v>
      </c>
      <c r="EY96">
        <v>23.1</v>
      </c>
      <c r="EZ96">
        <v>29.3</v>
      </c>
      <c r="FA96">
        <v>41.9</v>
      </c>
      <c r="FB96">
        <v>25</v>
      </c>
      <c r="FC96">
        <v>17600</v>
      </c>
      <c r="FD96">
        <v>28400</v>
      </c>
      <c r="FE96">
        <v>46400</v>
      </c>
      <c r="FF96">
        <v>90</v>
      </c>
      <c r="FG96">
        <v>27.4</v>
      </c>
      <c r="FH96">
        <v>65</v>
      </c>
      <c r="FI96">
        <v>20.2</v>
      </c>
      <c r="FJ96">
        <v>4.7</v>
      </c>
      <c r="FK96">
        <v>31.2</v>
      </c>
      <c r="FL96">
        <v>42</v>
      </c>
      <c r="FM96">
        <v>47.7</v>
      </c>
      <c r="FN96">
        <v>30</v>
      </c>
      <c r="FO96">
        <v>17500</v>
      </c>
      <c r="FP96">
        <v>29200</v>
      </c>
      <c r="FQ96">
        <v>45500</v>
      </c>
      <c r="FR96">
        <v>55</v>
      </c>
      <c r="FS96">
        <v>31.1</v>
      </c>
      <c r="FT96">
        <v>40</v>
      </c>
      <c r="FU96">
        <v>27.5</v>
      </c>
      <c r="FV96">
        <v>2.7</v>
      </c>
      <c r="FW96">
        <v>36</v>
      </c>
      <c r="FX96">
        <v>37.799999999999997</v>
      </c>
      <c r="FY96">
        <v>38.700000000000003</v>
      </c>
      <c r="FZ96">
        <v>20</v>
      </c>
      <c r="GA96">
        <v>27000</v>
      </c>
      <c r="GB96">
        <v>36300</v>
      </c>
      <c r="GC96">
        <v>51700</v>
      </c>
      <c r="GD96">
        <v>255</v>
      </c>
      <c r="GE96">
        <v>15.3</v>
      </c>
      <c r="GF96">
        <v>215</v>
      </c>
      <c r="GG96">
        <v>15.3</v>
      </c>
      <c r="GH96">
        <v>9.4</v>
      </c>
      <c r="GI96">
        <v>14.9</v>
      </c>
      <c r="GJ96">
        <v>32.1</v>
      </c>
      <c r="GK96">
        <v>60</v>
      </c>
      <c r="GL96">
        <v>35</v>
      </c>
      <c r="GM96">
        <v>13700</v>
      </c>
      <c r="GN96">
        <v>20400</v>
      </c>
      <c r="GO96">
        <v>25000</v>
      </c>
      <c r="GP96">
        <v>250</v>
      </c>
      <c r="GQ96">
        <v>26.6</v>
      </c>
      <c r="GR96">
        <v>185</v>
      </c>
      <c r="GS96">
        <v>22</v>
      </c>
      <c r="GT96">
        <v>3.8</v>
      </c>
      <c r="GU96">
        <v>27.5</v>
      </c>
      <c r="GV96">
        <v>36.299999999999997</v>
      </c>
      <c r="GW96">
        <v>47.6</v>
      </c>
      <c r="GX96">
        <v>65</v>
      </c>
      <c r="GY96">
        <v>16100</v>
      </c>
      <c r="GZ96">
        <v>23500</v>
      </c>
      <c r="HA96">
        <v>28700</v>
      </c>
      <c r="HB96">
        <v>220</v>
      </c>
      <c r="HC96">
        <v>24.3</v>
      </c>
      <c r="HD96">
        <v>165</v>
      </c>
      <c r="HE96">
        <v>21.6</v>
      </c>
      <c r="HF96">
        <v>5.6</v>
      </c>
      <c r="HG96">
        <v>36.299999999999997</v>
      </c>
      <c r="HH96">
        <v>43.4</v>
      </c>
      <c r="HI96">
        <v>48.6</v>
      </c>
      <c r="HJ96">
        <v>75</v>
      </c>
      <c r="HK96">
        <v>18500</v>
      </c>
      <c r="HL96">
        <v>25300</v>
      </c>
      <c r="HM96">
        <v>31700</v>
      </c>
      <c r="HN96">
        <v>165</v>
      </c>
      <c r="HO96">
        <v>36.700000000000003</v>
      </c>
      <c r="HP96">
        <v>105</v>
      </c>
      <c r="HQ96">
        <v>28.9</v>
      </c>
      <c r="HR96">
        <v>2.6</v>
      </c>
      <c r="HS96">
        <v>22.8</v>
      </c>
      <c r="HT96">
        <v>27.8</v>
      </c>
      <c r="HU96">
        <v>31.9</v>
      </c>
      <c r="HV96">
        <v>30</v>
      </c>
      <c r="HW96">
        <v>24300</v>
      </c>
      <c r="HX96">
        <v>31700</v>
      </c>
      <c r="HY96">
        <v>45000</v>
      </c>
      <c r="HZ96">
        <v>160</v>
      </c>
      <c r="IA96">
        <v>15.6</v>
      </c>
      <c r="IB96">
        <v>135</v>
      </c>
      <c r="IC96">
        <v>18.8</v>
      </c>
      <c r="ID96">
        <v>10.4</v>
      </c>
      <c r="IE96">
        <v>13.4</v>
      </c>
      <c r="IF96">
        <v>30.5</v>
      </c>
      <c r="IG96">
        <v>55.2</v>
      </c>
      <c r="IH96">
        <v>20</v>
      </c>
      <c r="II96">
        <v>13700</v>
      </c>
      <c r="IJ96">
        <v>19500</v>
      </c>
      <c r="IK96">
        <v>21000</v>
      </c>
      <c r="IL96">
        <v>150</v>
      </c>
      <c r="IM96">
        <v>25.3</v>
      </c>
      <c r="IN96">
        <v>115</v>
      </c>
      <c r="IO96">
        <v>19.8</v>
      </c>
      <c r="IP96">
        <v>4.9000000000000004</v>
      </c>
      <c r="IQ96">
        <v>30.8</v>
      </c>
      <c r="IR96">
        <v>38.1</v>
      </c>
      <c r="IS96">
        <v>49.9</v>
      </c>
      <c r="IT96">
        <v>45</v>
      </c>
      <c r="IU96">
        <v>16100</v>
      </c>
      <c r="IV96">
        <v>23300</v>
      </c>
      <c r="IW96">
        <v>27000</v>
      </c>
      <c r="IX96">
        <v>135</v>
      </c>
      <c r="IY96">
        <v>20.3</v>
      </c>
      <c r="IZ96">
        <v>110</v>
      </c>
      <c r="JA96">
        <v>21</v>
      </c>
      <c r="JB96">
        <v>6.5</v>
      </c>
      <c r="JC96">
        <v>38.5</v>
      </c>
      <c r="JD96">
        <v>47.8</v>
      </c>
      <c r="JE96">
        <v>52.2</v>
      </c>
      <c r="JF96">
        <v>50</v>
      </c>
      <c r="JG96">
        <v>22100</v>
      </c>
      <c r="JH96">
        <v>26000</v>
      </c>
      <c r="JI96">
        <v>31300</v>
      </c>
      <c r="JJ96">
        <v>100</v>
      </c>
      <c r="JK96">
        <v>35.799999999999997</v>
      </c>
      <c r="JL96">
        <v>65</v>
      </c>
      <c r="JM96">
        <v>30.7</v>
      </c>
      <c r="JN96">
        <v>2.2000000000000002</v>
      </c>
      <c r="JO96">
        <v>21</v>
      </c>
      <c r="JP96">
        <v>26.1</v>
      </c>
      <c r="JQ96">
        <v>31.2</v>
      </c>
      <c r="JR96">
        <v>15</v>
      </c>
      <c r="JS96">
        <v>25100</v>
      </c>
      <c r="JT96">
        <v>30200</v>
      </c>
      <c r="JU96">
        <v>32800</v>
      </c>
      <c r="JV96">
        <v>95</v>
      </c>
      <c r="JW96">
        <v>14.7</v>
      </c>
      <c r="JX96">
        <v>85</v>
      </c>
      <c r="JY96">
        <v>9.6999999999999993</v>
      </c>
      <c r="JZ96">
        <v>7.8</v>
      </c>
      <c r="KA96">
        <v>17.3</v>
      </c>
      <c r="KB96">
        <v>34.5</v>
      </c>
      <c r="KC96">
        <v>67.7</v>
      </c>
      <c r="KD96">
        <v>15</v>
      </c>
      <c r="KE96">
        <v>16800</v>
      </c>
      <c r="KF96">
        <v>23100</v>
      </c>
      <c r="KG96">
        <v>27500</v>
      </c>
      <c r="KH96">
        <v>100</v>
      </c>
      <c r="KI96">
        <v>28.6</v>
      </c>
      <c r="KJ96">
        <v>70</v>
      </c>
      <c r="KK96">
        <v>25.4</v>
      </c>
      <c r="KL96">
        <v>2</v>
      </c>
      <c r="KM96">
        <v>22.6</v>
      </c>
      <c r="KN96">
        <v>33.5</v>
      </c>
      <c r="KO96">
        <v>44</v>
      </c>
      <c r="KP96">
        <v>20</v>
      </c>
      <c r="KQ96">
        <v>17400</v>
      </c>
      <c r="KR96">
        <v>27200</v>
      </c>
      <c r="KS96">
        <v>32500</v>
      </c>
      <c r="KT96">
        <v>85</v>
      </c>
      <c r="KU96">
        <v>30.7</v>
      </c>
      <c r="KV96">
        <v>60</v>
      </c>
      <c r="KW96">
        <v>22.4</v>
      </c>
      <c r="KX96">
        <v>4.0999999999999996</v>
      </c>
      <c r="KY96">
        <v>32.799999999999997</v>
      </c>
      <c r="KZ96">
        <v>36.299999999999997</v>
      </c>
      <c r="LA96">
        <v>42.8</v>
      </c>
      <c r="LB96">
        <v>25</v>
      </c>
      <c r="LC96">
        <v>17400</v>
      </c>
      <c r="LD96">
        <v>23600</v>
      </c>
      <c r="LE96">
        <v>31800</v>
      </c>
      <c r="LF96">
        <v>65</v>
      </c>
      <c r="LG96">
        <v>37.9</v>
      </c>
      <c r="LH96">
        <v>40</v>
      </c>
      <c r="LI96">
        <v>26.2</v>
      </c>
      <c r="LJ96">
        <v>3.1</v>
      </c>
      <c r="LK96">
        <v>25.6</v>
      </c>
      <c r="LL96">
        <v>30.3</v>
      </c>
      <c r="LM96">
        <v>32.799999999999997</v>
      </c>
      <c r="LN96">
        <v>15</v>
      </c>
      <c r="LO96">
        <v>17600</v>
      </c>
      <c r="LP96">
        <v>34400</v>
      </c>
      <c r="LQ96">
        <v>47200</v>
      </c>
      <c r="LR96">
        <v>275</v>
      </c>
      <c r="LS96">
        <v>17.8</v>
      </c>
      <c r="LT96">
        <v>225</v>
      </c>
      <c r="LU96">
        <v>13.7</v>
      </c>
      <c r="LV96">
        <v>5.4</v>
      </c>
      <c r="LW96">
        <v>21.1</v>
      </c>
      <c r="LX96">
        <v>35.5</v>
      </c>
      <c r="LY96">
        <v>63</v>
      </c>
      <c r="LZ96">
        <v>50</v>
      </c>
      <c r="MA96">
        <v>15000</v>
      </c>
      <c r="MB96">
        <v>18500</v>
      </c>
      <c r="MC96">
        <v>23600</v>
      </c>
      <c r="MD96">
        <v>275</v>
      </c>
      <c r="ME96">
        <v>17.8</v>
      </c>
      <c r="MF96">
        <v>225</v>
      </c>
      <c r="MG96">
        <v>13.7</v>
      </c>
      <c r="MH96">
        <v>5.4</v>
      </c>
      <c r="MI96">
        <v>21.1</v>
      </c>
      <c r="MJ96">
        <v>35.5</v>
      </c>
      <c r="MK96">
        <v>63</v>
      </c>
      <c r="ML96">
        <v>50</v>
      </c>
      <c r="MM96">
        <v>15000</v>
      </c>
      <c r="MN96">
        <v>18500</v>
      </c>
      <c r="MO96">
        <v>23600</v>
      </c>
      <c r="MP96">
        <v>240</v>
      </c>
      <c r="MQ96">
        <v>21.9</v>
      </c>
      <c r="MR96">
        <v>185</v>
      </c>
      <c r="MS96">
        <v>21.7</v>
      </c>
      <c r="MT96">
        <v>5.4</v>
      </c>
      <c r="MU96">
        <v>31.5</v>
      </c>
      <c r="MV96">
        <v>40.9</v>
      </c>
      <c r="MW96">
        <v>51.1</v>
      </c>
      <c r="MX96">
        <v>70</v>
      </c>
      <c r="MY96">
        <v>15100</v>
      </c>
      <c r="MZ96">
        <v>22400</v>
      </c>
      <c r="NA96">
        <v>30200</v>
      </c>
      <c r="NB96">
        <v>210</v>
      </c>
      <c r="NC96">
        <v>22.2</v>
      </c>
      <c r="ND96">
        <v>160</v>
      </c>
      <c r="NE96">
        <v>27.3</v>
      </c>
      <c r="NF96">
        <v>5.8</v>
      </c>
      <c r="NG96">
        <v>32.6</v>
      </c>
      <c r="NH96">
        <v>39</v>
      </c>
      <c r="NI96">
        <v>44.7</v>
      </c>
      <c r="NJ96">
        <v>60</v>
      </c>
      <c r="NK96">
        <v>19800</v>
      </c>
      <c r="NL96">
        <v>29000</v>
      </c>
      <c r="NM96">
        <v>36100</v>
      </c>
      <c r="NN96">
        <v>160</v>
      </c>
      <c r="NO96">
        <v>34.1</v>
      </c>
      <c r="NP96">
        <v>105</v>
      </c>
      <c r="NQ96">
        <v>29.6</v>
      </c>
      <c r="NR96">
        <v>3.3</v>
      </c>
      <c r="NS96">
        <v>27.1</v>
      </c>
      <c r="NT96">
        <v>31.2</v>
      </c>
      <c r="NU96">
        <v>33.1</v>
      </c>
      <c r="NV96">
        <v>35</v>
      </c>
      <c r="NW96">
        <v>19400</v>
      </c>
      <c r="NX96">
        <v>30800</v>
      </c>
      <c r="NY96">
        <v>39200</v>
      </c>
      <c r="NZ96">
        <v>170</v>
      </c>
      <c r="OA96">
        <v>16.399999999999999</v>
      </c>
      <c r="OB96">
        <v>140</v>
      </c>
      <c r="OC96">
        <v>14.8</v>
      </c>
      <c r="OD96">
        <v>7.4</v>
      </c>
      <c r="OE96">
        <v>20.8</v>
      </c>
      <c r="OF96">
        <v>36.1</v>
      </c>
      <c r="OG96">
        <v>61.4</v>
      </c>
      <c r="OH96">
        <v>30</v>
      </c>
      <c r="OI96">
        <v>13300</v>
      </c>
      <c r="OJ96">
        <v>18500</v>
      </c>
      <c r="OK96">
        <v>23100</v>
      </c>
      <c r="OL96">
        <v>145</v>
      </c>
      <c r="OM96">
        <v>20.100000000000001</v>
      </c>
      <c r="ON96">
        <v>115</v>
      </c>
      <c r="OO96">
        <v>23</v>
      </c>
      <c r="OP96">
        <v>5</v>
      </c>
      <c r="OQ96">
        <v>34</v>
      </c>
      <c r="OR96">
        <v>43.4</v>
      </c>
      <c r="OS96">
        <v>51.8</v>
      </c>
      <c r="OT96">
        <v>45</v>
      </c>
      <c r="OU96">
        <v>15200</v>
      </c>
      <c r="OV96">
        <v>22400</v>
      </c>
      <c r="OW96">
        <v>29200</v>
      </c>
      <c r="OX96">
        <v>125</v>
      </c>
      <c r="OY96">
        <v>22.3</v>
      </c>
      <c r="OZ96">
        <v>100</v>
      </c>
      <c r="PA96">
        <v>26.4</v>
      </c>
      <c r="PB96">
        <v>6.3</v>
      </c>
      <c r="PC96">
        <v>34.299999999999997</v>
      </c>
      <c r="PD96">
        <v>41</v>
      </c>
      <c r="PE96">
        <v>45</v>
      </c>
      <c r="PF96">
        <v>40</v>
      </c>
      <c r="PG96">
        <v>20300</v>
      </c>
      <c r="PH96">
        <v>29100</v>
      </c>
      <c r="PI96">
        <v>36100</v>
      </c>
      <c r="PJ96">
        <v>105</v>
      </c>
      <c r="PK96">
        <v>34.700000000000003</v>
      </c>
      <c r="PL96">
        <v>70</v>
      </c>
      <c r="PM96">
        <v>27</v>
      </c>
      <c r="PN96">
        <v>3.5</v>
      </c>
      <c r="PO96">
        <v>29</v>
      </c>
      <c r="PP96">
        <v>31.8</v>
      </c>
      <c r="PQ96">
        <v>34.700000000000003</v>
      </c>
      <c r="PR96">
        <v>25</v>
      </c>
      <c r="PS96">
        <v>17300</v>
      </c>
      <c r="PT96">
        <v>27100</v>
      </c>
      <c r="PU96">
        <v>33900</v>
      </c>
      <c r="PV96">
        <v>105</v>
      </c>
      <c r="PW96">
        <v>20.100000000000001</v>
      </c>
      <c r="PX96">
        <v>85</v>
      </c>
      <c r="PY96">
        <v>12.1</v>
      </c>
      <c r="PZ96">
        <v>2.2999999999999998</v>
      </c>
      <c r="QA96">
        <v>21.6</v>
      </c>
      <c r="QB96">
        <v>34.4</v>
      </c>
      <c r="QC96">
        <v>65.400000000000006</v>
      </c>
      <c r="QD96">
        <v>20</v>
      </c>
      <c r="QE96">
        <v>15200</v>
      </c>
      <c r="QF96">
        <v>18500</v>
      </c>
      <c r="QG96">
        <v>25900</v>
      </c>
      <c r="QH96">
        <v>90</v>
      </c>
      <c r="QI96">
        <v>24.7</v>
      </c>
      <c r="QJ96">
        <v>70</v>
      </c>
      <c r="QK96">
        <v>19.5</v>
      </c>
      <c r="QL96">
        <v>6</v>
      </c>
      <c r="QM96">
        <v>27.6</v>
      </c>
      <c r="QN96">
        <v>36.9</v>
      </c>
      <c r="QO96">
        <v>49.9</v>
      </c>
      <c r="QP96">
        <v>25</v>
      </c>
      <c r="QQ96">
        <v>13400</v>
      </c>
      <c r="QR96">
        <v>22700</v>
      </c>
      <c r="QS96">
        <v>31000</v>
      </c>
      <c r="QT96">
        <v>90</v>
      </c>
      <c r="QU96">
        <v>27.4</v>
      </c>
      <c r="QV96">
        <v>65</v>
      </c>
      <c r="QW96">
        <v>20.2</v>
      </c>
      <c r="QX96">
        <v>4.7</v>
      </c>
      <c r="QY96">
        <v>31.2</v>
      </c>
      <c r="QZ96">
        <v>42</v>
      </c>
      <c r="RA96">
        <v>47.7</v>
      </c>
      <c r="RB96">
        <v>30</v>
      </c>
      <c r="RC96">
        <v>17500</v>
      </c>
      <c r="RD96">
        <v>29200</v>
      </c>
      <c r="RE96">
        <v>45500</v>
      </c>
      <c r="RF96">
        <v>55</v>
      </c>
      <c r="RG96">
        <v>32.9</v>
      </c>
      <c r="RH96">
        <v>35</v>
      </c>
      <c r="RI96">
        <v>34.5</v>
      </c>
      <c r="RJ96">
        <v>2.8</v>
      </c>
      <c r="RK96">
        <v>23.4</v>
      </c>
      <c r="RL96">
        <v>29.8</v>
      </c>
      <c r="RM96">
        <v>29.8</v>
      </c>
      <c r="RN96">
        <v>10</v>
      </c>
      <c r="RO96">
        <v>35200</v>
      </c>
      <c r="RP96">
        <v>38600</v>
      </c>
      <c r="RQ96">
        <v>46900</v>
      </c>
    </row>
    <row r="97" spans="2:485" x14ac:dyDescent="0.45">
      <c r="B97"/>
      <c r="E97" t="s">
        <v>3500</v>
      </c>
      <c r="F97" t="s">
        <v>3501</v>
      </c>
      <c r="G97" t="s">
        <v>3502</v>
      </c>
      <c r="H97" t="s">
        <v>3503</v>
      </c>
      <c r="I97" t="s">
        <v>3504</v>
      </c>
      <c r="J97" t="s">
        <v>3505</v>
      </c>
      <c r="K97" t="s">
        <v>3506</v>
      </c>
      <c r="L97" t="s">
        <v>3507</v>
      </c>
      <c r="M97" t="s">
        <v>3508</v>
      </c>
      <c r="N97" t="s">
        <v>3509</v>
      </c>
      <c r="O97" t="s">
        <v>3510</v>
      </c>
      <c r="P97" t="s">
        <v>3511</v>
      </c>
      <c r="Q97" t="s">
        <v>3512</v>
      </c>
      <c r="R97" t="s">
        <v>3513</v>
      </c>
      <c r="S97" t="s">
        <v>3514</v>
      </c>
      <c r="T97" t="s">
        <v>3515</v>
      </c>
      <c r="U97" t="s">
        <v>3516</v>
      </c>
      <c r="V97" t="s">
        <v>3517</v>
      </c>
      <c r="W97" t="s">
        <v>3518</v>
      </c>
      <c r="X97" t="s">
        <v>3519</v>
      </c>
      <c r="Y97" t="s">
        <v>3520</v>
      </c>
      <c r="Z97" t="s">
        <v>3521</v>
      </c>
      <c r="AA97" t="s">
        <v>3522</v>
      </c>
      <c r="AB97" t="s">
        <v>3523</v>
      </c>
      <c r="AC97" t="s">
        <v>3524</v>
      </c>
      <c r="AD97" t="s">
        <v>3525</v>
      </c>
      <c r="AE97" t="s">
        <v>3526</v>
      </c>
      <c r="AF97" t="s">
        <v>3527</v>
      </c>
      <c r="AG97" t="s">
        <v>3528</v>
      </c>
      <c r="AH97" t="s">
        <v>3529</v>
      </c>
      <c r="AI97" t="s">
        <v>3530</v>
      </c>
      <c r="AJ97" t="s">
        <v>3531</v>
      </c>
      <c r="AK97" t="s">
        <v>3532</v>
      </c>
      <c r="AL97" t="s">
        <v>3533</v>
      </c>
      <c r="AM97" t="s">
        <v>3534</v>
      </c>
      <c r="AN97" t="s">
        <v>3511</v>
      </c>
      <c r="AO97" t="s">
        <v>3535</v>
      </c>
      <c r="AP97" t="s">
        <v>403</v>
      </c>
      <c r="AQ97" t="s">
        <v>403</v>
      </c>
      <c r="AR97" t="s">
        <v>403</v>
      </c>
      <c r="AS97" t="s">
        <v>403</v>
      </c>
      <c r="AT97" t="s">
        <v>403</v>
      </c>
      <c r="AU97" t="s">
        <v>403</v>
      </c>
      <c r="AV97" t="s">
        <v>403</v>
      </c>
      <c r="AW97" t="s">
        <v>403</v>
      </c>
      <c r="AX97">
        <v>4850</v>
      </c>
      <c r="AY97">
        <v>13100</v>
      </c>
      <c r="AZ97">
        <v>17900</v>
      </c>
      <c r="BA97">
        <v>22800</v>
      </c>
      <c r="BB97" t="s">
        <v>403</v>
      </c>
      <c r="BC97" t="s">
        <v>403</v>
      </c>
      <c r="BD97" t="s">
        <v>403</v>
      </c>
      <c r="BE97" t="s">
        <v>403</v>
      </c>
      <c r="BF97" t="s">
        <v>403</v>
      </c>
      <c r="BG97" t="s">
        <v>403</v>
      </c>
      <c r="BH97" t="s">
        <v>403</v>
      </c>
      <c r="BI97" t="s">
        <v>403</v>
      </c>
      <c r="BJ97">
        <v>6845</v>
      </c>
      <c r="BK97">
        <v>17300</v>
      </c>
      <c r="BL97">
        <v>22800</v>
      </c>
      <c r="BM97">
        <v>28600</v>
      </c>
      <c r="BN97" t="s">
        <v>403</v>
      </c>
      <c r="BO97" t="s">
        <v>403</v>
      </c>
      <c r="BP97" t="s">
        <v>403</v>
      </c>
      <c r="BQ97" t="s">
        <v>403</v>
      </c>
      <c r="BR97" t="s">
        <v>403</v>
      </c>
      <c r="BS97" t="s">
        <v>403</v>
      </c>
      <c r="BT97" t="s">
        <v>403</v>
      </c>
      <c r="BU97" t="s">
        <v>403</v>
      </c>
      <c r="BV97">
        <v>6740</v>
      </c>
      <c r="BW97">
        <v>19400</v>
      </c>
      <c r="BX97">
        <v>25900</v>
      </c>
      <c r="BY97">
        <v>34100</v>
      </c>
      <c r="BZ97" t="s">
        <v>403</v>
      </c>
      <c r="CA97" t="s">
        <v>403</v>
      </c>
      <c r="CB97" t="s">
        <v>403</v>
      </c>
      <c r="CC97" t="s">
        <v>403</v>
      </c>
      <c r="CD97" t="s">
        <v>403</v>
      </c>
      <c r="CE97" t="s">
        <v>403</v>
      </c>
      <c r="CF97" t="s">
        <v>403</v>
      </c>
      <c r="CG97" t="s">
        <v>403</v>
      </c>
      <c r="CH97">
        <v>6250</v>
      </c>
      <c r="CI97">
        <v>19900</v>
      </c>
      <c r="CJ97">
        <v>30700</v>
      </c>
      <c r="CK97">
        <v>43300</v>
      </c>
      <c r="CL97" t="s">
        <v>403</v>
      </c>
      <c r="CM97" t="s">
        <v>403</v>
      </c>
      <c r="CN97" t="s">
        <v>403</v>
      </c>
      <c r="CO97" t="s">
        <v>403</v>
      </c>
      <c r="CP97" t="s">
        <v>403</v>
      </c>
      <c r="CQ97" t="s">
        <v>403</v>
      </c>
      <c r="CR97" t="s">
        <v>403</v>
      </c>
      <c r="CS97" t="s">
        <v>403</v>
      </c>
      <c r="CT97">
        <v>2585</v>
      </c>
      <c r="CU97">
        <v>12900</v>
      </c>
      <c r="CV97">
        <v>17900</v>
      </c>
      <c r="CW97">
        <v>22300</v>
      </c>
      <c r="CX97" t="s">
        <v>403</v>
      </c>
      <c r="CY97" t="s">
        <v>403</v>
      </c>
      <c r="CZ97" t="s">
        <v>403</v>
      </c>
      <c r="DA97" t="s">
        <v>403</v>
      </c>
      <c r="DB97" t="s">
        <v>403</v>
      </c>
      <c r="DC97" t="s">
        <v>403</v>
      </c>
      <c r="DD97" t="s">
        <v>403</v>
      </c>
      <c r="DE97" t="s">
        <v>403</v>
      </c>
      <c r="DF97">
        <v>3545</v>
      </c>
      <c r="DG97">
        <v>17200</v>
      </c>
      <c r="DH97">
        <v>22700</v>
      </c>
      <c r="DI97">
        <v>27600</v>
      </c>
      <c r="DJ97" t="s">
        <v>403</v>
      </c>
      <c r="DK97" t="s">
        <v>403</v>
      </c>
      <c r="DL97" t="s">
        <v>403</v>
      </c>
      <c r="DM97" t="s">
        <v>403</v>
      </c>
      <c r="DN97" t="s">
        <v>403</v>
      </c>
      <c r="DO97" t="s">
        <v>403</v>
      </c>
      <c r="DP97" t="s">
        <v>403</v>
      </c>
      <c r="DQ97" t="s">
        <v>403</v>
      </c>
      <c r="DR97">
        <v>3495</v>
      </c>
      <c r="DS97">
        <v>19000</v>
      </c>
      <c r="DT97">
        <v>25300</v>
      </c>
      <c r="DU97">
        <v>32500</v>
      </c>
      <c r="DV97" t="s">
        <v>403</v>
      </c>
      <c r="DW97" t="s">
        <v>403</v>
      </c>
      <c r="DX97" t="s">
        <v>403</v>
      </c>
      <c r="DY97" t="s">
        <v>403</v>
      </c>
      <c r="DZ97" t="s">
        <v>403</v>
      </c>
      <c r="EA97" t="s">
        <v>403</v>
      </c>
      <c r="EB97" t="s">
        <v>403</v>
      </c>
      <c r="EC97" t="s">
        <v>403</v>
      </c>
      <c r="ED97">
        <v>3315</v>
      </c>
      <c r="EE97">
        <v>17300</v>
      </c>
      <c r="EF97">
        <v>27800</v>
      </c>
      <c r="EG97">
        <v>38400</v>
      </c>
      <c r="EH97" t="s">
        <v>403</v>
      </c>
      <c r="EI97" t="s">
        <v>403</v>
      </c>
      <c r="EJ97" t="s">
        <v>403</v>
      </c>
      <c r="EK97" t="s">
        <v>403</v>
      </c>
      <c r="EL97" t="s">
        <v>403</v>
      </c>
      <c r="EM97" t="s">
        <v>403</v>
      </c>
      <c r="EN97" t="s">
        <v>403</v>
      </c>
      <c r="EO97" t="s">
        <v>403</v>
      </c>
      <c r="EP97">
        <v>2265</v>
      </c>
      <c r="EQ97">
        <v>13300</v>
      </c>
      <c r="ER97">
        <v>17900</v>
      </c>
      <c r="ES97">
        <v>23200</v>
      </c>
      <c r="ET97" t="s">
        <v>403</v>
      </c>
      <c r="EU97" t="s">
        <v>403</v>
      </c>
      <c r="EV97" t="s">
        <v>403</v>
      </c>
      <c r="EW97" t="s">
        <v>403</v>
      </c>
      <c r="EX97" t="s">
        <v>403</v>
      </c>
      <c r="EY97" t="s">
        <v>403</v>
      </c>
      <c r="EZ97" t="s">
        <v>403</v>
      </c>
      <c r="FA97" t="s">
        <v>403</v>
      </c>
      <c r="FB97">
        <v>3300</v>
      </c>
      <c r="FC97">
        <v>17400</v>
      </c>
      <c r="FD97">
        <v>23000</v>
      </c>
      <c r="FE97">
        <v>29600</v>
      </c>
      <c r="FF97" t="s">
        <v>403</v>
      </c>
      <c r="FG97" t="s">
        <v>403</v>
      </c>
      <c r="FH97" t="s">
        <v>403</v>
      </c>
      <c r="FI97" t="s">
        <v>403</v>
      </c>
      <c r="FJ97" t="s">
        <v>403</v>
      </c>
      <c r="FK97" t="s">
        <v>403</v>
      </c>
      <c r="FL97" t="s">
        <v>403</v>
      </c>
      <c r="FM97" t="s">
        <v>403</v>
      </c>
      <c r="FN97">
        <v>3245</v>
      </c>
      <c r="FO97">
        <v>19800</v>
      </c>
      <c r="FP97">
        <v>26500</v>
      </c>
      <c r="FQ97">
        <v>35900</v>
      </c>
      <c r="FR97" t="s">
        <v>403</v>
      </c>
      <c r="FS97" t="s">
        <v>403</v>
      </c>
      <c r="FT97" t="s">
        <v>403</v>
      </c>
      <c r="FU97" t="s">
        <v>403</v>
      </c>
      <c r="FV97" t="s">
        <v>403</v>
      </c>
      <c r="FW97" t="s">
        <v>403</v>
      </c>
      <c r="FX97" t="s">
        <v>403</v>
      </c>
      <c r="FY97" t="s">
        <v>403</v>
      </c>
      <c r="FZ97">
        <v>2940</v>
      </c>
      <c r="GA97">
        <v>23500</v>
      </c>
      <c r="GB97">
        <v>34200</v>
      </c>
      <c r="GC97">
        <v>49900</v>
      </c>
      <c r="GD97" t="s">
        <v>403</v>
      </c>
      <c r="GE97" t="s">
        <v>403</v>
      </c>
      <c r="GF97" t="s">
        <v>403</v>
      </c>
      <c r="GG97" t="s">
        <v>403</v>
      </c>
      <c r="GH97" t="s">
        <v>403</v>
      </c>
      <c r="GI97" t="s">
        <v>403</v>
      </c>
      <c r="GJ97" t="s">
        <v>403</v>
      </c>
      <c r="GK97" t="s">
        <v>403</v>
      </c>
      <c r="GL97">
        <v>5975</v>
      </c>
      <c r="GM97">
        <v>12300</v>
      </c>
      <c r="GN97">
        <v>17300</v>
      </c>
      <c r="GO97">
        <v>22100</v>
      </c>
      <c r="GP97" t="s">
        <v>403</v>
      </c>
      <c r="GQ97" t="s">
        <v>403</v>
      </c>
      <c r="GR97" t="s">
        <v>403</v>
      </c>
      <c r="GS97" t="s">
        <v>403</v>
      </c>
      <c r="GT97" t="s">
        <v>403</v>
      </c>
      <c r="GU97" t="s">
        <v>403</v>
      </c>
      <c r="GV97" t="s">
        <v>403</v>
      </c>
      <c r="GW97" t="s">
        <v>403</v>
      </c>
      <c r="GX97">
        <v>6855</v>
      </c>
      <c r="GY97">
        <v>16700</v>
      </c>
      <c r="GZ97">
        <v>22200</v>
      </c>
      <c r="HA97">
        <v>28000</v>
      </c>
      <c r="HB97" t="s">
        <v>403</v>
      </c>
      <c r="HC97" t="s">
        <v>403</v>
      </c>
      <c r="HD97" t="s">
        <v>403</v>
      </c>
      <c r="HE97" t="s">
        <v>403</v>
      </c>
      <c r="HF97" t="s">
        <v>403</v>
      </c>
      <c r="HG97" t="s">
        <v>403</v>
      </c>
      <c r="HH97" t="s">
        <v>403</v>
      </c>
      <c r="HI97" t="s">
        <v>403</v>
      </c>
      <c r="HJ97">
        <v>6520</v>
      </c>
      <c r="HK97">
        <v>18900</v>
      </c>
      <c r="HL97">
        <v>25500</v>
      </c>
      <c r="HM97">
        <v>33200</v>
      </c>
      <c r="HN97" t="s">
        <v>403</v>
      </c>
      <c r="HO97" t="s">
        <v>403</v>
      </c>
      <c r="HP97" t="s">
        <v>403</v>
      </c>
      <c r="HQ97" t="s">
        <v>403</v>
      </c>
      <c r="HR97" t="s">
        <v>403</v>
      </c>
      <c r="HS97" t="s">
        <v>403</v>
      </c>
      <c r="HT97" t="s">
        <v>403</v>
      </c>
      <c r="HU97" t="s">
        <v>403</v>
      </c>
      <c r="HV97">
        <v>6005</v>
      </c>
      <c r="HW97">
        <v>19300</v>
      </c>
      <c r="HX97">
        <v>29700</v>
      </c>
      <c r="HY97">
        <v>41500</v>
      </c>
      <c r="HZ97" t="s">
        <v>403</v>
      </c>
      <c r="IA97" t="s">
        <v>403</v>
      </c>
      <c r="IB97" t="s">
        <v>403</v>
      </c>
      <c r="IC97" t="s">
        <v>403</v>
      </c>
      <c r="ID97" t="s">
        <v>403</v>
      </c>
      <c r="IE97" t="s">
        <v>403</v>
      </c>
      <c r="IF97" t="s">
        <v>403</v>
      </c>
      <c r="IG97" t="s">
        <v>403</v>
      </c>
      <c r="IH97">
        <v>3110</v>
      </c>
      <c r="II97">
        <v>12200</v>
      </c>
      <c r="IJ97">
        <v>17300</v>
      </c>
      <c r="IK97">
        <v>21900</v>
      </c>
      <c r="IL97" t="s">
        <v>403</v>
      </c>
      <c r="IM97" t="s">
        <v>403</v>
      </c>
      <c r="IN97" t="s">
        <v>403</v>
      </c>
      <c r="IO97" t="s">
        <v>403</v>
      </c>
      <c r="IP97" t="s">
        <v>403</v>
      </c>
      <c r="IQ97" t="s">
        <v>403</v>
      </c>
      <c r="IR97" t="s">
        <v>403</v>
      </c>
      <c r="IS97" t="s">
        <v>403</v>
      </c>
      <c r="IT97">
        <v>3635</v>
      </c>
      <c r="IU97">
        <v>16800</v>
      </c>
      <c r="IV97">
        <v>22000</v>
      </c>
      <c r="IW97">
        <v>27000</v>
      </c>
      <c r="IX97" t="s">
        <v>403</v>
      </c>
      <c r="IY97" t="s">
        <v>403</v>
      </c>
      <c r="IZ97" t="s">
        <v>403</v>
      </c>
      <c r="JA97" t="s">
        <v>403</v>
      </c>
      <c r="JB97" t="s">
        <v>403</v>
      </c>
      <c r="JC97" t="s">
        <v>403</v>
      </c>
      <c r="JD97" t="s">
        <v>403</v>
      </c>
      <c r="JE97" t="s">
        <v>403</v>
      </c>
      <c r="JF97">
        <v>3395</v>
      </c>
      <c r="JG97">
        <v>18500</v>
      </c>
      <c r="JH97">
        <v>25100</v>
      </c>
      <c r="JI97">
        <v>31700</v>
      </c>
      <c r="JJ97" t="s">
        <v>403</v>
      </c>
      <c r="JK97" t="s">
        <v>403</v>
      </c>
      <c r="JL97" t="s">
        <v>403</v>
      </c>
      <c r="JM97" t="s">
        <v>403</v>
      </c>
      <c r="JN97" t="s">
        <v>403</v>
      </c>
      <c r="JO97" t="s">
        <v>403</v>
      </c>
      <c r="JP97" t="s">
        <v>403</v>
      </c>
      <c r="JQ97" t="s">
        <v>403</v>
      </c>
      <c r="JR97">
        <v>3255</v>
      </c>
      <c r="JS97">
        <v>16400</v>
      </c>
      <c r="JT97">
        <v>26600</v>
      </c>
      <c r="JU97">
        <v>37700</v>
      </c>
      <c r="JV97" t="s">
        <v>403</v>
      </c>
      <c r="JW97" t="s">
        <v>403</v>
      </c>
      <c r="JX97" t="s">
        <v>403</v>
      </c>
      <c r="JY97" t="s">
        <v>403</v>
      </c>
      <c r="JZ97" t="s">
        <v>403</v>
      </c>
      <c r="KA97" t="s">
        <v>403</v>
      </c>
      <c r="KB97" t="s">
        <v>403</v>
      </c>
      <c r="KC97" t="s">
        <v>403</v>
      </c>
      <c r="KD97">
        <v>2870</v>
      </c>
      <c r="KE97">
        <v>12300</v>
      </c>
      <c r="KF97">
        <v>17300</v>
      </c>
      <c r="KG97">
        <v>22500</v>
      </c>
      <c r="KH97" t="s">
        <v>403</v>
      </c>
      <c r="KI97" t="s">
        <v>403</v>
      </c>
      <c r="KJ97" t="s">
        <v>403</v>
      </c>
      <c r="KK97" t="s">
        <v>403</v>
      </c>
      <c r="KL97" t="s">
        <v>403</v>
      </c>
      <c r="KM97" t="s">
        <v>403</v>
      </c>
      <c r="KN97" t="s">
        <v>403</v>
      </c>
      <c r="KO97" t="s">
        <v>403</v>
      </c>
      <c r="KP97">
        <v>3215</v>
      </c>
      <c r="KQ97">
        <v>16500</v>
      </c>
      <c r="KR97">
        <v>22400</v>
      </c>
      <c r="KS97">
        <v>29500</v>
      </c>
      <c r="KT97" t="s">
        <v>403</v>
      </c>
      <c r="KU97" t="s">
        <v>403</v>
      </c>
      <c r="KV97" t="s">
        <v>403</v>
      </c>
      <c r="KW97" t="s">
        <v>403</v>
      </c>
      <c r="KX97" t="s">
        <v>403</v>
      </c>
      <c r="KY97" t="s">
        <v>403</v>
      </c>
      <c r="KZ97" t="s">
        <v>403</v>
      </c>
      <c r="LA97" t="s">
        <v>403</v>
      </c>
      <c r="LB97">
        <v>3125</v>
      </c>
      <c r="LC97">
        <v>19200</v>
      </c>
      <c r="LD97">
        <v>25900</v>
      </c>
      <c r="LE97">
        <v>35700</v>
      </c>
      <c r="LF97" t="s">
        <v>403</v>
      </c>
      <c r="LG97" t="s">
        <v>403</v>
      </c>
      <c r="LH97" t="s">
        <v>403</v>
      </c>
      <c r="LI97" t="s">
        <v>403</v>
      </c>
      <c r="LJ97" t="s">
        <v>403</v>
      </c>
      <c r="LK97" t="s">
        <v>403</v>
      </c>
      <c r="LL97" t="s">
        <v>403</v>
      </c>
      <c r="LM97" t="s">
        <v>403</v>
      </c>
      <c r="LN97">
        <v>2750</v>
      </c>
      <c r="LO97">
        <v>23100</v>
      </c>
      <c r="LP97">
        <v>32900</v>
      </c>
      <c r="LQ97">
        <v>47600</v>
      </c>
      <c r="LR97" t="s">
        <v>403</v>
      </c>
      <c r="LS97" t="s">
        <v>403</v>
      </c>
      <c r="LT97" t="s">
        <v>403</v>
      </c>
      <c r="LU97" t="s">
        <v>403</v>
      </c>
      <c r="LV97" t="s">
        <v>403</v>
      </c>
      <c r="LW97" t="s">
        <v>403</v>
      </c>
      <c r="LX97" t="s">
        <v>403</v>
      </c>
      <c r="LY97" t="s">
        <v>403</v>
      </c>
      <c r="LZ97">
        <v>5640</v>
      </c>
      <c r="MA97">
        <v>11400</v>
      </c>
      <c r="MB97">
        <v>16300</v>
      </c>
      <c r="MC97">
        <v>21200</v>
      </c>
      <c r="MD97" t="s">
        <v>403</v>
      </c>
      <c r="ME97" t="s">
        <v>403</v>
      </c>
      <c r="MF97" t="s">
        <v>403</v>
      </c>
      <c r="MG97" t="s">
        <v>403</v>
      </c>
      <c r="MH97" t="s">
        <v>403</v>
      </c>
      <c r="MI97" t="s">
        <v>403</v>
      </c>
      <c r="MJ97" t="s">
        <v>403</v>
      </c>
      <c r="MK97" t="s">
        <v>403</v>
      </c>
      <c r="ML97">
        <v>5640</v>
      </c>
      <c r="MM97">
        <v>11400</v>
      </c>
      <c r="MN97">
        <v>16300</v>
      </c>
      <c r="MO97">
        <v>21200</v>
      </c>
      <c r="MP97" t="s">
        <v>403</v>
      </c>
      <c r="MQ97" t="s">
        <v>403</v>
      </c>
      <c r="MR97" t="s">
        <v>403</v>
      </c>
      <c r="MS97" t="s">
        <v>403</v>
      </c>
      <c r="MT97" t="s">
        <v>403</v>
      </c>
      <c r="MU97" t="s">
        <v>403</v>
      </c>
      <c r="MV97" t="s">
        <v>403</v>
      </c>
      <c r="MW97" t="s">
        <v>403</v>
      </c>
      <c r="MX97">
        <v>6435</v>
      </c>
      <c r="MY97">
        <v>16000</v>
      </c>
      <c r="MZ97">
        <v>21400</v>
      </c>
      <c r="NA97">
        <v>27400</v>
      </c>
      <c r="NB97" t="s">
        <v>403</v>
      </c>
      <c r="NC97" t="s">
        <v>403</v>
      </c>
      <c r="ND97" t="s">
        <v>403</v>
      </c>
      <c r="NE97" t="s">
        <v>403</v>
      </c>
      <c r="NF97" t="s">
        <v>403</v>
      </c>
      <c r="NG97" t="s">
        <v>403</v>
      </c>
      <c r="NH97" t="s">
        <v>403</v>
      </c>
      <c r="NI97" t="s">
        <v>403</v>
      </c>
      <c r="NJ97">
        <v>6340</v>
      </c>
      <c r="NK97">
        <v>18200</v>
      </c>
      <c r="NL97">
        <v>24700</v>
      </c>
      <c r="NM97">
        <v>32200</v>
      </c>
      <c r="NN97" t="s">
        <v>403</v>
      </c>
      <c r="NO97" t="s">
        <v>403</v>
      </c>
      <c r="NP97" t="s">
        <v>403</v>
      </c>
      <c r="NQ97" t="s">
        <v>403</v>
      </c>
      <c r="NR97" t="s">
        <v>403</v>
      </c>
      <c r="NS97" t="s">
        <v>403</v>
      </c>
      <c r="NT97" t="s">
        <v>403</v>
      </c>
      <c r="NU97" t="s">
        <v>403</v>
      </c>
      <c r="NV97">
        <v>5615</v>
      </c>
      <c r="NW97">
        <v>19100</v>
      </c>
      <c r="NX97">
        <v>29500</v>
      </c>
      <c r="NY97">
        <v>40800</v>
      </c>
      <c r="NZ97" t="s">
        <v>403</v>
      </c>
      <c r="OA97" t="s">
        <v>403</v>
      </c>
      <c r="OB97" t="s">
        <v>403</v>
      </c>
      <c r="OC97" t="s">
        <v>403</v>
      </c>
      <c r="OD97" t="s">
        <v>403</v>
      </c>
      <c r="OE97" t="s">
        <v>403</v>
      </c>
      <c r="OF97" t="s">
        <v>403</v>
      </c>
      <c r="OG97" t="s">
        <v>403</v>
      </c>
      <c r="OH97">
        <v>2915</v>
      </c>
      <c r="OI97">
        <v>11100</v>
      </c>
      <c r="OJ97">
        <v>16200</v>
      </c>
      <c r="OK97">
        <v>21000</v>
      </c>
      <c r="OL97" t="s">
        <v>403</v>
      </c>
      <c r="OM97" t="s">
        <v>403</v>
      </c>
      <c r="ON97" t="s">
        <v>403</v>
      </c>
      <c r="OO97" t="s">
        <v>403</v>
      </c>
      <c r="OP97" t="s">
        <v>403</v>
      </c>
      <c r="OQ97" t="s">
        <v>403</v>
      </c>
      <c r="OR97" t="s">
        <v>403</v>
      </c>
      <c r="OS97" t="s">
        <v>403</v>
      </c>
      <c r="OT97">
        <v>3320</v>
      </c>
      <c r="OU97">
        <v>16000</v>
      </c>
      <c r="OV97">
        <v>21300</v>
      </c>
      <c r="OW97">
        <v>26300</v>
      </c>
      <c r="OX97" t="s">
        <v>403</v>
      </c>
      <c r="OY97" t="s">
        <v>403</v>
      </c>
      <c r="OZ97" t="s">
        <v>403</v>
      </c>
      <c r="PA97" t="s">
        <v>403</v>
      </c>
      <c r="PB97" t="s">
        <v>403</v>
      </c>
      <c r="PC97" t="s">
        <v>403</v>
      </c>
      <c r="PD97" t="s">
        <v>403</v>
      </c>
      <c r="PE97" t="s">
        <v>403</v>
      </c>
      <c r="PF97">
        <v>3320</v>
      </c>
      <c r="PG97">
        <v>18000</v>
      </c>
      <c r="PH97">
        <v>24600</v>
      </c>
      <c r="PI97">
        <v>30600</v>
      </c>
      <c r="PJ97" t="s">
        <v>403</v>
      </c>
      <c r="PK97" t="s">
        <v>403</v>
      </c>
      <c r="PL97" t="s">
        <v>403</v>
      </c>
      <c r="PM97" t="s">
        <v>403</v>
      </c>
      <c r="PN97" t="s">
        <v>403</v>
      </c>
      <c r="PO97" t="s">
        <v>403</v>
      </c>
      <c r="PP97" t="s">
        <v>403</v>
      </c>
      <c r="PQ97" t="s">
        <v>403</v>
      </c>
      <c r="PR97">
        <v>3065</v>
      </c>
      <c r="PS97">
        <v>17000</v>
      </c>
      <c r="PT97">
        <v>27000</v>
      </c>
      <c r="PU97">
        <v>37300</v>
      </c>
      <c r="PV97" t="s">
        <v>403</v>
      </c>
      <c r="PW97" t="s">
        <v>403</v>
      </c>
      <c r="PX97" t="s">
        <v>403</v>
      </c>
      <c r="PY97" t="s">
        <v>403</v>
      </c>
      <c r="PZ97" t="s">
        <v>403</v>
      </c>
      <c r="QA97" t="s">
        <v>403</v>
      </c>
      <c r="QB97" t="s">
        <v>403</v>
      </c>
      <c r="QC97" t="s">
        <v>403</v>
      </c>
      <c r="QD97">
        <v>2725</v>
      </c>
      <c r="QE97">
        <v>11700</v>
      </c>
      <c r="QF97">
        <v>16400</v>
      </c>
      <c r="QG97">
        <v>21700</v>
      </c>
      <c r="QH97" t="s">
        <v>403</v>
      </c>
      <c r="QI97" t="s">
        <v>403</v>
      </c>
      <c r="QJ97" t="s">
        <v>403</v>
      </c>
      <c r="QK97" t="s">
        <v>403</v>
      </c>
      <c r="QL97" t="s">
        <v>403</v>
      </c>
      <c r="QM97" t="s">
        <v>403</v>
      </c>
      <c r="QN97" t="s">
        <v>403</v>
      </c>
      <c r="QO97" t="s">
        <v>403</v>
      </c>
      <c r="QP97">
        <v>3115</v>
      </c>
      <c r="QQ97">
        <v>15900</v>
      </c>
      <c r="QR97">
        <v>21600</v>
      </c>
      <c r="QS97">
        <v>28700</v>
      </c>
      <c r="QT97" t="s">
        <v>403</v>
      </c>
      <c r="QU97" t="s">
        <v>403</v>
      </c>
      <c r="QV97" t="s">
        <v>403</v>
      </c>
      <c r="QW97" t="s">
        <v>403</v>
      </c>
      <c r="QX97" t="s">
        <v>403</v>
      </c>
      <c r="QY97" t="s">
        <v>403</v>
      </c>
      <c r="QZ97" t="s">
        <v>403</v>
      </c>
      <c r="RA97" t="s">
        <v>403</v>
      </c>
      <c r="RB97">
        <v>3245</v>
      </c>
      <c r="RC97">
        <v>19800</v>
      </c>
      <c r="RD97">
        <v>26500</v>
      </c>
      <c r="RE97">
        <v>35900</v>
      </c>
      <c r="RF97" t="s">
        <v>403</v>
      </c>
      <c r="RG97" t="s">
        <v>403</v>
      </c>
      <c r="RH97" t="s">
        <v>403</v>
      </c>
      <c r="RI97" t="s">
        <v>403</v>
      </c>
      <c r="RJ97" t="s">
        <v>403</v>
      </c>
      <c r="RK97" t="s">
        <v>403</v>
      </c>
      <c r="RL97" t="s">
        <v>403</v>
      </c>
      <c r="RM97" t="s">
        <v>403</v>
      </c>
      <c r="RN97">
        <v>2550</v>
      </c>
      <c r="RO97">
        <v>22400</v>
      </c>
      <c r="RP97">
        <v>32700</v>
      </c>
      <c r="RQ97">
        <v>46000</v>
      </c>
    </row>
    <row r="98" spans="2:485" x14ac:dyDescent="0.45">
      <c r="B98"/>
      <c r="E98" t="s">
        <v>3536</v>
      </c>
      <c r="F98" t="s">
        <v>3537</v>
      </c>
      <c r="G98" t="s">
        <v>3538</v>
      </c>
      <c r="H98" t="s">
        <v>3539</v>
      </c>
      <c r="I98" t="s">
        <v>3540</v>
      </c>
      <c r="J98" t="s">
        <v>3541</v>
      </c>
      <c r="K98" t="s">
        <v>3542</v>
      </c>
      <c r="L98" t="s">
        <v>3543</v>
      </c>
      <c r="M98" t="s">
        <v>3544</v>
      </c>
      <c r="N98" t="s">
        <v>3545</v>
      </c>
      <c r="O98" t="s">
        <v>3546</v>
      </c>
      <c r="P98" t="s">
        <v>3547</v>
      </c>
      <c r="Q98" t="s">
        <v>3548</v>
      </c>
      <c r="R98" t="s">
        <v>3549</v>
      </c>
      <c r="S98" t="s">
        <v>3550</v>
      </c>
      <c r="T98" t="s">
        <v>3551</v>
      </c>
      <c r="U98" t="s">
        <v>3552</v>
      </c>
      <c r="V98" t="s">
        <v>3553</v>
      </c>
      <c r="W98" t="s">
        <v>3554</v>
      </c>
      <c r="X98" t="s">
        <v>3555</v>
      </c>
      <c r="Y98" t="s">
        <v>3556</v>
      </c>
      <c r="Z98" t="s">
        <v>3557</v>
      </c>
      <c r="AA98" t="s">
        <v>3558</v>
      </c>
      <c r="AB98" t="s">
        <v>3559</v>
      </c>
      <c r="AC98" t="s">
        <v>3560</v>
      </c>
      <c r="AD98" t="s">
        <v>3561</v>
      </c>
      <c r="AE98" t="s">
        <v>3562</v>
      </c>
      <c r="AF98" t="s">
        <v>3563</v>
      </c>
      <c r="AG98" t="s">
        <v>3564</v>
      </c>
      <c r="AH98" t="s">
        <v>3565</v>
      </c>
      <c r="AI98" t="s">
        <v>3566</v>
      </c>
      <c r="AJ98" t="s">
        <v>3567</v>
      </c>
      <c r="AK98" t="s">
        <v>3568</v>
      </c>
      <c r="AL98" t="s">
        <v>3569</v>
      </c>
      <c r="AM98" t="s">
        <v>3570</v>
      </c>
      <c r="AN98" t="s">
        <v>3547</v>
      </c>
      <c r="AO98" t="s">
        <v>3571</v>
      </c>
      <c r="AP98">
        <v>255</v>
      </c>
      <c r="AQ98">
        <v>30.5</v>
      </c>
      <c r="AR98">
        <v>180</v>
      </c>
      <c r="AS98">
        <v>15.6</v>
      </c>
      <c r="AT98">
        <v>4.3</v>
      </c>
      <c r="AU98">
        <v>14.5</v>
      </c>
      <c r="AV98">
        <v>21.6</v>
      </c>
      <c r="AW98">
        <v>49.6</v>
      </c>
      <c r="AX98">
        <v>35</v>
      </c>
      <c r="AY98">
        <v>17400</v>
      </c>
      <c r="AZ98">
        <v>23300</v>
      </c>
      <c r="BA98">
        <v>27800</v>
      </c>
      <c r="BB98">
        <v>240</v>
      </c>
      <c r="BC98">
        <v>42.9</v>
      </c>
      <c r="BD98">
        <v>135</v>
      </c>
      <c r="BE98">
        <v>23</v>
      </c>
      <c r="BF98">
        <v>4.8</v>
      </c>
      <c r="BG98">
        <v>20.2</v>
      </c>
      <c r="BH98">
        <v>22.9</v>
      </c>
      <c r="BI98">
        <v>29.3</v>
      </c>
      <c r="BJ98">
        <v>45</v>
      </c>
      <c r="BK98">
        <v>18100</v>
      </c>
      <c r="BL98">
        <v>24500</v>
      </c>
      <c r="BM98">
        <v>30400</v>
      </c>
      <c r="BN98">
        <v>210</v>
      </c>
      <c r="BO98">
        <v>44.3</v>
      </c>
      <c r="BP98">
        <v>115</v>
      </c>
      <c r="BQ98">
        <v>20.5</v>
      </c>
      <c r="BR98">
        <v>1.5</v>
      </c>
      <c r="BS98">
        <v>22.1</v>
      </c>
      <c r="BT98">
        <v>27.2</v>
      </c>
      <c r="BU98">
        <v>33.6</v>
      </c>
      <c r="BV98">
        <v>45</v>
      </c>
      <c r="BW98">
        <v>19200</v>
      </c>
      <c r="BX98">
        <v>28900</v>
      </c>
      <c r="BY98">
        <v>38500</v>
      </c>
      <c r="BZ98">
        <v>160</v>
      </c>
      <c r="CA98">
        <v>41.8</v>
      </c>
      <c r="CB98">
        <v>95</v>
      </c>
      <c r="CC98">
        <v>23.7</v>
      </c>
      <c r="CD98">
        <v>1.9</v>
      </c>
      <c r="CE98">
        <v>29.6</v>
      </c>
      <c r="CF98">
        <v>32.1</v>
      </c>
      <c r="CG98">
        <v>32.700000000000003</v>
      </c>
      <c r="CH98">
        <v>45</v>
      </c>
      <c r="CI98">
        <v>24600</v>
      </c>
      <c r="CJ98">
        <v>34700</v>
      </c>
      <c r="CK98">
        <v>85900</v>
      </c>
      <c r="CL98">
        <v>165</v>
      </c>
      <c r="CM98">
        <v>27.2</v>
      </c>
      <c r="CN98">
        <v>120</v>
      </c>
      <c r="CO98">
        <v>17.100000000000001</v>
      </c>
      <c r="CP98">
        <v>3.4</v>
      </c>
      <c r="CQ98">
        <v>13.6</v>
      </c>
      <c r="CR98">
        <v>22.3</v>
      </c>
      <c r="CS98">
        <v>52.4</v>
      </c>
      <c r="CT98">
        <v>20</v>
      </c>
      <c r="CU98">
        <v>14000</v>
      </c>
      <c r="CV98">
        <v>23300</v>
      </c>
      <c r="CW98">
        <v>29900</v>
      </c>
      <c r="CX98">
        <v>145</v>
      </c>
      <c r="CY98">
        <v>42.8</v>
      </c>
      <c r="CZ98">
        <v>85</v>
      </c>
      <c r="DA98">
        <v>24.2</v>
      </c>
      <c r="DB98">
        <v>5.0999999999999996</v>
      </c>
      <c r="DC98">
        <v>17.3</v>
      </c>
      <c r="DD98">
        <v>20.7</v>
      </c>
      <c r="DE98">
        <v>27.9</v>
      </c>
      <c r="DF98">
        <v>20</v>
      </c>
      <c r="DG98">
        <v>20900</v>
      </c>
      <c r="DH98">
        <v>24500</v>
      </c>
      <c r="DI98">
        <v>29600</v>
      </c>
      <c r="DJ98">
        <v>115</v>
      </c>
      <c r="DK98">
        <v>44.3</v>
      </c>
      <c r="DL98">
        <v>65</v>
      </c>
      <c r="DM98">
        <v>23.1</v>
      </c>
      <c r="DN98">
        <v>0.4</v>
      </c>
      <c r="DO98">
        <v>22.6</v>
      </c>
      <c r="DP98">
        <v>26.8</v>
      </c>
      <c r="DQ98">
        <v>32.1</v>
      </c>
      <c r="DR98">
        <v>25</v>
      </c>
      <c r="DS98">
        <v>13600</v>
      </c>
      <c r="DT98">
        <v>24900</v>
      </c>
      <c r="DU98">
        <v>31100</v>
      </c>
      <c r="DV98">
        <v>90</v>
      </c>
      <c r="DW98">
        <v>47.2</v>
      </c>
      <c r="DX98">
        <v>45</v>
      </c>
      <c r="DY98">
        <v>24.3</v>
      </c>
      <c r="DZ98">
        <v>2.2000000000000002</v>
      </c>
      <c r="EA98">
        <v>24.1</v>
      </c>
      <c r="EB98">
        <v>26.3</v>
      </c>
      <c r="EC98">
        <v>26.3</v>
      </c>
      <c r="ED98">
        <v>20</v>
      </c>
      <c r="EE98">
        <v>16500</v>
      </c>
      <c r="EF98">
        <v>29300</v>
      </c>
      <c r="EG98">
        <v>46100</v>
      </c>
      <c r="EH98">
        <v>95</v>
      </c>
      <c r="EI98">
        <v>36.4</v>
      </c>
      <c r="EJ98">
        <v>60</v>
      </c>
      <c r="EK98">
        <v>13</v>
      </c>
      <c r="EL98">
        <v>5.9</v>
      </c>
      <c r="EM98">
        <v>16.2</v>
      </c>
      <c r="EN98">
        <v>20.5</v>
      </c>
      <c r="EO98">
        <v>44.7</v>
      </c>
      <c r="EP98">
        <v>15</v>
      </c>
      <c r="EQ98">
        <v>19100</v>
      </c>
      <c r="ER98">
        <v>22900</v>
      </c>
      <c r="ES98">
        <v>27800</v>
      </c>
      <c r="ET98">
        <v>95</v>
      </c>
      <c r="EU98">
        <v>43.1</v>
      </c>
      <c r="EV98">
        <v>55</v>
      </c>
      <c r="EW98">
        <v>21.1</v>
      </c>
      <c r="EX98">
        <v>4.2</v>
      </c>
      <c r="EY98">
        <v>24.7</v>
      </c>
      <c r="EZ98">
        <v>26.3</v>
      </c>
      <c r="FA98">
        <v>31.5</v>
      </c>
      <c r="FB98">
        <v>25</v>
      </c>
      <c r="FC98">
        <v>9800</v>
      </c>
      <c r="FD98">
        <v>24900</v>
      </c>
      <c r="FE98">
        <v>30400</v>
      </c>
      <c r="FF98">
        <v>95</v>
      </c>
      <c r="FG98">
        <v>44.4</v>
      </c>
      <c r="FH98">
        <v>55</v>
      </c>
      <c r="FI98">
        <v>17.5</v>
      </c>
      <c r="FJ98">
        <v>2.7</v>
      </c>
      <c r="FK98">
        <v>21.4</v>
      </c>
      <c r="FL98">
        <v>27.6</v>
      </c>
      <c r="FM98">
        <v>35.299999999999997</v>
      </c>
      <c r="FN98">
        <v>20</v>
      </c>
      <c r="FO98">
        <v>24000</v>
      </c>
      <c r="FP98">
        <v>35900</v>
      </c>
      <c r="FQ98">
        <v>62200</v>
      </c>
      <c r="FR98">
        <v>75</v>
      </c>
      <c r="FS98">
        <v>35.1</v>
      </c>
      <c r="FT98">
        <v>45</v>
      </c>
      <c r="FU98">
        <v>22.9</v>
      </c>
      <c r="FV98">
        <v>1.4</v>
      </c>
      <c r="FW98">
        <v>36.5</v>
      </c>
      <c r="FX98">
        <v>39.200000000000003</v>
      </c>
      <c r="FY98">
        <v>40.6</v>
      </c>
      <c r="FZ98">
        <v>25</v>
      </c>
      <c r="GA98">
        <v>25900</v>
      </c>
      <c r="GB98">
        <v>60800</v>
      </c>
      <c r="GC98">
        <v>90900</v>
      </c>
      <c r="GD98">
        <v>265</v>
      </c>
      <c r="GE98">
        <v>29.6</v>
      </c>
      <c r="GF98">
        <v>185</v>
      </c>
      <c r="GG98">
        <v>17.600000000000001</v>
      </c>
      <c r="GH98">
        <v>3.9</v>
      </c>
      <c r="GI98">
        <v>10.6</v>
      </c>
      <c r="GJ98">
        <v>18.3</v>
      </c>
      <c r="GK98">
        <v>48.8</v>
      </c>
      <c r="GL98">
        <v>25</v>
      </c>
      <c r="GM98">
        <v>18600</v>
      </c>
      <c r="GN98">
        <v>22900</v>
      </c>
      <c r="GO98">
        <v>26500</v>
      </c>
      <c r="GP98">
        <v>225</v>
      </c>
      <c r="GQ98">
        <v>46.4</v>
      </c>
      <c r="GR98">
        <v>120</v>
      </c>
      <c r="GS98">
        <v>23.4</v>
      </c>
      <c r="GT98">
        <v>2.7</v>
      </c>
      <c r="GU98">
        <v>18.3</v>
      </c>
      <c r="GV98">
        <v>23.3</v>
      </c>
      <c r="GW98">
        <v>27.5</v>
      </c>
      <c r="GX98">
        <v>35</v>
      </c>
      <c r="GY98">
        <v>19900</v>
      </c>
      <c r="GZ98">
        <v>29400</v>
      </c>
      <c r="HA98">
        <v>40200</v>
      </c>
      <c r="HB98">
        <v>220</v>
      </c>
      <c r="HC98">
        <v>44.3</v>
      </c>
      <c r="HD98">
        <v>125</v>
      </c>
      <c r="HE98">
        <v>23.6</v>
      </c>
      <c r="HF98">
        <v>2.6</v>
      </c>
      <c r="HG98">
        <v>22.9</v>
      </c>
      <c r="HH98">
        <v>25.2</v>
      </c>
      <c r="HI98">
        <v>29.6</v>
      </c>
      <c r="HJ98">
        <v>45</v>
      </c>
      <c r="HK98">
        <v>20400</v>
      </c>
      <c r="HL98">
        <v>27000</v>
      </c>
      <c r="HM98">
        <v>34300</v>
      </c>
      <c r="HN98">
        <v>145</v>
      </c>
      <c r="HO98">
        <v>46.5</v>
      </c>
      <c r="HP98">
        <v>80</v>
      </c>
      <c r="HQ98">
        <v>25.7</v>
      </c>
      <c r="HR98">
        <v>4.3</v>
      </c>
      <c r="HS98">
        <v>20.8</v>
      </c>
      <c r="HT98">
        <v>20.8</v>
      </c>
      <c r="HU98">
        <v>23.5</v>
      </c>
      <c r="HV98">
        <v>30</v>
      </c>
      <c r="HW98">
        <v>21700</v>
      </c>
      <c r="HX98">
        <v>32600</v>
      </c>
      <c r="HY98">
        <v>45800</v>
      </c>
      <c r="HZ98">
        <v>160</v>
      </c>
      <c r="IA98">
        <v>29.5</v>
      </c>
      <c r="IB98">
        <v>115</v>
      </c>
      <c r="IC98">
        <v>18.2</v>
      </c>
      <c r="ID98">
        <v>3.7</v>
      </c>
      <c r="IE98">
        <v>11.6</v>
      </c>
      <c r="IF98">
        <v>18.8</v>
      </c>
      <c r="IG98">
        <v>48.5</v>
      </c>
      <c r="IH98">
        <v>15</v>
      </c>
      <c r="II98">
        <v>11000</v>
      </c>
      <c r="IJ98">
        <v>22900</v>
      </c>
      <c r="IK98">
        <v>27800</v>
      </c>
      <c r="IL98">
        <v>145</v>
      </c>
      <c r="IM98">
        <v>47.5</v>
      </c>
      <c r="IN98">
        <v>75</v>
      </c>
      <c r="IO98">
        <v>24.8</v>
      </c>
      <c r="IP98">
        <v>3.5</v>
      </c>
      <c r="IQ98">
        <v>15.8</v>
      </c>
      <c r="IR98">
        <v>19.7</v>
      </c>
      <c r="IS98">
        <v>24.2</v>
      </c>
      <c r="IT98">
        <v>20</v>
      </c>
      <c r="IU98">
        <v>19900</v>
      </c>
      <c r="IV98">
        <v>29100</v>
      </c>
      <c r="IW98">
        <v>39900</v>
      </c>
      <c r="IX98">
        <v>145</v>
      </c>
      <c r="IY98">
        <v>42.4</v>
      </c>
      <c r="IZ98">
        <v>80</v>
      </c>
      <c r="JA98">
        <v>22.7</v>
      </c>
      <c r="JB98">
        <v>2.2000000000000002</v>
      </c>
      <c r="JC98">
        <v>24.8</v>
      </c>
      <c r="JD98">
        <v>27.6</v>
      </c>
      <c r="JE98">
        <v>32.700000000000003</v>
      </c>
      <c r="JF98">
        <v>35</v>
      </c>
      <c r="JG98">
        <v>12800</v>
      </c>
      <c r="JH98">
        <v>28100</v>
      </c>
      <c r="JI98">
        <v>36600</v>
      </c>
      <c r="JJ98">
        <v>85</v>
      </c>
      <c r="JK98">
        <v>45.3</v>
      </c>
      <c r="JL98">
        <v>45</v>
      </c>
      <c r="JM98">
        <v>30.7</v>
      </c>
      <c r="JN98">
        <v>4.2</v>
      </c>
      <c r="JO98">
        <v>18.600000000000001</v>
      </c>
      <c r="JP98">
        <v>18.600000000000001</v>
      </c>
      <c r="JQ98">
        <v>19.8</v>
      </c>
      <c r="JR98">
        <v>15</v>
      </c>
      <c r="JS98">
        <v>14500</v>
      </c>
      <c r="JT98">
        <v>23200</v>
      </c>
      <c r="JU98">
        <v>34700</v>
      </c>
      <c r="JV98">
        <v>105</v>
      </c>
      <c r="JW98">
        <v>29.7</v>
      </c>
      <c r="JX98">
        <v>75</v>
      </c>
      <c r="JY98">
        <v>16.7</v>
      </c>
      <c r="JZ98">
        <v>4.3</v>
      </c>
      <c r="KA98">
        <v>9.1</v>
      </c>
      <c r="KB98">
        <v>17.399999999999999</v>
      </c>
      <c r="KC98">
        <v>49.3</v>
      </c>
      <c r="KD98" t="s">
        <v>403</v>
      </c>
      <c r="KE98" t="s">
        <v>403</v>
      </c>
      <c r="KF98" t="s">
        <v>403</v>
      </c>
      <c r="KG98" t="s">
        <v>403</v>
      </c>
      <c r="KH98">
        <v>85</v>
      </c>
      <c r="KI98">
        <v>44.5</v>
      </c>
      <c r="KJ98">
        <v>45</v>
      </c>
      <c r="KK98">
        <v>21</v>
      </c>
      <c r="KL98">
        <v>1.2</v>
      </c>
      <c r="KM98">
        <v>22.4</v>
      </c>
      <c r="KN98">
        <v>29.7</v>
      </c>
      <c r="KO98">
        <v>33.299999999999997</v>
      </c>
      <c r="KP98">
        <v>15</v>
      </c>
      <c r="KQ98">
        <v>22200</v>
      </c>
      <c r="KR98">
        <v>29900</v>
      </c>
      <c r="KS98">
        <v>44400</v>
      </c>
      <c r="KT98">
        <v>80</v>
      </c>
      <c r="KU98">
        <v>47.8</v>
      </c>
      <c r="KV98">
        <v>40</v>
      </c>
      <c r="KW98">
        <v>25.1</v>
      </c>
      <c r="KX98">
        <v>3.2</v>
      </c>
      <c r="KY98">
        <v>19.399999999999999</v>
      </c>
      <c r="KZ98">
        <v>20.7</v>
      </c>
      <c r="LA98">
        <v>23.9</v>
      </c>
      <c r="LB98">
        <v>15</v>
      </c>
      <c r="LC98">
        <v>23300</v>
      </c>
      <c r="LD98">
        <v>27000</v>
      </c>
      <c r="LE98">
        <v>33200</v>
      </c>
      <c r="LF98">
        <v>60</v>
      </c>
      <c r="LG98">
        <v>48</v>
      </c>
      <c r="LH98">
        <v>30</v>
      </c>
      <c r="LI98">
        <v>18.899999999999999</v>
      </c>
      <c r="LJ98">
        <v>4.5</v>
      </c>
      <c r="LK98">
        <v>23.7</v>
      </c>
      <c r="LL98">
        <v>23.7</v>
      </c>
      <c r="LM98">
        <v>28.5</v>
      </c>
      <c r="LN98">
        <v>15</v>
      </c>
      <c r="LO98">
        <v>23600</v>
      </c>
      <c r="LP98">
        <v>39300</v>
      </c>
      <c r="LQ98">
        <v>64100</v>
      </c>
      <c r="LR98">
        <v>240</v>
      </c>
      <c r="LS98">
        <v>31.8</v>
      </c>
      <c r="LT98">
        <v>165</v>
      </c>
      <c r="LU98">
        <v>16.399999999999999</v>
      </c>
      <c r="LV98">
        <v>7.2</v>
      </c>
      <c r="LW98">
        <v>9.1</v>
      </c>
      <c r="LX98">
        <v>19.899999999999999</v>
      </c>
      <c r="LY98">
        <v>44.6</v>
      </c>
      <c r="LZ98">
        <v>15</v>
      </c>
      <c r="MA98">
        <v>12400</v>
      </c>
      <c r="MB98">
        <v>19200</v>
      </c>
      <c r="MC98">
        <v>23700</v>
      </c>
      <c r="MD98">
        <v>240</v>
      </c>
      <c r="ME98">
        <v>31.8</v>
      </c>
      <c r="MF98">
        <v>165</v>
      </c>
      <c r="MG98">
        <v>16.399999999999999</v>
      </c>
      <c r="MH98">
        <v>7.2</v>
      </c>
      <c r="MI98">
        <v>9.1</v>
      </c>
      <c r="MJ98">
        <v>19.899999999999999</v>
      </c>
      <c r="MK98">
        <v>44.6</v>
      </c>
      <c r="ML98">
        <v>15</v>
      </c>
      <c r="MM98">
        <v>12400</v>
      </c>
      <c r="MN98">
        <v>19200</v>
      </c>
      <c r="MO98">
        <v>23700</v>
      </c>
      <c r="MP98">
        <v>210</v>
      </c>
      <c r="MQ98">
        <v>43.2</v>
      </c>
      <c r="MR98">
        <v>120</v>
      </c>
      <c r="MS98">
        <v>20.7</v>
      </c>
      <c r="MT98">
        <v>4</v>
      </c>
      <c r="MU98">
        <v>16.399999999999999</v>
      </c>
      <c r="MV98">
        <v>23</v>
      </c>
      <c r="MW98">
        <v>32</v>
      </c>
      <c r="MX98">
        <v>30</v>
      </c>
      <c r="MY98">
        <v>13800</v>
      </c>
      <c r="MZ98">
        <v>21600</v>
      </c>
      <c r="NA98">
        <v>30900</v>
      </c>
      <c r="NB98">
        <v>205</v>
      </c>
      <c r="NC98">
        <v>41.5</v>
      </c>
      <c r="ND98">
        <v>120</v>
      </c>
      <c r="NE98">
        <v>23.7</v>
      </c>
      <c r="NF98">
        <v>3.7</v>
      </c>
      <c r="NG98">
        <v>23.6</v>
      </c>
      <c r="NH98">
        <v>27.5</v>
      </c>
      <c r="NI98">
        <v>31.1</v>
      </c>
      <c r="NJ98">
        <v>45</v>
      </c>
      <c r="NK98">
        <v>23700</v>
      </c>
      <c r="NL98">
        <v>28400</v>
      </c>
      <c r="NM98">
        <v>42900</v>
      </c>
      <c r="NN98">
        <v>140</v>
      </c>
      <c r="NO98">
        <v>40.299999999999997</v>
      </c>
      <c r="NP98">
        <v>85</v>
      </c>
      <c r="NQ98">
        <v>25.4</v>
      </c>
      <c r="NR98">
        <v>2.6</v>
      </c>
      <c r="NS98">
        <v>28</v>
      </c>
      <c r="NT98">
        <v>31</v>
      </c>
      <c r="NU98">
        <v>31.7</v>
      </c>
      <c r="NV98">
        <v>35</v>
      </c>
      <c r="NW98">
        <v>23000</v>
      </c>
      <c r="NX98">
        <v>39600</v>
      </c>
      <c r="NY98">
        <v>72500</v>
      </c>
      <c r="NZ98">
        <v>145</v>
      </c>
      <c r="OA98">
        <v>29.9</v>
      </c>
      <c r="OB98">
        <v>100</v>
      </c>
      <c r="OC98">
        <v>17.399999999999999</v>
      </c>
      <c r="OD98">
        <v>5.6</v>
      </c>
      <c r="OE98">
        <v>9.9</v>
      </c>
      <c r="OF98">
        <v>19.2</v>
      </c>
      <c r="OG98">
        <v>47.1</v>
      </c>
      <c r="OH98">
        <v>10</v>
      </c>
      <c r="OI98">
        <v>14700</v>
      </c>
      <c r="OJ98">
        <v>19200</v>
      </c>
      <c r="OK98">
        <v>22000</v>
      </c>
      <c r="OL98">
        <v>115</v>
      </c>
      <c r="OM98">
        <v>44.3</v>
      </c>
      <c r="ON98">
        <v>65</v>
      </c>
      <c r="OO98">
        <v>22.5</v>
      </c>
      <c r="OP98">
        <v>5.7</v>
      </c>
      <c r="OQ98">
        <v>15.2</v>
      </c>
      <c r="OR98">
        <v>19</v>
      </c>
      <c r="OS98">
        <v>27.6</v>
      </c>
      <c r="OT98">
        <v>15</v>
      </c>
      <c r="OU98">
        <v>13000</v>
      </c>
      <c r="OV98">
        <v>18000</v>
      </c>
      <c r="OW98">
        <v>23700</v>
      </c>
      <c r="OX98">
        <v>125</v>
      </c>
      <c r="OY98">
        <v>43.2</v>
      </c>
      <c r="OZ98">
        <v>70</v>
      </c>
      <c r="PA98">
        <v>24.1</v>
      </c>
      <c r="PB98">
        <v>2.4</v>
      </c>
      <c r="PC98">
        <v>23.9</v>
      </c>
      <c r="PD98">
        <v>28.6</v>
      </c>
      <c r="PE98">
        <v>30.2</v>
      </c>
      <c r="PF98">
        <v>25</v>
      </c>
      <c r="PG98">
        <v>22100</v>
      </c>
      <c r="PH98">
        <v>27400</v>
      </c>
      <c r="PI98">
        <v>30800</v>
      </c>
      <c r="PJ98">
        <v>90</v>
      </c>
      <c r="PK98">
        <v>35.4</v>
      </c>
      <c r="PL98">
        <v>60</v>
      </c>
      <c r="PM98">
        <v>28.3</v>
      </c>
      <c r="PN98">
        <v>4</v>
      </c>
      <c r="PO98">
        <v>27.6</v>
      </c>
      <c r="PP98">
        <v>31.2</v>
      </c>
      <c r="PQ98">
        <v>32.299999999999997</v>
      </c>
      <c r="PR98">
        <v>20</v>
      </c>
      <c r="PS98">
        <v>22700</v>
      </c>
      <c r="PT98">
        <v>33200</v>
      </c>
      <c r="PU98">
        <v>64500</v>
      </c>
      <c r="PV98">
        <v>95</v>
      </c>
      <c r="PW98">
        <v>34.700000000000003</v>
      </c>
      <c r="PX98">
        <v>60</v>
      </c>
      <c r="PY98">
        <v>14.8</v>
      </c>
      <c r="PZ98">
        <v>9.6999999999999993</v>
      </c>
      <c r="QA98">
        <v>7.9</v>
      </c>
      <c r="QB98">
        <v>21.1</v>
      </c>
      <c r="QC98">
        <v>40.799999999999997</v>
      </c>
      <c r="QD98" t="s">
        <v>403</v>
      </c>
      <c r="QE98" t="s">
        <v>403</v>
      </c>
      <c r="QF98" t="s">
        <v>403</v>
      </c>
      <c r="QG98" t="s">
        <v>403</v>
      </c>
      <c r="QH98">
        <v>95</v>
      </c>
      <c r="QI98">
        <v>42</v>
      </c>
      <c r="QJ98">
        <v>55</v>
      </c>
      <c r="QK98">
        <v>18.7</v>
      </c>
      <c r="QL98">
        <v>2.1</v>
      </c>
      <c r="QM98">
        <v>17.8</v>
      </c>
      <c r="QN98">
        <v>27.6</v>
      </c>
      <c r="QO98">
        <v>37.200000000000003</v>
      </c>
      <c r="QP98">
        <v>15</v>
      </c>
      <c r="QQ98">
        <v>17300</v>
      </c>
      <c r="QR98">
        <v>30900</v>
      </c>
      <c r="QS98">
        <v>41200</v>
      </c>
      <c r="QT98">
        <v>95</v>
      </c>
      <c r="QU98">
        <v>44.4</v>
      </c>
      <c r="QV98">
        <v>55</v>
      </c>
      <c r="QW98">
        <v>17.5</v>
      </c>
      <c r="QX98">
        <v>2.7</v>
      </c>
      <c r="QY98">
        <v>21.4</v>
      </c>
      <c r="QZ98">
        <v>27.6</v>
      </c>
      <c r="RA98">
        <v>35.299999999999997</v>
      </c>
      <c r="RB98">
        <v>20</v>
      </c>
      <c r="RC98">
        <v>24000</v>
      </c>
      <c r="RD98">
        <v>35900</v>
      </c>
      <c r="RE98">
        <v>62200</v>
      </c>
      <c r="RF98">
        <v>50</v>
      </c>
      <c r="RG98">
        <v>49.2</v>
      </c>
      <c r="RH98">
        <v>25</v>
      </c>
      <c r="RI98">
        <v>20.100000000000001</v>
      </c>
      <c r="RJ98">
        <v>0</v>
      </c>
      <c r="RK98">
        <v>28.7</v>
      </c>
      <c r="RL98">
        <v>30.7</v>
      </c>
      <c r="RM98">
        <v>30.7</v>
      </c>
      <c r="RN98">
        <v>10</v>
      </c>
      <c r="RO98">
        <v>29900</v>
      </c>
      <c r="RP98">
        <v>45000</v>
      </c>
      <c r="RQ98">
        <v>80700</v>
      </c>
    </row>
    <row r="99" spans="2:485" x14ac:dyDescent="0.45">
      <c r="B99"/>
      <c r="E99" t="s">
        <v>3572</v>
      </c>
      <c r="F99" t="s">
        <v>3573</v>
      </c>
      <c r="G99" t="s">
        <v>3574</v>
      </c>
      <c r="H99" t="s">
        <v>3575</v>
      </c>
      <c r="I99" t="s">
        <v>3576</v>
      </c>
      <c r="J99" t="s">
        <v>3577</v>
      </c>
      <c r="K99" t="s">
        <v>3578</v>
      </c>
      <c r="L99" t="s">
        <v>3579</v>
      </c>
      <c r="M99" t="s">
        <v>3580</v>
      </c>
      <c r="N99" t="s">
        <v>3581</v>
      </c>
      <c r="O99" t="s">
        <v>3582</v>
      </c>
      <c r="P99" t="s">
        <v>3583</v>
      </c>
      <c r="Q99" t="s">
        <v>3584</v>
      </c>
      <c r="R99" t="s">
        <v>3585</v>
      </c>
      <c r="S99" t="s">
        <v>3586</v>
      </c>
      <c r="T99" t="s">
        <v>3587</v>
      </c>
      <c r="U99" t="s">
        <v>3588</v>
      </c>
      <c r="V99" t="s">
        <v>3589</v>
      </c>
      <c r="W99" t="s">
        <v>3590</v>
      </c>
      <c r="X99" t="s">
        <v>3591</v>
      </c>
      <c r="Y99" t="s">
        <v>3592</v>
      </c>
      <c r="Z99" t="s">
        <v>3593</v>
      </c>
      <c r="AA99" t="s">
        <v>3594</v>
      </c>
      <c r="AB99" t="s">
        <v>3595</v>
      </c>
      <c r="AC99" t="s">
        <v>3596</v>
      </c>
      <c r="AD99" t="s">
        <v>3597</v>
      </c>
      <c r="AE99" t="s">
        <v>3598</v>
      </c>
      <c r="AF99" t="s">
        <v>3599</v>
      </c>
      <c r="AG99" t="s">
        <v>3600</v>
      </c>
      <c r="AH99" t="s">
        <v>3601</v>
      </c>
      <c r="AI99" t="s">
        <v>3602</v>
      </c>
      <c r="AJ99" t="s">
        <v>3603</v>
      </c>
      <c r="AK99" t="s">
        <v>3604</v>
      </c>
      <c r="AL99" t="s">
        <v>3605</v>
      </c>
      <c r="AM99" t="s">
        <v>3606</v>
      </c>
      <c r="AN99" t="s">
        <v>3583</v>
      </c>
      <c r="AO99" t="s">
        <v>3607</v>
      </c>
      <c r="AP99">
        <v>120</v>
      </c>
      <c r="AQ99">
        <v>22</v>
      </c>
      <c r="AR99">
        <v>90</v>
      </c>
      <c r="AS99">
        <v>10</v>
      </c>
      <c r="AT99">
        <v>6.9</v>
      </c>
      <c r="AU99">
        <v>19.2</v>
      </c>
      <c r="AV99">
        <v>32.9</v>
      </c>
      <c r="AW99">
        <v>61.1</v>
      </c>
      <c r="AX99">
        <v>20</v>
      </c>
      <c r="AY99">
        <v>17900</v>
      </c>
      <c r="AZ99">
        <v>25800</v>
      </c>
      <c r="BA99">
        <v>33500</v>
      </c>
      <c r="BB99">
        <v>120</v>
      </c>
      <c r="BC99">
        <v>29</v>
      </c>
      <c r="BD99">
        <v>85</v>
      </c>
      <c r="BE99">
        <v>19.3</v>
      </c>
      <c r="BF99">
        <v>7.9</v>
      </c>
      <c r="BG99">
        <v>26.6</v>
      </c>
      <c r="BH99">
        <v>38.4</v>
      </c>
      <c r="BI99">
        <v>43.8</v>
      </c>
      <c r="BJ99">
        <v>30</v>
      </c>
      <c r="BK99">
        <v>14300</v>
      </c>
      <c r="BL99">
        <v>26200</v>
      </c>
      <c r="BM99">
        <v>40100</v>
      </c>
      <c r="BN99">
        <v>95</v>
      </c>
      <c r="BO99">
        <v>28</v>
      </c>
      <c r="BP99">
        <v>65</v>
      </c>
      <c r="BQ99">
        <v>28.2</v>
      </c>
      <c r="BR99">
        <v>6.2</v>
      </c>
      <c r="BS99">
        <v>22.8</v>
      </c>
      <c r="BT99">
        <v>32</v>
      </c>
      <c r="BU99">
        <v>37.700000000000003</v>
      </c>
      <c r="BV99">
        <v>20</v>
      </c>
      <c r="BW99">
        <v>16600</v>
      </c>
      <c r="BX99">
        <v>25300</v>
      </c>
      <c r="BY99">
        <v>45200</v>
      </c>
      <c r="BZ99">
        <v>60</v>
      </c>
      <c r="CA99">
        <v>31.6</v>
      </c>
      <c r="CB99">
        <v>45</v>
      </c>
      <c r="CC99">
        <v>25.1</v>
      </c>
      <c r="CD99">
        <v>2.4</v>
      </c>
      <c r="CE99">
        <v>34</v>
      </c>
      <c r="CF99">
        <v>38</v>
      </c>
      <c r="CG99">
        <v>40.9</v>
      </c>
      <c r="CH99">
        <v>20</v>
      </c>
      <c r="CI99">
        <v>17000</v>
      </c>
      <c r="CJ99">
        <v>28000</v>
      </c>
      <c r="CK99">
        <v>65000</v>
      </c>
      <c r="CL99">
        <v>55</v>
      </c>
      <c r="CM99">
        <v>17.7</v>
      </c>
      <c r="CN99">
        <v>45</v>
      </c>
      <c r="CO99">
        <v>7.7</v>
      </c>
      <c r="CP99">
        <v>5.6</v>
      </c>
      <c r="CQ99">
        <v>20.8</v>
      </c>
      <c r="CR99">
        <v>38.200000000000003</v>
      </c>
      <c r="CS99">
        <v>69</v>
      </c>
      <c r="CT99">
        <v>10</v>
      </c>
      <c r="CU99">
        <v>18600</v>
      </c>
      <c r="CV99">
        <v>23500</v>
      </c>
      <c r="CW99">
        <v>30700</v>
      </c>
      <c r="CX99">
        <v>50</v>
      </c>
      <c r="CY99">
        <v>18.899999999999999</v>
      </c>
      <c r="CZ99">
        <v>40</v>
      </c>
      <c r="DA99">
        <v>21.2</v>
      </c>
      <c r="DB99">
        <v>9.9</v>
      </c>
      <c r="DC99">
        <v>28</v>
      </c>
      <c r="DD99">
        <v>44.2</v>
      </c>
      <c r="DE99">
        <v>49.9</v>
      </c>
      <c r="DF99">
        <v>15</v>
      </c>
      <c r="DG99">
        <v>20900</v>
      </c>
      <c r="DH99">
        <v>27300</v>
      </c>
      <c r="DI99">
        <v>38300</v>
      </c>
      <c r="DJ99">
        <v>50</v>
      </c>
      <c r="DK99">
        <v>20.100000000000001</v>
      </c>
      <c r="DL99">
        <v>40</v>
      </c>
      <c r="DM99">
        <v>25.6</v>
      </c>
      <c r="DN99">
        <v>8.5</v>
      </c>
      <c r="DO99">
        <v>27.1</v>
      </c>
      <c r="DP99">
        <v>39.1</v>
      </c>
      <c r="DQ99">
        <v>45.8</v>
      </c>
      <c r="DR99">
        <v>15</v>
      </c>
      <c r="DS99">
        <v>10300</v>
      </c>
      <c r="DT99">
        <v>20600</v>
      </c>
      <c r="DU99">
        <v>43700</v>
      </c>
      <c r="DV99">
        <v>30</v>
      </c>
      <c r="DW99">
        <v>31.7</v>
      </c>
      <c r="DX99">
        <v>20</v>
      </c>
      <c r="DY99">
        <v>20.399999999999999</v>
      </c>
      <c r="DZ99">
        <v>5.4</v>
      </c>
      <c r="EA99">
        <v>32.299999999999997</v>
      </c>
      <c r="EB99">
        <v>39.5</v>
      </c>
      <c r="EC99">
        <v>42.5</v>
      </c>
      <c r="ED99" t="s">
        <v>403</v>
      </c>
      <c r="EE99" t="s">
        <v>403</v>
      </c>
      <c r="EF99" t="s">
        <v>403</v>
      </c>
      <c r="EG99" t="s">
        <v>403</v>
      </c>
      <c r="EH99">
        <v>65</v>
      </c>
      <c r="EI99">
        <v>25.6</v>
      </c>
      <c r="EJ99">
        <v>50</v>
      </c>
      <c r="EK99">
        <v>11.9</v>
      </c>
      <c r="EL99">
        <v>8</v>
      </c>
      <c r="EM99">
        <v>17.8</v>
      </c>
      <c r="EN99">
        <v>28.5</v>
      </c>
      <c r="EO99">
        <v>54.6</v>
      </c>
      <c r="EP99" t="s">
        <v>403</v>
      </c>
      <c r="EQ99" t="s">
        <v>403</v>
      </c>
      <c r="ER99" t="s">
        <v>403</v>
      </c>
      <c r="ES99" t="s">
        <v>403</v>
      </c>
      <c r="ET99">
        <v>70</v>
      </c>
      <c r="EU99">
        <v>36.299999999999997</v>
      </c>
      <c r="EV99">
        <v>45</v>
      </c>
      <c r="EW99">
        <v>17.899999999999999</v>
      </c>
      <c r="EX99">
        <v>6.4</v>
      </c>
      <c r="EY99">
        <v>25.6</v>
      </c>
      <c r="EZ99">
        <v>34.200000000000003</v>
      </c>
      <c r="FA99">
        <v>39.299999999999997</v>
      </c>
      <c r="FB99">
        <v>15</v>
      </c>
      <c r="FC99">
        <v>12200</v>
      </c>
      <c r="FD99">
        <v>24300</v>
      </c>
      <c r="FE99">
        <v>41800</v>
      </c>
      <c r="FF99">
        <v>40</v>
      </c>
      <c r="FG99">
        <v>37.9</v>
      </c>
      <c r="FH99">
        <v>25</v>
      </c>
      <c r="FI99">
        <v>31.5</v>
      </c>
      <c r="FJ99">
        <v>3.2</v>
      </c>
      <c r="FK99">
        <v>17.3</v>
      </c>
      <c r="FL99">
        <v>22.9</v>
      </c>
      <c r="FM99">
        <v>27.4</v>
      </c>
      <c r="FN99" t="s">
        <v>403</v>
      </c>
      <c r="FO99" t="s">
        <v>403</v>
      </c>
      <c r="FP99" t="s">
        <v>403</v>
      </c>
      <c r="FQ99" t="s">
        <v>403</v>
      </c>
      <c r="FR99">
        <v>35</v>
      </c>
      <c r="FS99">
        <v>31.4</v>
      </c>
      <c r="FT99">
        <v>25</v>
      </c>
      <c r="FU99">
        <v>29</v>
      </c>
      <c r="FV99">
        <v>0</v>
      </c>
      <c r="FW99">
        <v>35.299999999999997</v>
      </c>
      <c r="FX99">
        <v>36.700000000000003</v>
      </c>
      <c r="FY99">
        <v>39.6</v>
      </c>
      <c r="FZ99" t="s">
        <v>403</v>
      </c>
      <c r="GA99" t="s">
        <v>403</v>
      </c>
      <c r="GB99" t="s">
        <v>403</v>
      </c>
      <c r="GC99" t="s">
        <v>403</v>
      </c>
      <c r="GD99">
        <v>120</v>
      </c>
      <c r="GE99">
        <v>23.7</v>
      </c>
      <c r="GF99">
        <v>95</v>
      </c>
      <c r="GG99">
        <v>13.5</v>
      </c>
      <c r="GH99">
        <v>5.9</v>
      </c>
      <c r="GI99">
        <v>15.4</v>
      </c>
      <c r="GJ99">
        <v>28.4</v>
      </c>
      <c r="GK99">
        <v>57</v>
      </c>
      <c r="GL99">
        <v>15</v>
      </c>
      <c r="GM99">
        <v>16300</v>
      </c>
      <c r="GN99">
        <v>23700</v>
      </c>
      <c r="GO99">
        <v>29400</v>
      </c>
      <c r="GP99">
        <v>90</v>
      </c>
      <c r="GQ99">
        <v>30.5</v>
      </c>
      <c r="GR99">
        <v>65</v>
      </c>
      <c r="GS99">
        <v>20.2</v>
      </c>
      <c r="GT99">
        <v>5.9</v>
      </c>
      <c r="GU99">
        <v>24.2</v>
      </c>
      <c r="GV99">
        <v>29</v>
      </c>
      <c r="GW99">
        <v>43.4</v>
      </c>
      <c r="GX99">
        <v>20</v>
      </c>
      <c r="GY99">
        <v>13300</v>
      </c>
      <c r="GZ99">
        <v>21600</v>
      </c>
      <c r="HA99">
        <v>36000</v>
      </c>
      <c r="HB99">
        <v>75</v>
      </c>
      <c r="HC99">
        <v>28.9</v>
      </c>
      <c r="HD99">
        <v>55</v>
      </c>
      <c r="HE99">
        <v>24.9</v>
      </c>
      <c r="HF99">
        <v>1.8</v>
      </c>
      <c r="HG99">
        <v>32.299999999999997</v>
      </c>
      <c r="HH99">
        <v>40.4</v>
      </c>
      <c r="HI99">
        <v>44.5</v>
      </c>
      <c r="HJ99">
        <v>25</v>
      </c>
      <c r="HK99">
        <v>24200</v>
      </c>
      <c r="HL99">
        <v>30700</v>
      </c>
      <c r="HM99">
        <v>41300</v>
      </c>
      <c r="HN99">
        <v>75</v>
      </c>
      <c r="HO99">
        <v>45.5</v>
      </c>
      <c r="HP99">
        <v>40</v>
      </c>
      <c r="HQ99">
        <v>17.2</v>
      </c>
      <c r="HR99">
        <v>1.1000000000000001</v>
      </c>
      <c r="HS99">
        <v>28.1</v>
      </c>
      <c r="HT99">
        <v>31.4</v>
      </c>
      <c r="HU99">
        <v>36.200000000000003</v>
      </c>
      <c r="HV99">
        <v>15</v>
      </c>
      <c r="HW99">
        <v>21200</v>
      </c>
      <c r="HX99">
        <v>36800</v>
      </c>
      <c r="HY99">
        <v>59400</v>
      </c>
      <c r="HZ99">
        <v>60</v>
      </c>
      <c r="IA99">
        <v>24.1</v>
      </c>
      <c r="IB99">
        <v>45</v>
      </c>
      <c r="IC99">
        <v>10.7</v>
      </c>
      <c r="ID99">
        <v>6.9</v>
      </c>
      <c r="IE99">
        <v>18.2</v>
      </c>
      <c r="IF99">
        <v>32.6</v>
      </c>
      <c r="IG99">
        <v>58.2</v>
      </c>
      <c r="IH99" t="s">
        <v>403</v>
      </c>
      <c r="II99" t="s">
        <v>403</v>
      </c>
      <c r="IJ99" t="s">
        <v>403</v>
      </c>
      <c r="IK99" t="s">
        <v>403</v>
      </c>
      <c r="IL99">
        <v>40</v>
      </c>
      <c r="IM99">
        <v>25.1</v>
      </c>
      <c r="IN99">
        <v>30</v>
      </c>
      <c r="IO99">
        <v>18.100000000000001</v>
      </c>
      <c r="IP99">
        <v>10.8</v>
      </c>
      <c r="IQ99">
        <v>22.3</v>
      </c>
      <c r="IR99">
        <v>27.9</v>
      </c>
      <c r="IS99">
        <v>46</v>
      </c>
      <c r="IT99" t="s">
        <v>403</v>
      </c>
      <c r="IU99" t="s">
        <v>403</v>
      </c>
      <c r="IV99" t="s">
        <v>403</v>
      </c>
      <c r="IW99" t="s">
        <v>403</v>
      </c>
      <c r="IX99">
        <v>40</v>
      </c>
      <c r="IY99">
        <v>23.1</v>
      </c>
      <c r="IZ99">
        <v>30</v>
      </c>
      <c r="JA99">
        <v>27.1</v>
      </c>
      <c r="JB99">
        <v>0.8</v>
      </c>
      <c r="JC99">
        <v>39</v>
      </c>
      <c r="JD99">
        <v>48.1</v>
      </c>
      <c r="JE99">
        <v>48.9</v>
      </c>
      <c r="JF99">
        <v>15</v>
      </c>
      <c r="JG99">
        <v>22700</v>
      </c>
      <c r="JH99">
        <v>27400</v>
      </c>
      <c r="JI99">
        <v>35400</v>
      </c>
      <c r="JJ99">
        <v>35</v>
      </c>
      <c r="JK99">
        <v>44.3</v>
      </c>
      <c r="JL99">
        <v>20</v>
      </c>
      <c r="JM99">
        <v>16.3</v>
      </c>
      <c r="JN99">
        <v>1.5</v>
      </c>
      <c r="JO99">
        <v>31</v>
      </c>
      <c r="JP99">
        <v>34</v>
      </c>
      <c r="JQ99">
        <v>37.9</v>
      </c>
      <c r="JR99" t="s">
        <v>403</v>
      </c>
      <c r="JS99" t="s">
        <v>403</v>
      </c>
      <c r="JT99" t="s">
        <v>403</v>
      </c>
      <c r="JU99" t="s">
        <v>403</v>
      </c>
      <c r="JV99">
        <v>60</v>
      </c>
      <c r="JW99">
        <v>23.3</v>
      </c>
      <c r="JX99">
        <v>50</v>
      </c>
      <c r="JY99">
        <v>16.100000000000001</v>
      </c>
      <c r="JZ99">
        <v>4.8</v>
      </c>
      <c r="KA99">
        <v>12.7</v>
      </c>
      <c r="KB99">
        <v>24.3</v>
      </c>
      <c r="KC99">
        <v>55.8</v>
      </c>
      <c r="KD99" t="s">
        <v>403</v>
      </c>
      <c r="KE99" t="s">
        <v>403</v>
      </c>
      <c r="KF99" t="s">
        <v>403</v>
      </c>
      <c r="KG99" t="s">
        <v>403</v>
      </c>
      <c r="KH99">
        <v>50</v>
      </c>
      <c r="KI99">
        <v>35.1</v>
      </c>
      <c r="KJ99">
        <v>30</v>
      </c>
      <c r="KK99">
        <v>22.1</v>
      </c>
      <c r="KL99">
        <v>1.7</v>
      </c>
      <c r="KM99">
        <v>25.9</v>
      </c>
      <c r="KN99">
        <v>29.9</v>
      </c>
      <c r="KO99">
        <v>41.2</v>
      </c>
      <c r="KP99">
        <v>10</v>
      </c>
      <c r="KQ99">
        <v>15500</v>
      </c>
      <c r="KR99">
        <v>23500</v>
      </c>
      <c r="KS99">
        <v>34300</v>
      </c>
      <c r="KT99">
        <v>35</v>
      </c>
      <c r="KU99">
        <v>35.299999999999997</v>
      </c>
      <c r="KV99">
        <v>25</v>
      </c>
      <c r="KW99">
        <v>22.3</v>
      </c>
      <c r="KX99">
        <v>2.8</v>
      </c>
      <c r="KY99">
        <v>24.7</v>
      </c>
      <c r="KZ99">
        <v>31.7</v>
      </c>
      <c r="LA99">
        <v>39.6</v>
      </c>
      <c r="LB99" t="s">
        <v>403</v>
      </c>
      <c r="LC99" t="s">
        <v>403</v>
      </c>
      <c r="LD99" t="s">
        <v>403</v>
      </c>
      <c r="LE99" t="s">
        <v>403</v>
      </c>
      <c r="LF99">
        <v>45</v>
      </c>
      <c r="LG99">
        <v>46.5</v>
      </c>
      <c r="LH99">
        <v>25</v>
      </c>
      <c r="LI99">
        <v>18</v>
      </c>
      <c r="LJ99">
        <v>0.8</v>
      </c>
      <c r="LK99">
        <v>25.8</v>
      </c>
      <c r="LL99">
        <v>29.3</v>
      </c>
      <c r="LM99">
        <v>34.799999999999997</v>
      </c>
      <c r="LN99" t="s">
        <v>403</v>
      </c>
      <c r="LO99" t="s">
        <v>403</v>
      </c>
      <c r="LP99" t="s">
        <v>403</v>
      </c>
      <c r="LQ99" t="s">
        <v>403</v>
      </c>
      <c r="LR99">
        <v>120</v>
      </c>
      <c r="LS99">
        <v>24.6</v>
      </c>
      <c r="LT99">
        <v>90</v>
      </c>
      <c r="LU99">
        <v>16.399999999999999</v>
      </c>
      <c r="LV99">
        <v>5.7</v>
      </c>
      <c r="LW99">
        <v>16.899999999999999</v>
      </c>
      <c r="LX99">
        <v>29.1</v>
      </c>
      <c r="LY99">
        <v>53.4</v>
      </c>
      <c r="LZ99">
        <v>20</v>
      </c>
      <c r="MA99">
        <v>9200</v>
      </c>
      <c r="MB99">
        <v>17000</v>
      </c>
      <c r="MC99">
        <v>30600</v>
      </c>
      <c r="MD99">
        <v>120</v>
      </c>
      <c r="ME99">
        <v>24.6</v>
      </c>
      <c r="MF99">
        <v>90</v>
      </c>
      <c r="MG99">
        <v>16.399999999999999</v>
      </c>
      <c r="MH99">
        <v>5.7</v>
      </c>
      <c r="MI99">
        <v>16.899999999999999</v>
      </c>
      <c r="MJ99">
        <v>29.1</v>
      </c>
      <c r="MK99">
        <v>53.4</v>
      </c>
      <c r="ML99">
        <v>20</v>
      </c>
      <c r="MM99">
        <v>9200</v>
      </c>
      <c r="MN99">
        <v>17000</v>
      </c>
      <c r="MO99">
        <v>30600</v>
      </c>
      <c r="MP99">
        <v>95</v>
      </c>
      <c r="MQ99">
        <v>28.7</v>
      </c>
      <c r="MR99">
        <v>65</v>
      </c>
      <c r="MS99">
        <v>19.8</v>
      </c>
      <c r="MT99">
        <v>11.8</v>
      </c>
      <c r="MU99">
        <v>21.2</v>
      </c>
      <c r="MV99">
        <v>31.7</v>
      </c>
      <c r="MW99">
        <v>39.799999999999997</v>
      </c>
      <c r="MX99">
        <v>20</v>
      </c>
      <c r="MY99">
        <v>16600</v>
      </c>
      <c r="MZ99">
        <v>26200</v>
      </c>
      <c r="NA99">
        <v>33700</v>
      </c>
      <c r="NB99">
        <v>95</v>
      </c>
      <c r="NC99">
        <v>33.799999999999997</v>
      </c>
      <c r="ND99">
        <v>60</v>
      </c>
      <c r="NE99">
        <v>19.600000000000001</v>
      </c>
      <c r="NF99">
        <v>1.1000000000000001</v>
      </c>
      <c r="NG99">
        <v>26.4</v>
      </c>
      <c r="NH99">
        <v>35.299999999999997</v>
      </c>
      <c r="NI99">
        <v>45.6</v>
      </c>
      <c r="NJ99">
        <v>20</v>
      </c>
      <c r="NK99">
        <v>24500</v>
      </c>
      <c r="NL99">
        <v>33100</v>
      </c>
      <c r="NM99">
        <v>46400</v>
      </c>
      <c r="NN99">
        <v>75</v>
      </c>
      <c r="NO99">
        <v>41.4</v>
      </c>
      <c r="NP99">
        <v>45</v>
      </c>
      <c r="NQ99">
        <v>25.4</v>
      </c>
      <c r="NR99">
        <v>1.6</v>
      </c>
      <c r="NS99">
        <v>26.3</v>
      </c>
      <c r="NT99">
        <v>29</v>
      </c>
      <c r="NU99">
        <v>31.6</v>
      </c>
      <c r="NV99">
        <v>15</v>
      </c>
      <c r="NW99">
        <v>19500</v>
      </c>
      <c r="NX99">
        <v>34500</v>
      </c>
      <c r="NY99">
        <v>54500</v>
      </c>
      <c r="NZ99">
        <v>50</v>
      </c>
      <c r="OA99">
        <v>19.3</v>
      </c>
      <c r="OB99">
        <v>40</v>
      </c>
      <c r="OC99">
        <v>20.2</v>
      </c>
      <c r="OD99">
        <v>5.4</v>
      </c>
      <c r="OE99">
        <v>15.8</v>
      </c>
      <c r="OF99">
        <v>34.5</v>
      </c>
      <c r="OG99">
        <v>55.1</v>
      </c>
      <c r="OH99" t="s">
        <v>403</v>
      </c>
      <c r="OI99" t="s">
        <v>403</v>
      </c>
      <c r="OJ99" t="s">
        <v>403</v>
      </c>
      <c r="OK99" t="s">
        <v>403</v>
      </c>
      <c r="OL99">
        <v>50</v>
      </c>
      <c r="OM99">
        <v>22</v>
      </c>
      <c r="ON99">
        <v>40</v>
      </c>
      <c r="OO99">
        <v>13.1</v>
      </c>
      <c r="OP99">
        <v>15.7</v>
      </c>
      <c r="OQ99">
        <v>27.2</v>
      </c>
      <c r="OR99">
        <v>37.9</v>
      </c>
      <c r="OS99">
        <v>49.2</v>
      </c>
      <c r="OT99">
        <v>15</v>
      </c>
      <c r="OU99">
        <v>16600</v>
      </c>
      <c r="OV99">
        <v>23700</v>
      </c>
      <c r="OW99">
        <v>31400</v>
      </c>
      <c r="OX99">
        <v>45</v>
      </c>
      <c r="OY99">
        <v>27.5</v>
      </c>
      <c r="OZ99">
        <v>30</v>
      </c>
      <c r="PA99">
        <v>22.2</v>
      </c>
      <c r="PB99">
        <v>0</v>
      </c>
      <c r="PC99">
        <v>32.799999999999997</v>
      </c>
      <c r="PD99">
        <v>43.3</v>
      </c>
      <c r="PE99">
        <v>50.3</v>
      </c>
      <c r="PF99">
        <v>10</v>
      </c>
      <c r="PG99">
        <v>23900</v>
      </c>
      <c r="PH99">
        <v>33100</v>
      </c>
      <c r="PI99">
        <v>46400</v>
      </c>
      <c r="PJ99">
        <v>35</v>
      </c>
      <c r="PK99">
        <v>45.3</v>
      </c>
      <c r="PL99">
        <v>20</v>
      </c>
      <c r="PM99">
        <v>27.9</v>
      </c>
      <c r="PN99">
        <v>1.5</v>
      </c>
      <c r="PO99">
        <v>22.4</v>
      </c>
      <c r="PP99">
        <v>25.4</v>
      </c>
      <c r="PQ99">
        <v>25.4</v>
      </c>
      <c r="PR99" t="s">
        <v>403</v>
      </c>
      <c r="PS99" t="s">
        <v>403</v>
      </c>
      <c r="PT99" t="s">
        <v>403</v>
      </c>
      <c r="PU99" t="s">
        <v>403</v>
      </c>
      <c r="PV99">
        <v>70</v>
      </c>
      <c r="PW99">
        <v>28.4</v>
      </c>
      <c r="PX99">
        <v>50</v>
      </c>
      <c r="PY99">
        <v>13.5</v>
      </c>
      <c r="PZ99">
        <v>5.9</v>
      </c>
      <c r="QA99">
        <v>17.7</v>
      </c>
      <c r="QB99">
        <v>25.1</v>
      </c>
      <c r="QC99">
        <v>52.2</v>
      </c>
      <c r="QD99" t="s">
        <v>403</v>
      </c>
      <c r="QE99" t="s">
        <v>403</v>
      </c>
      <c r="QF99" t="s">
        <v>403</v>
      </c>
      <c r="QG99" t="s">
        <v>403</v>
      </c>
      <c r="QH99">
        <v>40</v>
      </c>
      <c r="QI99">
        <v>37.1</v>
      </c>
      <c r="QJ99">
        <v>25</v>
      </c>
      <c r="QK99">
        <v>28.2</v>
      </c>
      <c r="QL99">
        <v>6.8</v>
      </c>
      <c r="QM99">
        <v>13.7</v>
      </c>
      <c r="QN99">
        <v>23.8</v>
      </c>
      <c r="QO99">
        <v>27.8</v>
      </c>
      <c r="QP99" t="s">
        <v>403</v>
      </c>
      <c r="QQ99" t="s">
        <v>403</v>
      </c>
      <c r="QR99" t="s">
        <v>403</v>
      </c>
      <c r="QS99" t="s">
        <v>403</v>
      </c>
      <c r="QT99">
        <v>40</v>
      </c>
      <c r="QU99">
        <v>37.9</v>
      </c>
      <c r="QV99">
        <v>25</v>
      </c>
      <c r="QW99">
        <v>31.5</v>
      </c>
      <c r="QX99">
        <v>3.2</v>
      </c>
      <c r="QY99">
        <v>17.3</v>
      </c>
      <c r="QZ99">
        <v>22.9</v>
      </c>
      <c r="RA99">
        <v>27.4</v>
      </c>
      <c r="RB99" t="s">
        <v>403</v>
      </c>
      <c r="RC99" t="s">
        <v>403</v>
      </c>
      <c r="RD99" t="s">
        <v>403</v>
      </c>
      <c r="RE99" t="s">
        <v>403</v>
      </c>
      <c r="RF99">
        <v>40</v>
      </c>
      <c r="RG99">
        <v>38.299999999999997</v>
      </c>
      <c r="RH99">
        <v>25</v>
      </c>
      <c r="RI99">
        <v>23.4</v>
      </c>
      <c r="RJ99">
        <v>1.6</v>
      </c>
      <c r="RK99">
        <v>29.4</v>
      </c>
      <c r="RL99">
        <v>31.9</v>
      </c>
      <c r="RM99">
        <v>36.700000000000003</v>
      </c>
      <c r="RN99" t="s">
        <v>403</v>
      </c>
      <c r="RO99" t="s">
        <v>403</v>
      </c>
      <c r="RP99" t="s">
        <v>403</v>
      </c>
      <c r="RQ99" t="s">
        <v>403</v>
      </c>
    </row>
    <row r="100" spans="2:485" x14ac:dyDescent="0.45">
      <c r="B100"/>
      <c r="E100" t="s">
        <v>3608</v>
      </c>
      <c r="F100" t="s">
        <v>3609</v>
      </c>
      <c r="G100" t="s">
        <v>3610</v>
      </c>
      <c r="H100" t="s">
        <v>3611</v>
      </c>
      <c r="I100" t="s">
        <v>3612</v>
      </c>
      <c r="J100" t="s">
        <v>3613</v>
      </c>
      <c r="K100" t="s">
        <v>3614</v>
      </c>
      <c r="L100" t="s">
        <v>3615</v>
      </c>
      <c r="M100" t="s">
        <v>3616</v>
      </c>
      <c r="N100" t="s">
        <v>3617</v>
      </c>
      <c r="O100" t="s">
        <v>3618</v>
      </c>
      <c r="P100" t="s">
        <v>3619</v>
      </c>
      <c r="Q100" t="s">
        <v>3620</v>
      </c>
      <c r="R100" t="s">
        <v>3621</v>
      </c>
      <c r="S100" t="s">
        <v>3622</v>
      </c>
      <c r="T100" t="s">
        <v>3623</v>
      </c>
      <c r="U100" t="s">
        <v>3624</v>
      </c>
      <c r="V100" t="s">
        <v>3625</v>
      </c>
      <c r="W100" t="s">
        <v>3626</v>
      </c>
      <c r="X100" t="s">
        <v>3627</v>
      </c>
      <c r="Y100" t="s">
        <v>3628</v>
      </c>
      <c r="Z100" t="s">
        <v>3629</v>
      </c>
      <c r="AA100" t="s">
        <v>3630</v>
      </c>
      <c r="AB100" t="s">
        <v>3631</v>
      </c>
      <c r="AC100" t="s">
        <v>3632</v>
      </c>
      <c r="AD100" t="s">
        <v>3633</v>
      </c>
      <c r="AE100" t="s">
        <v>3634</v>
      </c>
      <c r="AF100" t="s">
        <v>3635</v>
      </c>
      <c r="AG100" t="s">
        <v>3636</v>
      </c>
      <c r="AH100" t="s">
        <v>3637</v>
      </c>
      <c r="AI100" t="s">
        <v>3638</v>
      </c>
      <c r="AJ100" t="s">
        <v>3639</v>
      </c>
      <c r="AK100" t="s">
        <v>3640</v>
      </c>
      <c r="AL100" t="s">
        <v>3641</v>
      </c>
      <c r="AM100" t="s">
        <v>3642</v>
      </c>
      <c r="AN100" t="s">
        <v>3619</v>
      </c>
      <c r="AO100" t="s">
        <v>3643</v>
      </c>
      <c r="AP100" t="s">
        <v>403</v>
      </c>
      <c r="AQ100" t="s">
        <v>403</v>
      </c>
      <c r="AR100" t="s">
        <v>403</v>
      </c>
      <c r="AS100" t="s">
        <v>403</v>
      </c>
      <c r="AT100" t="s">
        <v>403</v>
      </c>
      <c r="AU100" t="s">
        <v>403</v>
      </c>
      <c r="AV100" t="s">
        <v>403</v>
      </c>
      <c r="AW100" t="s">
        <v>403</v>
      </c>
      <c r="AX100">
        <v>1545</v>
      </c>
      <c r="AY100">
        <v>12600</v>
      </c>
      <c r="AZ100">
        <v>18200</v>
      </c>
      <c r="BA100">
        <v>23600</v>
      </c>
      <c r="BB100" t="s">
        <v>403</v>
      </c>
      <c r="BC100" t="s">
        <v>403</v>
      </c>
      <c r="BD100" t="s">
        <v>403</v>
      </c>
      <c r="BE100" t="s">
        <v>403</v>
      </c>
      <c r="BF100" t="s">
        <v>403</v>
      </c>
      <c r="BG100" t="s">
        <v>403</v>
      </c>
      <c r="BH100" t="s">
        <v>403</v>
      </c>
      <c r="BI100" t="s">
        <v>403</v>
      </c>
      <c r="BJ100">
        <v>2175</v>
      </c>
      <c r="BK100">
        <v>17000</v>
      </c>
      <c r="BL100">
        <v>23300</v>
      </c>
      <c r="BM100">
        <v>29200</v>
      </c>
      <c r="BN100" t="s">
        <v>403</v>
      </c>
      <c r="BO100" t="s">
        <v>403</v>
      </c>
      <c r="BP100" t="s">
        <v>403</v>
      </c>
      <c r="BQ100" t="s">
        <v>403</v>
      </c>
      <c r="BR100" t="s">
        <v>403</v>
      </c>
      <c r="BS100" t="s">
        <v>403</v>
      </c>
      <c r="BT100" t="s">
        <v>403</v>
      </c>
      <c r="BU100" t="s">
        <v>403</v>
      </c>
      <c r="BV100">
        <v>2025</v>
      </c>
      <c r="BW100">
        <v>18700</v>
      </c>
      <c r="BX100">
        <v>26500</v>
      </c>
      <c r="BY100">
        <v>34300</v>
      </c>
      <c r="BZ100" t="s">
        <v>403</v>
      </c>
      <c r="CA100" t="s">
        <v>403</v>
      </c>
      <c r="CB100" t="s">
        <v>403</v>
      </c>
      <c r="CC100" t="s">
        <v>403</v>
      </c>
      <c r="CD100" t="s">
        <v>403</v>
      </c>
      <c r="CE100" t="s">
        <v>403</v>
      </c>
      <c r="CF100" t="s">
        <v>403</v>
      </c>
      <c r="CG100" t="s">
        <v>403</v>
      </c>
      <c r="CH100">
        <v>1785</v>
      </c>
      <c r="CI100">
        <v>19000</v>
      </c>
      <c r="CJ100">
        <v>30000</v>
      </c>
      <c r="CK100">
        <v>43000</v>
      </c>
      <c r="CL100" t="s">
        <v>403</v>
      </c>
      <c r="CM100" t="s">
        <v>403</v>
      </c>
      <c r="CN100" t="s">
        <v>403</v>
      </c>
      <c r="CO100" t="s">
        <v>403</v>
      </c>
      <c r="CP100" t="s">
        <v>403</v>
      </c>
      <c r="CQ100" t="s">
        <v>403</v>
      </c>
      <c r="CR100" t="s">
        <v>403</v>
      </c>
      <c r="CS100" t="s">
        <v>403</v>
      </c>
      <c r="CT100">
        <v>840</v>
      </c>
      <c r="CU100">
        <v>12500</v>
      </c>
      <c r="CV100">
        <v>17700</v>
      </c>
      <c r="CW100">
        <v>22500</v>
      </c>
      <c r="CX100" t="s">
        <v>403</v>
      </c>
      <c r="CY100" t="s">
        <v>403</v>
      </c>
      <c r="CZ100" t="s">
        <v>403</v>
      </c>
      <c r="DA100" t="s">
        <v>403</v>
      </c>
      <c r="DB100" t="s">
        <v>403</v>
      </c>
      <c r="DC100" t="s">
        <v>403</v>
      </c>
      <c r="DD100" t="s">
        <v>403</v>
      </c>
      <c r="DE100" t="s">
        <v>403</v>
      </c>
      <c r="DF100">
        <v>1165</v>
      </c>
      <c r="DG100">
        <v>17500</v>
      </c>
      <c r="DH100">
        <v>23300</v>
      </c>
      <c r="DI100">
        <v>27700</v>
      </c>
      <c r="DJ100" t="s">
        <v>403</v>
      </c>
      <c r="DK100" t="s">
        <v>403</v>
      </c>
      <c r="DL100" t="s">
        <v>403</v>
      </c>
      <c r="DM100" t="s">
        <v>403</v>
      </c>
      <c r="DN100" t="s">
        <v>403</v>
      </c>
      <c r="DO100" t="s">
        <v>403</v>
      </c>
      <c r="DP100" t="s">
        <v>403</v>
      </c>
      <c r="DQ100" t="s">
        <v>403</v>
      </c>
      <c r="DR100">
        <v>1115</v>
      </c>
      <c r="DS100">
        <v>18700</v>
      </c>
      <c r="DT100">
        <v>26100</v>
      </c>
      <c r="DU100">
        <v>32500</v>
      </c>
      <c r="DV100" t="s">
        <v>403</v>
      </c>
      <c r="DW100" t="s">
        <v>403</v>
      </c>
      <c r="DX100" t="s">
        <v>403</v>
      </c>
      <c r="DY100" t="s">
        <v>403</v>
      </c>
      <c r="DZ100" t="s">
        <v>403</v>
      </c>
      <c r="EA100" t="s">
        <v>403</v>
      </c>
      <c r="EB100" t="s">
        <v>403</v>
      </c>
      <c r="EC100" t="s">
        <v>403</v>
      </c>
      <c r="ED100">
        <v>950</v>
      </c>
      <c r="EE100">
        <v>18200</v>
      </c>
      <c r="EF100">
        <v>28400</v>
      </c>
      <c r="EG100">
        <v>39200</v>
      </c>
      <c r="EH100" t="s">
        <v>403</v>
      </c>
      <c r="EI100" t="s">
        <v>403</v>
      </c>
      <c r="EJ100" t="s">
        <v>403</v>
      </c>
      <c r="EK100" t="s">
        <v>403</v>
      </c>
      <c r="EL100" t="s">
        <v>403</v>
      </c>
      <c r="EM100" t="s">
        <v>403</v>
      </c>
      <c r="EN100" t="s">
        <v>403</v>
      </c>
      <c r="EO100" t="s">
        <v>403</v>
      </c>
      <c r="EP100">
        <v>705</v>
      </c>
      <c r="EQ100">
        <v>12700</v>
      </c>
      <c r="ER100">
        <v>19100</v>
      </c>
      <c r="ES100">
        <v>25200</v>
      </c>
      <c r="ET100" t="s">
        <v>403</v>
      </c>
      <c r="EU100" t="s">
        <v>403</v>
      </c>
      <c r="EV100" t="s">
        <v>403</v>
      </c>
      <c r="EW100" t="s">
        <v>403</v>
      </c>
      <c r="EX100" t="s">
        <v>403</v>
      </c>
      <c r="EY100" t="s">
        <v>403</v>
      </c>
      <c r="EZ100" t="s">
        <v>403</v>
      </c>
      <c r="FA100" t="s">
        <v>403</v>
      </c>
      <c r="FB100">
        <v>1010</v>
      </c>
      <c r="FC100">
        <v>16500</v>
      </c>
      <c r="FD100">
        <v>23300</v>
      </c>
      <c r="FE100">
        <v>30200</v>
      </c>
      <c r="FF100" t="s">
        <v>403</v>
      </c>
      <c r="FG100" t="s">
        <v>403</v>
      </c>
      <c r="FH100" t="s">
        <v>403</v>
      </c>
      <c r="FI100" t="s">
        <v>403</v>
      </c>
      <c r="FJ100" t="s">
        <v>403</v>
      </c>
      <c r="FK100" t="s">
        <v>403</v>
      </c>
      <c r="FL100" t="s">
        <v>403</v>
      </c>
      <c r="FM100" t="s">
        <v>403</v>
      </c>
      <c r="FN100">
        <v>910</v>
      </c>
      <c r="FO100">
        <v>18800</v>
      </c>
      <c r="FP100">
        <v>27000</v>
      </c>
      <c r="FQ100">
        <v>36800</v>
      </c>
      <c r="FR100" t="s">
        <v>403</v>
      </c>
      <c r="FS100" t="s">
        <v>403</v>
      </c>
      <c r="FT100" t="s">
        <v>403</v>
      </c>
      <c r="FU100" t="s">
        <v>403</v>
      </c>
      <c r="FV100" t="s">
        <v>403</v>
      </c>
      <c r="FW100" t="s">
        <v>403</v>
      </c>
      <c r="FX100" t="s">
        <v>403</v>
      </c>
      <c r="FY100" t="s">
        <v>403</v>
      </c>
      <c r="FZ100">
        <v>830</v>
      </c>
      <c r="GA100">
        <v>20200</v>
      </c>
      <c r="GB100">
        <v>32800</v>
      </c>
      <c r="GC100">
        <v>48400</v>
      </c>
      <c r="GD100" t="s">
        <v>403</v>
      </c>
      <c r="GE100" t="s">
        <v>403</v>
      </c>
      <c r="GF100" t="s">
        <v>403</v>
      </c>
      <c r="GG100" t="s">
        <v>403</v>
      </c>
      <c r="GH100" t="s">
        <v>403</v>
      </c>
      <c r="GI100" t="s">
        <v>403</v>
      </c>
      <c r="GJ100" t="s">
        <v>403</v>
      </c>
      <c r="GK100" t="s">
        <v>403</v>
      </c>
      <c r="GL100">
        <v>1850</v>
      </c>
      <c r="GM100">
        <v>11800</v>
      </c>
      <c r="GN100">
        <v>17800</v>
      </c>
      <c r="GO100">
        <v>22900</v>
      </c>
      <c r="GP100" t="s">
        <v>403</v>
      </c>
      <c r="GQ100" t="s">
        <v>403</v>
      </c>
      <c r="GR100" t="s">
        <v>403</v>
      </c>
      <c r="GS100" t="s">
        <v>403</v>
      </c>
      <c r="GT100" t="s">
        <v>403</v>
      </c>
      <c r="GU100" t="s">
        <v>403</v>
      </c>
      <c r="GV100" t="s">
        <v>403</v>
      </c>
      <c r="GW100" t="s">
        <v>403</v>
      </c>
      <c r="GX100">
        <v>2115</v>
      </c>
      <c r="GY100">
        <v>16000</v>
      </c>
      <c r="GZ100">
        <v>22400</v>
      </c>
      <c r="HA100">
        <v>28200</v>
      </c>
      <c r="HB100" t="s">
        <v>403</v>
      </c>
      <c r="HC100" t="s">
        <v>403</v>
      </c>
      <c r="HD100" t="s">
        <v>403</v>
      </c>
      <c r="HE100" t="s">
        <v>403</v>
      </c>
      <c r="HF100" t="s">
        <v>403</v>
      </c>
      <c r="HG100" t="s">
        <v>403</v>
      </c>
      <c r="HH100" t="s">
        <v>403</v>
      </c>
      <c r="HI100" t="s">
        <v>403</v>
      </c>
      <c r="HJ100">
        <v>2025</v>
      </c>
      <c r="HK100">
        <v>18100</v>
      </c>
      <c r="HL100">
        <v>25800</v>
      </c>
      <c r="HM100">
        <v>33700</v>
      </c>
      <c r="HN100" t="s">
        <v>403</v>
      </c>
      <c r="HO100" t="s">
        <v>403</v>
      </c>
      <c r="HP100" t="s">
        <v>403</v>
      </c>
      <c r="HQ100" t="s">
        <v>403</v>
      </c>
      <c r="HR100" t="s">
        <v>403</v>
      </c>
      <c r="HS100" t="s">
        <v>403</v>
      </c>
      <c r="HT100" t="s">
        <v>403</v>
      </c>
      <c r="HU100" t="s">
        <v>403</v>
      </c>
      <c r="HV100">
        <v>1715</v>
      </c>
      <c r="HW100">
        <v>18100</v>
      </c>
      <c r="HX100">
        <v>29500</v>
      </c>
      <c r="HY100">
        <v>41600</v>
      </c>
      <c r="HZ100" t="s">
        <v>403</v>
      </c>
      <c r="IA100" t="s">
        <v>403</v>
      </c>
      <c r="IB100" t="s">
        <v>403</v>
      </c>
      <c r="IC100" t="s">
        <v>403</v>
      </c>
      <c r="ID100" t="s">
        <v>403</v>
      </c>
      <c r="IE100" t="s">
        <v>403</v>
      </c>
      <c r="IF100" t="s">
        <v>403</v>
      </c>
      <c r="IG100" t="s">
        <v>403</v>
      </c>
      <c r="IH100">
        <v>1015</v>
      </c>
      <c r="II100">
        <v>12100</v>
      </c>
      <c r="IJ100">
        <v>17400</v>
      </c>
      <c r="IK100">
        <v>22200</v>
      </c>
      <c r="IL100" t="s">
        <v>403</v>
      </c>
      <c r="IM100" t="s">
        <v>403</v>
      </c>
      <c r="IN100" t="s">
        <v>403</v>
      </c>
      <c r="IO100" t="s">
        <v>403</v>
      </c>
      <c r="IP100" t="s">
        <v>403</v>
      </c>
      <c r="IQ100" t="s">
        <v>403</v>
      </c>
      <c r="IR100" t="s">
        <v>403</v>
      </c>
      <c r="IS100" t="s">
        <v>403</v>
      </c>
      <c r="IT100">
        <v>1190</v>
      </c>
      <c r="IU100">
        <v>16200</v>
      </c>
      <c r="IV100">
        <v>22000</v>
      </c>
      <c r="IW100">
        <v>27000</v>
      </c>
      <c r="IX100" t="s">
        <v>403</v>
      </c>
      <c r="IY100" t="s">
        <v>403</v>
      </c>
      <c r="IZ100" t="s">
        <v>403</v>
      </c>
      <c r="JA100" t="s">
        <v>403</v>
      </c>
      <c r="JB100" t="s">
        <v>403</v>
      </c>
      <c r="JC100" t="s">
        <v>403</v>
      </c>
      <c r="JD100" t="s">
        <v>403</v>
      </c>
      <c r="JE100" t="s">
        <v>403</v>
      </c>
      <c r="JF100">
        <v>1120</v>
      </c>
      <c r="JG100">
        <v>18400</v>
      </c>
      <c r="JH100">
        <v>25600</v>
      </c>
      <c r="JI100">
        <v>32400</v>
      </c>
      <c r="JJ100" t="s">
        <v>403</v>
      </c>
      <c r="JK100" t="s">
        <v>403</v>
      </c>
      <c r="JL100" t="s">
        <v>403</v>
      </c>
      <c r="JM100" t="s">
        <v>403</v>
      </c>
      <c r="JN100" t="s">
        <v>403</v>
      </c>
      <c r="JO100" t="s">
        <v>403</v>
      </c>
      <c r="JP100" t="s">
        <v>403</v>
      </c>
      <c r="JQ100" t="s">
        <v>403</v>
      </c>
      <c r="JR100">
        <v>935</v>
      </c>
      <c r="JS100">
        <v>15600</v>
      </c>
      <c r="JT100">
        <v>26500</v>
      </c>
      <c r="JU100">
        <v>37500</v>
      </c>
      <c r="JV100" t="s">
        <v>403</v>
      </c>
      <c r="JW100" t="s">
        <v>403</v>
      </c>
      <c r="JX100" t="s">
        <v>403</v>
      </c>
      <c r="JY100" t="s">
        <v>403</v>
      </c>
      <c r="JZ100" t="s">
        <v>403</v>
      </c>
      <c r="KA100" t="s">
        <v>403</v>
      </c>
      <c r="KB100" t="s">
        <v>403</v>
      </c>
      <c r="KC100" t="s">
        <v>403</v>
      </c>
      <c r="KD100">
        <v>840</v>
      </c>
      <c r="KE100">
        <v>11500</v>
      </c>
      <c r="KF100">
        <v>18100</v>
      </c>
      <c r="KG100">
        <v>24000</v>
      </c>
      <c r="KH100" t="s">
        <v>403</v>
      </c>
      <c r="KI100" t="s">
        <v>403</v>
      </c>
      <c r="KJ100" t="s">
        <v>403</v>
      </c>
      <c r="KK100" t="s">
        <v>403</v>
      </c>
      <c r="KL100" t="s">
        <v>403</v>
      </c>
      <c r="KM100" t="s">
        <v>403</v>
      </c>
      <c r="KN100" t="s">
        <v>403</v>
      </c>
      <c r="KO100" t="s">
        <v>403</v>
      </c>
      <c r="KP100">
        <v>925</v>
      </c>
      <c r="KQ100">
        <v>15900</v>
      </c>
      <c r="KR100">
        <v>23200</v>
      </c>
      <c r="KS100">
        <v>30400</v>
      </c>
      <c r="KT100" t="s">
        <v>403</v>
      </c>
      <c r="KU100" t="s">
        <v>403</v>
      </c>
      <c r="KV100" t="s">
        <v>403</v>
      </c>
      <c r="KW100" t="s">
        <v>403</v>
      </c>
      <c r="KX100" t="s">
        <v>403</v>
      </c>
      <c r="KY100" t="s">
        <v>403</v>
      </c>
      <c r="KZ100" t="s">
        <v>403</v>
      </c>
      <c r="LA100" t="s">
        <v>403</v>
      </c>
      <c r="LB100">
        <v>905</v>
      </c>
      <c r="LC100">
        <v>17900</v>
      </c>
      <c r="LD100">
        <v>26000</v>
      </c>
      <c r="LE100">
        <v>35400</v>
      </c>
      <c r="LF100" t="s">
        <v>403</v>
      </c>
      <c r="LG100" t="s">
        <v>403</v>
      </c>
      <c r="LH100" t="s">
        <v>403</v>
      </c>
      <c r="LI100" t="s">
        <v>403</v>
      </c>
      <c r="LJ100" t="s">
        <v>403</v>
      </c>
      <c r="LK100" t="s">
        <v>403</v>
      </c>
      <c r="LL100" t="s">
        <v>403</v>
      </c>
      <c r="LM100" t="s">
        <v>403</v>
      </c>
      <c r="LN100">
        <v>780</v>
      </c>
      <c r="LO100">
        <v>21400</v>
      </c>
      <c r="LP100">
        <v>33500</v>
      </c>
      <c r="LQ100">
        <v>49200</v>
      </c>
      <c r="LR100" t="s">
        <v>403</v>
      </c>
      <c r="LS100" t="s">
        <v>403</v>
      </c>
      <c r="LT100" t="s">
        <v>403</v>
      </c>
      <c r="LU100" t="s">
        <v>403</v>
      </c>
      <c r="LV100" t="s">
        <v>403</v>
      </c>
      <c r="LW100" t="s">
        <v>403</v>
      </c>
      <c r="LX100" t="s">
        <v>403</v>
      </c>
      <c r="LY100" t="s">
        <v>403</v>
      </c>
      <c r="LZ100">
        <v>1770</v>
      </c>
      <c r="MA100">
        <v>11100</v>
      </c>
      <c r="MB100">
        <v>16400</v>
      </c>
      <c r="MC100">
        <v>21800</v>
      </c>
      <c r="MD100" t="s">
        <v>403</v>
      </c>
      <c r="ME100" t="s">
        <v>403</v>
      </c>
      <c r="MF100" t="s">
        <v>403</v>
      </c>
      <c r="MG100" t="s">
        <v>403</v>
      </c>
      <c r="MH100" t="s">
        <v>403</v>
      </c>
      <c r="MI100" t="s">
        <v>403</v>
      </c>
      <c r="MJ100" t="s">
        <v>403</v>
      </c>
      <c r="MK100" t="s">
        <v>403</v>
      </c>
      <c r="ML100">
        <v>1770</v>
      </c>
      <c r="MM100">
        <v>11100</v>
      </c>
      <c r="MN100">
        <v>16400</v>
      </c>
      <c r="MO100">
        <v>21800</v>
      </c>
      <c r="MP100" t="s">
        <v>403</v>
      </c>
      <c r="MQ100" t="s">
        <v>403</v>
      </c>
      <c r="MR100" t="s">
        <v>403</v>
      </c>
      <c r="MS100" t="s">
        <v>403</v>
      </c>
      <c r="MT100" t="s">
        <v>403</v>
      </c>
      <c r="MU100" t="s">
        <v>403</v>
      </c>
      <c r="MV100" t="s">
        <v>403</v>
      </c>
      <c r="MW100" t="s">
        <v>403</v>
      </c>
      <c r="MX100">
        <v>1920</v>
      </c>
      <c r="MY100">
        <v>16000</v>
      </c>
      <c r="MZ100">
        <v>22200</v>
      </c>
      <c r="NA100">
        <v>27800</v>
      </c>
      <c r="NB100" t="s">
        <v>403</v>
      </c>
      <c r="NC100" t="s">
        <v>403</v>
      </c>
      <c r="ND100" t="s">
        <v>403</v>
      </c>
      <c r="NE100" t="s">
        <v>403</v>
      </c>
      <c r="NF100" t="s">
        <v>403</v>
      </c>
      <c r="NG100" t="s">
        <v>403</v>
      </c>
      <c r="NH100" t="s">
        <v>403</v>
      </c>
      <c r="NI100" t="s">
        <v>403</v>
      </c>
      <c r="NJ100">
        <v>1975</v>
      </c>
      <c r="NK100">
        <v>17800</v>
      </c>
      <c r="NL100">
        <v>24900</v>
      </c>
      <c r="NM100">
        <v>32500</v>
      </c>
      <c r="NN100" t="s">
        <v>403</v>
      </c>
      <c r="NO100" t="s">
        <v>403</v>
      </c>
      <c r="NP100" t="s">
        <v>403</v>
      </c>
      <c r="NQ100" t="s">
        <v>403</v>
      </c>
      <c r="NR100" t="s">
        <v>403</v>
      </c>
      <c r="NS100" t="s">
        <v>403</v>
      </c>
      <c r="NT100" t="s">
        <v>403</v>
      </c>
      <c r="NU100" t="s">
        <v>403</v>
      </c>
      <c r="NV100">
        <v>1640</v>
      </c>
      <c r="NW100">
        <v>18100</v>
      </c>
      <c r="NX100">
        <v>29200</v>
      </c>
      <c r="NY100">
        <v>40500</v>
      </c>
      <c r="NZ100" t="s">
        <v>403</v>
      </c>
      <c r="OA100" t="s">
        <v>403</v>
      </c>
      <c r="OB100" t="s">
        <v>403</v>
      </c>
      <c r="OC100" t="s">
        <v>403</v>
      </c>
      <c r="OD100" t="s">
        <v>403</v>
      </c>
      <c r="OE100" t="s">
        <v>403</v>
      </c>
      <c r="OF100" t="s">
        <v>403</v>
      </c>
      <c r="OG100" t="s">
        <v>403</v>
      </c>
      <c r="OH100">
        <v>955</v>
      </c>
      <c r="OI100">
        <v>10900</v>
      </c>
      <c r="OJ100">
        <v>16000</v>
      </c>
      <c r="OK100">
        <v>21300</v>
      </c>
      <c r="OL100" t="s">
        <v>403</v>
      </c>
      <c r="OM100" t="s">
        <v>403</v>
      </c>
      <c r="ON100" t="s">
        <v>403</v>
      </c>
      <c r="OO100" t="s">
        <v>403</v>
      </c>
      <c r="OP100" t="s">
        <v>403</v>
      </c>
      <c r="OQ100" t="s">
        <v>403</v>
      </c>
      <c r="OR100" t="s">
        <v>403</v>
      </c>
      <c r="OS100" t="s">
        <v>403</v>
      </c>
      <c r="OT100">
        <v>1060</v>
      </c>
      <c r="OU100">
        <v>16600</v>
      </c>
      <c r="OV100">
        <v>22200</v>
      </c>
      <c r="OW100">
        <v>26400</v>
      </c>
      <c r="OX100" t="s">
        <v>403</v>
      </c>
      <c r="OY100" t="s">
        <v>403</v>
      </c>
      <c r="OZ100" t="s">
        <v>403</v>
      </c>
      <c r="PA100" t="s">
        <v>403</v>
      </c>
      <c r="PB100" t="s">
        <v>403</v>
      </c>
      <c r="PC100" t="s">
        <v>403</v>
      </c>
      <c r="PD100" t="s">
        <v>403</v>
      </c>
      <c r="PE100" t="s">
        <v>403</v>
      </c>
      <c r="PF100">
        <v>1085</v>
      </c>
      <c r="PG100">
        <v>17700</v>
      </c>
      <c r="PH100">
        <v>24800</v>
      </c>
      <c r="PI100">
        <v>31200</v>
      </c>
      <c r="PJ100" t="s">
        <v>403</v>
      </c>
      <c r="PK100" t="s">
        <v>403</v>
      </c>
      <c r="PL100" t="s">
        <v>403</v>
      </c>
      <c r="PM100" t="s">
        <v>403</v>
      </c>
      <c r="PN100" t="s">
        <v>403</v>
      </c>
      <c r="PO100" t="s">
        <v>403</v>
      </c>
      <c r="PP100" t="s">
        <v>403</v>
      </c>
      <c r="PQ100" t="s">
        <v>403</v>
      </c>
      <c r="PR100">
        <v>875</v>
      </c>
      <c r="PS100">
        <v>16700</v>
      </c>
      <c r="PT100">
        <v>26800</v>
      </c>
      <c r="PU100">
        <v>37300</v>
      </c>
      <c r="PV100" t="s">
        <v>403</v>
      </c>
      <c r="PW100" t="s">
        <v>403</v>
      </c>
      <c r="PX100" t="s">
        <v>403</v>
      </c>
      <c r="PY100" t="s">
        <v>403</v>
      </c>
      <c r="PZ100" t="s">
        <v>403</v>
      </c>
      <c r="QA100" t="s">
        <v>403</v>
      </c>
      <c r="QB100" t="s">
        <v>403</v>
      </c>
      <c r="QC100" t="s">
        <v>403</v>
      </c>
      <c r="QD100">
        <v>815</v>
      </c>
      <c r="QE100">
        <v>11300</v>
      </c>
      <c r="QF100">
        <v>16500</v>
      </c>
      <c r="QG100">
        <v>22800</v>
      </c>
      <c r="QH100" t="s">
        <v>403</v>
      </c>
      <c r="QI100" t="s">
        <v>403</v>
      </c>
      <c r="QJ100" t="s">
        <v>403</v>
      </c>
      <c r="QK100" t="s">
        <v>403</v>
      </c>
      <c r="QL100" t="s">
        <v>403</v>
      </c>
      <c r="QM100" t="s">
        <v>403</v>
      </c>
      <c r="QN100" t="s">
        <v>403</v>
      </c>
      <c r="QO100" t="s">
        <v>403</v>
      </c>
      <c r="QP100">
        <v>855</v>
      </c>
      <c r="QQ100">
        <v>15400</v>
      </c>
      <c r="QR100">
        <v>22200</v>
      </c>
      <c r="QS100">
        <v>29400</v>
      </c>
      <c r="QT100" t="s">
        <v>403</v>
      </c>
      <c r="QU100" t="s">
        <v>403</v>
      </c>
      <c r="QV100" t="s">
        <v>403</v>
      </c>
      <c r="QW100" t="s">
        <v>403</v>
      </c>
      <c r="QX100" t="s">
        <v>403</v>
      </c>
      <c r="QY100" t="s">
        <v>403</v>
      </c>
      <c r="QZ100" t="s">
        <v>403</v>
      </c>
      <c r="RA100" t="s">
        <v>403</v>
      </c>
      <c r="RB100">
        <v>910</v>
      </c>
      <c r="RC100">
        <v>18800</v>
      </c>
      <c r="RD100">
        <v>27000</v>
      </c>
      <c r="RE100">
        <v>36800</v>
      </c>
      <c r="RF100" t="s">
        <v>403</v>
      </c>
      <c r="RG100" t="s">
        <v>403</v>
      </c>
      <c r="RH100" t="s">
        <v>403</v>
      </c>
      <c r="RI100" t="s">
        <v>403</v>
      </c>
      <c r="RJ100" t="s">
        <v>403</v>
      </c>
      <c r="RK100" t="s">
        <v>403</v>
      </c>
      <c r="RL100" t="s">
        <v>403</v>
      </c>
      <c r="RM100" t="s">
        <v>403</v>
      </c>
      <c r="RN100">
        <v>765</v>
      </c>
      <c r="RO100">
        <v>20300</v>
      </c>
      <c r="RP100">
        <v>32200</v>
      </c>
      <c r="RQ100">
        <v>45500</v>
      </c>
    </row>
    <row r="101" spans="2:485" x14ac:dyDescent="0.45">
      <c r="B101"/>
      <c r="E101" t="s">
        <v>3644</v>
      </c>
      <c r="F101" t="s">
        <v>3645</v>
      </c>
      <c r="G101" t="s">
        <v>3646</v>
      </c>
      <c r="H101" t="s">
        <v>3647</v>
      </c>
      <c r="I101" t="s">
        <v>3648</v>
      </c>
      <c r="J101" t="s">
        <v>3649</v>
      </c>
      <c r="K101" t="s">
        <v>3650</v>
      </c>
      <c r="L101" t="s">
        <v>3651</v>
      </c>
      <c r="M101" t="s">
        <v>3652</v>
      </c>
      <c r="N101" t="s">
        <v>3653</v>
      </c>
      <c r="O101" t="s">
        <v>3654</v>
      </c>
      <c r="P101" t="s">
        <v>3655</v>
      </c>
      <c r="Q101" t="s">
        <v>3656</v>
      </c>
      <c r="R101" t="s">
        <v>3657</v>
      </c>
      <c r="S101" t="s">
        <v>3658</v>
      </c>
      <c r="T101" t="s">
        <v>3659</v>
      </c>
      <c r="U101" t="s">
        <v>3660</v>
      </c>
      <c r="V101" t="s">
        <v>3661</v>
      </c>
      <c r="W101" t="s">
        <v>3662</v>
      </c>
      <c r="X101" t="s">
        <v>3663</v>
      </c>
      <c r="Y101" t="s">
        <v>3664</v>
      </c>
      <c r="Z101" t="s">
        <v>3665</v>
      </c>
      <c r="AA101" t="s">
        <v>3666</v>
      </c>
      <c r="AB101" t="s">
        <v>3667</v>
      </c>
      <c r="AC101" t="s">
        <v>3668</v>
      </c>
      <c r="AD101" t="s">
        <v>3669</v>
      </c>
      <c r="AE101" t="s">
        <v>3670</v>
      </c>
      <c r="AF101" t="s">
        <v>3671</v>
      </c>
      <c r="AG101" t="s">
        <v>3672</v>
      </c>
      <c r="AH101" t="s">
        <v>3673</v>
      </c>
      <c r="AI101" t="s">
        <v>3674</v>
      </c>
      <c r="AJ101" t="s">
        <v>3675</v>
      </c>
      <c r="AK101" t="s">
        <v>3676</v>
      </c>
      <c r="AL101" t="s">
        <v>3677</v>
      </c>
      <c r="AM101" t="s">
        <v>3678</v>
      </c>
      <c r="AN101" t="s">
        <v>3655</v>
      </c>
      <c r="AO101" t="s">
        <v>3679</v>
      </c>
      <c r="AP101">
        <v>140</v>
      </c>
      <c r="AQ101">
        <v>37.299999999999997</v>
      </c>
      <c r="AR101">
        <v>90</v>
      </c>
      <c r="AS101">
        <v>12.7</v>
      </c>
      <c r="AT101">
        <v>3.8</v>
      </c>
      <c r="AU101">
        <v>12.2</v>
      </c>
      <c r="AV101">
        <v>18.2</v>
      </c>
      <c r="AW101">
        <v>46.2</v>
      </c>
      <c r="AX101">
        <v>15</v>
      </c>
      <c r="AY101">
        <v>13500</v>
      </c>
      <c r="AZ101">
        <v>23100</v>
      </c>
      <c r="BA101">
        <v>33000</v>
      </c>
      <c r="BB101">
        <v>130</v>
      </c>
      <c r="BC101">
        <v>47.3</v>
      </c>
      <c r="BD101">
        <v>65</v>
      </c>
      <c r="BE101">
        <v>17</v>
      </c>
      <c r="BF101">
        <v>5.2</v>
      </c>
      <c r="BG101">
        <v>18.3</v>
      </c>
      <c r="BH101">
        <v>23.8</v>
      </c>
      <c r="BI101">
        <v>30.5</v>
      </c>
      <c r="BJ101">
        <v>25</v>
      </c>
      <c r="BK101">
        <v>17900</v>
      </c>
      <c r="BL101">
        <v>26100</v>
      </c>
      <c r="BM101">
        <v>48700</v>
      </c>
      <c r="BN101">
        <v>95</v>
      </c>
      <c r="BO101">
        <v>47.6</v>
      </c>
      <c r="BP101">
        <v>50</v>
      </c>
      <c r="BQ101">
        <v>15.9</v>
      </c>
      <c r="BR101">
        <v>2.2999999999999998</v>
      </c>
      <c r="BS101">
        <v>20</v>
      </c>
      <c r="BT101">
        <v>29</v>
      </c>
      <c r="BU101">
        <v>34.1</v>
      </c>
      <c r="BV101">
        <v>15</v>
      </c>
      <c r="BW101">
        <v>24000</v>
      </c>
      <c r="BX101">
        <v>36300</v>
      </c>
      <c r="BY101">
        <v>69500</v>
      </c>
      <c r="BZ101">
        <v>75</v>
      </c>
      <c r="CA101">
        <v>56.4</v>
      </c>
      <c r="CB101">
        <v>35</v>
      </c>
      <c r="CC101">
        <v>18.399999999999999</v>
      </c>
      <c r="CD101">
        <v>3.7</v>
      </c>
      <c r="CE101">
        <v>19.100000000000001</v>
      </c>
      <c r="CF101">
        <v>19.100000000000001</v>
      </c>
      <c r="CG101">
        <v>21.5</v>
      </c>
      <c r="CH101">
        <v>10</v>
      </c>
      <c r="CI101">
        <v>18100</v>
      </c>
      <c r="CJ101">
        <v>30300</v>
      </c>
      <c r="CK101">
        <v>54600</v>
      </c>
      <c r="CL101">
        <v>60</v>
      </c>
      <c r="CM101">
        <v>26.2</v>
      </c>
      <c r="CN101">
        <v>45</v>
      </c>
      <c r="CO101">
        <v>11.9</v>
      </c>
      <c r="CP101">
        <v>4.5999999999999996</v>
      </c>
      <c r="CQ101">
        <v>19.8</v>
      </c>
      <c r="CR101">
        <v>28.7</v>
      </c>
      <c r="CS101">
        <v>57.3</v>
      </c>
      <c r="CT101" t="s">
        <v>403</v>
      </c>
      <c r="CU101" t="s">
        <v>403</v>
      </c>
      <c r="CV101" t="s">
        <v>403</v>
      </c>
      <c r="CW101" t="s">
        <v>403</v>
      </c>
      <c r="CX101">
        <v>60</v>
      </c>
      <c r="CY101">
        <v>44.3</v>
      </c>
      <c r="CZ101">
        <v>35</v>
      </c>
      <c r="DA101">
        <v>19.3</v>
      </c>
      <c r="DB101">
        <v>2.2999999999999998</v>
      </c>
      <c r="DC101">
        <v>20.8</v>
      </c>
      <c r="DD101">
        <v>25.9</v>
      </c>
      <c r="DE101">
        <v>34.1</v>
      </c>
      <c r="DF101">
        <v>10</v>
      </c>
      <c r="DG101">
        <v>17900</v>
      </c>
      <c r="DH101">
        <v>28600</v>
      </c>
      <c r="DI101">
        <v>50700</v>
      </c>
      <c r="DJ101">
        <v>45</v>
      </c>
      <c r="DK101">
        <v>36.700000000000003</v>
      </c>
      <c r="DL101">
        <v>30</v>
      </c>
      <c r="DM101">
        <v>20.2</v>
      </c>
      <c r="DN101">
        <v>2.2999999999999998</v>
      </c>
      <c r="DO101">
        <v>23.3</v>
      </c>
      <c r="DP101">
        <v>33.200000000000003</v>
      </c>
      <c r="DQ101">
        <v>40.799999999999997</v>
      </c>
      <c r="DR101" t="s">
        <v>403</v>
      </c>
      <c r="DS101" t="s">
        <v>403</v>
      </c>
      <c r="DT101" t="s">
        <v>403</v>
      </c>
      <c r="DU101" t="s">
        <v>403</v>
      </c>
      <c r="DV101">
        <v>35</v>
      </c>
      <c r="DW101">
        <v>48.6</v>
      </c>
      <c r="DX101">
        <v>20</v>
      </c>
      <c r="DY101">
        <v>23.1</v>
      </c>
      <c r="DZ101">
        <v>1</v>
      </c>
      <c r="EA101">
        <v>26</v>
      </c>
      <c r="EB101">
        <v>26</v>
      </c>
      <c r="EC101">
        <v>27.4</v>
      </c>
      <c r="ED101" t="s">
        <v>403</v>
      </c>
      <c r="EE101" t="s">
        <v>403</v>
      </c>
      <c r="EF101" t="s">
        <v>403</v>
      </c>
      <c r="EG101" t="s">
        <v>403</v>
      </c>
      <c r="EH101">
        <v>80</v>
      </c>
      <c r="EI101">
        <v>45.9</v>
      </c>
      <c r="EJ101">
        <v>45</v>
      </c>
      <c r="EK101">
        <v>13.3</v>
      </c>
      <c r="EL101">
        <v>3.2</v>
      </c>
      <c r="EM101">
        <v>6.3</v>
      </c>
      <c r="EN101">
        <v>9.9</v>
      </c>
      <c r="EO101">
        <v>37.6</v>
      </c>
      <c r="EP101" t="s">
        <v>403</v>
      </c>
      <c r="EQ101" t="s">
        <v>403</v>
      </c>
      <c r="ER101" t="s">
        <v>403</v>
      </c>
      <c r="ES101" t="s">
        <v>403</v>
      </c>
      <c r="ET101">
        <v>70</v>
      </c>
      <c r="EU101">
        <v>49.8</v>
      </c>
      <c r="EV101">
        <v>35</v>
      </c>
      <c r="EW101">
        <v>15</v>
      </c>
      <c r="EX101">
        <v>7.8</v>
      </c>
      <c r="EY101">
        <v>16.2</v>
      </c>
      <c r="EZ101">
        <v>22.1</v>
      </c>
      <c r="FA101">
        <v>27.4</v>
      </c>
      <c r="FB101">
        <v>10</v>
      </c>
      <c r="FC101">
        <v>15300</v>
      </c>
      <c r="FD101">
        <v>26100</v>
      </c>
      <c r="FE101">
        <v>44600</v>
      </c>
      <c r="FF101">
        <v>50</v>
      </c>
      <c r="FG101">
        <v>57.1</v>
      </c>
      <c r="FH101">
        <v>20</v>
      </c>
      <c r="FI101">
        <v>12.2</v>
      </c>
      <c r="FJ101">
        <v>2.2999999999999998</v>
      </c>
      <c r="FK101">
        <v>17.100000000000001</v>
      </c>
      <c r="FL101">
        <v>25.4</v>
      </c>
      <c r="FM101">
        <v>28.4</v>
      </c>
      <c r="FN101" t="s">
        <v>403</v>
      </c>
      <c r="FO101" t="s">
        <v>403</v>
      </c>
      <c r="FP101" t="s">
        <v>403</v>
      </c>
      <c r="FQ101" t="s">
        <v>403</v>
      </c>
      <c r="FR101">
        <v>40</v>
      </c>
      <c r="FS101">
        <v>62.9</v>
      </c>
      <c r="FT101">
        <v>15</v>
      </c>
      <c r="FU101">
        <v>14.5</v>
      </c>
      <c r="FV101">
        <v>6</v>
      </c>
      <c r="FW101">
        <v>13.3</v>
      </c>
      <c r="FX101">
        <v>13.3</v>
      </c>
      <c r="FY101">
        <v>16.5</v>
      </c>
      <c r="FZ101" t="s">
        <v>403</v>
      </c>
      <c r="GA101" t="s">
        <v>403</v>
      </c>
      <c r="GB101" t="s">
        <v>403</v>
      </c>
      <c r="GC101" t="s">
        <v>403</v>
      </c>
      <c r="GD101">
        <v>125</v>
      </c>
      <c r="GE101">
        <v>32.5</v>
      </c>
      <c r="GF101">
        <v>85</v>
      </c>
      <c r="GG101">
        <v>17.2</v>
      </c>
      <c r="GH101">
        <v>3.4</v>
      </c>
      <c r="GI101">
        <v>13.4</v>
      </c>
      <c r="GJ101">
        <v>19.8</v>
      </c>
      <c r="GK101">
        <v>46.9</v>
      </c>
      <c r="GL101">
        <v>15</v>
      </c>
      <c r="GM101">
        <v>5900</v>
      </c>
      <c r="GN101">
        <v>21500</v>
      </c>
      <c r="GO101">
        <v>29500</v>
      </c>
      <c r="GP101">
        <v>100</v>
      </c>
      <c r="GQ101">
        <v>44.6</v>
      </c>
      <c r="GR101">
        <v>55</v>
      </c>
      <c r="GS101">
        <v>21.6</v>
      </c>
      <c r="GT101">
        <v>3.6</v>
      </c>
      <c r="GU101">
        <v>19.7</v>
      </c>
      <c r="GV101">
        <v>24.5</v>
      </c>
      <c r="GW101">
        <v>30.3</v>
      </c>
      <c r="GX101">
        <v>15</v>
      </c>
      <c r="GY101">
        <v>20900</v>
      </c>
      <c r="GZ101">
        <v>28900</v>
      </c>
      <c r="HA101">
        <v>43000</v>
      </c>
      <c r="HB101">
        <v>95</v>
      </c>
      <c r="HC101">
        <v>45</v>
      </c>
      <c r="HD101">
        <v>50</v>
      </c>
      <c r="HE101">
        <v>23.7</v>
      </c>
      <c r="HF101">
        <v>1.3</v>
      </c>
      <c r="HG101">
        <v>20.2</v>
      </c>
      <c r="HH101">
        <v>23.6</v>
      </c>
      <c r="HI101">
        <v>30.1</v>
      </c>
      <c r="HJ101">
        <v>20</v>
      </c>
      <c r="HK101">
        <v>11900</v>
      </c>
      <c r="HL101">
        <v>36000</v>
      </c>
      <c r="HM101">
        <v>54400</v>
      </c>
      <c r="HN101">
        <v>95</v>
      </c>
      <c r="HO101">
        <v>46.1</v>
      </c>
      <c r="HP101">
        <v>50</v>
      </c>
      <c r="HQ101">
        <v>25.9</v>
      </c>
      <c r="HR101">
        <v>1.4</v>
      </c>
      <c r="HS101">
        <v>23.4</v>
      </c>
      <c r="HT101">
        <v>24.5</v>
      </c>
      <c r="HU101">
        <v>26.6</v>
      </c>
      <c r="HV101">
        <v>20</v>
      </c>
      <c r="HW101">
        <v>17400</v>
      </c>
      <c r="HX101">
        <v>29300</v>
      </c>
      <c r="HY101">
        <v>46400</v>
      </c>
      <c r="HZ101">
        <v>55</v>
      </c>
      <c r="IA101">
        <v>29.9</v>
      </c>
      <c r="IB101">
        <v>40</v>
      </c>
      <c r="IC101">
        <v>22.5</v>
      </c>
      <c r="ID101">
        <v>0</v>
      </c>
      <c r="IE101">
        <v>11.4</v>
      </c>
      <c r="IF101">
        <v>20</v>
      </c>
      <c r="IG101">
        <v>47.6</v>
      </c>
      <c r="IH101" t="s">
        <v>403</v>
      </c>
      <c r="II101" t="s">
        <v>403</v>
      </c>
      <c r="IJ101" t="s">
        <v>403</v>
      </c>
      <c r="IK101" t="s">
        <v>403</v>
      </c>
      <c r="IL101">
        <v>40</v>
      </c>
      <c r="IM101">
        <v>42</v>
      </c>
      <c r="IN101">
        <v>25</v>
      </c>
      <c r="IO101">
        <v>16.100000000000001</v>
      </c>
      <c r="IP101">
        <v>3.8</v>
      </c>
      <c r="IQ101">
        <v>25.4</v>
      </c>
      <c r="IR101">
        <v>30</v>
      </c>
      <c r="IS101">
        <v>38.1</v>
      </c>
      <c r="IT101" t="s">
        <v>403</v>
      </c>
      <c r="IU101" t="s">
        <v>403</v>
      </c>
      <c r="IV101" t="s">
        <v>403</v>
      </c>
      <c r="IW101" t="s">
        <v>403</v>
      </c>
      <c r="IX101">
        <v>40</v>
      </c>
      <c r="IY101">
        <v>37.700000000000003</v>
      </c>
      <c r="IZ101">
        <v>25</v>
      </c>
      <c r="JA101">
        <v>29.8</v>
      </c>
      <c r="JB101">
        <v>1.3</v>
      </c>
      <c r="JC101">
        <v>25.4</v>
      </c>
      <c r="JD101">
        <v>30.3</v>
      </c>
      <c r="JE101">
        <v>31.2</v>
      </c>
      <c r="JF101" t="s">
        <v>403</v>
      </c>
      <c r="JG101" t="s">
        <v>403</v>
      </c>
      <c r="JH101" t="s">
        <v>403</v>
      </c>
      <c r="JI101" t="s">
        <v>403</v>
      </c>
      <c r="JJ101">
        <v>45</v>
      </c>
      <c r="JK101">
        <v>47.6</v>
      </c>
      <c r="JL101">
        <v>25</v>
      </c>
      <c r="JM101">
        <v>29</v>
      </c>
      <c r="JN101">
        <v>1.9</v>
      </c>
      <c r="JO101">
        <v>17.100000000000001</v>
      </c>
      <c r="JP101">
        <v>19.3</v>
      </c>
      <c r="JQ101">
        <v>21.6</v>
      </c>
      <c r="JR101" t="s">
        <v>403</v>
      </c>
      <c r="JS101" t="s">
        <v>403</v>
      </c>
      <c r="JT101" t="s">
        <v>403</v>
      </c>
      <c r="JU101" t="s">
        <v>403</v>
      </c>
      <c r="JV101">
        <v>70</v>
      </c>
      <c r="JW101">
        <v>34.6</v>
      </c>
      <c r="JX101">
        <v>45</v>
      </c>
      <c r="JY101">
        <v>13</v>
      </c>
      <c r="JZ101">
        <v>6</v>
      </c>
      <c r="KA101">
        <v>15</v>
      </c>
      <c r="KB101">
        <v>19.600000000000001</v>
      </c>
      <c r="KC101">
        <v>46.3</v>
      </c>
      <c r="KD101" t="s">
        <v>403</v>
      </c>
      <c r="KE101" t="s">
        <v>403</v>
      </c>
      <c r="KF101" t="s">
        <v>403</v>
      </c>
      <c r="KG101" t="s">
        <v>403</v>
      </c>
      <c r="KH101">
        <v>60</v>
      </c>
      <c r="KI101">
        <v>46.2</v>
      </c>
      <c r="KJ101">
        <v>35</v>
      </c>
      <c r="KK101">
        <v>25</v>
      </c>
      <c r="KL101">
        <v>3.5</v>
      </c>
      <c r="KM101">
        <v>16.2</v>
      </c>
      <c r="KN101">
        <v>21</v>
      </c>
      <c r="KO101">
        <v>25.3</v>
      </c>
      <c r="KP101" t="s">
        <v>403</v>
      </c>
      <c r="KQ101" t="s">
        <v>403</v>
      </c>
      <c r="KR101" t="s">
        <v>403</v>
      </c>
      <c r="KS101" t="s">
        <v>403</v>
      </c>
      <c r="KT101">
        <v>55</v>
      </c>
      <c r="KU101">
        <v>50</v>
      </c>
      <c r="KV101">
        <v>25</v>
      </c>
      <c r="KW101">
        <v>19.399999999999999</v>
      </c>
      <c r="KX101">
        <v>1.2</v>
      </c>
      <c r="KY101">
        <v>16.5</v>
      </c>
      <c r="KZ101">
        <v>19</v>
      </c>
      <c r="LA101">
        <v>29.4</v>
      </c>
      <c r="LB101" t="s">
        <v>403</v>
      </c>
      <c r="LC101" t="s">
        <v>403</v>
      </c>
      <c r="LD101" t="s">
        <v>403</v>
      </c>
      <c r="LE101" t="s">
        <v>403</v>
      </c>
      <c r="LF101">
        <v>50</v>
      </c>
      <c r="LG101">
        <v>44.7</v>
      </c>
      <c r="LH101">
        <v>25</v>
      </c>
      <c r="LI101">
        <v>23.1</v>
      </c>
      <c r="LJ101">
        <v>1</v>
      </c>
      <c r="LK101">
        <v>29.2</v>
      </c>
      <c r="LL101">
        <v>29.2</v>
      </c>
      <c r="LM101">
        <v>31.2</v>
      </c>
      <c r="LN101">
        <v>10</v>
      </c>
      <c r="LO101">
        <v>25600</v>
      </c>
      <c r="LP101">
        <v>30600</v>
      </c>
      <c r="LQ101">
        <v>66600</v>
      </c>
      <c r="LR101">
        <v>130</v>
      </c>
      <c r="LS101">
        <v>39.9</v>
      </c>
      <c r="LT101">
        <v>75</v>
      </c>
      <c r="LU101">
        <v>10.8</v>
      </c>
      <c r="LV101">
        <v>3.8</v>
      </c>
      <c r="LW101">
        <v>14.9</v>
      </c>
      <c r="LX101">
        <v>23.9</v>
      </c>
      <c r="LY101">
        <v>45.5</v>
      </c>
      <c r="LZ101">
        <v>20</v>
      </c>
      <c r="MA101">
        <v>15600</v>
      </c>
      <c r="MB101">
        <v>23000</v>
      </c>
      <c r="MC101">
        <v>37300</v>
      </c>
      <c r="MD101">
        <v>130</v>
      </c>
      <c r="ME101">
        <v>39.9</v>
      </c>
      <c r="MF101">
        <v>75</v>
      </c>
      <c r="MG101">
        <v>10.8</v>
      </c>
      <c r="MH101">
        <v>3.8</v>
      </c>
      <c r="MI101">
        <v>14.9</v>
      </c>
      <c r="MJ101">
        <v>23.9</v>
      </c>
      <c r="MK101">
        <v>45.5</v>
      </c>
      <c r="ML101">
        <v>20</v>
      </c>
      <c r="MM101">
        <v>15600</v>
      </c>
      <c r="MN101">
        <v>23000</v>
      </c>
      <c r="MO101">
        <v>37300</v>
      </c>
      <c r="MP101">
        <v>95</v>
      </c>
      <c r="MQ101">
        <v>45.7</v>
      </c>
      <c r="MR101">
        <v>50</v>
      </c>
      <c r="MS101">
        <v>13.4</v>
      </c>
      <c r="MT101">
        <v>2.1</v>
      </c>
      <c r="MU101">
        <v>17.5</v>
      </c>
      <c r="MV101">
        <v>28.1</v>
      </c>
      <c r="MW101">
        <v>38.700000000000003</v>
      </c>
      <c r="MX101">
        <v>15</v>
      </c>
      <c r="MY101">
        <v>20600</v>
      </c>
      <c r="MZ101">
        <v>32100</v>
      </c>
      <c r="NA101">
        <v>39000</v>
      </c>
      <c r="NB101">
        <v>105</v>
      </c>
      <c r="NC101">
        <v>46.9</v>
      </c>
      <c r="ND101">
        <v>55</v>
      </c>
      <c r="NE101">
        <v>23.6</v>
      </c>
      <c r="NF101">
        <v>1.9</v>
      </c>
      <c r="NG101">
        <v>17.8</v>
      </c>
      <c r="NH101">
        <v>20.399999999999999</v>
      </c>
      <c r="NI101">
        <v>27.6</v>
      </c>
      <c r="NJ101">
        <v>20</v>
      </c>
      <c r="NK101">
        <v>18700</v>
      </c>
      <c r="NL101">
        <v>21300</v>
      </c>
      <c r="NM101">
        <v>42600</v>
      </c>
      <c r="NN101">
        <v>100</v>
      </c>
      <c r="NO101">
        <v>59.9</v>
      </c>
      <c r="NP101">
        <v>40</v>
      </c>
      <c r="NQ101">
        <v>20.6</v>
      </c>
      <c r="NR101">
        <v>1</v>
      </c>
      <c r="NS101">
        <v>13.5</v>
      </c>
      <c r="NT101">
        <v>16.600000000000001</v>
      </c>
      <c r="NU101">
        <v>18.600000000000001</v>
      </c>
      <c r="NV101" t="s">
        <v>403</v>
      </c>
      <c r="NW101" t="s">
        <v>403</v>
      </c>
      <c r="NX101" t="s">
        <v>403</v>
      </c>
      <c r="NY101" t="s">
        <v>403</v>
      </c>
      <c r="NZ101">
        <v>60</v>
      </c>
      <c r="OA101">
        <v>42</v>
      </c>
      <c r="OB101">
        <v>35</v>
      </c>
      <c r="OC101">
        <v>12.8</v>
      </c>
      <c r="OD101">
        <v>3.4</v>
      </c>
      <c r="OE101">
        <v>14.8</v>
      </c>
      <c r="OF101">
        <v>23.9</v>
      </c>
      <c r="OG101">
        <v>41.8</v>
      </c>
      <c r="OH101" t="s">
        <v>403</v>
      </c>
      <c r="OI101" t="s">
        <v>403</v>
      </c>
      <c r="OJ101" t="s">
        <v>403</v>
      </c>
      <c r="OK101" t="s">
        <v>403</v>
      </c>
      <c r="OL101">
        <v>45</v>
      </c>
      <c r="OM101">
        <v>35.9</v>
      </c>
      <c r="ON101">
        <v>30</v>
      </c>
      <c r="OO101">
        <v>16</v>
      </c>
      <c r="OP101">
        <v>1.5</v>
      </c>
      <c r="OQ101">
        <v>24.1</v>
      </c>
      <c r="OR101">
        <v>32.4</v>
      </c>
      <c r="OS101">
        <v>46.5</v>
      </c>
      <c r="OT101" t="s">
        <v>403</v>
      </c>
      <c r="OU101" t="s">
        <v>403</v>
      </c>
      <c r="OV101" t="s">
        <v>403</v>
      </c>
      <c r="OW101" t="s">
        <v>403</v>
      </c>
      <c r="OX101">
        <v>50</v>
      </c>
      <c r="OY101">
        <v>44.5</v>
      </c>
      <c r="OZ101">
        <v>30</v>
      </c>
      <c r="PA101">
        <v>26.8</v>
      </c>
      <c r="PB101">
        <v>2.9</v>
      </c>
      <c r="PC101">
        <v>16.3</v>
      </c>
      <c r="PD101">
        <v>19.399999999999999</v>
      </c>
      <c r="PE101">
        <v>25.8</v>
      </c>
      <c r="PF101" t="s">
        <v>403</v>
      </c>
      <c r="PG101" t="s">
        <v>403</v>
      </c>
      <c r="PH101" t="s">
        <v>403</v>
      </c>
      <c r="PI101" t="s">
        <v>403</v>
      </c>
      <c r="PJ101">
        <v>45</v>
      </c>
      <c r="PK101">
        <v>64</v>
      </c>
      <c r="PL101">
        <v>15</v>
      </c>
      <c r="PM101">
        <v>17.600000000000001</v>
      </c>
      <c r="PN101">
        <v>1.1000000000000001</v>
      </c>
      <c r="PO101">
        <v>13.4</v>
      </c>
      <c r="PP101">
        <v>13.4</v>
      </c>
      <c r="PQ101">
        <v>17.2</v>
      </c>
      <c r="PR101" t="s">
        <v>403</v>
      </c>
      <c r="PS101" t="s">
        <v>403</v>
      </c>
      <c r="PT101" t="s">
        <v>403</v>
      </c>
      <c r="PU101" t="s">
        <v>403</v>
      </c>
      <c r="PV101">
        <v>70</v>
      </c>
      <c r="PW101">
        <v>38</v>
      </c>
      <c r="PX101">
        <v>45</v>
      </c>
      <c r="PY101">
        <v>9.1999999999999993</v>
      </c>
      <c r="PZ101">
        <v>4.0999999999999996</v>
      </c>
      <c r="QA101">
        <v>15</v>
      </c>
      <c r="QB101">
        <v>24</v>
      </c>
      <c r="QC101">
        <v>48.7</v>
      </c>
      <c r="QD101" t="s">
        <v>403</v>
      </c>
      <c r="QE101" t="s">
        <v>403</v>
      </c>
      <c r="QF101" t="s">
        <v>403</v>
      </c>
      <c r="QG101" t="s">
        <v>403</v>
      </c>
      <c r="QH101">
        <v>50</v>
      </c>
      <c r="QI101">
        <v>54.1</v>
      </c>
      <c r="QJ101">
        <v>25</v>
      </c>
      <c r="QK101">
        <v>11.2</v>
      </c>
      <c r="QL101">
        <v>2.7</v>
      </c>
      <c r="QM101">
        <v>11.9</v>
      </c>
      <c r="QN101">
        <v>24.4</v>
      </c>
      <c r="QO101">
        <v>32</v>
      </c>
      <c r="QP101" t="s">
        <v>403</v>
      </c>
      <c r="QQ101" t="s">
        <v>403</v>
      </c>
      <c r="QR101" t="s">
        <v>403</v>
      </c>
      <c r="QS101" t="s">
        <v>403</v>
      </c>
      <c r="QT101">
        <v>50</v>
      </c>
      <c r="QU101">
        <v>57.1</v>
      </c>
      <c r="QV101">
        <v>20</v>
      </c>
      <c r="QW101">
        <v>12.2</v>
      </c>
      <c r="QX101">
        <v>2.2999999999999998</v>
      </c>
      <c r="QY101">
        <v>17.100000000000001</v>
      </c>
      <c r="QZ101">
        <v>25.4</v>
      </c>
      <c r="RA101">
        <v>28.4</v>
      </c>
      <c r="RB101" t="s">
        <v>403</v>
      </c>
      <c r="RC101" t="s">
        <v>403</v>
      </c>
      <c r="RD101" t="s">
        <v>403</v>
      </c>
      <c r="RE101" t="s">
        <v>403</v>
      </c>
      <c r="RF101">
        <v>55</v>
      </c>
      <c r="RG101">
        <v>56.7</v>
      </c>
      <c r="RH101">
        <v>25</v>
      </c>
      <c r="RI101">
        <v>22.8</v>
      </c>
      <c r="RJ101">
        <v>0.9</v>
      </c>
      <c r="RK101">
        <v>13.6</v>
      </c>
      <c r="RL101">
        <v>19</v>
      </c>
      <c r="RM101">
        <v>19.600000000000001</v>
      </c>
      <c r="RN101" t="s">
        <v>403</v>
      </c>
      <c r="RO101" t="s">
        <v>403</v>
      </c>
      <c r="RP101" t="s">
        <v>403</v>
      </c>
      <c r="RQ101" t="s">
        <v>403</v>
      </c>
    </row>
    <row r="102" spans="2:485" x14ac:dyDescent="0.45">
      <c r="B102"/>
      <c r="E102" t="s">
        <v>3680</v>
      </c>
      <c r="F102" t="s">
        <v>3681</v>
      </c>
      <c r="G102" t="s">
        <v>3682</v>
      </c>
      <c r="H102" t="s">
        <v>3683</v>
      </c>
      <c r="I102" t="s">
        <v>3684</v>
      </c>
      <c r="J102" t="s">
        <v>3685</v>
      </c>
      <c r="K102" t="s">
        <v>3686</v>
      </c>
      <c r="L102" t="s">
        <v>3687</v>
      </c>
      <c r="M102" t="s">
        <v>3688</v>
      </c>
      <c r="N102" t="s">
        <v>3689</v>
      </c>
      <c r="O102" t="s">
        <v>3690</v>
      </c>
      <c r="P102" t="s">
        <v>3691</v>
      </c>
      <c r="Q102" t="s">
        <v>3692</v>
      </c>
      <c r="R102" t="s">
        <v>3693</v>
      </c>
      <c r="S102" t="s">
        <v>3694</v>
      </c>
      <c r="T102" t="s">
        <v>3695</v>
      </c>
      <c r="U102" t="s">
        <v>3696</v>
      </c>
      <c r="V102" t="s">
        <v>3697</v>
      </c>
      <c r="W102" t="s">
        <v>3698</v>
      </c>
      <c r="X102" t="s">
        <v>3699</v>
      </c>
      <c r="Y102" t="s">
        <v>3700</v>
      </c>
      <c r="Z102" t="s">
        <v>3701</v>
      </c>
      <c r="AA102" t="s">
        <v>3702</v>
      </c>
      <c r="AB102" t="s">
        <v>3703</v>
      </c>
      <c r="AC102" t="s">
        <v>3704</v>
      </c>
      <c r="AD102" t="s">
        <v>3705</v>
      </c>
      <c r="AE102" t="s">
        <v>3706</v>
      </c>
      <c r="AF102" t="s">
        <v>3707</v>
      </c>
      <c r="AG102" t="s">
        <v>3708</v>
      </c>
      <c r="AH102" t="s">
        <v>3709</v>
      </c>
      <c r="AI102" t="s">
        <v>3710</v>
      </c>
      <c r="AJ102" t="s">
        <v>3711</v>
      </c>
      <c r="AK102" t="s">
        <v>3712</v>
      </c>
      <c r="AL102" t="s">
        <v>3713</v>
      </c>
      <c r="AM102" t="s">
        <v>3714</v>
      </c>
      <c r="AN102" t="s">
        <v>3691</v>
      </c>
      <c r="AO102" t="s">
        <v>3715</v>
      </c>
      <c r="AP102">
        <v>1835</v>
      </c>
      <c r="AQ102">
        <v>20.7</v>
      </c>
      <c r="AR102">
        <v>1455</v>
      </c>
      <c r="AS102">
        <v>18.8</v>
      </c>
      <c r="AT102">
        <v>8.5</v>
      </c>
      <c r="AU102">
        <v>36.299999999999997</v>
      </c>
      <c r="AV102">
        <v>43.4</v>
      </c>
      <c r="AW102">
        <v>52.1</v>
      </c>
      <c r="AX102">
        <v>590</v>
      </c>
      <c r="AY102">
        <v>9700</v>
      </c>
      <c r="AZ102">
        <v>15500</v>
      </c>
      <c r="BA102">
        <v>20600</v>
      </c>
      <c r="BB102">
        <v>1770</v>
      </c>
      <c r="BC102">
        <v>25.5</v>
      </c>
      <c r="BD102">
        <v>1320</v>
      </c>
      <c r="BE102">
        <v>26.5</v>
      </c>
      <c r="BF102">
        <v>6.1</v>
      </c>
      <c r="BG102">
        <v>35.6</v>
      </c>
      <c r="BH102">
        <v>39.1</v>
      </c>
      <c r="BI102">
        <v>41.9</v>
      </c>
      <c r="BJ102">
        <v>560</v>
      </c>
      <c r="BK102">
        <v>12300</v>
      </c>
      <c r="BL102">
        <v>19600</v>
      </c>
      <c r="BM102">
        <v>26000</v>
      </c>
      <c r="BN102">
        <v>1640</v>
      </c>
      <c r="BO102">
        <v>32.700000000000003</v>
      </c>
      <c r="BP102">
        <v>1105</v>
      </c>
      <c r="BQ102">
        <v>28.7</v>
      </c>
      <c r="BR102">
        <v>3</v>
      </c>
      <c r="BS102">
        <v>32</v>
      </c>
      <c r="BT102">
        <v>34.6</v>
      </c>
      <c r="BU102">
        <v>35.5</v>
      </c>
      <c r="BV102">
        <v>465</v>
      </c>
      <c r="BW102">
        <v>12600</v>
      </c>
      <c r="BX102">
        <v>21500</v>
      </c>
      <c r="BY102">
        <v>28700</v>
      </c>
      <c r="BZ102">
        <v>1255</v>
      </c>
      <c r="CA102">
        <v>44.9</v>
      </c>
      <c r="CB102">
        <v>690</v>
      </c>
      <c r="CC102">
        <v>28.2</v>
      </c>
      <c r="CD102">
        <v>2.2000000000000002</v>
      </c>
      <c r="CE102">
        <v>23.1</v>
      </c>
      <c r="CF102">
        <v>24</v>
      </c>
      <c r="CG102">
        <v>24.7</v>
      </c>
      <c r="CH102">
        <v>235</v>
      </c>
      <c r="CI102">
        <v>10700</v>
      </c>
      <c r="CJ102">
        <v>23300</v>
      </c>
      <c r="CK102">
        <v>34900</v>
      </c>
      <c r="CL102">
        <v>1235</v>
      </c>
      <c r="CM102">
        <v>19.7</v>
      </c>
      <c r="CN102">
        <v>995</v>
      </c>
      <c r="CO102">
        <v>18.2</v>
      </c>
      <c r="CP102">
        <v>8.1999999999999993</v>
      </c>
      <c r="CQ102">
        <v>37.9</v>
      </c>
      <c r="CR102">
        <v>45.3</v>
      </c>
      <c r="CS102">
        <v>53.9</v>
      </c>
      <c r="CT102">
        <v>415</v>
      </c>
      <c r="CU102">
        <v>9700</v>
      </c>
      <c r="CV102">
        <v>15600</v>
      </c>
      <c r="CW102">
        <v>20300</v>
      </c>
      <c r="CX102">
        <v>1245</v>
      </c>
      <c r="CY102">
        <v>26.5</v>
      </c>
      <c r="CZ102">
        <v>915</v>
      </c>
      <c r="DA102">
        <v>25.1</v>
      </c>
      <c r="DB102">
        <v>6.1</v>
      </c>
      <c r="DC102">
        <v>35.799999999999997</v>
      </c>
      <c r="DD102">
        <v>39.799999999999997</v>
      </c>
      <c r="DE102">
        <v>42.4</v>
      </c>
      <c r="DF102">
        <v>395</v>
      </c>
      <c r="DG102">
        <v>13300</v>
      </c>
      <c r="DH102">
        <v>20200</v>
      </c>
      <c r="DI102">
        <v>26400</v>
      </c>
      <c r="DJ102">
        <v>1040</v>
      </c>
      <c r="DK102">
        <v>31.1</v>
      </c>
      <c r="DL102">
        <v>715</v>
      </c>
      <c r="DM102">
        <v>29.6</v>
      </c>
      <c r="DN102">
        <v>3.5</v>
      </c>
      <c r="DO102">
        <v>32</v>
      </c>
      <c r="DP102">
        <v>34.9</v>
      </c>
      <c r="DQ102">
        <v>35.9</v>
      </c>
      <c r="DR102">
        <v>295</v>
      </c>
      <c r="DS102">
        <v>12600</v>
      </c>
      <c r="DT102">
        <v>21100</v>
      </c>
      <c r="DU102">
        <v>28100</v>
      </c>
      <c r="DV102">
        <v>820</v>
      </c>
      <c r="DW102">
        <v>45.1</v>
      </c>
      <c r="DX102">
        <v>450</v>
      </c>
      <c r="DY102">
        <v>29.6</v>
      </c>
      <c r="DZ102">
        <v>1.9</v>
      </c>
      <c r="EA102">
        <v>21.7</v>
      </c>
      <c r="EB102">
        <v>22.9</v>
      </c>
      <c r="EC102">
        <v>23.4</v>
      </c>
      <c r="ED102">
        <v>140</v>
      </c>
      <c r="EE102">
        <v>9300</v>
      </c>
      <c r="EF102">
        <v>18700</v>
      </c>
      <c r="EG102">
        <v>30400</v>
      </c>
      <c r="EH102">
        <v>600</v>
      </c>
      <c r="EI102">
        <v>22.6</v>
      </c>
      <c r="EJ102">
        <v>465</v>
      </c>
      <c r="EK102">
        <v>20.100000000000001</v>
      </c>
      <c r="EL102">
        <v>9</v>
      </c>
      <c r="EM102">
        <v>33</v>
      </c>
      <c r="EN102">
        <v>39.6</v>
      </c>
      <c r="EO102">
        <v>48.3</v>
      </c>
      <c r="EP102">
        <v>175</v>
      </c>
      <c r="EQ102">
        <v>9600</v>
      </c>
      <c r="ER102">
        <v>15200</v>
      </c>
      <c r="ES102">
        <v>21900</v>
      </c>
      <c r="ET102">
        <v>525</v>
      </c>
      <c r="EU102">
        <v>23.1</v>
      </c>
      <c r="EV102">
        <v>405</v>
      </c>
      <c r="EW102">
        <v>29.8</v>
      </c>
      <c r="EX102">
        <v>6.3</v>
      </c>
      <c r="EY102">
        <v>35.1</v>
      </c>
      <c r="EZ102">
        <v>37.299999999999997</v>
      </c>
      <c r="FA102">
        <v>40.799999999999997</v>
      </c>
      <c r="FB102">
        <v>165</v>
      </c>
      <c r="FC102">
        <v>9400</v>
      </c>
      <c r="FD102">
        <v>17600</v>
      </c>
      <c r="FE102">
        <v>25600</v>
      </c>
      <c r="FF102">
        <v>600</v>
      </c>
      <c r="FG102">
        <v>35.5</v>
      </c>
      <c r="FH102">
        <v>385</v>
      </c>
      <c r="FI102">
        <v>27.2</v>
      </c>
      <c r="FJ102">
        <v>2.2000000000000002</v>
      </c>
      <c r="FK102">
        <v>32</v>
      </c>
      <c r="FL102">
        <v>33.9</v>
      </c>
      <c r="FM102">
        <v>35</v>
      </c>
      <c r="FN102">
        <v>170</v>
      </c>
      <c r="FO102">
        <v>12500</v>
      </c>
      <c r="FP102">
        <v>22000</v>
      </c>
      <c r="FQ102">
        <v>29500</v>
      </c>
      <c r="FR102">
        <v>435</v>
      </c>
      <c r="FS102">
        <v>44.5</v>
      </c>
      <c r="FT102">
        <v>240</v>
      </c>
      <c r="FU102">
        <v>25.6</v>
      </c>
      <c r="FV102">
        <v>2.9</v>
      </c>
      <c r="FW102">
        <v>25.8</v>
      </c>
      <c r="FX102">
        <v>26.2</v>
      </c>
      <c r="FY102">
        <v>27</v>
      </c>
      <c r="FZ102">
        <v>95</v>
      </c>
      <c r="GA102">
        <v>15900</v>
      </c>
      <c r="GB102">
        <v>28400</v>
      </c>
      <c r="GC102">
        <v>38100</v>
      </c>
      <c r="GD102">
        <v>2050</v>
      </c>
      <c r="GE102">
        <v>22.1</v>
      </c>
      <c r="GF102">
        <v>1595</v>
      </c>
      <c r="GG102">
        <v>18.100000000000001</v>
      </c>
      <c r="GH102">
        <v>10.4</v>
      </c>
      <c r="GI102">
        <v>34.5</v>
      </c>
      <c r="GJ102">
        <v>41</v>
      </c>
      <c r="GK102">
        <v>49.4</v>
      </c>
      <c r="GL102">
        <v>620</v>
      </c>
      <c r="GM102">
        <v>9800</v>
      </c>
      <c r="GN102">
        <v>14700</v>
      </c>
      <c r="GO102">
        <v>20500</v>
      </c>
      <c r="GP102">
        <v>1760</v>
      </c>
      <c r="GQ102">
        <v>30.3</v>
      </c>
      <c r="GR102">
        <v>1225</v>
      </c>
      <c r="GS102">
        <v>23.6</v>
      </c>
      <c r="GT102">
        <v>4.5999999999999996</v>
      </c>
      <c r="GU102">
        <v>35.299999999999997</v>
      </c>
      <c r="GV102">
        <v>38.700000000000003</v>
      </c>
      <c r="GW102">
        <v>41.4</v>
      </c>
      <c r="GX102">
        <v>560</v>
      </c>
      <c r="GY102">
        <v>10900</v>
      </c>
      <c r="GZ102">
        <v>18900</v>
      </c>
      <c r="HA102">
        <v>25000</v>
      </c>
      <c r="HB102">
        <v>1460</v>
      </c>
      <c r="HC102">
        <v>34.4</v>
      </c>
      <c r="HD102">
        <v>960</v>
      </c>
      <c r="HE102">
        <v>28.4</v>
      </c>
      <c r="HF102">
        <v>4.2</v>
      </c>
      <c r="HG102">
        <v>29.5</v>
      </c>
      <c r="HH102">
        <v>31.5</v>
      </c>
      <c r="HI102">
        <v>33.1</v>
      </c>
      <c r="HJ102">
        <v>375</v>
      </c>
      <c r="HK102">
        <v>12000</v>
      </c>
      <c r="HL102">
        <v>19400</v>
      </c>
      <c r="HM102">
        <v>28200</v>
      </c>
      <c r="HN102">
        <v>1225</v>
      </c>
      <c r="HO102">
        <v>45.7</v>
      </c>
      <c r="HP102">
        <v>665</v>
      </c>
      <c r="HQ102">
        <v>28</v>
      </c>
      <c r="HR102">
        <v>1.9</v>
      </c>
      <c r="HS102">
        <v>22.2</v>
      </c>
      <c r="HT102">
        <v>23.8</v>
      </c>
      <c r="HU102">
        <v>24.4</v>
      </c>
      <c r="HV102">
        <v>215</v>
      </c>
      <c r="HW102">
        <v>10700</v>
      </c>
      <c r="HX102">
        <v>20700</v>
      </c>
      <c r="HY102">
        <v>33900</v>
      </c>
      <c r="HZ102">
        <v>1390</v>
      </c>
      <c r="IA102">
        <v>22.3</v>
      </c>
      <c r="IB102">
        <v>1080</v>
      </c>
      <c r="IC102">
        <v>16.5</v>
      </c>
      <c r="ID102">
        <v>10.6</v>
      </c>
      <c r="IE102">
        <v>35.299999999999997</v>
      </c>
      <c r="IF102">
        <v>41.7</v>
      </c>
      <c r="IG102">
        <v>50.5</v>
      </c>
      <c r="IH102">
        <v>440</v>
      </c>
      <c r="II102">
        <v>9800</v>
      </c>
      <c r="IJ102">
        <v>14700</v>
      </c>
      <c r="IK102">
        <v>20000</v>
      </c>
      <c r="IL102">
        <v>1200</v>
      </c>
      <c r="IM102">
        <v>30</v>
      </c>
      <c r="IN102">
        <v>840</v>
      </c>
      <c r="IO102">
        <v>23.9</v>
      </c>
      <c r="IP102">
        <v>5</v>
      </c>
      <c r="IQ102">
        <v>34.700000000000003</v>
      </c>
      <c r="IR102">
        <v>38.4</v>
      </c>
      <c r="IS102">
        <v>41.1</v>
      </c>
      <c r="IT102">
        <v>380</v>
      </c>
      <c r="IU102">
        <v>10700</v>
      </c>
      <c r="IV102">
        <v>18600</v>
      </c>
      <c r="IW102">
        <v>24100</v>
      </c>
      <c r="IX102">
        <v>945</v>
      </c>
      <c r="IY102">
        <v>33.299999999999997</v>
      </c>
      <c r="IZ102">
        <v>630</v>
      </c>
      <c r="JA102">
        <v>27.9</v>
      </c>
      <c r="JB102">
        <v>4.3</v>
      </c>
      <c r="JC102">
        <v>30.1</v>
      </c>
      <c r="JD102">
        <v>32.4</v>
      </c>
      <c r="JE102">
        <v>34.4</v>
      </c>
      <c r="JF102">
        <v>245</v>
      </c>
      <c r="JG102">
        <v>12000</v>
      </c>
      <c r="JH102">
        <v>19100</v>
      </c>
      <c r="JI102">
        <v>27500</v>
      </c>
      <c r="JJ102">
        <v>775</v>
      </c>
      <c r="JK102">
        <v>44.6</v>
      </c>
      <c r="JL102">
        <v>430</v>
      </c>
      <c r="JM102">
        <v>29.6</v>
      </c>
      <c r="JN102">
        <v>2.1</v>
      </c>
      <c r="JO102">
        <v>21.5</v>
      </c>
      <c r="JP102">
        <v>23.3</v>
      </c>
      <c r="JQ102">
        <v>23.7</v>
      </c>
      <c r="JR102">
        <v>130</v>
      </c>
      <c r="JS102">
        <v>10800</v>
      </c>
      <c r="JT102">
        <v>19400</v>
      </c>
      <c r="JU102">
        <v>30400</v>
      </c>
      <c r="JV102">
        <v>660</v>
      </c>
      <c r="JW102">
        <v>21.5</v>
      </c>
      <c r="JX102">
        <v>515</v>
      </c>
      <c r="JY102">
        <v>21.4</v>
      </c>
      <c r="JZ102">
        <v>10</v>
      </c>
      <c r="KA102">
        <v>32.700000000000003</v>
      </c>
      <c r="KB102">
        <v>39.5</v>
      </c>
      <c r="KC102">
        <v>47.2</v>
      </c>
      <c r="KD102">
        <v>180</v>
      </c>
      <c r="KE102">
        <v>9600</v>
      </c>
      <c r="KF102">
        <v>14700</v>
      </c>
      <c r="KG102">
        <v>21300</v>
      </c>
      <c r="KH102">
        <v>555</v>
      </c>
      <c r="KI102">
        <v>31</v>
      </c>
      <c r="KJ102">
        <v>385</v>
      </c>
      <c r="KK102">
        <v>22.9</v>
      </c>
      <c r="KL102">
        <v>3.9</v>
      </c>
      <c r="KM102">
        <v>36.5</v>
      </c>
      <c r="KN102">
        <v>39.4</v>
      </c>
      <c r="KO102">
        <v>42.2</v>
      </c>
      <c r="KP102">
        <v>180</v>
      </c>
      <c r="KQ102">
        <v>11100</v>
      </c>
      <c r="KR102">
        <v>19700</v>
      </c>
      <c r="KS102">
        <v>27100</v>
      </c>
      <c r="KT102">
        <v>515</v>
      </c>
      <c r="KU102">
        <v>36.299999999999997</v>
      </c>
      <c r="KV102">
        <v>330</v>
      </c>
      <c r="KW102">
        <v>29.2</v>
      </c>
      <c r="KX102">
        <v>3.8</v>
      </c>
      <c r="KY102">
        <v>28.3</v>
      </c>
      <c r="KZ102">
        <v>30</v>
      </c>
      <c r="LA102">
        <v>30.7</v>
      </c>
      <c r="LB102">
        <v>130</v>
      </c>
      <c r="LC102">
        <v>11600</v>
      </c>
      <c r="LD102">
        <v>20100</v>
      </c>
      <c r="LE102">
        <v>29700</v>
      </c>
      <c r="LF102">
        <v>450</v>
      </c>
      <c r="LG102">
        <v>47.4</v>
      </c>
      <c r="LH102">
        <v>235</v>
      </c>
      <c r="LI102">
        <v>25.4</v>
      </c>
      <c r="LJ102">
        <v>1.4</v>
      </c>
      <c r="LK102">
        <v>23.4</v>
      </c>
      <c r="LL102">
        <v>24.8</v>
      </c>
      <c r="LM102">
        <v>25.7</v>
      </c>
      <c r="LN102">
        <v>85</v>
      </c>
      <c r="LO102">
        <v>10700</v>
      </c>
      <c r="LP102">
        <v>24100</v>
      </c>
      <c r="LQ102">
        <v>38200</v>
      </c>
      <c r="LR102">
        <v>1770</v>
      </c>
      <c r="LS102">
        <v>23.4</v>
      </c>
      <c r="LT102">
        <v>1355</v>
      </c>
      <c r="LU102">
        <v>18.100000000000001</v>
      </c>
      <c r="LV102">
        <v>8.8000000000000007</v>
      </c>
      <c r="LW102">
        <v>35.4</v>
      </c>
      <c r="LX102">
        <v>41.6</v>
      </c>
      <c r="LY102">
        <v>49.7</v>
      </c>
      <c r="LZ102">
        <v>545</v>
      </c>
      <c r="MA102">
        <v>8300</v>
      </c>
      <c r="MB102">
        <v>12700</v>
      </c>
      <c r="MC102">
        <v>19200</v>
      </c>
      <c r="MD102">
        <v>1770</v>
      </c>
      <c r="ME102">
        <v>23.4</v>
      </c>
      <c r="MF102">
        <v>1355</v>
      </c>
      <c r="MG102">
        <v>18.100000000000001</v>
      </c>
      <c r="MH102">
        <v>8.8000000000000007</v>
      </c>
      <c r="MI102">
        <v>35.4</v>
      </c>
      <c r="MJ102">
        <v>41.6</v>
      </c>
      <c r="MK102">
        <v>49.7</v>
      </c>
      <c r="ML102">
        <v>545</v>
      </c>
      <c r="MM102">
        <v>8300</v>
      </c>
      <c r="MN102">
        <v>12700</v>
      </c>
      <c r="MO102">
        <v>19200</v>
      </c>
      <c r="MP102">
        <v>1640</v>
      </c>
      <c r="MQ102">
        <v>32.299999999999997</v>
      </c>
      <c r="MR102">
        <v>1110</v>
      </c>
      <c r="MS102">
        <v>24.5</v>
      </c>
      <c r="MT102">
        <v>4.9000000000000004</v>
      </c>
      <c r="MU102">
        <v>32.1</v>
      </c>
      <c r="MV102">
        <v>35.4</v>
      </c>
      <c r="MW102">
        <v>38.200000000000003</v>
      </c>
      <c r="MX102">
        <v>460</v>
      </c>
      <c r="MY102">
        <v>10200</v>
      </c>
      <c r="MZ102">
        <v>17700</v>
      </c>
      <c r="NA102">
        <v>24700</v>
      </c>
      <c r="NB102">
        <v>1415</v>
      </c>
      <c r="NC102">
        <v>36.700000000000003</v>
      </c>
      <c r="ND102">
        <v>895</v>
      </c>
      <c r="NE102">
        <v>29.1</v>
      </c>
      <c r="NF102">
        <v>3.6</v>
      </c>
      <c r="NG102">
        <v>26.5</v>
      </c>
      <c r="NH102">
        <v>29</v>
      </c>
      <c r="NI102">
        <v>30.7</v>
      </c>
      <c r="NJ102">
        <v>310</v>
      </c>
      <c r="NK102">
        <v>10000</v>
      </c>
      <c r="NL102">
        <v>18100</v>
      </c>
      <c r="NM102">
        <v>28200</v>
      </c>
      <c r="NN102">
        <v>1030</v>
      </c>
      <c r="NO102">
        <v>48.5</v>
      </c>
      <c r="NP102">
        <v>530</v>
      </c>
      <c r="NQ102">
        <v>27.1</v>
      </c>
      <c r="NR102">
        <v>2.2999999999999998</v>
      </c>
      <c r="NS102">
        <v>19.5</v>
      </c>
      <c r="NT102">
        <v>21</v>
      </c>
      <c r="NU102">
        <v>22.1</v>
      </c>
      <c r="NV102">
        <v>160</v>
      </c>
      <c r="NW102">
        <v>11300</v>
      </c>
      <c r="NX102">
        <v>21300</v>
      </c>
      <c r="NY102">
        <v>34500</v>
      </c>
      <c r="NZ102">
        <v>1245</v>
      </c>
      <c r="OA102">
        <v>24.1</v>
      </c>
      <c r="OB102">
        <v>945</v>
      </c>
      <c r="OC102">
        <v>17</v>
      </c>
      <c r="OD102">
        <v>8.4</v>
      </c>
      <c r="OE102">
        <v>36.1</v>
      </c>
      <c r="OF102">
        <v>42.4</v>
      </c>
      <c r="OG102">
        <v>50.6</v>
      </c>
      <c r="OH102">
        <v>395</v>
      </c>
      <c r="OI102">
        <v>8300</v>
      </c>
      <c r="OJ102">
        <v>12900</v>
      </c>
      <c r="OK102">
        <v>19100</v>
      </c>
      <c r="OL102">
        <v>1040</v>
      </c>
      <c r="OM102">
        <v>30.6</v>
      </c>
      <c r="ON102">
        <v>720</v>
      </c>
      <c r="OO102">
        <v>26</v>
      </c>
      <c r="OP102">
        <v>5</v>
      </c>
      <c r="OQ102">
        <v>30.7</v>
      </c>
      <c r="OR102">
        <v>34.9</v>
      </c>
      <c r="OS102">
        <v>38.4</v>
      </c>
      <c r="OT102">
        <v>285</v>
      </c>
      <c r="OU102">
        <v>10400</v>
      </c>
      <c r="OV102">
        <v>17600</v>
      </c>
      <c r="OW102">
        <v>24200</v>
      </c>
      <c r="OX102">
        <v>935</v>
      </c>
      <c r="OY102">
        <v>34.799999999999997</v>
      </c>
      <c r="OZ102">
        <v>610</v>
      </c>
      <c r="PA102">
        <v>31</v>
      </c>
      <c r="PB102">
        <v>3.4</v>
      </c>
      <c r="PC102">
        <v>26.4</v>
      </c>
      <c r="PD102">
        <v>29.2</v>
      </c>
      <c r="PE102">
        <v>30.8</v>
      </c>
      <c r="PF102">
        <v>205</v>
      </c>
      <c r="PG102">
        <v>10000</v>
      </c>
      <c r="PH102">
        <v>18800</v>
      </c>
      <c r="PI102">
        <v>28500</v>
      </c>
      <c r="PJ102">
        <v>670</v>
      </c>
      <c r="PK102">
        <v>46.6</v>
      </c>
      <c r="PL102">
        <v>355</v>
      </c>
      <c r="PM102">
        <v>28.5</v>
      </c>
      <c r="PN102">
        <v>2.4</v>
      </c>
      <c r="PO102">
        <v>20.6</v>
      </c>
      <c r="PP102">
        <v>21.6</v>
      </c>
      <c r="PQ102">
        <v>22.5</v>
      </c>
      <c r="PR102">
        <v>110</v>
      </c>
      <c r="PS102">
        <v>10700</v>
      </c>
      <c r="PT102">
        <v>21300</v>
      </c>
      <c r="PU102">
        <v>34600</v>
      </c>
      <c r="PV102">
        <v>525</v>
      </c>
      <c r="PW102">
        <v>21.8</v>
      </c>
      <c r="PX102">
        <v>410</v>
      </c>
      <c r="PY102">
        <v>20.6</v>
      </c>
      <c r="PZ102">
        <v>9.9</v>
      </c>
      <c r="QA102">
        <v>33.6</v>
      </c>
      <c r="QB102">
        <v>39.5</v>
      </c>
      <c r="QC102">
        <v>47.7</v>
      </c>
      <c r="QD102">
        <v>150</v>
      </c>
      <c r="QE102">
        <v>8300</v>
      </c>
      <c r="QF102">
        <v>12200</v>
      </c>
      <c r="QG102">
        <v>19300</v>
      </c>
      <c r="QH102">
        <v>600</v>
      </c>
      <c r="QI102">
        <v>35.4</v>
      </c>
      <c r="QJ102">
        <v>385</v>
      </c>
      <c r="QK102">
        <v>22</v>
      </c>
      <c r="QL102">
        <v>4.7</v>
      </c>
      <c r="QM102">
        <v>34.5</v>
      </c>
      <c r="QN102">
        <v>36.299999999999997</v>
      </c>
      <c r="QO102">
        <v>37.799999999999997</v>
      </c>
      <c r="QP102">
        <v>175</v>
      </c>
      <c r="QQ102">
        <v>10000</v>
      </c>
      <c r="QR102">
        <v>18200</v>
      </c>
      <c r="QS102">
        <v>25000</v>
      </c>
      <c r="QT102">
        <v>600</v>
      </c>
      <c r="QU102">
        <v>35.5</v>
      </c>
      <c r="QV102">
        <v>385</v>
      </c>
      <c r="QW102">
        <v>27.2</v>
      </c>
      <c r="QX102">
        <v>2.2000000000000002</v>
      </c>
      <c r="QY102">
        <v>32</v>
      </c>
      <c r="QZ102">
        <v>33.9</v>
      </c>
      <c r="RA102">
        <v>35</v>
      </c>
      <c r="RB102">
        <v>170</v>
      </c>
      <c r="RC102">
        <v>12500</v>
      </c>
      <c r="RD102">
        <v>22000</v>
      </c>
      <c r="RE102">
        <v>29500</v>
      </c>
      <c r="RF102">
        <v>360</v>
      </c>
      <c r="RG102">
        <v>52.2</v>
      </c>
      <c r="RH102">
        <v>175</v>
      </c>
      <c r="RI102">
        <v>24.6</v>
      </c>
      <c r="RJ102">
        <v>2</v>
      </c>
      <c r="RK102">
        <v>17.5</v>
      </c>
      <c r="RL102">
        <v>19.899999999999999</v>
      </c>
      <c r="RM102">
        <v>21.2</v>
      </c>
      <c r="RN102">
        <v>50</v>
      </c>
      <c r="RO102">
        <v>12100</v>
      </c>
      <c r="RP102">
        <v>21200</v>
      </c>
      <c r="RQ102">
        <v>31800</v>
      </c>
    </row>
    <row r="103" spans="2:485" x14ac:dyDescent="0.45">
      <c r="B103"/>
      <c r="E103" t="s">
        <v>3716</v>
      </c>
      <c r="F103" t="s">
        <v>3717</v>
      </c>
      <c r="G103" t="s">
        <v>3718</v>
      </c>
      <c r="H103" t="s">
        <v>3719</v>
      </c>
      <c r="I103" t="s">
        <v>3720</v>
      </c>
      <c r="J103" t="s">
        <v>3721</v>
      </c>
      <c r="K103" t="s">
        <v>3722</v>
      </c>
      <c r="L103" t="s">
        <v>3723</v>
      </c>
      <c r="M103" t="s">
        <v>3724</v>
      </c>
      <c r="N103" t="s">
        <v>3725</v>
      </c>
      <c r="O103" t="s">
        <v>3726</v>
      </c>
      <c r="P103" t="s">
        <v>3727</v>
      </c>
      <c r="Q103" t="s">
        <v>3728</v>
      </c>
      <c r="R103" t="s">
        <v>3729</v>
      </c>
      <c r="S103" t="s">
        <v>3730</v>
      </c>
      <c r="T103" t="s">
        <v>3731</v>
      </c>
      <c r="U103" t="s">
        <v>3732</v>
      </c>
      <c r="V103" t="s">
        <v>3733</v>
      </c>
      <c r="W103" t="s">
        <v>3734</v>
      </c>
      <c r="X103" t="s">
        <v>3735</v>
      </c>
      <c r="Y103" t="s">
        <v>3736</v>
      </c>
      <c r="Z103" t="s">
        <v>3737</v>
      </c>
      <c r="AA103" t="s">
        <v>3738</v>
      </c>
      <c r="AB103" t="s">
        <v>3739</v>
      </c>
      <c r="AC103" t="s">
        <v>3740</v>
      </c>
      <c r="AD103" t="s">
        <v>3741</v>
      </c>
      <c r="AE103" t="s">
        <v>3742</v>
      </c>
      <c r="AF103" t="s">
        <v>3743</v>
      </c>
      <c r="AG103" t="s">
        <v>3744</v>
      </c>
      <c r="AH103" t="s">
        <v>3745</v>
      </c>
      <c r="AI103" t="s">
        <v>3746</v>
      </c>
      <c r="AJ103" t="s">
        <v>3747</v>
      </c>
      <c r="AK103" t="s">
        <v>3748</v>
      </c>
      <c r="AL103" t="s">
        <v>3749</v>
      </c>
      <c r="AM103" t="s">
        <v>3750</v>
      </c>
      <c r="AN103" t="s">
        <v>3727</v>
      </c>
      <c r="AO103" t="s">
        <v>3751</v>
      </c>
      <c r="AP103" t="s">
        <v>403</v>
      </c>
      <c r="AQ103" t="s">
        <v>403</v>
      </c>
      <c r="AR103" t="s">
        <v>403</v>
      </c>
      <c r="AS103" t="s">
        <v>403</v>
      </c>
      <c r="AT103" t="s">
        <v>403</v>
      </c>
      <c r="AU103" t="s">
        <v>403</v>
      </c>
      <c r="AV103" t="s">
        <v>403</v>
      </c>
      <c r="AW103" t="s">
        <v>403</v>
      </c>
      <c r="AX103">
        <v>21560</v>
      </c>
      <c r="AY103">
        <v>10300</v>
      </c>
      <c r="AZ103">
        <v>14900</v>
      </c>
      <c r="BA103">
        <v>19100</v>
      </c>
      <c r="BB103" t="s">
        <v>403</v>
      </c>
      <c r="BC103" t="s">
        <v>403</v>
      </c>
      <c r="BD103" t="s">
        <v>403</v>
      </c>
      <c r="BE103" t="s">
        <v>403</v>
      </c>
      <c r="BF103" t="s">
        <v>403</v>
      </c>
      <c r="BG103" t="s">
        <v>403</v>
      </c>
      <c r="BH103" t="s">
        <v>403</v>
      </c>
      <c r="BI103" t="s">
        <v>403</v>
      </c>
      <c r="BJ103">
        <v>23930</v>
      </c>
      <c r="BK103">
        <v>13000</v>
      </c>
      <c r="BL103">
        <v>18500</v>
      </c>
      <c r="BM103">
        <v>23800</v>
      </c>
      <c r="BN103" t="s">
        <v>403</v>
      </c>
      <c r="BO103" t="s">
        <v>403</v>
      </c>
      <c r="BP103" t="s">
        <v>403</v>
      </c>
      <c r="BQ103" t="s">
        <v>403</v>
      </c>
      <c r="BR103" t="s">
        <v>403</v>
      </c>
      <c r="BS103" t="s">
        <v>403</v>
      </c>
      <c r="BT103" t="s">
        <v>403</v>
      </c>
      <c r="BU103" t="s">
        <v>403</v>
      </c>
      <c r="BV103">
        <v>22440</v>
      </c>
      <c r="BW103">
        <v>13800</v>
      </c>
      <c r="BX103">
        <v>20500</v>
      </c>
      <c r="BY103">
        <v>27200</v>
      </c>
      <c r="BZ103" t="s">
        <v>403</v>
      </c>
      <c r="CA103" t="s">
        <v>403</v>
      </c>
      <c r="CB103" t="s">
        <v>403</v>
      </c>
      <c r="CC103" t="s">
        <v>403</v>
      </c>
      <c r="CD103" t="s">
        <v>403</v>
      </c>
      <c r="CE103" t="s">
        <v>403</v>
      </c>
      <c r="CF103" t="s">
        <v>403</v>
      </c>
      <c r="CG103" t="s">
        <v>403</v>
      </c>
      <c r="CH103">
        <v>17410</v>
      </c>
      <c r="CI103">
        <v>13600</v>
      </c>
      <c r="CJ103">
        <v>23300</v>
      </c>
      <c r="CK103">
        <v>33700</v>
      </c>
      <c r="CL103" t="s">
        <v>403</v>
      </c>
      <c r="CM103" t="s">
        <v>403</v>
      </c>
      <c r="CN103" t="s">
        <v>403</v>
      </c>
      <c r="CO103" t="s">
        <v>403</v>
      </c>
      <c r="CP103" t="s">
        <v>403</v>
      </c>
      <c r="CQ103" t="s">
        <v>403</v>
      </c>
      <c r="CR103" t="s">
        <v>403</v>
      </c>
      <c r="CS103" t="s">
        <v>403</v>
      </c>
      <c r="CT103">
        <v>13630</v>
      </c>
      <c r="CU103">
        <v>10500</v>
      </c>
      <c r="CV103">
        <v>15000</v>
      </c>
      <c r="CW103">
        <v>19000</v>
      </c>
      <c r="CX103" t="s">
        <v>403</v>
      </c>
      <c r="CY103" t="s">
        <v>403</v>
      </c>
      <c r="CZ103" t="s">
        <v>403</v>
      </c>
      <c r="DA103" t="s">
        <v>403</v>
      </c>
      <c r="DB103" t="s">
        <v>403</v>
      </c>
      <c r="DC103" t="s">
        <v>403</v>
      </c>
      <c r="DD103" t="s">
        <v>403</v>
      </c>
      <c r="DE103" t="s">
        <v>403</v>
      </c>
      <c r="DF103">
        <v>15030</v>
      </c>
      <c r="DG103">
        <v>13000</v>
      </c>
      <c r="DH103">
        <v>18400</v>
      </c>
      <c r="DI103">
        <v>23400</v>
      </c>
      <c r="DJ103" t="s">
        <v>403</v>
      </c>
      <c r="DK103" t="s">
        <v>403</v>
      </c>
      <c r="DL103" t="s">
        <v>403</v>
      </c>
      <c r="DM103" t="s">
        <v>403</v>
      </c>
      <c r="DN103" t="s">
        <v>403</v>
      </c>
      <c r="DO103" t="s">
        <v>403</v>
      </c>
      <c r="DP103" t="s">
        <v>403</v>
      </c>
      <c r="DQ103" t="s">
        <v>403</v>
      </c>
      <c r="DR103">
        <v>14010</v>
      </c>
      <c r="DS103">
        <v>13600</v>
      </c>
      <c r="DT103">
        <v>20200</v>
      </c>
      <c r="DU103">
        <v>26700</v>
      </c>
      <c r="DV103" t="s">
        <v>403</v>
      </c>
      <c r="DW103" t="s">
        <v>403</v>
      </c>
      <c r="DX103" t="s">
        <v>403</v>
      </c>
      <c r="DY103" t="s">
        <v>403</v>
      </c>
      <c r="DZ103" t="s">
        <v>403</v>
      </c>
      <c r="EA103" t="s">
        <v>403</v>
      </c>
      <c r="EB103" t="s">
        <v>403</v>
      </c>
      <c r="EC103" t="s">
        <v>403</v>
      </c>
      <c r="ED103">
        <v>10385</v>
      </c>
      <c r="EE103">
        <v>12400</v>
      </c>
      <c r="EF103">
        <v>21300</v>
      </c>
      <c r="EG103">
        <v>31500</v>
      </c>
      <c r="EH103" t="s">
        <v>403</v>
      </c>
      <c r="EI103" t="s">
        <v>403</v>
      </c>
      <c r="EJ103" t="s">
        <v>403</v>
      </c>
      <c r="EK103" t="s">
        <v>403</v>
      </c>
      <c r="EL103" t="s">
        <v>403</v>
      </c>
      <c r="EM103" t="s">
        <v>403</v>
      </c>
      <c r="EN103" t="s">
        <v>403</v>
      </c>
      <c r="EO103" t="s">
        <v>403</v>
      </c>
      <c r="EP103">
        <v>7930</v>
      </c>
      <c r="EQ103">
        <v>9900</v>
      </c>
      <c r="ER103">
        <v>14800</v>
      </c>
      <c r="ES103">
        <v>19300</v>
      </c>
      <c r="ET103" t="s">
        <v>403</v>
      </c>
      <c r="EU103" t="s">
        <v>403</v>
      </c>
      <c r="EV103" t="s">
        <v>403</v>
      </c>
      <c r="EW103" t="s">
        <v>403</v>
      </c>
      <c r="EX103" t="s">
        <v>403</v>
      </c>
      <c r="EY103" t="s">
        <v>403</v>
      </c>
      <c r="EZ103" t="s">
        <v>403</v>
      </c>
      <c r="FA103" t="s">
        <v>403</v>
      </c>
      <c r="FB103">
        <v>8900</v>
      </c>
      <c r="FC103">
        <v>12900</v>
      </c>
      <c r="FD103">
        <v>18700</v>
      </c>
      <c r="FE103">
        <v>24500</v>
      </c>
      <c r="FF103" t="s">
        <v>403</v>
      </c>
      <c r="FG103" t="s">
        <v>403</v>
      </c>
      <c r="FH103" t="s">
        <v>403</v>
      </c>
      <c r="FI103" t="s">
        <v>403</v>
      </c>
      <c r="FJ103" t="s">
        <v>403</v>
      </c>
      <c r="FK103" t="s">
        <v>403</v>
      </c>
      <c r="FL103" t="s">
        <v>403</v>
      </c>
      <c r="FM103" t="s">
        <v>403</v>
      </c>
      <c r="FN103">
        <v>8430</v>
      </c>
      <c r="FO103">
        <v>14400</v>
      </c>
      <c r="FP103">
        <v>21000</v>
      </c>
      <c r="FQ103">
        <v>28200</v>
      </c>
      <c r="FR103" t="s">
        <v>403</v>
      </c>
      <c r="FS103" t="s">
        <v>403</v>
      </c>
      <c r="FT103" t="s">
        <v>403</v>
      </c>
      <c r="FU103" t="s">
        <v>403</v>
      </c>
      <c r="FV103" t="s">
        <v>403</v>
      </c>
      <c r="FW103" t="s">
        <v>403</v>
      </c>
      <c r="FX103" t="s">
        <v>403</v>
      </c>
      <c r="FY103" t="s">
        <v>403</v>
      </c>
      <c r="FZ103">
        <v>7025</v>
      </c>
      <c r="GA103">
        <v>16200</v>
      </c>
      <c r="GB103">
        <v>26200</v>
      </c>
      <c r="GC103">
        <v>36400</v>
      </c>
      <c r="GD103" t="s">
        <v>403</v>
      </c>
      <c r="GE103" t="s">
        <v>403</v>
      </c>
      <c r="GF103" t="s">
        <v>403</v>
      </c>
      <c r="GG103" t="s">
        <v>403</v>
      </c>
      <c r="GH103" t="s">
        <v>403</v>
      </c>
      <c r="GI103" t="s">
        <v>403</v>
      </c>
      <c r="GJ103" t="s">
        <v>403</v>
      </c>
      <c r="GK103" t="s">
        <v>403</v>
      </c>
      <c r="GL103">
        <v>24440</v>
      </c>
      <c r="GM103">
        <v>9700</v>
      </c>
      <c r="GN103">
        <v>14300</v>
      </c>
      <c r="GO103">
        <v>18600</v>
      </c>
      <c r="GP103" t="s">
        <v>403</v>
      </c>
      <c r="GQ103" t="s">
        <v>403</v>
      </c>
      <c r="GR103" t="s">
        <v>403</v>
      </c>
      <c r="GS103" t="s">
        <v>403</v>
      </c>
      <c r="GT103" t="s">
        <v>403</v>
      </c>
      <c r="GU103" t="s">
        <v>403</v>
      </c>
      <c r="GV103" t="s">
        <v>403</v>
      </c>
      <c r="GW103" t="s">
        <v>403</v>
      </c>
      <c r="GX103">
        <v>23685</v>
      </c>
      <c r="GY103">
        <v>12300</v>
      </c>
      <c r="GZ103">
        <v>17800</v>
      </c>
      <c r="HA103">
        <v>23200</v>
      </c>
      <c r="HB103" t="s">
        <v>403</v>
      </c>
      <c r="HC103" t="s">
        <v>403</v>
      </c>
      <c r="HD103" t="s">
        <v>403</v>
      </c>
      <c r="HE103" t="s">
        <v>403</v>
      </c>
      <c r="HF103" t="s">
        <v>403</v>
      </c>
      <c r="HG103" t="s">
        <v>403</v>
      </c>
      <c r="HH103" t="s">
        <v>403</v>
      </c>
      <c r="HI103" t="s">
        <v>403</v>
      </c>
      <c r="HJ103">
        <v>21670</v>
      </c>
      <c r="HK103">
        <v>13400</v>
      </c>
      <c r="HL103">
        <v>20100</v>
      </c>
      <c r="HM103">
        <v>26800</v>
      </c>
      <c r="HN103" t="s">
        <v>403</v>
      </c>
      <c r="HO103" t="s">
        <v>403</v>
      </c>
      <c r="HP103" t="s">
        <v>403</v>
      </c>
      <c r="HQ103" t="s">
        <v>403</v>
      </c>
      <c r="HR103" t="s">
        <v>403</v>
      </c>
      <c r="HS103" t="s">
        <v>403</v>
      </c>
      <c r="HT103" t="s">
        <v>403</v>
      </c>
      <c r="HU103" t="s">
        <v>403</v>
      </c>
      <c r="HV103">
        <v>16890</v>
      </c>
      <c r="HW103">
        <v>13100</v>
      </c>
      <c r="HX103">
        <v>23100</v>
      </c>
      <c r="HY103">
        <v>33300</v>
      </c>
      <c r="HZ103" t="s">
        <v>403</v>
      </c>
      <c r="IA103" t="s">
        <v>403</v>
      </c>
      <c r="IB103" t="s">
        <v>403</v>
      </c>
      <c r="IC103" t="s">
        <v>403</v>
      </c>
      <c r="ID103" t="s">
        <v>403</v>
      </c>
      <c r="IE103" t="s">
        <v>403</v>
      </c>
      <c r="IF103" t="s">
        <v>403</v>
      </c>
      <c r="IG103" t="s">
        <v>403</v>
      </c>
      <c r="IH103">
        <v>15700</v>
      </c>
      <c r="II103">
        <v>9800</v>
      </c>
      <c r="IJ103">
        <v>14300</v>
      </c>
      <c r="IK103">
        <v>18400</v>
      </c>
      <c r="IL103" t="s">
        <v>403</v>
      </c>
      <c r="IM103" t="s">
        <v>403</v>
      </c>
      <c r="IN103" t="s">
        <v>403</v>
      </c>
      <c r="IO103" t="s">
        <v>403</v>
      </c>
      <c r="IP103" t="s">
        <v>403</v>
      </c>
      <c r="IQ103" t="s">
        <v>403</v>
      </c>
      <c r="IR103" t="s">
        <v>403</v>
      </c>
      <c r="IS103" t="s">
        <v>403</v>
      </c>
      <c r="IT103">
        <v>14715</v>
      </c>
      <c r="IU103">
        <v>12400</v>
      </c>
      <c r="IV103">
        <v>17800</v>
      </c>
      <c r="IW103">
        <v>23000</v>
      </c>
      <c r="IX103" t="s">
        <v>403</v>
      </c>
      <c r="IY103" t="s">
        <v>403</v>
      </c>
      <c r="IZ103" t="s">
        <v>403</v>
      </c>
      <c r="JA103" t="s">
        <v>403</v>
      </c>
      <c r="JB103" t="s">
        <v>403</v>
      </c>
      <c r="JC103" t="s">
        <v>403</v>
      </c>
      <c r="JD103" t="s">
        <v>403</v>
      </c>
      <c r="JE103" t="s">
        <v>403</v>
      </c>
      <c r="JF103">
        <v>13420</v>
      </c>
      <c r="JG103">
        <v>13200</v>
      </c>
      <c r="JH103">
        <v>20000</v>
      </c>
      <c r="JI103">
        <v>26400</v>
      </c>
      <c r="JJ103" t="s">
        <v>403</v>
      </c>
      <c r="JK103" t="s">
        <v>403</v>
      </c>
      <c r="JL103" t="s">
        <v>403</v>
      </c>
      <c r="JM103" t="s">
        <v>403</v>
      </c>
      <c r="JN103" t="s">
        <v>403</v>
      </c>
      <c r="JO103" t="s">
        <v>403</v>
      </c>
      <c r="JP103" t="s">
        <v>403</v>
      </c>
      <c r="JQ103" t="s">
        <v>403</v>
      </c>
      <c r="JR103">
        <v>10090</v>
      </c>
      <c r="JS103">
        <v>12200</v>
      </c>
      <c r="JT103">
        <v>21500</v>
      </c>
      <c r="JU103">
        <v>31800</v>
      </c>
      <c r="JV103" t="s">
        <v>403</v>
      </c>
      <c r="JW103" t="s">
        <v>403</v>
      </c>
      <c r="JX103" t="s">
        <v>403</v>
      </c>
      <c r="JY103" t="s">
        <v>403</v>
      </c>
      <c r="JZ103" t="s">
        <v>403</v>
      </c>
      <c r="KA103" t="s">
        <v>403</v>
      </c>
      <c r="KB103" t="s">
        <v>403</v>
      </c>
      <c r="KC103" t="s">
        <v>403</v>
      </c>
      <c r="KD103">
        <v>8740</v>
      </c>
      <c r="KE103">
        <v>9400</v>
      </c>
      <c r="KF103">
        <v>14200</v>
      </c>
      <c r="KG103">
        <v>19200</v>
      </c>
      <c r="KH103" t="s">
        <v>403</v>
      </c>
      <c r="KI103" t="s">
        <v>403</v>
      </c>
      <c r="KJ103" t="s">
        <v>403</v>
      </c>
      <c r="KK103" t="s">
        <v>403</v>
      </c>
      <c r="KL103" t="s">
        <v>403</v>
      </c>
      <c r="KM103" t="s">
        <v>403</v>
      </c>
      <c r="KN103" t="s">
        <v>403</v>
      </c>
      <c r="KO103" t="s">
        <v>403</v>
      </c>
      <c r="KP103">
        <v>8970</v>
      </c>
      <c r="KQ103">
        <v>12100</v>
      </c>
      <c r="KR103">
        <v>17700</v>
      </c>
      <c r="KS103">
        <v>23500</v>
      </c>
      <c r="KT103" t="s">
        <v>403</v>
      </c>
      <c r="KU103" t="s">
        <v>403</v>
      </c>
      <c r="KV103" t="s">
        <v>403</v>
      </c>
      <c r="KW103" t="s">
        <v>403</v>
      </c>
      <c r="KX103" t="s">
        <v>403</v>
      </c>
      <c r="KY103" t="s">
        <v>403</v>
      </c>
      <c r="KZ103" t="s">
        <v>403</v>
      </c>
      <c r="LA103" t="s">
        <v>403</v>
      </c>
      <c r="LB103">
        <v>8250</v>
      </c>
      <c r="LC103">
        <v>13600</v>
      </c>
      <c r="LD103">
        <v>20300</v>
      </c>
      <c r="LE103">
        <v>27500</v>
      </c>
      <c r="LF103" t="s">
        <v>403</v>
      </c>
      <c r="LG103" t="s">
        <v>403</v>
      </c>
      <c r="LH103" t="s">
        <v>403</v>
      </c>
      <c r="LI103" t="s">
        <v>403</v>
      </c>
      <c r="LJ103" t="s">
        <v>403</v>
      </c>
      <c r="LK103" t="s">
        <v>403</v>
      </c>
      <c r="LL103" t="s">
        <v>403</v>
      </c>
      <c r="LM103" t="s">
        <v>403</v>
      </c>
      <c r="LN103">
        <v>6800</v>
      </c>
      <c r="LO103">
        <v>15200</v>
      </c>
      <c r="LP103">
        <v>25200</v>
      </c>
      <c r="LQ103">
        <v>35700</v>
      </c>
      <c r="LR103" t="s">
        <v>403</v>
      </c>
      <c r="LS103" t="s">
        <v>403</v>
      </c>
      <c r="LT103" t="s">
        <v>403</v>
      </c>
      <c r="LU103" t="s">
        <v>403</v>
      </c>
      <c r="LV103" t="s">
        <v>403</v>
      </c>
      <c r="LW103" t="s">
        <v>403</v>
      </c>
      <c r="LX103" t="s">
        <v>403</v>
      </c>
      <c r="LY103" t="s">
        <v>403</v>
      </c>
      <c r="LZ103">
        <v>22855</v>
      </c>
      <c r="MA103">
        <v>9300</v>
      </c>
      <c r="MB103">
        <v>13800</v>
      </c>
      <c r="MC103">
        <v>18000</v>
      </c>
      <c r="MD103" t="s">
        <v>403</v>
      </c>
      <c r="ME103" t="s">
        <v>403</v>
      </c>
      <c r="MF103" t="s">
        <v>403</v>
      </c>
      <c r="MG103" t="s">
        <v>403</v>
      </c>
      <c r="MH103" t="s">
        <v>403</v>
      </c>
      <c r="MI103" t="s">
        <v>403</v>
      </c>
      <c r="MJ103" t="s">
        <v>403</v>
      </c>
      <c r="MK103" t="s">
        <v>403</v>
      </c>
      <c r="ML103">
        <v>22855</v>
      </c>
      <c r="MM103">
        <v>9300</v>
      </c>
      <c r="MN103">
        <v>13800</v>
      </c>
      <c r="MO103">
        <v>18000</v>
      </c>
      <c r="MP103" t="s">
        <v>403</v>
      </c>
      <c r="MQ103" t="s">
        <v>403</v>
      </c>
      <c r="MR103" t="s">
        <v>403</v>
      </c>
      <c r="MS103" t="s">
        <v>403</v>
      </c>
      <c r="MT103" t="s">
        <v>403</v>
      </c>
      <c r="MU103" t="s">
        <v>403</v>
      </c>
      <c r="MV103" t="s">
        <v>403</v>
      </c>
      <c r="MW103" t="s">
        <v>403</v>
      </c>
      <c r="MX103">
        <v>22285</v>
      </c>
      <c r="MY103">
        <v>11500</v>
      </c>
      <c r="MZ103">
        <v>17100</v>
      </c>
      <c r="NA103">
        <v>22800</v>
      </c>
      <c r="NB103" t="s">
        <v>403</v>
      </c>
      <c r="NC103" t="s">
        <v>403</v>
      </c>
      <c r="ND103" t="s">
        <v>403</v>
      </c>
      <c r="NE103" t="s">
        <v>403</v>
      </c>
      <c r="NF103" t="s">
        <v>403</v>
      </c>
      <c r="NG103" t="s">
        <v>403</v>
      </c>
      <c r="NH103" t="s">
        <v>403</v>
      </c>
      <c r="NI103" t="s">
        <v>403</v>
      </c>
      <c r="NJ103">
        <v>20505</v>
      </c>
      <c r="NK103">
        <v>12700</v>
      </c>
      <c r="NL103">
        <v>19500</v>
      </c>
      <c r="NM103">
        <v>26200</v>
      </c>
      <c r="NN103" t="s">
        <v>403</v>
      </c>
      <c r="NO103" t="s">
        <v>403</v>
      </c>
      <c r="NP103" t="s">
        <v>403</v>
      </c>
      <c r="NQ103" t="s">
        <v>403</v>
      </c>
      <c r="NR103" t="s">
        <v>403</v>
      </c>
      <c r="NS103" t="s">
        <v>403</v>
      </c>
      <c r="NT103" t="s">
        <v>403</v>
      </c>
      <c r="NU103" t="s">
        <v>403</v>
      </c>
      <c r="NV103">
        <v>15500</v>
      </c>
      <c r="NW103">
        <v>12700</v>
      </c>
      <c r="NX103">
        <v>22600</v>
      </c>
      <c r="NY103">
        <v>32600</v>
      </c>
      <c r="NZ103" t="s">
        <v>403</v>
      </c>
      <c r="OA103" t="s">
        <v>403</v>
      </c>
      <c r="OB103" t="s">
        <v>403</v>
      </c>
      <c r="OC103" t="s">
        <v>403</v>
      </c>
      <c r="OD103" t="s">
        <v>403</v>
      </c>
      <c r="OE103" t="s">
        <v>403</v>
      </c>
      <c r="OF103" t="s">
        <v>403</v>
      </c>
      <c r="OG103" t="s">
        <v>403</v>
      </c>
      <c r="OH103">
        <v>14475</v>
      </c>
      <c r="OI103">
        <v>9400</v>
      </c>
      <c r="OJ103">
        <v>13700</v>
      </c>
      <c r="OK103">
        <v>17800</v>
      </c>
      <c r="OL103" t="s">
        <v>403</v>
      </c>
      <c r="OM103" t="s">
        <v>403</v>
      </c>
      <c r="ON103" t="s">
        <v>403</v>
      </c>
      <c r="OO103" t="s">
        <v>403</v>
      </c>
      <c r="OP103" t="s">
        <v>403</v>
      </c>
      <c r="OQ103" t="s">
        <v>403</v>
      </c>
      <c r="OR103" t="s">
        <v>403</v>
      </c>
      <c r="OS103" t="s">
        <v>403</v>
      </c>
      <c r="OT103">
        <v>13895</v>
      </c>
      <c r="OU103">
        <v>11500</v>
      </c>
      <c r="OV103">
        <v>17000</v>
      </c>
      <c r="OW103">
        <v>22400</v>
      </c>
      <c r="OX103" t="s">
        <v>403</v>
      </c>
      <c r="OY103" t="s">
        <v>403</v>
      </c>
      <c r="OZ103" t="s">
        <v>403</v>
      </c>
      <c r="PA103" t="s">
        <v>403</v>
      </c>
      <c r="PB103" t="s">
        <v>403</v>
      </c>
      <c r="PC103" t="s">
        <v>403</v>
      </c>
      <c r="PD103" t="s">
        <v>403</v>
      </c>
      <c r="PE103" t="s">
        <v>403</v>
      </c>
      <c r="PF103">
        <v>12625</v>
      </c>
      <c r="PG103">
        <v>12600</v>
      </c>
      <c r="PH103">
        <v>19300</v>
      </c>
      <c r="PI103">
        <v>25900</v>
      </c>
      <c r="PJ103" t="s">
        <v>403</v>
      </c>
      <c r="PK103" t="s">
        <v>403</v>
      </c>
      <c r="PL103" t="s">
        <v>403</v>
      </c>
      <c r="PM103" t="s">
        <v>403</v>
      </c>
      <c r="PN103" t="s">
        <v>403</v>
      </c>
      <c r="PO103" t="s">
        <v>403</v>
      </c>
      <c r="PP103" t="s">
        <v>403</v>
      </c>
      <c r="PQ103" t="s">
        <v>403</v>
      </c>
      <c r="PR103">
        <v>9240</v>
      </c>
      <c r="PS103">
        <v>11600</v>
      </c>
      <c r="PT103">
        <v>21200</v>
      </c>
      <c r="PU103">
        <v>31300</v>
      </c>
      <c r="PV103" t="s">
        <v>403</v>
      </c>
      <c r="PW103" t="s">
        <v>403</v>
      </c>
      <c r="PX103" t="s">
        <v>403</v>
      </c>
      <c r="PY103" t="s">
        <v>403</v>
      </c>
      <c r="PZ103" t="s">
        <v>403</v>
      </c>
      <c r="QA103" t="s">
        <v>403</v>
      </c>
      <c r="QB103" t="s">
        <v>403</v>
      </c>
      <c r="QC103" t="s">
        <v>403</v>
      </c>
      <c r="QD103">
        <v>8380</v>
      </c>
      <c r="QE103">
        <v>9200</v>
      </c>
      <c r="QF103">
        <v>13900</v>
      </c>
      <c r="QG103">
        <v>18400</v>
      </c>
      <c r="QH103" t="s">
        <v>403</v>
      </c>
      <c r="QI103" t="s">
        <v>403</v>
      </c>
      <c r="QJ103" t="s">
        <v>403</v>
      </c>
      <c r="QK103" t="s">
        <v>403</v>
      </c>
      <c r="QL103" t="s">
        <v>403</v>
      </c>
      <c r="QM103" t="s">
        <v>403</v>
      </c>
      <c r="QN103" t="s">
        <v>403</v>
      </c>
      <c r="QO103" t="s">
        <v>403</v>
      </c>
      <c r="QP103">
        <v>8390</v>
      </c>
      <c r="QQ103">
        <v>11500</v>
      </c>
      <c r="QR103">
        <v>17400</v>
      </c>
      <c r="QS103">
        <v>23400</v>
      </c>
      <c r="QT103" t="s">
        <v>403</v>
      </c>
      <c r="QU103" t="s">
        <v>403</v>
      </c>
      <c r="QV103" t="s">
        <v>403</v>
      </c>
      <c r="QW103" t="s">
        <v>403</v>
      </c>
      <c r="QX103" t="s">
        <v>403</v>
      </c>
      <c r="QY103" t="s">
        <v>403</v>
      </c>
      <c r="QZ103" t="s">
        <v>403</v>
      </c>
      <c r="RA103" t="s">
        <v>403</v>
      </c>
      <c r="RB103">
        <v>8430</v>
      </c>
      <c r="RC103">
        <v>14400</v>
      </c>
      <c r="RD103">
        <v>21000</v>
      </c>
      <c r="RE103">
        <v>28200</v>
      </c>
      <c r="RF103" t="s">
        <v>403</v>
      </c>
      <c r="RG103" t="s">
        <v>403</v>
      </c>
      <c r="RH103" t="s">
        <v>403</v>
      </c>
      <c r="RI103" t="s">
        <v>403</v>
      </c>
      <c r="RJ103" t="s">
        <v>403</v>
      </c>
      <c r="RK103" t="s">
        <v>403</v>
      </c>
      <c r="RL103" t="s">
        <v>403</v>
      </c>
      <c r="RM103" t="s">
        <v>403</v>
      </c>
      <c r="RN103">
        <v>6255</v>
      </c>
      <c r="RO103">
        <v>14900</v>
      </c>
      <c r="RP103">
        <v>24700</v>
      </c>
      <c r="RQ103">
        <v>34500</v>
      </c>
    </row>
    <row r="104" spans="2:485" x14ac:dyDescent="0.45">
      <c r="B104"/>
      <c r="E104" t="s">
        <v>3752</v>
      </c>
      <c r="F104" t="s">
        <v>3753</v>
      </c>
      <c r="G104" t="s">
        <v>3754</v>
      </c>
      <c r="H104" t="s">
        <v>3755</v>
      </c>
      <c r="I104" t="s">
        <v>3756</v>
      </c>
      <c r="J104" t="s">
        <v>3757</v>
      </c>
      <c r="K104" t="s">
        <v>3758</v>
      </c>
      <c r="L104" t="s">
        <v>3759</v>
      </c>
      <c r="M104" t="s">
        <v>3760</v>
      </c>
      <c r="N104" t="s">
        <v>3761</v>
      </c>
      <c r="O104" t="s">
        <v>3762</v>
      </c>
      <c r="P104" t="s">
        <v>3763</v>
      </c>
      <c r="Q104" t="s">
        <v>3764</v>
      </c>
      <c r="R104" t="s">
        <v>3765</v>
      </c>
      <c r="S104" t="s">
        <v>3766</v>
      </c>
      <c r="T104" t="s">
        <v>3767</v>
      </c>
      <c r="U104" t="s">
        <v>3768</v>
      </c>
      <c r="V104" t="s">
        <v>3769</v>
      </c>
      <c r="W104" t="s">
        <v>3770</v>
      </c>
      <c r="X104" t="s">
        <v>3771</v>
      </c>
      <c r="Y104" t="s">
        <v>3772</v>
      </c>
      <c r="Z104" t="s">
        <v>3773</v>
      </c>
      <c r="AA104" t="s">
        <v>3774</v>
      </c>
      <c r="AB104" t="s">
        <v>3775</v>
      </c>
      <c r="AC104" t="s">
        <v>3776</v>
      </c>
      <c r="AD104" t="s">
        <v>3777</v>
      </c>
      <c r="AE104" t="s">
        <v>3778</v>
      </c>
      <c r="AF104" t="s">
        <v>3779</v>
      </c>
      <c r="AG104" t="s">
        <v>3780</v>
      </c>
      <c r="AH104" t="s">
        <v>3781</v>
      </c>
      <c r="AI104" t="s">
        <v>3782</v>
      </c>
      <c r="AJ104" t="s">
        <v>3783</v>
      </c>
      <c r="AK104" t="s">
        <v>3784</v>
      </c>
      <c r="AL104" t="s">
        <v>3785</v>
      </c>
      <c r="AM104" t="s">
        <v>3786</v>
      </c>
      <c r="AN104" t="s">
        <v>3763</v>
      </c>
      <c r="AO104" t="s">
        <v>3787</v>
      </c>
      <c r="AP104">
        <v>2720</v>
      </c>
      <c r="AQ104">
        <v>44.8</v>
      </c>
      <c r="AR104">
        <v>1500</v>
      </c>
      <c r="AS104">
        <v>19</v>
      </c>
      <c r="AT104">
        <v>4.2</v>
      </c>
      <c r="AU104">
        <v>12.6</v>
      </c>
      <c r="AV104">
        <v>15.5</v>
      </c>
      <c r="AW104">
        <v>31.9</v>
      </c>
      <c r="AX104">
        <v>285</v>
      </c>
      <c r="AY104">
        <v>9500</v>
      </c>
      <c r="AZ104">
        <v>14400</v>
      </c>
      <c r="BA104">
        <v>21000</v>
      </c>
      <c r="BB104">
        <v>2295</v>
      </c>
      <c r="BC104">
        <v>54</v>
      </c>
      <c r="BD104">
        <v>1055</v>
      </c>
      <c r="BE104">
        <v>26.6</v>
      </c>
      <c r="BF104">
        <v>3.3</v>
      </c>
      <c r="BG104">
        <v>12.1</v>
      </c>
      <c r="BH104">
        <v>13.1</v>
      </c>
      <c r="BI104">
        <v>16.100000000000001</v>
      </c>
      <c r="BJ104">
        <v>235</v>
      </c>
      <c r="BK104">
        <v>11100</v>
      </c>
      <c r="BL104">
        <v>18400</v>
      </c>
      <c r="BM104">
        <v>26400</v>
      </c>
      <c r="BN104">
        <v>1975</v>
      </c>
      <c r="BO104">
        <v>51</v>
      </c>
      <c r="BP104">
        <v>970</v>
      </c>
      <c r="BQ104">
        <v>29.2</v>
      </c>
      <c r="BR104">
        <v>2.9</v>
      </c>
      <c r="BS104">
        <v>14.7</v>
      </c>
      <c r="BT104">
        <v>15.6</v>
      </c>
      <c r="BU104">
        <v>17</v>
      </c>
      <c r="BV104">
        <v>245</v>
      </c>
      <c r="BW104">
        <v>11400</v>
      </c>
      <c r="BX104">
        <v>20600</v>
      </c>
      <c r="BY104">
        <v>29400</v>
      </c>
      <c r="BZ104">
        <v>1605</v>
      </c>
      <c r="CA104">
        <v>58.1</v>
      </c>
      <c r="CB104">
        <v>675</v>
      </c>
      <c r="CC104">
        <v>26.2</v>
      </c>
      <c r="CD104">
        <v>1.5</v>
      </c>
      <c r="CE104">
        <v>13.4</v>
      </c>
      <c r="CF104">
        <v>13.7</v>
      </c>
      <c r="CG104">
        <v>14.2</v>
      </c>
      <c r="CH104">
        <v>185</v>
      </c>
      <c r="CI104">
        <v>10700</v>
      </c>
      <c r="CJ104">
        <v>23000</v>
      </c>
      <c r="CK104">
        <v>36500</v>
      </c>
      <c r="CL104">
        <v>1915</v>
      </c>
      <c r="CM104">
        <v>45.3</v>
      </c>
      <c r="CN104">
        <v>1045</v>
      </c>
      <c r="CO104">
        <v>18.399999999999999</v>
      </c>
      <c r="CP104">
        <v>4.3</v>
      </c>
      <c r="CQ104">
        <v>12.5</v>
      </c>
      <c r="CR104">
        <v>15.3</v>
      </c>
      <c r="CS104">
        <v>32.1</v>
      </c>
      <c r="CT104">
        <v>200</v>
      </c>
      <c r="CU104">
        <v>8500</v>
      </c>
      <c r="CV104">
        <v>14500</v>
      </c>
      <c r="CW104">
        <v>21000</v>
      </c>
      <c r="CX104">
        <v>1615</v>
      </c>
      <c r="CY104">
        <v>55.2</v>
      </c>
      <c r="CZ104">
        <v>720</v>
      </c>
      <c r="DA104">
        <v>25.8</v>
      </c>
      <c r="DB104">
        <v>2.5</v>
      </c>
      <c r="DC104">
        <v>12.2</v>
      </c>
      <c r="DD104">
        <v>13.2</v>
      </c>
      <c r="DE104">
        <v>16.5</v>
      </c>
      <c r="DF104">
        <v>165</v>
      </c>
      <c r="DG104">
        <v>11900</v>
      </c>
      <c r="DH104">
        <v>18900</v>
      </c>
      <c r="DI104">
        <v>26200</v>
      </c>
      <c r="DJ104">
        <v>1380</v>
      </c>
      <c r="DK104">
        <v>52.2</v>
      </c>
      <c r="DL104">
        <v>660</v>
      </c>
      <c r="DM104">
        <v>29</v>
      </c>
      <c r="DN104">
        <v>2.6</v>
      </c>
      <c r="DO104">
        <v>13.8</v>
      </c>
      <c r="DP104">
        <v>14.9</v>
      </c>
      <c r="DQ104">
        <v>16.2</v>
      </c>
      <c r="DR104">
        <v>160</v>
      </c>
      <c r="DS104">
        <v>10400</v>
      </c>
      <c r="DT104">
        <v>19000</v>
      </c>
      <c r="DU104">
        <v>28100</v>
      </c>
      <c r="DV104">
        <v>1075</v>
      </c>
      <c r="DW104">
        <v>56.5</v>
      </c>
      <c r="DX104">
        <v>465</v>
      </c>
      <c r="DY104">
        <v>28.8</v>
      </c>
      <c r="DZ104">
        <v>1.4</v>
      </c>
      <c r="EA104">
        <v>12.4</v>
      </c>
      <c r="EB104">
        <v>12.7</v>
      </c>
      <c r="EC104">
        <v>13.2</v>
      </c>
      <c r="ED104">
        <v>115</v>
      </c>
      <c r="EE104">
        <v>8700</v>
      </c>
      <c r="EF104">
        <v>21000</v>
      </c>
      <c r="EG104">
        <v>32000</v>
      </c>
      <c r="EH104">
        <v>805</v>
      </c>
      <c r="EI104">
        <v>43.7</v>
      </c>
      <c r="EJ104">
        <v>455</v>
      </c>
      <c r="EK104">
        <v>20.7</v>
      </c>
      <c r="EL104">
        <v>4.2</v>
      </c>
      <c r="EM104">
        <v>12.9</v>
      </c>
      <c r="EN104">
        <v>15.8</v>
      </c>
      <c r="EO104">
        <v>31.4</v>
      </c>
      <c r="EP104">
        <v>85</v>
      </c>
      <c r="EQ104">
        <v>10100</v>
      </c>
      <c r="ER104">
        <v>14100</v>
      </c>
      <c r="ES104">
        <v>21800</v>
      </c>
      <c r="ET104">
        <v>680</v>
      </c>
      <c r="EU104">
        <v>51.2</v>
      </c>
      <c r="EV104">
        <v>335</v>
      </c>
      <c r="EW104">
        <v>28.5</v>
      </c>
      <c r="EX104">
        <v>5.2</v>
      </c>
      <c r="EY104">
        <v>11.8</v>
      </c>
      <c r="EZ104">
        <v>12.8</v>
      </c>
      <c r="FA104">
        <v>15.1</v>
      </c>
      <c r="FB104">
        <v>70</v>
      </c>
      <c r="FC104">
        <v>10600</v>
      </c>
      <c r="FD104">
        <v>17200</v>
      </c>
      <c r="FE104">
        <v>26800</v>
      </c>
      <c r="FF104">
        <v>600</v>
      </c>
      <c r="FG104">
        <v>48.1</v>
      </c>
      <c r="FH104">
        <v>310</v>
      </c>
      <c r="FI104">
        <v>29.6</v>
      </c>
      <c r="FJ104">
        <v>3.7</v>
      </c>
      <c r="FK104">
        <v>16.5</v>
      </c>
      <c r="FL104">
        <v>17.399999999999999</v>
      </c>
      <c r="FM104">
        <v>18.600000000000001</v>
      </c>
      <c r="FN104">
        <v>85</v>
      </c>
      <c r="FO104">
        <v>15800</v>
      </c>
      <c r="FP104">
        <v>23400</v>
      </c>
      <c r="FQ104">
        <v>32000</v>
      </c>
      <c r="FR104">
        <v>535</v>
      </c>
      <c r="FS104">
        <v>61.4</v>
      </c>
      <c r="FT104">
        <v>205</v>
      </c>
      <c r="FU104">
        <v>20.9</v>
      </c>
      <c r="FV104">
        <v>1.5</v>
      </c>
      <c r="FW104">
        <v>15.3</v>
      </c>
      <c r="FX104">
        <v>15.7</v>
      </c>
      <c r="FY104">
        <v>16.2</v>
      </c>
      <c r="FZ104">
        <v>70</v>
      </c>
      <c r="GA104">
        <v>13600</v>
      </c>
      <c r="GB104">
        <v>29700</v>
      </c>
      <c r="GC104">
        <v>42200</v>
      </c>
      <c r="GD104">
        <v>2595</v>
      </c>
      <c r="GE104">
        <v>42.1</v>
      </c>
      <c r="GF104">
        <v>1500</v>
      </c>
      <c r="GG104">
        <v>17.5</v>
      </c>
      <c r="GH104">
        <v>5.9</v>
      </c>
      <c r="GI104">
        <v>17</v>
      </c>
      <c r="GJ104">
        <v>20</v>
      </c>
      <c r="GK104">
        <v>34.5</v>
      </c>
      <c r="GL104">
        <v>380</v>
      </c>
      <c r="GM104">
        <v>10300</v>
      </c>
      <c r="GN104">
        <v>14100</v>
      </c>
      <c r="GO104">
        <v>19600</v>
      </c>
      <c r="GP104">
        <v>2235</v>
      </c>
      <c r="GQ104">
        <v>55</v>
      </c>
      <c r="GR104">
        <v>1005</v>
      </c>
      <c r="GS104">
        <v>24.9</v>
      </c>
      <c r="GT104">
        <v>2.9</v>
      </c>
      <c r="GU104">
        <v>13.2</v>
      </c>
      <c r="GV104">
        <v>14.4</v>
      </c>
      <c r="GW104">
        <v>17.100000000000001</v>
      </c>
      <c r="GX104">
        <v>250</v>
      </c>
      <c r="GY104">
        <v>10000</v>
      </c>
      <c r="GZ104">
        <v>17800</v>
      </c>
      <c r="HA104">
        <v>24800</v>
      </c>
      <c r="HB104">
        <v>1840</v>
      </c>
      <c r="HC104">
        <v>47</v>
      </c>
      <c r="HD104">
        <v>975</v>
      </c>
      <c r="HE104">
        <v>32.5</v>
      </c>
      <c r="HF104">
        <v>2</v>
      </c>
      <c r="HG104">
        <v>15.7</v>
      </c>
      <c r="HH104">
        <v>16.7</v>
      </c>
      <c r="HI104">
        <v>18.5</v>
      </c>
      <c r="HJ104">
        <v>245</v>
      </c>
      <c r="HK104">
        <v>15700</v>
      </c>
      <c r="HL104">
        <v>23700</v>
      </c>
      <c r="HM104">
        <v>31600</v>
      </c>
      <c r="HN104">
        <v>1505</v>
      </c>
      <c r="HO104">
        <v>58.3</v>
      </c>
      <c r="HP104">
        <v>630</v>
      </c>
      <c r="HQ104">
        <v>25.1</v>
      </c>
      <c r="HR104">
        <v>1.8</v>
      </c>
      <c r="HS104">
        <v>13.8</v>
      </c>
      <c r="HT104">
        <v>14.2</v>
      </c>
      <c r="HU104">
        <v>14.8</v>
      </c>
      <c r="HV104">
        <v>165</v>
      </c>
      <c r="HW104">
        <v>10800</v>
      </c>
      <c r="HX104">
        <v>19900</v>
      </c>
      <c r="HY104">
        <v>34600</v>
      </c>
      <c r="HZ104">
        <v>1820</v>
      </c>
      <c r="IA104">
        <v>42.5</v>
      </c>
      <c r="IB104">
        <v>1045</v>
      </c>
      <c r="IC104">
        <v>17.8</v>
      </c>
      <c r="ID104">
        <v>6</v>
      </c>
      <c r="IE104">
        <v>15.7</v>
      </c>
      <c r="IF104">
        <v>18.8</v>
      </c>
      <c r="IG104">
        <v>33.700000000000003</v>
      </c>
      <c r="IH104">
        <v>250</v>
      </c>
      <c r="II104">
        <v>10400</v>
      </c>
      <c r="IJ104">
        <v>14400</v>
      </c>
      <c r="IK104">
        <v>18700</v>
      </c>
      <c r="IL104">
        <v>1620</v>
      </c>
      <c r="IM104">
        <v>55.7</v>
      </c>
      <c r="IN104">
        <v>715</v>
      </c>
      <c r="IO104">
        <v>24.5</v>
      </c>
      <c r="IP104">
        <v>2.9</v>
      </c>
      <c r="IQ104">
        <v>13.1</v>
      </c>
      <c r="IR104">
        <v>14.4</v>
      </c>
      <c r="IS104">
        <v>16.899999999999999</v>
      </c>
      <c r="IT104">
        <v>180</v>
      </c>
      <c r="IU104">
        <v>9200</v>
      </c>
      <c r="IV104">
        <v>17600</v>
      </c>
      <c r="IW104">
        <v>24000</v>
      </c>
      <c r="IX104">
        <v>1280</v>
      </c>
      <c r="IY104">
        <v>48.8</v>
      </c>
      <c r="IZ104">
        <v>655</v>
      </c>
      <c r="JA104">
        <v>32.799999999999997</v>
      </c>
      <c r="JB104">
        <v>1.6</v>
      </c>
      <c r="JC104">
        <v>14.4</v>
      </c>
      <c r="JD104">
        <v>15</v>
      </c>
      <c r="JE104">
        <v>16.8</v>
      </c>
      <c r="JF104">
        <v>155</v>
      </c>
      <c r="JG104">
        <v>15300</v>
      </c>
      <c r="JH104">
        <v>22100</v>
      </c>
      <c r="JI104">
        <v>30100</v>
      </c>
      <c r="JJ104">
        <v>1030</v>
      </c>
      <c r="JK104">
        <v>58.7</v>
      </c>
      <c r="JL104">
        <v>425</v>
      </c>
      <c r="JM104">
        <v>26.1</v>
      </c>
      <c r="JN104">
        <v>1.8</v>
      </c>
      <c r="JO104">
        <v>12.5</v>
      </c>
      <c r="JP104">
        <v>12.9</v>
      </c>
      <c r="JQ104">
        <v>13.4</v>
      </c>
      <c r="JR104">
        <v>105</v>
      </c>
      <c r="JS104">
        <v>10600</v>
      </c>
      <c r="JT104">
        <v>18400</v>
      </c>
      <c r="JU104">
        <v>32700</v>
      </c>
      <c r="JV104">
        <v>775</v>
      </c>
      <c r="JW104">
        <v>41.4</v>
      </c>
      <c r="JX104">
        <v>455</v>
      </c>
      <c r="JY104">
        <v>16.8</v>
      </c>
      <c r="JZ104">
        <v>5.6</v>
      </c>
      <c r="KA104">
        <v>20.100000000000001</v>
      </c>
      <c r="KB104">
        <v>22.8</v>
      </c>
      <c r="KC104">
        <v>36.200000000000003</v>
      </c>
      <c r="KD104">
        <v>130</v>
      </c>
      <c r="KE104">
        <v>9800</v>
      </c>
      <c r="KF104">
        <v>13500</v>
      </c>
      <c r="KG104">
        <v>20500</v>
      </c>
      <c r="KH104">
        <v>620</v>
      </c>
      <c r="KI104">
        <v>53.2</v>
      </c>
      <c r="KJ104">
        <v>290</v>
      </c>
      <c r="KK104">
        <v>26.1</v>
      </c>
      <c r="KL104">
        <v>3</v>
      </c>
      <c r="KM104">
        <v>13.3</v>
      </c>
      <c r="KN104">
        <v>14.6</v>
      </c>
      <c r="KO104">
        <v>17.8</v>
      </c>
      <c r="KP104">
        <v>70</v>
      </c>
      <c r="KQ104">
        <v>11100</v>
      </c>
      <c r="KR104">
        <v>18700</v>
      </c>
      <c r="KS104">
        <v>25300</v>
      </c>
      <c r="KT104">
        <v>560</v>
      </c>
      <c r="KU104">
        <v>42.9</v>
      </c>
      <c r="KV104">
        <v>320</v>
      </c>
      <c r="KW104">
        <v>31.8</v>
      </c>
      <c r="KX104">
        <v>3</v>
      </c>
      <c r="KY104">
        <v>18.600000000000001</v>
      </c>
      <c r="KZ104">
        <v>20.399999999999999</v>
      </c>
      <c r="LA104">
        <v>22.3</v>
      </c>
      <c r="LB104">
        <v>90</v>
      </c>
      <c r="LC104">
        <v>17000</v>
      </c>
      <c r="LD104">
        <v>24400</v>
      </c>
      <c r="LE104">
        <v>32600</v>
      </c>
      <c r="LF104">
        <v>480</v>
      </c>
      <c r="LG104">
        <v>57.5</v>
      </c>
      <c r="LH104">
        <v>205</v>
      </c>
      <c r="LI104">
        <v>22.8</v>
      </c>
      <c r="LJ104">
        <v>1.8</v>
      </c>
      <c r="LK104">
        <v>16.600000000000001</v>
      </c>
      <c r="LL104">
        <v>17.100000000000001</v>
      </c>
      <c r="LM104">
        <v>17.899999999999999</v>
      </c>
      <c r="LN104">
        <v>65</v>
      </c>
      <c r="LO104">
        <v>15300</v>
      </c>
      <c r="LP104">
        <v>21000</v>
      </c>
      <c r="LQ104">
        <v>37100</v>
      </c>
      <c r="LR104">
        <v>2295</v>
      </c>
      <c r="LS104">
        <v>46.2</v>
      </c>
      <c r="LT104">
        <v>1235</v>
      </c>
      <c r="LU104">
        <v>19.600000000000001</v>
      </c>
      <c r="LV104">
        <v>4.3</v>
      </c>
      <c r="LW104">
        <v>10.8</v>
      </c>
      <c r="LX104">
        <v>13.4</v>
      </c>
      <c r="LY104">
        <v>29.9</v>
      </c>
      <c r="LZ104">
        <v>200</v>
      </c>
      <c r="MA104">
        <v>9300</v>
      </c>
      <c r="MB104">
        <v>13800</v>
      </c>
      <c r="MC104">
        <v>20600</v>
      </c>
      <c r="MD104">
        <v>2295</v>
      </c>
      <c r="ME104">
        <v>46.2</v>
      </c>
      <c r="MF104">
        <v>1235</v>
      </c>
      <c r="MG104">
        <v>19.600000000000001</v>
      </c>
      <c r="MH104">
        <v>4.3</v>
      </c>
      <c r="MI104">
        <v>10.8</v>
      </c>
      <c r="MJ104">
        <v>13.4</v>
      </c>
      <c r="MK104">
        <v>29.9</v>
      </c>
      <c r="ML104">
        <v>200</v>
      </c>
      <c r="MM104">
        <v>9300</v>
      </c>
      <c r="MN104">
        <v>13800</v>
      </c>
      <c r="MO104">
        <v>20600</v>
      </c>
      <c r="MP104">
        <v>1975</v>
      </c>
      <c r="MQ104">
        <v>50.5</v>
      </c>
      <c r="MR104">
        <v>980</v>
      </c>
      <c r="MS104">
        <v>26.8</v>
      </c>
      <c r="MT104">
        <v>2.9</v>
      </c>
      <c r="MU104">
        <v>14.8</v>
      </c>
      <c r="MV104">
        <v>16.600000000000001</v>
      </c>
      <c r="MW104">
        <v>19.899999999999999</v>
      </c>
      <c r="MX104">
        <v>250</v>
      </c>
      <c r="MY104">
        <v>10000</v>
      </c>
      <c r="MZ104">
        <v>19000</v>
      </c>
      <c r="NA104">
        <v>24500</v>
      </c>
      <c r="NB104">
        <v>1785</v>
      </c>
      <c r="NC104">
        <v>49.8</v>
      </c>
      <c r="ND104">
        <v>895</v>
      </c>
      <c r="NE104">
        <v>30.9</v>
      </c>
      <c r="NF104">
        <v>2.7</v>
      </c>
      <c r="NG104">
        <v>13.8</v>
      </c>
      <c r="NH104">
        <v>15.1</v>
      </c>
      <c r="NI104">
        <v>16.600000000000001</v>
      </c>
      <c r="NJ104">
        <v>205</v>
      </c>
      <c r="NK104">
        <v>11400</v>
      </c>
      <c r="NL104">
        <v>20500</v>
      </c>
      <c r="NM104">
        <v>28100</v>
      </c>
      <c r="NN104">
        <v>1420</v>
      </c>
      <c r="NO104">
        <v>59.6</v>
      </c>
      <c r="NP104">
        <v>575</v>
      </c>
      <c r="NQ104">
        <v>21.3</v>
      </c>
      <c r="NR104">
        <v>1.5</v>
      </c>
      <c r="NS104">
        <v>15.8</v>
      </c>
      <c r="NT104">
        <v>16.7</v>
      </c>
      <c r="NU104">
        <v>17.5</v>
      </c>
      <c r="NV104">
        <v>175</v>
      </c>
      <c r="NW104">
        <v>10300</v>
      </c>
      <c r="NX104">
        <v>20000</v>
      </c>
      <c r="NY104">
        <v>32100</v>
      </c>
      <c r="NZ104">
        <v>1615</v>
      </c>
      <c r="OA104">
        <v>46.9</v>
      </c>
      <c r="OB104">
        <v>855</v>
      </c>
      <c r="OC104">
        <v>19.5</v>
      </c>
      <c r="OD104">
        <v>3.7</v>
      </c>
      <c r="OE104">
        <v>9.9</v>
      </c>
      <c r="OF104">
        <v>12.8</v>
      </c>
      <c r="OG104">
        <v>29.9</v>
      </c>
      <c r="OH104">
        <v>135</v>
      </c>
      <c r="OI104">
        <v>9800</v>
      </c>
      <c r="OJ104">
        <v>15600</v>
      </c>
      <c r="OK104">
        <v>21600</v>
      </c>
      <c r="OL104">
        <v>1380</v>
      </c>
      <c r="OM104">
        <v>51.6</v>
      </c>
      <c r="ON104">
        <v>665</v>
      </c>
      <c r="OO104">
        <v>26.4</v>
      </c>
      <c r="OP104">
        <v>2.8</v>
      </c>
      <c r="OQ104">
        <v>14.2</v>
      </c>
      <c r="OR104">
        <v>16</v>
      </c>
      <c r="OS104">
        <v>19.2</v>
      </c>
      <c r="OT104">
        <v>170</v>
      </c>
      <c r="OU104">
        <v>9000</v>
      </c>
      <c r="OV104">
        <v>17800</v>
      </c>
      <c r="OW104">
        <v>24000</v>
      </c>
      <c r="OX104">
        <v>1255</v>
      </c>
      <c r="OY104">
        <v>49</v>
      </c>
      <c r="OZ104">
        <v>640</v>
      </c>
      <c r="PA104">
        <v>31.7</v>
      </c>
      <c r="PB104">
        <v>3</v>
      </c>
      <c r="PC104">
        <v>13.6</v>
      </c>
      <c r="PD104">
        <v>15</v>
      </c>
      <c r="PE104">
        <v>16.399999999999999</v>
      </c>
      <c r="PF104">
        <v>145</v>
      </c>
      <c r="PG104">
        <v>12100</v>
      </c>
      <c r="PH104">
        <v>20300</v>
      </c>
      <c r="PI104">
        <v>27600</v>
      </c>
      <c r="PJ104">
        <v>1020</v>
      </c>
      <c r="PK104">
        <v>60.4</v>
      </c>
      <c r="PL104">
        <v>405</v>
      </c>
      <c r="PM104">
        <v>21.6</v>
      </c>
      <c r="PN104">
        <v>1.2</v>
      </c>
      <c r="PO104">
        <v>15.2</v>
      </c>
      <c r="PP104">
        <v>16</v>
      </c>
      <c r="PQ104">
        <v>16.8</v>
      </c>
      <c r="PR104">
        <v>125</v>
      </c>
      <c r="PS104">
        <v>10000</v>
      </c>
      <c r="PT104">
        <v>19400</v>
      </c>
      <c r="PU104">
        <v>31700</v>
      </c>
      <c r="PV104">
        <v>680</v>
      </c>
      <c r="PW104">
        <v>44.5</v>
      </c>
      <c r="PX104">
        <v>380</v>
      </c>
      <c r="PY104">
        <v>19.8</v>
      </c>
      <c r="PZ104">
        <v>5.8</v>
      </c>
      <c r="QA104">
        <v>13</v>
      </c>
      <c r="QB104">
        <v>15</v>
      </c>
      <c r="QC104">
        <v>29.9</v>
      </c>
      <c r="QD104">
        <v>70</v>
      </c>
      <c r="QE104">
        <v>8100</v>
      </c>
      <c r="QF104">
        <v>12200</v>
      </c>
      <c r="QG104">
        <v>19600</v>
      </c>
      <c r="QH104">
        <v>600</v>
      </c>
      <c r="QI104">
        <v>47.8</v>
      </c>
      <c r="QJ104">
        <v>310</v>
      </c>
      <c r="QK104">
        <v>27.7</v>
      </c>
      <c r="QL104">
        <v>3.2</v>
      </c>
      <c r="QM104">
        <v>16.399999999999999</v>
      </c>
      <c r="QN104">
        <v>17.899999999999999</v>
      </c>
      <c r="QO104">
        <v>21.3</v>
      </c>
      <c r="QP104">
        <v>85</v>
      </c>
      <c r="QQ104">
        <v>13300</v>
      </c>
      <c r="QR104">
        <v>20200</v>
      </c>
      <c r="QS104">
        <v>26700</v>
      </c>
      <c r="QT104">
        <v>600</v>
      </c>
      <c r="QU104">
        <v>48.1</v>
      </c>
      <c r="QV104">
        <v>310</v>
      </c>
      <c r="QW104">
        <v>29.6</v>
      </c>
      <c r="QX104">
        <v>3.7</v>
      </c>
      <c r="QY104">
        <v>16.5</v>
      </c>
      <c r="QZ104">
        <v>17.399999999999999</v>
      </c>
      <c r="RA104">
        <v>18.600000000000001</v>
      </c>
      <c r="RB104">
        <v>85</v>
      </c>
      <c r="RC104">
        <v>15800</v>
      </c>
      <c r="RD104">
        <v>23400</v>
      </c>
      <c r="RE104">
        <v>32000</v>
      </c>
      <c r="RF104">
        <v>400</v>
      </c>
      <c r="RG104">
        <v>57.7</v>
      </c>
      <c r="RH104">
        <v>170</v>
      </c>
      <c r="RI104">
        <v>20.6</v>
      </c>
      <c r="RJ104">
        <v>2.5</v>
      </c>
      <c r="RK104">
        <v>17.5</v>
      </c>
      <c r="RL104">
        <v>18.5</v>
      </c>
      <c r="RM104">
        <v>19.2</v>
      </c>
      <c r="RN104">
        <v>55</v>
      </c>
      <c r="RO104">
        <v>12900</v>
      </c>
      <c r="RP104">
        <v>23700</v>
      </c>
      <c r="RQ104">
        <v>35700</v>
      </c>
    </row>
    <row r="105" spans="2:485" x14ac:dyDescent="0.45">
      <c r="B105"/>
      <c r="E105" t="s">
        <v>3788</v>
      </c>
      <c r="F105" t="s">
        <v>3789</v>
      </c>
      <c r="G105" t="s">
        <v>3790</v>
      </c>
      <c r="H105" t="s">
        <v>3791</v>
      </c>
      <c r="I105" t="s">
        <v>3792</v>
      </c>
      <c r="J105" t="s">
        <v>3793</v>
      </c>
      <c r="K105" t="s">
        <v>3794</v>
      </c>
      <c r="L105" t="s">
        <v>3795</v>
      </c>
      <c r="M105" t="s">
        <v>3796</v>
      </c>
      <c r="N105" t="s">
        <v>3797</v>
      </c>
      <c r="O105" t="s">
        <v>3798</v>
      </c>
      <c r="P105" t="s">
        <v>3799</v>
      </c>
      <c r="Q105" t="s">
        <v>3800</v>
      </c>
      <c r="R105" t="s">
        <v>3801</v>
      </c>
      <c r="S105" t="s">
        <v>3802</v>
      </c>
      <c r="T105" t="s">
        <v>3803</v>
      </c>
      <c r="U105" t="s">
        <v>3804</v>
      </c>
      <c r="V105" t="s">
        <v>3805</v>
      </c>
      <c r="W105" t="s">
        <v>3806</v>
      </c>
      <c r="X105" t="s">
        <v>3807</v>
      </c>
      <c r="Y105" t="s">
        <v>3808</v>
      </c>
      <c r="Z105" t="s">
        <v>3809</v>
      </c>
      <c r="AA105" t="s">
        <v>3810</v>
      </c>
      <c r="AB105" t="s">
        <v>3811</v>
      </c>
      <c r="AC105" t="s">
        <v>3812</v>
      </c>
      <c r="AD105" t="s">
        <v>3813</v>
      </c>
      <c r="AE105" t="s">
        <v>3814</v>
      </c>
      <c r="AF105" t="s">
        <v>3815</v>
      </c>
      <c r="AG105" t="s">
        <v>3816</v>
      </c>
      <c r="AH105" t="s">
        <v>3817</v>
      </c>
      <c r="AI105" t="s">
        <v>3818</v>
      </c>
      <c r="AJ105" t="s">
        <v>3819</v>
      </c>
      <c r="AK105" t="s">
        <v>3820</v>
      </c>
      <c r="AL105" t="s">
        <v>3821</v>
      </c>
      <c r="AM105" t="s">
        <v>3822</v>
      </c>
      <c r="AN105" t="s">
        <v>3799</v>
      </c>
      <c r="AO105" t="s">
        <v>3823</v>
      </c>
      <c r="AP105">
        <v>95</v>
      </c>
      <c r="AQ105">
        <v>18.3</v>
      </c>
      <c r="AR105">
        <v>75</v>
      </c>
      <c r="AS105">
        <v>12.2</v>
      </c>
      <c r="AT105">
        <v>8.5</v>
      </c>
      <c r="AU105">
        <v>36.200000000000003</v>
      </c>
      <c r="AV105">
        <v>47.3</v>
      </c>
      <c r="AW105">
        <v>61</v>
      </c>
      <c r="AX105">
        <v>35</v>
      </c>
      <c r="AY105">
        <v>14300</v>
      </c>
      <c r="AZ105">
        <v>20200</v>
      </c>
      <c r="BA105">
        <v>22600</v>
      </c>
      <c r="BB105">
        <v>95</v>
      </c>
      <c r="BC105">
        <v>30</v>
      </c>
      <c r="BD105">
        <v>70</v>
      </c>
      <c r="BE105">
        <v>28.3</v>
      </c>
      <c r="BF105">
        <v>6</v>
      </c>
      <c r="BG105">
        <v>29.9</v>
      </c>
      <c r="BH105">
        <v>31.4</v>
      </c>
      <c r="BI105">
        <v>35.6</v>
      </c>
      <c r="BJ105">
        <v>25</v>
      </c>
      <c r="BK105">
        <v>14900</v>
      </c>
      <c r="BL105">
        <v>20600</v>
      </c>
      <c r="BM105">
        <v>26300</v>
      </c>
      <c r="BN105">
        <v>135</v>
      </c>
      <c r="BO105">
        <v>24.6</v>
      </c>
      <c r="BP105">
        <v>105</v>
      </c>
      <c r="BQ105">
        <v>32.4</v>
      </c>
      <c r="BR105">
        <v>3.3</v>
      </c>
      <c r="BS105">
        <v>33.4</v>
      </c>
      <c r="BT105">
        <v>38.6</v>
      </c>
      <c r="BU105">
        <v>39.700000000000003</v>
      </c>
      <c r="BV105">
        <v>40</v>
      </c>
      <c r="BW105">
        <v>16100</v>
      </c>
      <c r="BX105">
        <v>24900</v>
      </c>
      <c r="BY105">
        <v>29000</v>
      </c>
      <c r="BZ105">
        <v>125</v>
      </c>
      <c r="CA105">
        <v>60.1</v>
      </c>
      <c r="CB105">
        <v>50</v>
      </c>
      <c r="CC105">
        <v>18.600000000000001</v>
      </c>
      <c r="CD105">
        <v>1.2</v>
      </c>
      <c r="CE105">
        <v>17.7</v>
      </c>
      <c r="CF105">
        <v>19.7</v>
      </c>
      <c r="CG105">
        <v>20.100000000000001</v>
      </c>
      <c r="CH105">
        <v>20</v>
      </c>
      <c r="CI105">
        <v>14500</v>
      </c>
      <c r="CJ105">
        <v>23300</v>
      </c>
      <c r="CK105">
        <v>37600</v>
      </c>
      <c r="CL105">
        <v>70</v>
      </c>
      <c r="CM105">
        <v>18.399999999999999</v>
      </c>
      <c r="CN105">
        <v>60</v>
      </c>
      <c r="CO105">
        <v>12.5</v>
      </c>
      <c r="CP105">
        <v>7.6</v>
      </c>
      <c r="CQ105">
        <v>36.799999999999997</v>
      </c>
      <c r="CR105">
        <v>47.9</v>
      </c>
      <c r="CS105">
        <v>61.5</v>
      </c>
      <c r="CT105">
        <v>25</v>
      </c>
      <c r="CU105">
        <v>10800</v>
      </c>
      <c r="CV105">
        <v>20100</v>
      </c>
      <c r="CW105">
        <v>22600</v>
      </c>
      <c r="CX105">
        <v>80</v>
      </c>
      <c r="CY105">
        <v>33.4</v>
      </c>
      <c r="CZ105">
        <v>55</v>
      </c>
      <c r="DA105">
        <v>29.2</v>
      </c>
      <c r="DB105">
        <v>4.2</v>
      </c>
      <c r="DC105">
        <v>26.3</v>
      </c>
      <c r="DD105">
        <v>28.2</v>
      </c>
      <c r="DE105">
        <v>33.200000000000003</v>
      </c>
      <c r="DF105">
        <v>20</v>
      </c>
      <c r="DG105">
        <v>15800</v>
      </c>
      <c r="DH105">
        <v>20700</v>
      </c>
      <c r="DI105">
        <v>26300</v>
      </c>
      <c r="DJ105">
        <v>115</v>
      </c>
      <c r="DK105">
        <v>25.6</v>
      </c>
      <c r="DL105">
        <v>85</v>
      </c>
      <c r="DM105">
        <v>30.4</v>
      </c>
      <c r="DN105">
        <v>3.1</v>
      </c>
      <c r="DO105">
        <v>34.799999999999997</v>
      </c>
      <c r="DP105">
        <v>40</v>
      </c>
      <c r="DQ105">
        <v>40.9</v>
      </c>
      <c r="DR105">
        <v>35</v>
      </c>
      <c r="DS105">
        <v>16100</v>
      </c>
      <c r="DT105">
        <v>23300</v>
      </c>
      <c r="DU105">
        <v>28800</v>
      </c>
      <c r="DV105">
        <v>105</v>
      </c>
      <c r="DW105">
        <v>60.8</v>
      </c>
      <c r="DX105">
        <v>40</v>
      </c>
      <c r="DY105">
        <v>17.3</v>
      </c>
      <c r="DZ105">
        <v>1.5</v>
      </c>
      <c r="EA105">
        <v>17.5</v>
      </c>
      <c r="EB105">
        <v>19.899999999999999</v>
      </c>
      <c r="EC105">
        <v>20.399999999999999</v>
      </c>
      <c r="ED105">
        <v>15</v>
      </c>
      <c r="EE105">
        <v>13300</v>
      </c>
      <c r="EF105">
        <v>22300</v>
      </c>
      <c r="EG105">
        <v>30100</v>
      </c>
      <c r="EH105">
        <v>20</v>
      </c>
      <c r="EI105">
        <v>18.2</v>
      </c>
      <c r="EJ105">
        <v>20</v>
      </c>
      <c r="EK105">
        <v>11.4</v>
      </c>
      <c r="EL105">
        <v>11.4</v>
      </c>
      <c r="EM105">
        <v>34.1</v>
      </c>
      <c r="EN105">
        <v>45.5</v>
      </c>
      <c r="EO105">
        <v>59.1</v>
      </c>
      <c r="EP105" t="s">
        <v>403</v>
      </c>
      <c r="EQ105" t="s">
        <v>403</v>
      </c>
      <c r="ER105" t="s">
        <v>403</v>
      </c>
      <c r="ES105" t="s">
        <v>403</v>
      </c>
      <c r="ET105">
        <v>15</v>
      </c>
      <c r="EU105">
        <v>14.6</v>
      </c>
      <c r="EV105">
        <v>15</v>
      </c>
      <c r="EW105">
        <v>24.3</v>
      </c>
      <c r="EX105">
        <v>14.6</v>
      </c>
      <c r="EY105">
        <v>46.6</v>
      </c>
      <c r="EZ105">
        <v>46.6</v>
      </c>
      <c r="FA105">
        <v>46.6</v>
      </c>
      <c r="FB105" t="s">
        <v>403</v>
      </c>
      <c r="FC105" t="s">
        <v>403</v>
      </c>
      <c r="FD105" t="s">
        <v>403</v>
      </c>
      <c r="FE105" t="s">
        <v>403</v>
      </c>
      <c r="FF105">
        <v>25</v>
      </c>
      <c r="FG105">
        <v>19.8</v>
      </c>
      <c r="FH105">
        <v>20</v>
      </c>
      <c r="FI105">
        <v>42.5</v>
      </c>
      <c r="FJ105">
        <v>4.4000000000000004</v>
      </c>
      <c r="FK105">
        <v>26.7</v>
      </c>
      <c r="FL105">
        <v>31.1</v>
      </c>
      <c r="FM105">
        <v>33.299999999999997</v>
      </c>
      <c r="FN105" t="s">
        <v>403</v>
      </c>
      <c r="FO105" t="s">
        <v>403</v>
      </c>
      <c r="FP105" t="s">
        <v>403</v>
      </c>
      <c r="FQ105" t="s">
        <v>403</v>
      </c>
      <c r="FR105">
        <v>20</v>
      </c>
      <c r="FS105">
        <v>56.6</v>
      </c>
      <c r="FT105">
        <v>10</v>
      </c>
      <c r="FU105">
        <v>24.8</v>
      </c>
      <c r="FV105">
        <v>0</v>
      </c>
      <c r="FW105">
        <v>18.600000000000001</v>
      </c>
      <c r="FX105">
        <v>18.600000000000001</v>
      </c>
      <c r="FY105">
        <v>18.600000000000001</v>
      </c>
      <c r="FZ105" t="s">
        <v>403</v>
      </c>
      <c r="GA105" t="s">
        <v>403</v>
      </c>
      <c r="GB105" t="s">
        <v>403</v>
      </c>
      <c r="GC105" t="s">
        <v>403</v>
      </c>
      <c r="GD105">
        <v>115</v>
      </c>
      <c r="GE105">
        <v>17.7</v>
      </c>
      <c r="GF105">
        <v>95</v>
      </c>
      <c r="GG105">
        <v>15.5</v>
      </c>
      <c r="GH105">
        <v>6.4</v>
      </c>
      <c r="GI105">
        <v>34.799999999999997</v>
      </c>
      <c r="GJ105">
        <v>48.1</v>
      </c>
      <c r="GK105">
        <v>60.4</v>
      </c>
      <c r="GL105">
        <v>40</v>
      </c>
      <c r="GM105">
        <v>12600</v>
      </c>
      <c r="GN105">
        <v>17800</v>
      </c>
      <c r="GO105">
        <v>22200</v>
      </c>
      <c r="GP105">
        <v>115</v>
      </c>
      <c r="GQ105">
        <v>18.399999999999999</v>
      </c>
      <c r="GR105">
        <v>95</v>
      </c>
      <c r="GS105">
        <v>26.9</v>
      </c>
      <c r="GT105">
        <v>8.1</v>
      </c>
      <c r="GU105">
        <v>35.4</v>
      </c>
      <c r="GV105">
        <v>43.9</v>
      </c>
      <c r="GW105">
        <v>46.5</v>
      </c>
      <c r="GX105">
        <v>40</v>
      </c>
      <c r="GY105">
        <v>20200</v>
      </c>
      <c r="GZ105">
        <v>24500</v>
      </c>
      <c r="HA105">
        <v>28300</v>
      </c>
      <c r="HB105">
        <v>120</v>
      </c>
      <c r="HC105">
        <v>33.9</v>
      </c>
      <c r="HD105">
        <v>80</v>
      </c>
      <c r="HE105">
        <v>30.4</v>
      </c>
      <c r="HF105">
        <v>2.5</v>
      </c>
      <c r="HG105">
        <v>30.8</v>
      </c>
      <c r="HH105">
        <v>32.299999999999997</v>
      </c>
      <c r="HI105">
        <v>33.200000000000003</v>
      </c>
      <c r="HJ105">
        <v>35</v>
      </c>
      <c r="HK105">
        <v>12500</v>
      </c>
      <c r="HL105">
        <v>23400</v>
      </c>
      <c r="HM105">
        <v>29500</v>
      </c>
      <c r="HN105">
        <v>100</v>
      </c>
      <c r="HO105">
        <v>44.7</v>
      </c>
      <c r="HP105">
        <v>55</v>
      </c>
      <c r="HQ105">
        <v>26.9</v>
      </c>
      <c r="HR105">
        <v>1</v>
      </c>
      <c r="HS105">
        <v>25.5</v>
      </c>
      <c r="HT105">
        <v>26.9</v>
      </c>
      <c r="HU105">
        <v>27.4</v>
      </c>
      <c r="HV105">
        <v>20</v>
      </c>
      <c r="HW105">
        <v>16400</v>
      </c>
      <c r="HX105">
        <v>27500</v>
      </c>
      <c r="HY105">
        <v>36300</v>
      </c>
      <c r="HZ105">
        <v>100</v>
      </c>
      <c r="IA105">
        <v>18.3</v>
      </c>
      <c r="IB105">
        <v>80</v>
      </c>
      <c r="IC105">
        <v>14.2</v>
      </c>
      <c r="ID105">
        <v>7.2</v>
      </c>
      <c r="IE105">
        <v>35.700000000000003</v>
      </c>
      <c r="IF105">
        <v>47.6</v>
      </c>
      <c r="IG105">
        <v>60.4</v>
      </c>
      <c r="IH105">
        <v>35</v>
      </c>
      <c r="II105">
        <v>13600</v>
      </c>
      <c r="IJ105">
        <v>17800</v>
      </c>
      <c r="IK105">
        <v>22200</v>
      </c>
      <c r="IL105">
        <v>90</v>
      </c>
      <c r="IM105">
        <v>18</v>
      </c>
      <c r="IN105">
        <v>75</v>
      </c>
      <c r="IO105">
        <v>26.5</v>
      </c>
      <c r="IP105">
        <v>7.9</v>
      </c>
      <c r="IQ105">
        <v>35.9</v>
      </c>
      <c r="IR105">
        <v>45.4</v>
      </c>
      <c r="IS105">
        <v>47.6</v>
      </c>
      <c r="IT105">
        <v>30</v>
      </c>
      <c r="IU105">
        <v>17300</v>
      </c>
      <c r="IV105">
        <v>23900</v>
      </c>
      <c r="IW105">
        <v>27800</v>
      </c>
      <c r="IX105">
        <v>95</v>
      </c>
      <c r="IY105">
        <v>35.799999999999997</v>
      </c>
      <c r="IZ105">
        <v>60</v>
      </c>
      <c r="JA105">
        <v>29.4</v>
      </c>
      <c r="JB105">
        <v>2.7</v>
      </c>
      <c r="JC105">
        <v>29.9</v>
      </c>
      <c r="JD105">
        <v>31</v>
      </c>
      <c r="JE105">
        <v>32.1</v>
      </c>
      <c r="JF105">
        <v>25</v>
      </c>
      <c r="JG105">
        <v>11000</v>
      </c>
      <c r="JH105">
        <v>23900</v>
      </c>
      <c r="JI105">
        <v>30400</v>
      </c>
      <c r="JJ105">
        <v>80</v>
      </c>
      <c r="JK105">
        <v>47.3</v>
      </c>
      <c r="JL105">
        <v>40</v>
      </c>
      <c r="JM105">
        <v>28.5</v>
      </c>
      <c r="JN105">
        <v>1.3</v>
      </c>
      <c r="JO105">
        <v>21.3</v>
      </c>
      <c r="JP105">
        <v>23</v>
      </c>
      <c r="JQ105">
        <v>23</v>
      </c>
      <c r="JR105">
        <v>15</v>
      </c>
      <c r="JS105">
        <v>13300</v>
      </c>
      <c r="JT105">
        <v>27500</v>
      </c>
      <c r="JU105">
        <v>33300</v>
      </c>
      <c r="JV105">
        <v>20</v>
      </c>
      <c r="JW105">
        <v>15.1</v>
      </c>
      <c r="JX105">
        <v>15</v>
      </c>
      <c r="JY105">
        <v>21.9</v>
      </c>
      <c r="JZ105">
        <v>2.5</v>
      </c>
      <c r="KA105">
        <v>30.2</v>
      </c>
      <c r="KB105">
        <v>50.4</v>
      </c>
      <c r="KC105">
        <v>60.5</v>
      </c>
      <c r="KD105" t="s">
        <v>403</v>
      </c>
      <c r="KE105" t="s">
        <v>403</v>
      </c>
      <c r="KF105" t="s">
        <v>403</v>
      </c>
      <c r="KG105" t="s">
        <v>403</v>
      </c>
      <c r="KH105">
        <v>25</v>
      </c>
      <c r="KI105">
        <v>20.3</v>
      </c>
      <c r="KJ105">
        <v>20</v>
      </c>
      <c r="KK105">
        <v>28.8</v>
      </c>
      <c r="KL105">
        <v>8.9</v>
      </c>
      <c r="KM105">
        <v>33.200000000000003</v>
      </c>
      <c r="KN105">
        <v>37.6</v>
      </c>
      <c r="KO105">
        <v>42.1</v>
      </c>
      <c r="KP105" t="s">
        <v>403</v>
      </c>
      <c r="KQ105" t="s">
        <v>403</v>
      </c>
      <c r="KR105" t="s">
        <v>403</v>
      </c>
      <c r="KS105" t="s">
        <v>403</v>
      </c>
      <c r="KT105">
        <v>25</v>
      </c>
      <c r="KU105">
        <v>27.5</v>
      </c>
      <c r="KV105">
        <v>20</v>
      </c>
      <c r="KW105">
        <v>33.700000000000003</v>
      </c>
      <c r="KX105">
        <v>1.8</v>
      </c>
      <c r="KY105">
        <v>33.9</v>
      </c>
      <c r="KZ105">
        <v>37</v>
      </c>
      <c r="LA105">
        <v>37</v>
      </c>
      <c r="LB105" t="s">
        <v>403</v>
      </c>
      <c r="LC105" t="s">
        <v>403</v>
      </c>
      <c r="LD105" t="s">
        <v>403</v>
      </c>
      <c r="LE105" t="s">
        <v>403</v>
      </c>
      <c r="LF105">
        <v>20</v>
      </c>
      <c r="LG105">
        <v>34.200000000000003</v>
      </c>
      <c r="LH105">
        <v>15</v>
      </c>
      <c r="LI105">
        <v>20.5</v>
      </c>
      <c r="LJ105">
        <v>0</v>
      </c>
      <c r="LK105">
        <v>42.7</v>
      </c>
      <c r="LL105">
        <v>42.7</v>
      </c>
      <c r="LM105">
        <v>45.3</v>
      </c>
      <c r="LN105" t="s">
        <v>403</v>
      </c>
      <c r="LO105" t="s">
        <v>403</v>
      </c>
      <c r="LP105" t="s">
        <v>403</v>
      </c>
      <c r="LQ105" t="s">
        <v>403</v>
      </c>
      <c r="LR105">
        <v>95</v>
      </c>
      <c r="LS105">
        <v>27.1</v>
      </c>
      <c r="LT105">
        <v>70</v>
      </c>
      <c r="LU105">
        <v>14.5</v>
      </c>
      <c r="LV105">
        <v>9.6999999999999993</v>
      </c>
      <c r="LW105">
        <v>26.4</v>
      </c>
      <c r="LX105">
        <v>36.6</v>
      </c>
      <c r="LY105">
        <v>48.7</v>
      </c>
      <c r="LZ105">
        <v>20</v>
      </c>
      <c r="MA105">
        <v>12700</v>
      </c>
      <c r="MB105">
        <v>14800</v>
      </c>
      <c r="MC105">
        <v>21200</v>
      </c>
      <c r="MD105">
        <v>95</v>
      </c>
      <c r="ME105">
        <v>27.1</v>
      </c>
      <c r="MF105">
        <v>70</v>
      </c>
      <c r="MG105">
        <v>14.5</v>
      </c>
      <c r="MH105">
        <v>9.6999999999999993</v>
      </c>
      <c r="MI105">
        <v>26.4</v>
      </c>
      <c r="MJ105">
        <v>36.6</v>
      </c>
      <c r="MK105">
        <v>48.7</v>
      </c>
      <c r="ML105">
        <v>20</v>
      </c>
      <c r="MM105">
        <v>12700</v>
      </c>
      <c r="MN105">
        <v>14800</v>
      </c>
      <c r="MO105">
        <v>21200</v>
      </c>
      <c r="MP105">
        <v>135</v>
      </c>
      <c r="MQ105">
        <v>23.9</v>
      </c>
      <c r="MR105">
        <v>105</v>
      </c>
      <c r="MS105">
        <v>27.3</v>
      </c>
      <c r="MT105">
        <v>4.5999999999999996</v>
      </c>
      <c r="MU105">
        <v>36.200000000000003</v>
      </c>
      <c r="MV105">
        <v>41.7</v>
      </c>
      <c r="MW105">
        <v>44.2</v>
      </c>
      <c r="MX105">
        <v>45</v>
      </c>
      <c r="MY105">
        <v>16600</v>
      </c>
      <c r="MZ105">
        <v>23000</v>
      </c>
      <c r="NA105">
        <v>25600</v>
      </c>
      <c r="NB105">
        <v>155</v>
      </c>
      <c r="NC105">
        <v>42.4</v>
      </c>
      <c r="ND105">
        <v>90</v>
      </c>
      <c r="NE105">
        <v>24.3</v>
      </c>
      <c r="NF105">
        <v>3.3</v>
      </c>
      <c r="NG105">
        <v>23.6</v>
      </c>
      <c r="NH105">
        <v>26.4</v>
      </c>
      <c r="NI105">
        <v>30</v>
      </c>
      <c r="NJ105">
        <v>35</v>
      </c>
      <c r="NK105">
        <v>15300</v>
      </c>
      <c r="NL105">
        <v>28500</v>
      </c>
      <c r="NM105">
        <v>33700</v>
      </c>
      <c r="NN105">
        <v>65</v>
      </c>
      <c r="NO105">
        <v>48.2</v>
      </c>
      <c r="NP105">
        <v>35</v>
      </c>
      <c r="NQ105">
        <v>30.5</v>
      </c>
      <c r="NR105">
        <v>0.8</v>
      </c>
      <c r="NS105">
        <v>17.7</v>
      </c>
      <c r="NT105">
        <v>18.5</v>
      </c>
      <c r="NU105">
        <v>20.6</v>
      </c>
      <c r="NV105" t="s">
        <v>403</v>
      </c>
      <c r="NW105" t="s">
        <v>403</v>
      </c>
      <c r="NX105" t="s">
        <v>403</v>
      </c>
      <c r="NY105" t="s">
        <v>403</v>
      </c>
      <c r="NZ105">
        <v>80</v>
      </c>
      <c r="OA105">
        <v>31.1</v>
      </c>
      <c r="OB105">
        <v>55</v>
      </c>
      <c r="OC105">
        <v>12.6</v>
      </c>
      <c r="OD105">
        <v>9.1999999999999993</v>
      </c>
      <c r="OE105">
        <v>25.2</v>
      </c>
      <c r="OF105">
        <v>36.299999999999997</v>
      </c>
      <c r="OG105">
        <v>47.1</v>
      </c>
      <c r="OH105">
        <v>20</v>
      </c>
      <c r="OI105">
        <v>12700</v>
      </c>
      <c r="OJ105">
        <v>15800</v>
      </c>
      <c r="OK105">
        <v>21300</v>
      </c>
      <c r="OL105">
        <v>115</v>
      </c>
      <c r="OM105">
        <v>24.7</v>
      </c>
      <c r="ON105">
        <v>85</v>
      </c>
      <c r="OO105">
        <v>25.6</v>
      </c>
      <c r="OP105">
        <v>5.5</v>
      </c>
      <c r="OQ105">
        <v>36.700000000000003</v>
      </c>
      <c r="OR105">
        <v>41.1</v>
      </c>
      <c r="OS105">
        <v>44.2</v>
      </c>
      <c r="OT105">
        <v>40</v>
      </c>
      <c r="OU105">
        <v>15800</v>
      </c>
      <c r="OV105">
        <v>22800</v>
      </c>
      <c r="OW105">
        <v>25200</v>
      </c>
      <c r="OX105">
        <v>125</v>
      </c>
      <c r="OY105">
        <v>41.3</v>
      </c>
      <c r="OZ105">
        <v>75</v>
      </c>
      <c r="PA105">
        <v>26.2</v>
      </c>
      <c r="PB105">
        <v>2.8</v>
      </c>
      <c r="PC105">
        <v>23.5</v>
      </c>
      <c r="PD105">
        <v>26.9</v>
      </c>
      <c r="PE105">
        <v>29.7</v>
      </c>
      <c r="PF105">
        <v>25</v>
      </c>
      <c r="PG105">
        <v>13900</v>
      </c>
      <c r="PH105">
        <v>28500</v>
      </c>
      <c r="PI105">
        <v>31700</v>
      </c>
      <c r="PJ105">
        <v>50</v>
      </c>
      <c r="PK105">
        <v>49.4</v>
      </c>
      <c r="PL105">
        <v>25</v>
      </c>
      <c r="PM105">
        <v>32.5</v>
      </c>
      <c r="PN105">
        <v>0</v>
      </c>
      <c r="PO105">
        <v>14.6</v>
      </c>
      <c r="PP105">
        <v>15.6</v>
      </c>
      <c r="PQ105">
        <v>18.2</v>
      </c>
      <c r="PR105" t="s">
        <v>403</v>
      </c>
      <c r="PS105" t="s">
        <v>403</v>
      </c>
      <c r="PT105" t="s">
        <v>403</v>
      </c>
      <c r="PU105" t="s">
        <v>403</v>
      </c>
      <c r="PV105">
        <v>15</v>
      </c>
      <c r="PW105">
        <v>8.6999999999999993</v>
      </c>
      <c r="PX105">
        <v>15</v>
      </c>
      <c r="PY105">
        <v>23.3</v>
      </c>
      <c r="PZ105">
        <v>11.6</v>
      </c>
      <c r="QA105">
        <v>32</v>
      </c>
      <c r="QB105">
        <v>37.9</v>
      </c>
      <c r="QC105">
        <v>56.3</v>
      </c>
      <c r="QD105" t="s">
        <v>403</v>
      </c>
      <c r="QE105" t="s">
        <v>403</v>
      </c>
      <c r="QF105" t="s">
        <v>403</v>
      </c>
      <c r="QG105" t="s">
        <v>403</v>
      </c>
      <c r="QH105">
        <v>25</v>
      </c>
      <c r="QI105">
        <v>19.8</v>
      </c>
      <c r="QJ105">
        <v>20</v>
      </c>
      <c r="QK105">
        <v>35.9</v>
      </c>
      <c r="QL105">
        <v>0</v>
      </c>
      <c r="QM105">
        <v>33.299999999999997</v>
      </c>
      <c r="QN105">
        <v>44.3</v>
      </c>
      <c r="QO105">
        <v>44.3</v>
      </c>
      <c r="QP105" t="s">
        <v>403</v>
      </c>
      <c r="QQ105" t="s">
        <v>403</v>
      </c>
      <c r="QR105" t="s">
        <v>403</v>
      </c>
      <c r="QS105" t="s">
        <v>403</v>
      </c>
      <c r="QT105">
        <v>25</v>
      </c>
      <c r="QU105">
        <v>19.8</v>
      </c>
      <c r="QV105">
        <v>20</v>
      </c>
      <c r="QW105">
        <v>42.5</v>
      </c>
      <c r="QX105">
        <v>4.4000000000000004</v>
      </c>
      <c r="QY105">
        <v>26.7</v>
      </c>
      <c r="QZ105">
        <v>31.1</v>
      </c>
      <c r="RA105">
        <v>33.299999999999997</v>
      </c>
      <c r="RB105" t="s">
        <v>403</v>
      </c>
      <c r="RC105" t="s">
        <v>403</v>
      </c>
      <c r="RD105" t="s">
        <v>403</v>
      </c>
      <c r="RE105" t="s">
        <v>403</v>
      </c>
      <c r="RF105">
        <v>15</v>
      </c>
      <c r="RG105">
        <v>43.4</v>
      </c>
      <c r="RH105">
        <v>5</v>
      </c>
      <c r="RI105">
        <v>22.4</v>
      </c>
      <c r="RJ105">
        <v>3.9</v>
      </c>
      <c r="RK105">
        <v>30.3</v>
      </c>
      <c r="RL105">
        <v>30.3</v>
      </c>
      <c r="RM105">
        <v>30.3</v>
      </c>
      <c r="RN105" t="s">
        <v>403</v>
      </c>
      <c r="RO105" t="s">
        <v>403</v>
      </c>
      <c r="RP105" t="s">
        <v>403</v>
      </c>
      <c r="RQ105" t="s">
        <v>403</v>
      </c>
    </row>
    <row r="106" spans="2:485" x14ac:dyDescent="0.45">
      <c r="B106"/>
      <c r="E106" t="s">
        <v>3824</v>
      </c>
      <c r="F106" t="s">
        <v>3825</v>
      </c>
      <c r="G106" t="s">
        <v>3826</v>
      </c>
      <c r="H106" t="s">
        <v>3827</v>
      </c>
      <c r="I106" t="s">
        <v>3828</v>
      </c>
      <c r="J106" t="s">
        <v>3829</v>
      </c>
      <c r="K106" t="s">
        <v>3830</v>
      </c>
      <c r="L106" t="s">
        <v>3831</v>
      </c>
      <c r="M106" t="s">
        <v>3832</v>
      </c>
      <c r="N106" t="s">
        <v>3833</v>
      </c>
      <c r="O106" t="s">
        <v>3834</v>
      </c>
      <c r="P106" t="s">
        <v>3835</v>
      </c>
      <c r="Q106" t="s">
        <v>3836</v>
      </c>
      <c r="R106" t="s">
        <v>3837</v>
      </c>
      <c r="S106" t="s">
        <v>3838</v>
      </c>
      <c r="T106" t="s">
        <v>3839</v>
      </c>
      <c r="U106" t="s">
        <v>3840</v>
      </c>
      <c r="V106" t="s">
        <v>3841</v>
      </c>
      <c r="W106" t="s">
        <v>3842</v>
      </c>
      <c r="X106" t="s">
        <v>3843</v>
      </c>
      <c r="Y106" t="s">
        <v>3844</v>
      </c>
      <c r="Z106" t="s">
        <v>3845</v>
      </c>
      <c r="AA106" t="s">
        <v>3846</v>
      </c>
      <c r="AB106" t="s">
        <v>3847</v>
      </c>
      <c r="AC106" t="s">
        <v>3848</v>
      </c>
      <c r="AD106" t="s">
        <v>3849</v>
      </c>
      <c r="AE106" t="s">
        <v>3850</v>
      </c>
      <c r="AF106" t="s">
        <v>3851</v>
      </c>
      <c r="AG106" t="s">
        <v>3852</v>
      </c>
      <c r="AH106" t="s">
        <v>3853</v>
      </c>
      <c r="AI106" t="s">
        <v>3854</v>
      </c>
      <c r="AJ106" t="s">
        <v>3855</v>
      </c>
      <c r="AK106" t="s">
        <v>3856</v>
      </c>
      <c r="AL106" t="s">
        <v>3857</v>
      </c>
      <c r="AM106" t="s">
        <v>3858</v>
      </c>
      <c r="AN106" t="s">
        <v>3835</v>
      </c>
      <c r="AO106" t="s">
        <v>3859</v>
      </c>
      <c r="AP106" t="s">
        <v>403</v>
      </c>
      <c r="AQ106" t="s">
        <v>403</v>
      </c>
      <c r="AR106" t="s">
        <v>403</v>
      </c>
      <c r="AS106" t="s">
        <v>403</v>
      </c>
      <c r="AT106" t="s">
        <v>403</v>
      </c>
      <c r="AU106" t="s">
        <v>403</v>
      </c>
      <c r="AV106" t="s">
        <v>403</v>
      </c>
      <c r="AW106" t="s">
        <v>403</v>
      </c>
      <c r="AX106">
        <v>11695</v>
      </c>
      <c r="AY106">
        <v>13500</v>
      </c>
      <c r="AZ106">
        <v>19600</v>
      </c>
      <c r="BA106">
        <v>21700</v>
      </c>
      <c r="BB106" t="s">
        <v>403</v>
      </c>
      <c r="BC106" t="s">
        <v>403</v>
      </c>
      <c r="BD106" t="s">
        <v>403</v>
      </c>
      <c r="BE106" t="s">
        <v>403</v>
      </c>
      <c r="BF106" t="s">
        <v>403</v>
      </c>
      <c r="BG106" t="s">
        <v>403</v>
      </c>
      <c r="BH106" t="s">
        <v>403</v>
      </c>
      <c r="BI106" t="s">
        <v>403</v>
      </c>
      <c r="BJ106">
        <v>12225</v>
      </c>
      <c r="BK106">
        <v>15400</v>
      </c>
      <c r="BL106">
        <v>22000</v>
      </c>
      <c r="BM106">
        <v>25200</v>
      </c>
      <c r="BN106" t="s">
        <v>403</v>
      </c>
      <c r="BO106" t="s">
        <v>403</v>
      </c>
      <c r="BP106" t="s">
        <v>403</v>
      </c>
      <c r="BQ106" t="s">
        <v>403</v>
      </c>
      <c r="BR106" t="s">
        <v>403</v>
      </c>
      <c r="BS106" t="s">
        <v>403</v>
      </c>
      <c r="BT106" t="s">
        <v>403</v>
      </c>
      <c r="BU106" t="s">
        <v>403</v>
      </c>
      <c r="BV106">
        <v>11025</v>
      </c>
      <c r="BW106">
        <v>15800</v>
      </c>
      <c r="BX106">
        <v>23300</v>
      </c>
      <c r="BY106">
        <v>29200</v>
      </c>
      <c r="BZ106" t="s">
        <v>403</v>
      </c>
      <c r="CA106" t="s">
        <v>403</v>
      </c>
      <c r="CB106" t="s">
        <v>403</v>
      </c>
      <c r="CC106" t="s">
        <v>403</v>
      </c>
      <c r="CD106" t="s">
        <v>403</v>
      </c>
      <c r="CE106" t="s">
        <v>403</v>
      </c>
      <c r="CF106" t="s">
        <v>403</v>
      </c>
      <c r="CG106" t="s">
        <v>403</v>
      </c>
      <c r="CH106">
        <v>7305</v>
      </c>
      <c r="CI106">
        <v>15800</v>
      </c>
      <c r="CJ106">
        <v>26200</v>
      </c>
      <c r="CK106">
        <v>34800</v>
      </c>
      <c r="CL106" t="s">
        <v>403</v>
      </c>
      <c r="CM106" t="s">
        <v>403</v>
      </c>
      <c r="CN106" t="s">
        <v>403</v>
      </c>
      <c r="CO106" t="s">
        <v>403</v>
      </c>
      <c r="CP106" t="s">
        <v>403</v>
      </c>
      <c r="CQ106" t="s">
        <v>403</v>
      </c>
      <c r="CR106" t="s">
        <v>403</v>
      </c>
      <c r="CS106" t="s">
        <v>403</v>
      </c>
      <c r="CT106">
        <v>10310</v>
      </c>
      <c r="CU106">
        <v>13300</v>
      </c>
      <c r="CV106">
        <v>19300</v>
      </c>
      <c r="CW106">
        <v>21700</v>
      </c>
      <c r="CX106" t="s">
        <v>403</v>
      </c>
      <c r="CY106" t="s">
        <v>403</v>
      </c>
      <c r="CZ106" t="s">
        <v>403</v>
      </c>
      <c r="DA106" t="s">
        <v>403</v>
      </c>
      <c r="DB106" t="s">
        <v>403</v>
      </c>
      <c r="DC106" t="s">
        <v>403</v>
      </c>
      <c r="DD106" t="s">
        <v>403</v>
      </c>
      <c r="DE106" t="s">
        <v>403</v>
      </c>
      <c r="DF106">
        <v>10745</v>
      </c>
      <c r="DG106">
        <v>15100</v>
      </c>
      <c r="DH106">
        <v>21700</v>
      </c>
      <c r="DI106">
        <v>25100</v>
      </c>
      <c r="DJ106" t="s">
        <v>403</v>
      </c>
      <c r="DK106" t="s">
        <v>403</v>
      </c>
      <c r="DL106" t="s">
        <v>403</v>
      </c>
      <c r="DM106" t="s">
        <v>403</v>
      </c>
      <c r="DN106" t="s">
        <v>403</v>
      </c>
      <c r="DO106" t="s">
        <v>403</v>
      </c>
      <c r="DP106" t="s">
        <v>403</v>
      </c>
      <c r="DQ106" t="s">
        <v>403</v>
      </c>
      <c r="DR106">
        <v>9660</v>
      </c>
      <c r="DS106">
        <v>15300</v>
      </c>
      <c r="DT106">
        <v>22800</v>
      </c>
      <c r="DU106">
        <v>29000</v>
      </c>
      <c r="DV106" t="s">
        <v>403</v>
      </c>
      <c r="DW106" t="s">
        <v>403</v>
      </c>
      <c r="DX106" t="s">
        <v>403</v>
      </c>
      <c r="DY106" t="s">
        <v>403</v>
      </c>
      <c r="DZ106" t="s">
        <v>403</v>
      </c>
      <c r="EA106" t="s">
        <v>403</v>
      </c>
      <c r="EB106" t="s">
        <v>403</v>
      </c>
      <c r="EC106" t="s">
        <v>403</v>
      </c>
      <c r="ED106">
        <v>6190</v>
      </c>
      <c r="EE106">
        <v>15000</v>
      </c>
      <c r="EF106">
        <v>24500</v>
      </c>
      <c r="EG106">
        <v>33900</v>
      </c>
      <c r="EH106" t="s">
        <v>403</v>
      </c>
      <c r="EI106" t="s">
        <v>403</v>
      </c>
      <c r="EJ106" t="s">
        <v>403</v>
      </c>
      <c r="EK106" t="s">
        <v>403</v>
      </c>
      <c r="EL106" t="s">
        <v>403</v>
      </c>
      <c r="EM106" t="s">
        <v>403</v>
      </c>
      <c r="EN106" t="s">
        <v>403</v>
      </c>
      <c r="EO106" t="s">
        <v>403</v>
      </c>
      <c r="EP106">
        <v>1385</v>
      </c>
      <c r="EQ106">
        <v>15000</v>
      </c>
      <c r="ER106">
        <v>21200</v>
      </c>
      <c r="ES106">
        <v>22200</v>
      </c>
      <c r="ET106" t="s">
        <v>403</v>
      </c>
      <c r="EU106" t="s">
        <v>403</v>
      </c>
      <c r="EV106" t="s">
        <v>403</v>
      </c>
      <c r="EW106" t="s">
        <v>403</v>
      </c>
      <c r="EX106" t="s">
        <v>403</v>
      </c>
      <c r="EY106" t="s">
        <v>403</v>
      </c>
      <c r="EZ106" t="s">
        <v>403</v>
      </c>
      <c r="FA106" t="s">
        <v>403</v>
      </c>
      <c r="FB106">
        <v>1485</v>
      </c>
      <c r="FC106">
        <v>17500</v>
      </c>
      <c r="FD106">
        <v>23300</v>
      </c>
      <c r="FE106">
        <v>27200</v>
      </c>
      <c r="FF106" t="s">
        <v>403</v>
      </c>
      <c r="FG106" t="s">
        <v>403</v>
      </c>
      <c r="FH106" t="s">
        <v>403</v>
      </c>
      <c r="FI106" t="s">
        <v>403</v>
      </c>
      <c r="FJ106" t="s">
        <v>403</v>
      </c>
      <c r="FK106" t="s">
        <v>403</v>
      </c>
      <c r="FL106" t="s">
        <v>403</v>
      </c>
      <c r="FM106" t="s">
        <v>403</v>
      </c>
      <c r="FN106">
        <v>1365</v>
      </c>
      <c r="FO106">
        <v>19800</v>
      </c>
      <c r="FP106">
        <v>26400</v>
      </c>
      <c r="FQ106">
        <v>31700</v>
      </c>
      <c r="FR106" t="s">
        <v>403</v>
      </c>
      <c r="FS106" t="s">
        <v>403</v>
      </c>
      <c r="FT106" t="s">
        <v>403</v>
      </c>
      <c r="FU106" t="s">
        <v>403</v>
      </c>
      <c r="FV106" t="s">
        <v>403</v>
      </c>
      <c r="FW106" t="s">
        <v>403</v>
      </c>
      <c r="FX106" t="s">
        <v>403</v>
      </c>
      <c r="FY106" t="s">
        <v>403</v>
      </c>
      <c r="FZ106">
        <v>1115</v>
      </c>
      <c r="GA106">
        <v>23000</v>
      </c>
      <c r="GB106">
        <v>32800</v>
      </c>
      <c r="GC106">
        <v>39000</v>
      </c>
      <c r="GD106" t="s">
        <v>403</v>
      </c>
      <c r="GE106" t="s">
        <v>403</v>
      </c>
      <c r="GF106" t="s">
        <v>403</v>
      </c>
      <c r="GG106" t="s">
        <v>403</v>
      </c>
      <c r="GH106" t="s">
        <v>403</v>
      </c>
      <c r="GI106" t="s">
        <v>403</v>
      </c>
      <c r="GJ106" t="s">
        <v>403</v>
      </c>
      <c r="GK106" t="s">
        <v>403</v>
      </c>
      <c r="GL106">
        <v>11645</v>
      </c>
      <c r="GM106">
        <v>12700</v>
      </c>
      <c r="GN106">
        <v>18300</v>
      </c>
      <c r="GO106">
        <v>21500</v>
      </c>
      <c r="GP106" t="s">
        <v>403</v>
      </c>
      <c r="GQ106" t="s">
        <v>403</v>
      </c>
      <c r="GR106" t="s">
        <v>403</v>
      </c>
      <c r="GS106" t="s">
        <v>403</v>
      </c>
      <c r="GT106" t="s">
        <v>403</v>
      </c>
      <c r="GU106" t="s">
        <v>403</v>
      </c>
      <c r="GV106" t="s">
        <v>403</v>
      </c>
      <c r="GW106" t="s">
        <v>403</v>
      </c>
      <c r="GX106">
        <v>11965</v>
      </c>
      <c r="GY106">
        <v>15000</v>
      </c>
      <c r="GZ106">
        <v>21600</v>
      </c>
      <c r="HA106">
        <v>25100</v>
      </c>
      <c r="HB106" t="s">
        <v>403</v>
      </c>
      <c r="HC106" t="s">
        <v>403</v>
      </c>
      <c r="HD106" t="s">
        <v>403</v>
      </c>
      <c r="HE106" t="s">
        <v>403</v>
      </c>
      <c r="HF106" t="s">
        <v>403</v>
      </c>
      <c r="HG106" t="s">
        <v>403</v>
      </c>
      <c r="HH106" t="s">
        <v>403</v>
      </c>
      <c r="HI106" t="s">
        <v>403</v>
      </c>
      <c r="HJ106">
        <v>10320</v>
      </c>
      <c r="HK106">
        <v>15900</v>
      </c>
      <c r="HL106">
        <v>23700</v>
      </c>
      <c r="HM106">
        <v>29100</v>
      </c>
      <c r="HN106" t="s">
        <v>403</v>
      </c>
      <c r="HO106" t="s">
        <v>403</v>
      </c>
      <c r="HP106" t="s">
        <v>403</v>
      </c>
      <c r="HQ106" t="s">
        <v>403</v>
      </c>
      <c r="HR106" t="s">
        <v>403</v>
      </c>
      <c r="HS106" t="s">
        <v>403</v>
      </c>
      <c r="HT106" t="s">
        <v>403</v>
      </c>
      <c r="HU106" t="s">
        <v>403</v>
      </c>
      <c r="HV106">
        <v>6305</v>
      </c>
      <c r="HW106">
        <v>16500</v>
      </c>
      <c r="HX106">
        <v>27200</v>
      </c>
      <c r="HY106">
        <v>35100</v>
      </c>
      <c r="HZ106" t="s">
        <v>403</v>
      </c>
      <c r="IA106" t="s">
        <v>403</v>
      </c>
      <c r="IB106" t="s">
        <v>403</v>
      </c>
      <c r="IC106" t="s">
        <v>403</v>
      </c>
      <c r="ID106" t="s">
        <v>403</v>
      </c>
      <c r="IE106" t="s">
        <v>403</v>
      </c>
      <c r="IF106" t="s">
        <v>403</v>
      </c>
      <c r="IG106" t="s">
        <v>403</v>
      </c>
      <c r="IH106">
        <v>10195</v>
      </c>
      <c r="II106">
        <v>12500</v>
      </c>
      <c r="IJ106">
        <v>17900</v>
      </c>
      <c r="IK106">
        <v>21500</v>
      </c>
      <c r="IL106" t="s">
        <v>403</v>
      </c>
      <c r="IM106" t="s">
        <v>403</v>
      </c>
      <c r="IN106" t="s">
        <v>403</v>
      </c>
      <c r="IO106" t="s">
        <v>403</v>
      </c>
      <c r="IP106" t="s">
        <v>403</v>
      </c>
      <c r="IQ106" t="s">
        <v>403</v>
      </c>
      <c r="IR106" t="s">
        <v>403</v>
      </c>
      <c r="IS106" t="s">
        <v>403</v>
      </c>
      <c r="IT106">
        <v>10395</v>
      </c>
      <c r="IU106">
        <v>14700</v>
      </c>
      <c r="IV106">
        <v>21500</v>
      </c>
      <c r="IW106">
        <v>24900</v>
      </c>
      <c r="IX106" t="s">
        <v>403</v>
      </c>
      <c r="IY106" t="s">
        <v>403</v>
      </c>
      <c r="IZ106" t="s">
        <v>403</v>
      </c>
      <c r="JA106" t="s">
        <v>403</v>
      </c>
      <c r="JB106" t="s">
        <v>403</v>
      </c>
      <c r="JC106" t="s">
        <v>403</v>
      </c>
      <c r="JD106" t="s">
        <v>403</v>
      </c>
      <c r="JE106" t="s">
        <v>403</v>
      </c>
      <c r="JF106">
        <v>8990</v>
      </c>
      <c r="JG106">
        <v>15500</v>
      </c>
      <c r="JH106">
        <v>23200</v>
      </c>
      <c r="JI106">
        <v>28900</v>
      </c>
      <c r="JJ106" t="s">
        <v>403</v>
      </c>
      <c r="JK106" t="s">
        <v>403</v>
      </c>
      <c r="JL106" t="s">
        <v>403</v>
      </c>
      <c r="JM106" t="s">
        <v>403</v>
      </c>
      <c r="JN106" t="s">
        <v>403</v>
      </c>
      <c r="JO106" t="s">
        <v>403</v>
      </c>
      <c r="JP106" t="s">
        <v>403</v>
      </c>
      <c r="JQ106" t="s">
        <v>403</v>
      </c>
      <c r="JR106">
        <v>5195</v>
      </c>
      <c r="JS106">
        <v>15500</v>
      </c>
      <c r="JT106">
        <v>25600</v>
      </c>
      <c r="JU106">
        <v>34000</v>
      </c>
      <c r="JV106" t="s">
        <v>403</v>
      </c>
      <c r="JW106" t="s">
        <v>403</v>
      </c>
      <c r="JX106" t="s">
        <v>403</v>
      </c>
      <c r="JY106" t="s">
        <v>403</v>
      </c>
      <c r="JZ106" t="s">
        <v>403</v>
      </c>
      <c r="KA106" t="s">
        <v>403</v>
      </c>
      <c r="KB106" t="s">
        <v>403</v>
      </c>
      <c r="KC106" t="s">
        <v>403</v>
      </c>
      <c r="KD106">
        <v>1450</v>
      </c>
      <c r="KE106">
        <v>14800</v>
      </c>
      <c r="KF106">
        <v>20800</v>
      </c>
      <c r="KG106">
        <v>22600</v>
      </c>
      <c r="KH106" t="s">
        <v>403</v>
      </c>
      <c r="KI106" t="s">
        <v>403</v>
      </c>
      <c r="KJ106" t="s">
        <v>403</v>
      </c>
      <c r="KK106" t="s">
        <v>403</v>
      </c>
      <c r="KL106" t="s">
        <v>403</v>
      </c>
      <c r="KM106" t="s">
        <v>403</v>
      </c>
      <c r="KN106" t="s">
        <v>403</v>
      </c>
      <c r="KO106" t="s">
        <v>403</v>
      </c>
      <c r="KP106">
        <v>1570</v>
      </c>
      <c r="KQ106">
        <v>17100</v>
      </c>
      <c r="KR106">
        <v>23200</v>
      </c>
      <c r="KS106">
        <v>26900</v>
      </c>
      <c r="KT106" t="s">
        <v>403</v>
      </c>
      <c r="KU106" t="s">
        <v>403</v>
      </c>
      <c r="KV106" t="s">
        <v>403</v>
      </c>
      <c r="KW106" t="s">
        <v>403</v>
      </c>
      <c r="KX106" t="s">
        <v>403</v>
      </c>
      <c r="KY106" t="s">
        <v>403</v>
      </c>
      <c r="KZ106" t="s">
        <v>403</v>
      </c>
      <c r="LA106" t="s">
        <v>403</v>
      </c>
      <c r="LB106">
        <v>1325</v>
      </c>
      <c r="LC106">
        <v>19800</v>
      </c>
      <c r="LD106">
        <v>26600</v>
      </c>
      <c r="LE106">
        <v>31400</v>
      </c>
      <c r="LF106" t="s">
        <v>403</v>
      </c>
      <c r="LG106" t="s">
        <v>403</v>
      </c>
      <c r="LH106" t="s">
        <v>403</v>
      </c>
      <c r="LI106" t="s">
        <v>403</v>
      </c>
      <c r="LJ106" t="s">
        <v>403</v>
      </c>
      <c r="LK106" t="s">
        <v>403</v>
      </c>
      <c r="LL106" t="s">
        <v>403</v>
      </c>
      <c r="LM106" t="s">
        <v>403</v>
      </c>
      <c r="LN106">
        <v>1105</v>
      </c>
      <c r="LO106">
        <v>23800</v>
      </c>
      <c r="LP106">
        <v>33300</v>
      </c>
      <c r="LQ106">
        <v>40100</v>
      </c>
      <c r="LR106" t="s">
        <v>403</v>
      </c>
      <c r="LS106" t="s">
        <v>403</v>
      </c>
      <c r="LT106" t="s">
        <v>403</v>
      </c>
      <c r="LU106" t="s">
        <v>403</v>
      </c>
      <c r="LV106" t="s">
        <v>403</v>
      </c>
      <c r="LW106" t="s">
        <v>403</v>
      </c>
      <c r="LX106" t="s">
        <v>403</v>
      </c>
      <c r="LY106" t="s">
        <v>403</v>
      </c>
      <c r="LZ106">
        <v>11520</v>
      </c>
      <c r="MA106">
        <v>12700</v>
      </c>
      <c r="MB106">
        <v>18500</v>
      </c>
      <c r="MC106">
        <v>21300</v>
      </c>
      <c r="MD106" t="s">
        <v>403</v>
      </c>
      <c r="ME106" t="s">
        <v>403</v>
      </c>
      <c r="MF106" t="s">
        <v>403</v>
      </c>
      <c r="MG106" t="s">
        <v>403</v>
      </c>
      <c r="MH106" t="s">
        <v>403</v>
      </c>
      <c r="MI106" t="s">
        <v>403</v>
      </c>
      <c r="MJ106" t="s">
        <v>403</v>
      </c>
      <c r="MK106" t="s">
        <v>403</v>
      </c>
      <c r="ML106">
        <v>11520</v>
      </c>
      <c r="MM106">
        <v>12700</v>
      </c>
      <c r="MN106">
        <v>18500</v>
      </c>
      <c r="MO106">
        <v>21300</v>
      </c>
      <c r="MP106" t="s">
        <v>403</v>
      </c>
      <c r="MQ106" t="s">
        <v>403</v>
      </c>
      <c r="MR106" t="s">
        <v>403</v>
      </c>
      <c r="MS106" t="s">
        <v>403</v>
      </c>
      <c r="MT106" t="s">
        <v>403</v>
      </c>
      <c r="MU106" t="s">
        <v>403</v>
      </c>
      <c r="MV106" t="s">
        <v>403</v>
      </c>
      <c r="MW106" t="s">
        <v>403</v>
      </c>
      <c r="MX106">
        <v>10960</v>
      </c>
      <c r="MY106">
        <v>14900</v>
      </c>
      <c r="MZ106">
        <v>21300</v>
      </c>
      <c r="NA106">
        <v>24800</v>
      </c>
      <c r="NB106" t="s">
        <v>403</v>
      </c>
      <c r="NC106" t="s">
        <v>403</v>
      </c>
      <c r="ND106" t="s">
        <v>403</v>
      </c>
      <c r="NE106" t="s">
        <v>403</v>
      </c>
      <c r="NF106" t="s">
        <v>403</v>
      </c>
      <c r="NG106" t="s">
        <v>403</v>
      </c>
      <c r="NH106" t="s">
        <v>403</v>
      </c>
      <c r="NI106" t="s">
        <v>403</v>
      </c>
      <c r="NJ106">
        <v>9630</v>
      </c>
      <c r="NK106">
        <v>16300</v>
      </c>
      <c r="NL106">
        <v>24500</v>
      </c>
      <c r="NM106">
        <v>29200</v>
      </c>
      <c r="NN106" t="s">
        <v>403</v>
      </c>
      <c r="NO106" t="s">
        <v>403</v>
      </c>
      <c r="NP106" t="s">
        <v>403</v>
      </c>
      <c r="NQ106" t="s">
        <v>403</v>
      </c>
      <c r="NR106" t="s">
        <v>403</v>
      </c>
      <c r="NS106" t="s">
        <v>403</v>
      </c>
      <c r="NT106" t="s">
        <v>403</v>
      </c>
      <c r="NU106" t="s">
        <v>403</v>
      </c>
      <c r="NV106">
        <v>5440</v>
      </c>
      <c r="NW106">
        <v>17100</v>
      </c>
      <c r="NX106">
        <v>28300</v>
      </c>
      <c r="NY106">
        <v>35300</v>
      </c>
      <c r="NZ106" t="s">
        <v>403</v>
      </c>
      <c r="OA106" t="s">
        <v>403</v>
      </c>
      <c r="OB106" t="s">
        <v>403</v>
      </c>
      <c r="OC106" t="s">
        <v>403</v>
      </c>
      <c r="OD106" t="s">
        <v>403</v>
      </c>
      <c r="OE106" t="s">
        <v>403</v>
      </c>
      <c r="OF106" t="s">
        <v>403</v>
      </c>
      <c r="OG106" t="s">
        <v>403</v>
      </c>
      <c r="OH106">
        <v>10105</v>
      </c>
      <c r="OI106">
        <v>12600</v>
      </c>
      <c r="OJ106">
        <v>18300</v>
      </c>
      <c r="OK106">
        <v>21300</v>
      </c>
      <c r="OL106" t="s">
        <v>403</v>
      </c>
      <c r="OM106" t="s">
        <v>403</v>
      </c>
      <c r="ON106" t="s">
        <v>403</v>
      </c>
      <c r="OO106" t="s">
        <v>403</v>
      </c>
      <c r="OP106" t="s">
        <v>403</v>
      </c>
      <c r="OQ106" t="s">
        <v>403</v>
      </c>
      <c r="OR106" t="s">
        <v>403</v>
      </c>
      <c r="OS106" t="s">
        <v>403</v>
      </c>
      <c r="OT106">
        <v>9615</v>
      </c>
      <c r="OU106">
        <v>14700</v>
      </c>
      <c r="OV106">
        <v>21300</v>
      </c>
      <c r="OW106">
        <v>24700</v>
      </c>
      <c r="OX106" t="s">
        <v>403</v>
      </c>
      <c r="OY106" t="s">
        <v>403</v>
      </c>
      <c r="OZ106" t="s">
        <v>403</v>
      </c>
      <c r="PA106" t="s">
        <v>403</v>
      </c>
      <c r="PB106" t="s">
        <v>403</v>
      </c>
      <c r="PC106" t="s">
        <v>403</v>
      </c>
      <c r="PD106" t="s">
        <v>403</v>
      </c>
      <c r="PE106" t="s">
        <v>403</v>
      </c>
      <c r="PF106">
        <v>8405</v>
      </c>
      <c r="PG106">
        <v>15700</v>
      </c>
      <c r="PH106">
        <v>23900</v>
      </c>
      <c r="PI106">
        <v>28800</v>
      </c>
      <c r="PJ106" t="s">
        <v>403</v>
      </c>
      <c r="PK106" t="s">
        <v>403</v>
      </c>
      <c r="PL106" t="s">
        <v>403</v>
      </c>
      <c r="PM106" t="s">
        <v>403</v>
      </c>
      <c r="PN106" t="s">
        <v>403</v>
      </c>
      <c r="PO106" t="s">
        <v>403</v>
      </c>
      <c r="PP106" t="s">
        <v>403</v>
      </c>
      <c r="PQ106" t="s">
        <v>403</v>
      </c>
      <c r="PR106">
        <v>4460</v>
      </c>
      <c r="PS106">
        <v>15900</v>
      </c>
      <c r="PT106">
        <v>26400</v>
      </c>
      <c r="PU106">
        <v>34400</v>
      </c>
      <c r="PV106" t="s">
        <v>403</v>
      </c>
      <c r="PW106" t="s">
        <v>403</v>
      </c>
      <c r="PX106" t="s">
        <v>403</v>
      </c>
      <c r="PY106" t="s">
        <v>403</v>
      </c>
      <c r="PZ106" t="s">
        <v>403</v>
      </c>
      <c r="QA106" t="s">
        <v>403</v>
      </c>
      <c r="QB106" t="s">
        <v>403</v>
      </c>
      <c r="QC106" t="s">
        <v>403</v>
      </c>
      <c r="QD106">
        <v>1415</v>
      </c>
      <c r="QE106">
        <v>13300</v>
      </c>
      <c r="QF106">
        <v>19800</v>
      </c>
      <c r="QG106">
        <v>22300</v>
      </c>
      <c r="QH106" t="s">
        <v>403</v>
      </c>
      <c r="QI106" t="s">
        <v>403</v>
      </c>
      <c r="QJ106" t="s">
        <v>403</v>
      </c>
      <c r="QK106" t="s">
        <v>403</v>
      </c>
      <c r="QL106" t="s">
        <v>403</v>
      </c>
      <c r="QM106" t="s">
        <v>403</v>
      </c>
      <c r="QN106" t="s">
        <v>403</v>
      </c>
      <c r="QO106" t="s">
        <v>403</v>
      </c>
      <c r="QP106">
        <v>1345</v>
      </c>
      <c r="QQ106">
        <v>17200</v>
      </c>
      <c r="QR106">
        <v>23100</v>
      </c>
      <c r="QS106">
        <v>26700</v>
      </c>
      <c r="QT106" t="s">
        <v>403</v>
      </c>
      <c r="QU106" t="s">
        <v>403</v>
      </c>
      <c r="QV106" t="s">
        <v>403</v>
      </c>
      <c r="QW106" t="s">
        <v>403</v>
      </c>
      <c r="QX106" t="s">
        <v>403</v>
      </c>
      <c r="QY106" t="s">
        <v>403</v>
      </c>
      <c r="QZ106" t="s">
        <v>403</v>
      </c>
      <c r="RA106" t="s">
        <v>403</v>
      </c>
      <c r="RB106">
        <v>1365</v>
      </c>
      <c r="RC106">
        <v>19800</v>
      </c>
      <c r="RD106">
        <v>26400</v>
      </c>
      <c r="RE106">
        <v>31700</v>
      </c>
      <c r="RF106" t="s">
        <v>403</v>
      </c>
      <c r="RG106" t="s">
        <v>403</v>
      </c>
      <c r="RH106" t="s">
        <v>403</v>
      </c>
      <c r="RI106" t="s">
        <v>403</v>
      </c>
      <c r="RJ106" t="s">
        <v>403</v>
      </c>
      <c r="RK106" t="s">
        <v>403</v>
      </c>
      <c r="RL106" t="s">
        <v>403</v>
      </c>
      <c r="RM106" t="s">
        <v>403</v>
      </c>
      <c r="RN106">
        <v>980</v>
      </c>
      <c r="RO106">
        <v>25100</v>
      </c>
      <c r="RP106">
        <v>33400</v>
      </c>
      <c r="RQ106">
        <v>39100</v>
      </c>
    </row>
    <row r="107" spans="2:485" x14ac:dyDescent="0.45">
      <c r="B107"/>
      <c r="E107" t="s">
        <v>3860</v>
      </c>
      <c r="F107" t="s">
        <v>3861</v>
      </c>
      <c r="G107" t="s">
        <v>3862</v>
      </c>
      <c r="H107" t="s">
        <v>3863</v>
      </c>
      <c r="I107" t="s">
        <v>3864</v>
      </c>
      <c r="J107" t="s">
        <v>3865</v>
      </c>
      <c r="K107" t="s">
        <v>3866</v>
      </c>
      <c r="L107" t="s">
        <v>3867</v>
      </c>
      <c r="M107" t="s">
        <v>3868</v>
      </c>
      <c r="N107" t="s">
        <v>3869</v>
      </c>
      <c r="O107" t="s">
        <v>3870</v>
      </c>
      <c r="P107" t="s">
        <v>3871</v>
      </c>
      <c r="Q107" t="s">
        <v>3872</v>
      </c>
      <c r="R107" t="s">
        <v>3873</v>
      </c>
      <c r="S107" t="s">
        <v>3874</v>
      </c>
      <c r="T107" t="s">
        <v>3875</v>
      </c>
      <c r="U107" t="s">
        <v>3876</v>
      </c>
      <c r="V107" t="s">
        <v>3877</v>
      </c>
      <c r="W107" t="s">
        <v>3878</v>
      </c>
      <c r="X107" t="s">
        <v>3879</v>
      </c>
      <c r="Y107" t="s">
        <v>3880</v>
      </c>
      <c r="Z107" t="s">
        <v>3881</v>
      </c>
      <c r="AA107" t="s">
        <v>3882</v>
      </c>
      <c r="AB107" t="s">
        <v>3883</v>
      </c>
      <c r="AC107" t="s">
        <v>3884</v>
      </c>
      <c r="AD107" t="s">
        <v>3885</v>
      </c>
      <c r="AE107" t="s">
        <v>3886</v>
      </c>
      <c r="AF107" t="s">
        <v>3887</v>
      </c>
      <c r="AG107" t="s">
        <v>3888</v>
      </c>
      <c r="AH107" t="s">
        <v>3889</v>
      </c>
      <c r="AI107" t="s">
        <v>3890</v>
      </c>
      <c r="AJ107" t="s">
        <v>3891</v>
      </c>
      <c r="AK107" t="s">
        <v>3892</v>
      </c>
      <c r="AL107" t="s">
        <v>3893</v>
      </c>
      <c r="AM107" t="s">
        <v>3894</v>
      </c>
      <c r="AN107" t="s">
        <v>3871</v>
      </c>
      <c r="AO107" t="s">
        <v>3895</v>
      </c>
      <c r="AP107">
        <v>185</v>
      </c>
      <c r="AQ107">
        <v>34.299999999999997</v>
      </c>
      <c r="AR107">
        <v>120</v>
      </c>
      <c r="AS107">
        <v>17.7</v>
      </c>
      <c r="AT107">
        <v>2.7</v>
      </c>
      <c r="AU107">
        <v>19.3</v>
      </c>
      <c r="AV107">
        <v>23.1</v>
      </c>
      <c r="AW107">
        <v>45.3</v>
      </c>
      <c r="AX107">
        <v>35</v>
      </c>
      <c r="AY107">
        <v>15700</v>
      </c>
      <c r="AZ107">
        <v>21300</v>
      </c>
      <c r="BA107">
        <v>21700</v>
      </c>
      <c r="BB107">
        <v>240</v>
      </c>
      <c r="BC107">
        <v>34.799999999999997</v>
      </c>
      <c r="BD107">
        <v>155</v>
      </c>
      <c r="BE107">
        <v>41.9</v>
      </c>
      <c r="BF107">
        <v>2.9</v>
      </c>
      <c r="BG107">
        <v>18</v>
      </c>
      <c r="BH107">
        <v>18.8</v>
      </c>
      <c r="BI107">
        <v>20.399999999999999</v>
      </c>
      <c r="BJ107">
        <v>35</v>
      </c>
      <c r="BK107">
        <v>17300</v>
      </c>
      <c r="BL107">
        <v>21000</v>
      </c>
      <c r="BM107">
        <v>25000</v>
      </c>
      <c r="BN107">
        <v>190</v>
      </c>
      <c r="BO107">
        <v>35.200000000000003</v>
      </c>
      <c r="BP107">
        <v>125</v>
      </c>
      <c r="BQ107">
        <v>32.700000000000003</v>
      </c>
      <c r="BR107">
        <v>4.0999999999999996</v>
      </c>
      <c r="BS107">
        <v>21.2</v>
      </c>
      <c r="BT107">
        <v>22.5</v>
      </c>
      <c r="BU107">
        <v>28</v>
      </c>
      <c r="BV107">
        <v>35</v>
      </c>
      <c r="BW107">
        <v>15600</v>
      </c>
      <c r="BX107">
        <v>20400</v>
      </c>
      <c r="BY107">
        <v>26200</v>
      </c>
      <c r="BZ107">
        <v>230</v>
      </c>
      <c r="CA107">
        <v>46.7</v>
      </c>
      <c r="CB107">
        <v>125</v>
      </c>
      <c r="CC107">
        <v>18.5</v>
      </c>
      <c r="CD107">
        <v>1.2</v>
      </c>
      <c r="CE107">
        <v>30</v>
      </c>
      <c r="CF107">
        <v>33</v>
      </c>
      <c r="CG107">
        <v>33.700000000000003</v>
      </c>
      <c r="CH107">
        <v>60</v>
      </c>
      <c r="CI107">
        <v>24300</v>
      </c>
      <c r="CJ107">
        <v>33200</v>
      </c>
      <c r="CK107">
        <v>40300</v>
      </c>
      <c r="CL107">
        <v>160</v>
      </c>
      <c r="CM107">
        <v>33</v>
      </c>
      <c r="CN107">
        <v>105</v>
      </c>
      <c r="CO107">
        <v>17.899999999999999</v>
      </c>
      <c r="CP107">
        <v>3.1</v>
      </c>
      <c r="CQ107">
        <v>20.7</v>
      </c>
      <c r="CR107">
        <v>25.1</v>
      </c>
      <c r="CS107">
        <v>45.9</v>
      </c>
      <c r="CT107">
        <v>30</v>
      </c>
      <c r="CU107">
        <v>15500</v>
      </c>
      <c r="CV107">
        <v>21300</v>
      </c>
      <c r="CW107">
        <v>21700</v>
      </c>
      <c r="CX107">
        <v>200</v>
      </c>
      <c r="CY107">
        <v>36.299999999999997</v>
      </c>
      <c r="CZ107">
        <v>125</v>
      </c>
      <c r="DA107">
        <v>38</v>
      </c>
      <c r="DB107">
        <v>3.2</v>
      </c>
      <c r="DC107">
        <v>19.899999999999999</v>
      </c>
      <c r="DD107">
        <v>20.399999999999999</v>
      </c>
      <c r="DE107">
        <v>22.4</v>
      </c>
      <c r="DF107">
        <v>35</v>
      </c>
      <c r="DG107">
        <v>16000</v>
      </c>
      <c r="DH107">
        <v>21100</v>
      </c>
      <c r="DI107">
        <v>25000</v>
      </c>
      <c r="DJ107">
        <v>160</v>
      </c>
      <c r="DK107">
        <v>34</v>
      </c>
      <c r="DL107">
        <v>105</v>
      </c>
      <c r="DM107">
        <v>32</v>
      </c>
      <c r="DN107">
        <v>4.8</v>
      </c>
      <c r="DO107">
        <v>22.4</v>
      </c>
      <c r="DP107">
        <v>23.9</v>
      </c>
      <c r="DQ107">
        <v>29.2</v>
      </c>
      <c r="DR107">
        <v>35</v>
      </c>
      <c r="DS107">
        <v>15600</v>
      </c>
      <c r="DT107">
        <v>20700</v>
      </c>
      <c r="DU107">
        <v>27600</v>
      </c>
      <c r="DV107">
        <v>170</v>
      </c>
      <c r="DW107">
        <v>43.6</v>
      </c>
      <c r="DX107">
        <v>95</v>
      </c>
      <c r="DY107">
        <v>19.3</v>
      </c>
      <c r="DZ107">
        <v>1.3</v>
      </c>
      <c r="EA107">
        <v>30.9</v>
      </c>
      <c r="EB107">
        <v>35</v>
      </c>
      <c r="EC107">
        <v>35.799999999999997</v>
      </c>
      <c r="ED107">
        <v>50</v>
      </c>
      <c r="EE107">
        <v>24300</v>
      </c>
      <c r="EF107">
        <v>33200</v>
      </c>
      <c r="EG107">
        <v>41600</v>
      </c>
      <c r="EH107">
        <v>25</v>
      </c>
      <c r="EI107">
        <v>42.9</v>
      </c>
      <c r="EJ107">
        <v>15</v>
      </c>
      <c r="EK107">
        <v>16.3</v>
      </c>
      <c r="EL107">
        <v>0</v>
      </c>
      <c r="EM107">
        <v>10.199999999999999</v>
      </c>
      <c r="EN107">
        <v>10.199999999999999</v>
      </c>
      <c r="EO107">
        <v>40.799999999999997</v>
      </c>
      <c r="EP107" t="s">
        <v>403</v>
      </c>
      <c r="EQ107" t="s">
        <v>403</v>
      </c>
      <c r="ER107" t="s">
        <v>403</v>
      </c>
      <c r="ES107" t="s">
        <v>403</v>
      </c>
      <c r="ET107">
        <v>40</v>
      </c>
      <c r="EU107">
        <v>27.3</v>
      </c>
      <c r="EV107">
        <v>30</v>
      </c>
      <c r="EW107">
        <v>60.6</v>
      </c>
      <c r="EX107">
        <v>1.2</v>
      </c>
      <c r="EY107">
        <v>8.5</v>
      </c>
      <c r="EZ107">
        <v>10.9</v>
      </c>
      <c r="FA107">
        <v>10.9</v>
      </c>
      <c r="FB107" t="s">
        <v>403</v>
      </c>
      <c r="FC107" t="s">
        <v>403</v>
      </c>
      <c r="FD107" t="s">
        <v>403</v>
      </c>
      <c r="FE107" t="s">
        <v>403</v>
      </c>
      <c r="FF107">
        <v>30</v>
      </c>
      <c r="FG107">
        <v>42</v>
      </c>
      <c r="FH107">
        <v>15</v>
      </c>
      <c r="FI107">
        <v>36.200000000000003</v>
      </c>
      <c r="FJ107">
        <v>0</v>
      </c>
      <c r="FK107">
        <v>15.1</v>
      </c>
      <c r="FL107">
        <v>15.1</v>
      </c>
      <c r="FM107">
        <v>21.8</v>
      </c>
      <c r="FN107" t="s">
        <v>403</v>
      </c>
      <c r="FO107" t="s">
        <v>403</v>
      </c>
      <c r="FP107" t="s">
        <v>403</v>
      </c>
      <c r="FQ107" t="s">
        <v>403</v>
      </c>
      <c r="FR107">
        <v>60</v>
      </c>
      <c r="FS107">
        <v>55.3</v>
      </c>
      <c r="FT107">
        <v>30</v>
      </c>
      <c r="FU107">
        <v>16.3</v>
      </c>
      <c r="FV107">
        <v>0.8</v>
      </c>
      <c r="FW107">
        <v>27.6</v>
      </c>
      <c r="FX107">
        <v>27.6</v>
      </c>
      <c r="FY107">
        <v>27.6</v>
      </c>
      <c r="FZ107">
        <v>15</v>
      </c>
      <c r="GA107">
        <v>25000</v>
      </c>
      <c r="GB107">
        <v>32900</v>
      </c>
      <c r="GC107">
        <v>39100</v>
      </c>
      <c r="GD107">
        <v>335</v>
      </c>
      <c r="GE107">
        <v>33.4</v>
      </c>
      <c r="GF107">
        <v>225</v>
      </c>
      <c r="GG107">
        <v>34.200000000000003</v>
      </c>
      <c r="GH107">
        <v>3.7</v>
      </c>
      <c r="GI107">
        <v>17.3</v>
      </c>
      <c r="GJ107">
        <v>19.7</v>
      </c>
      <c r="GK107">
        <v>28.8</v>
      </c>
      <c r="GL107">
        <v>45</v>
      </c>
      <c r="GM107">
        <v>11800</v>
      </c>
      <c r="GN107">
        <v>15800</v>
      </c>
      <c r="GO107">
        <v>20500</v>
      </c>
      <c r="GP107">
        <v>175</v>
      </c>
      <c r="GQ107">
        <v>41.5</v>
      </c>
      <c r="GR107">
        <v>100</v>
      </c>
      <c r="GS107">
        <v>31.5</v>
      </c>
      <c r="GT107">
        <v>2.2999999999999998</v>
      </c>
      <c r="GU107">
        <v>18.899999999999999</v>
      </c>
      <c r="GV107">
        <v>22</v>
      </c>
      <c r="GW107">
        <v>24.8</v>
      </c>
      <c r="GX107">
        <v>30</v>
      </c>
      <c r="GY107">
        <v>14100</v>
      </c>
      <c r="GZ107">
        <v>18500</v>
      </c>
      <c r="HA107">
        <v>25100</v>
      </c>
      <c r="HB107">
        <v>150</v>
      </c>
      <c r="HC107">
        <v>36.9</v>
      </c>
      <c r="HD107">
        <v>95</v>
      </c>
      <c r="HE107">
        <v>32.5</v>
      </c>
      <c r="HF107">
        <v>2.9</v>
      </c>
      <c r="HG107">
        <v>24.5</v>
      </c>
      <c r="HH107">
        <v>26.4</v>
      </c>
      <c r="HI107">
        <v>27.7</v>
      </c>
      <c r="HJ107">
        <v>35</v>
      </c>
      <c r="HK107">
        <v>14800</v>
      </c>
      <c r="HL107">
        <v>24300</v>
      </c>
      <c r="HM107">
        <v>29400</v>
      </c>
      <c r="HN107">
        <v>205</v>
      </c>
      <c r="HO107">
        <v>50.9</v>
      </c>
      <c r="HP107">
        <v>100</v>
      </c>
      <c r="HQ107">
        <v>14.5</v>
      </c>
      <c r="HR107">
        <v>1.6</v>
      </c>
      <c r="HS107">
        <v>29</v>
      </c>
      <c r="HT107">
        <v>32</v>
      </c>
      <c r="HU107">
        <v>33</v>
      </c>
      <c r="HV107">
        <v>55</v>
      </c>
      <c r="HW107">
        <v>14200</v>
      </c>
      <c r="HX107">
        <v>29700</v>
      </c>
      <c r="HY107">
        <v>36800</v>
      </c>
      <c r="HZ107">
        <v>275</v>
      </c>
      <c r="IA107">
        <v>34.799999999999997</v>
      </c>
      <c r="IB107">
        <v>180</v>
      </c>
      <c r="IC107">
        <v>32.799999999999997</v>
      </c>
      <c r="ID107">
        <v>2.2999999999999998</v>
      </c>
      <c r="IE107">
        <v>17.7</v>
      </c>
      <c r="IF107">
        <v>20.6</v>
      </c>
      <c r="IG107">
        <v>30.2</v>
      </c>
      <c r="IH107">
        <v>40</v>
      </c>
      <c r="II107">
        <v>10500</v>
      </c>
      <c r="IJ107">
        <v>14600</v>
      </c>
      <c r="IK107">
        <v>19700</v>
      </c>
      <c r="IL107">
        <v>145</v>
      </c>
      <c r="IM107">
        <v>44.6</v>
      </c>
      <c r="IN107">
        <v>80</v>
      </c>
      <c r="IO107">
        <v>27.5</v>
      </c>
      <c r="IP107">
        <v>2.1</v>
      </c>
      <c r="IQ107">
        <v>20.5</v>
      </c>
      <c r="IR107">
        <v>23.2</v>
      </c>
      <c r="IS107">
        <v>25.9</v>
      </c>
      <c r="IT107">
        <v>25</v>
      </c>
      <c r="IU107">
        <v>15400</v>
      </c>
      <c r="IV107">
        <v>18600</v>
      </c>
      <c r="IW107">
        <v>25100</v>
      </c>
      <c r="IX107">
        <v>120</v>
      </c>
      <c r="IY107">
        <v>34.799999999999997</v>
      </c>
      <c r="IZ107">
        <v>80</v>
      </c>
      <c r="JA107">
        <v>32.4</v>
      </c>
      <c r="JB107">
        <v>3.5</v>
      </c>
      <c r="JC107">
        <v>25.7</v>
      </c>
      <c r="JD107">
        <v>28</v>
      </c>
      <c r="JE107">
        <v>29.3</v>
      </c>
      <c r="JF107">
        <v>30</v>
      </c>
      <c r="JG107">
        <v>15500</v>
      </c>
      <c r="JH107">
        <v>24300</v>
      </c>
      <c r="JI107">
        <v>29400</v>
      </c>
      <c r="JJ107">
        <v>130</v>
      </c>
      <c r="JK107">
        <v>46.9</v>
      </c>
      <c r="JL107">
        <v>70</v>
      </c>
      <c r="JM107">
        <v>17.100000000000001</v>
      </c>
      <c r="JN107">
        <v>2.6</v>
      </c>
      <c r="JO107">
        <v>29.6</v>
      </c>
      <c r="JP107">
        <v>31.9</v>
      </c>
      <c r="JQ107">
        <v>33.5</v>
      </c>
      <c r="JR107">
        <v>35</v>
      </c>
      <c r="JS107">
        <v>10800</v>
      </c>
      <c r="JT107">
        <v>25700</v>
      </c>
      <c r="JU107">
        <v>34100</v>
      </c>
      <c r="JV107">
        <v>60</v>
      </c>
      <c r="JW107">
        <v>27.3</v>
      </c>
      <c r="JX107">
        <v>45</v>
      </c>
      <c r="JY107">
        <v>40.5</v>
      </c>
      <c r="JZ107">
        <v>9.9</v>
      </c>
      <c r="KA107">
        <v>15.7</v>
      </c>
      <c r="KB107">
        <v>15.7</v>
      </c>
      <c r="KC107">
        <v>22.3</v>
      </c>
      <c r="KD107" t="s">
        <v>403</v>
      </c>
      <c r="KE107" t="s">
        <v>403</v>
      </c>
      <c r="KF107" t="s">
        <v>403</v>
      </c>
      <c r="KG107" t="s">
        <v>403</v>
      </c>
      <c r="KH107">
        <v>30</v>
      </c>
      <c r="KI107">
        <v>27</v>
      </c>
      <c r="KJ107">
        <v>20</v>
      </c>
      <c r="KK107">
        <v>50.1</v>
      </c>
      <c r="KL107">
        <v>3.3</v>
      </c>
      <c r="KM107">
        <v>11.4</v>
      </c>
      <c r="KN107">
        <v>16.3</v>
      </c>
      <c r="KO107">
        <v>19.600000000000001</v>
      </c>
      <c r="KP107" t="s">
        <v>403</v>
      </c>
      <c r="KQ107" t="s">
        <v>403</v>
      </c>
      <c r="KR107" t="s">
        <v>403</v>
      </c>
      <c r="KS107" t="s">
        <v>403</v>
      </c>
      <c r="KT107">
        <v>25</v>
      </c>
      <c r="KU107">
        <v>46.5</v>
      </c>
      <c r="KV107">
        <v>15</v>
      </c>
      <c r="KW107">
        <v>33</v>
      </c>
      <c r="KX107">
        <v>0</v>
      </c>
      <c r="KY107">
        <v>18.600000000000001</v>
      </c>
      <c r="KZ107">
        <v>18.600000000000001</v>
      </c>
      <c r="LA107">
        <v>20.5</v>
      </c>
      <c r="LB107" t="s">
        <v>403</v>
      </c>
      <c r="LC107" t="s">
        <v>403</v>
      </c>
      <c r="LD107" t="s">
        <v>403</v>
      </c>
      <c r="LE107" t="s">
        <v>403</v>
      </c>
      <c r="LF107">
        <v>75</v>
      </c>
      <c r="LG107">
        <v>57.8</v>
      </c>
      <c r="LH107">
        <v>30</v>
      </c>
      <c r="LI107">
        <v>10.1</v>
      </c>
      <c r="LJ107">
        <v>0</v>
      </c>
      <c r="LK107">
        <v>28.1</v>
      </c>
      <c r="LL107">
        <v>32.1</v>
      </c>
      <c r="LM107">
        <v>32.1</v>
      </c>
      <c r="LN107">
        <v>20</v>
      </c>
      <c r="LO107">
        <v>27300</v>
      </c>
      <c r="LP107">
        <v>36100</v>
      </c>
      <c r="LQ107">
        <v>38800</v>
      </c>
      <c r="LR107">
        <v>240</v>
      </c>
      <c r="LS107">
        <v>29.9</v>
      </c>
      <c r="LT107">
        <v>170</v>
      </c>
      <c r="LU107">
        <v>39.200000000000003</v>
      </c>
      <c r="LV107">
        <v>3.1</v>
      </c>
      <c r="LW107">
        <v>15.7</v>
      </c>
      <c r="LX107">
        <v>20.7</v>
      </c>
      <c r="LY107">
        <v>27.8</v>
      </c>
      <c r="LZ107">
        <v>30</v>
      </c>
      <c r="MA107">
        <v>12700</v>
      </c>
      <c r="MB107">
        <v>17100</v>
      </c>
      <c r="MC107">
        <v>21300</v>
      </c>
      <c r="MD107">
        <v>240</v>
      </c>
      <c r="ME107">
        <v>29.9</v>
      </c>
      <c r="MF107">
        <v>170</v>
      </c>
      <c r="MG107">
        <v>39.200000000000003</v>
      </c>
      <c r="MH107">
        <v>3.1</v>
      </c>
      <c r="MI107">
        <v>15.7</v>
      </c>
      <c r="MJ107">
        <v>20.7</v>
      </c>
      <c r="MK107">
        <v>27.8</v>
      </c>
      <c r="ML107">
        <v>30</v>
      </c>
      <c r="MM107">
        <v>12700</v>
      </c>
      <c r="MN107">
        <v>17100</v>
      </c>
      <c r="MO107">
        <v>21300</v>
      </c>
      <c r="MP107">
        <v>190</v>
      </c>
      <c r="MQ107">
        <v>36</v>
      </c>
      <c r="MR107">
        <v>120</v>
      </c>
      <c r="MS107">
        <v>31.7</v>
      </c>
      <c r="MT107">
        <v>2.2000000000000002</v>
      </c>
      <c r="MU107">
        <v>20.3</v>
      </c>
      <c r="MV107">
        <v>25.3</v>
      </c>
      <c r="MW107">
        <v>30.1</v>
      </c>
      <c r="MX107">
        <v>35</v>
      </c>
      <c r="MY107">
        <v>14300</v>
      </c>
      <c r="MZ107">
        <v>21300</v>
      </c>
      <c r="NA107">
        <v>24800</v>
      </c>
      <c r="NB107">
        <v>205</v>
      </c>
      <c r="NC107">
        <v>41.2</v>
      </c>
      <c r="ND107">
        <v>120</v>
      </c>
      <c r="NE107">
        <v>26.4</v>
      </c>
      <c r="NF107">
        <v>1.8</v>
      </c>
      <c r="NG107">
        <v>26.7</v>
      </c>
      <c r="NH107">
        <v>29.6</v>
      </c>
      <c r="NI107">
        <v>30.5</v>
      </c>
      <c r="NJ107">
        <v>55</v>
      </c>
      <c r="NK107">
        <v>14900</v>
      </c>
      <c r="NL107">
        <v>23400</v>
      </c>
      <c r="NM107">
        <v>29600</v>
      </c>
      <c r="NN107">
        <v>170</v>
      </c>
      <c r="NO107">
        <v>66.3</v>
      </c>
      <c r="NP107">
        <v>55</v>
      </c>
      <c r="NQ107">
        <v>12.7</v>
      </c>
      <c r="NR107">
        <v>2.2000000000000002</v>
      </c>
      <c r="NS107">
        <v>13.3</v>
      </c>
      <c r="NT107">
        <v>18.2</v>
      </c>
      <c r="NU107">
        <v>18.8</v>
      </c>
      <c r="NV107">
        <v>20</v>
      </c>
      <c r="NW107">
        <v>16800</v>
      </c>
      <c r="NX107">
        <v>31100</v>
      </c>
      <c r="NY107">
        <v>33400</v>
      </c>
      <c r="NZ107">
        <v>200</v>
      </c>
      <c r="OA107">
        <v>30.9</v>
      </c>
      <c r="OB107">
        <v>140</v>
      </c>
      <c r="OC107">
        <v>34.799999999999997</v>
      </c>
      <c r="OD107">
        <v>2.8</v>
      </c>
      <c r="OE107">
        <v>17.399999999999999</v>
      </c>
      <c r="OF107">
        <v>23.4</v>
      </c>
      <c r="OG107">
        <v>31.6</v>
      </c>
      <c r="OH107">
        <v>30</v>
      </c>
      <c r="OI107">
        <v>14200</v>
      </c>
      <c r="OJ107">
        <v>18200</v>
      </c>
      <c r="OK107">
        <v>21300</v>
      </c>
      <c r="OL107">
        <v>160</v>
      </c>
      <c r="OM107">
        <v>34.299999999999997</v>
      </c>
      <c r="ON107">
        <v>105</v>
      </c>
      <c r="OO107">
        <v>30.6</v>
      </c>
      <c r="OP107">
        <v>2.2999999999999998</v>
      </c>
      <c r="OQ107">
        <v>22.4</v>
      </c>
      <c r="OR107">
        <v>27.2</v>
      </c>
      <c r="OS107">
        <v>32.9</v>
      </c>
      <c r="OT107">
        <v>30</v>
      </c>
      <c r="OU107">
        <v>14300</v>
      </c>
      <c r="OV107">
        <v>21300</v>
      </c>
      <c r="OW107">
        <v>24800</v>
      </c>
      <c r="OX107">
        <v>160</v>
      </c>
      <c r="OY107">
        <v>39.6</v>
      </c>
      <c r="OZ107">
        <v>95</v>
      </c>
      <c r="PA107">
        <v>27.8</v>
      </c>
      <c r="PB107">
        <v>2.2999999999999998</v>
      </c>
      <c r="PC107">
        <v>25.9</v>
      </c>
      <c r="PD107">
        <v>29.3</v>
      </c>
      <c r="PE107">
        <v>30.2</v>
      </c>
      <c r="PF107">
        <v>40</v>
      </c>
      <c r="PG107">
        <v>14100</v>
      </c>
      <c r="PH107">
        <v>19800</v>
      </c>
      <c r="PI107">
        <v>27400</v>
      </c>
      <c r="PJ107">
        <v>125</v>
      </c>
      <c r="PK107">
        <v>60</v>
      </c>
      <c r="PL107">
        <v>50</v>
      </c>
      <c r="PM107">
        <v>14.4</v>
      </c>
      <c r="PN107">
        <v>2.8</v>
      </c>
      <c r="PO107">
        <v>16.3</v>
      </c>
      <c r="PP107">
        <v>22</v>
      </c>
      <c r="PQ107">
        <v>22.8</v>
      </c>
      <c r="PR107">
        <v>20</v>
      </c>
      <c r="PS107">
        <v>16800</v>
      </c>
      <c r="PT107">
        <v>31100</v>
      </c>
      <c r="PU107">
        <v>33400</v>
      </c>
      <c r="PV107">
        <v>40</v>
      </c>
      <c r="PW107">
        <v>24.8</v>
      </c>
      <c r="PX107">
        <v>30</v>
      </c>
      <c r="PY107">
        <v>60.6</v>
      </c>
      <c r="PZ107">
        <v>4.8</v>
      </c>
      <c r="QA107">
        <v>7.3</v>
      </c>
      <c r="QB107">
        <v>7.3</v>
      </c>
      <c r="QC107">
        <v>9.6999999999999993</v>
      </c>
      <c r="QD107" t="s">
        <v>403</v>
      </c>
      <c r="QE107" t="s">
        <v>403</v>
      </c>
      <c r="QF107" t="s">
        <v>403</v>
      </c>
      <c r="QG107" t="s">
        <v>403</v>
      </c>
      <c r="QH107">
        <v>30</v>
      </c>
      <c r="QI107">
        <v>45.3</v>
      </c>
      <c r="QJ107">
        <v>15</v>
      </c>
      <c r="QK107">
        <v>38</v>
      </c>
      <c r="QL107">
        <v>1.7</v>
      </c>
      <c r="QM107">
        <v>9.4</v>
      </c>
      <c r="QN107">
        <v>15</v>
      </c>
      <c r="QO107">
        <v>15</v>
      </c>
      <c r="QP107" t="s">
        <v>403</v>
      </c>
      <c r="QQ107" t="s">
        <v>403</v>
      </c>
      <c r="QR107" t="s">
        <v>403</v>
      </c>
      <c r="QS107" t="s">
        <v>403</v>
      </c>
      <c r="QT107">
        <v>30</v>
      </c>
      <c r="QU107">
        <v>42</v>
      </c>
      <c r="QV107">
        <v>15</v>
      </c>
      <c r="QW107">
        <v>36.200000000000003</v>
      </c>
      <c r="QX107">
        <v>0</v>
      </c>
      <c r="QY107">
        <v>15.1</v>
      </c>
      <c r="QZ107">
        <v>15.1</v>
      </c>
      <c r="RA107">
        <v>21.8</v>
      </c>
      <c r="RB107" t="s">
        <v>403</v>
      </c>
      <c r="RC107" t="s">
        <v>403</v>
      </c>
      <c r="RD107" t="s">
        <v>403</v>
      </c>
      <c r="RE107" t="s">
        <v>403</v>
      </c>
      <c r="RF107">
        <v>45</v>
      </c>
      <c r="RG107">
        <v>84.7</v>
      </c>
      <c r="RH107">
        <v>5</v>
      </c>
      <c r="RI107">
        <v>7.7</v>
      </c>
      <c r="RJ107">
        <v>0.8</v>
      </c>
      <c r="RK107">
        <v>4.5999999999999996</v>
      </c>
      <c r="RL107">
        <v>6.9</v>
      </c>
      <c r="RM107">
        <v>6.9</v>
      </c>
      <c r="RN107" t="s">
        <v>403</v>
      </c>
      <c r="RO107" t="s">
        <v>403</v>
      </c>
      <c r="RP107" t="s">
        <v>403</v>
      </c>
      <c r="RQ107" t="s">
        <v>403</v>
      </c>
    </row>
    <row r="108" spans="2:485" x14ac:dyDescent="0.45">
      <c r="B108"/>
      <c r="E108" t="s">
        <v>3896</v>
      </c>
      <c r="F108" t="s">
        <v>3897</v>
      </c>
      <c r="G108" t="s">
        <v>3898</v>
      </c>
      <c r="H108" t="s">
        <v>3899</v>
      </c>
      <c r="I108" t="s">
        <v>3900</v>
      </c>
      <c r="J108" t="s">
        <v>3901</v>
      </c>
      <c r="K108" t="s">
        <v>3902</v>
      </c>
      <c r="L108" t="s">
        <v>3903</v>
      </c>
      <c r="M108" t="s">
        <v>3904</v>
      </c>
      <c r="N108" t="s">
        <v>3905</v>
      </c>
      <c r="O108" t="s">
        <v>3906</v>
      </c>
      <c r="P108" t="s">
        <v>3907</v>
      </c>
      <c r="Q108" t="s">
        <v>3908</v>
      </c>
      <c r="R108" t="s">
        <v>3909</v>
      </c>
      <c r="S108" t="s">
        <v>3910</v>
      </c>
      <c r="T108" t="s">
        <v>3911</v>
      </c>
      <c r="U108" t="s">
        <v>3912</v>
      </c>
      <c r="V108" t="s">
        <v>3913</v>
      </c>
      <c r="W108" t="s">
        <v>3914</v>
      </c>
      <c r="X108" t="s">
        <v>3915</v>
      </c>
      <c r="Y108" t="s">
        <v>3916</v>
      </c>
      <c r="Z108" t="s">
        <v>3917</v>
      </c>
      <c r="AA108" t="s">
        <v>3918</v>
      </c>
      <c r="AB108" t="s">
        <v>3919</v>
      </c>
      <c r="AC108" t="s">
        <v>3920</v>
      </c>
      <c r="AD108" t="s">
        <v>3921</v>
      </c>
      <c r="AE108" t="s">
        <v>3922</v>
      </c>
      <c r="AF108" t="s">
        <v>3923</v>
      </c>
      <c r="AG108" t="s">
        <v>3924</v>
      </c>
      <c r="AH108" t="s">
        <v>3925</v>
      </c>
      <c r="AI108" t="s">
        <v>3926</v>
      </c>
      <c r="AJ108" t="s">
        <v>3927</v>
      </c>
      <c r="AK108" t="s">
        <v>3928</v>
      </c>
      <c r="AL108" t="s">
        <v>3929</v>
      </c>
      <c r="AM108" t="s">
        <v>3930</v>
      </c>
      <c r="AN108" t="s">
        <v>3907</v>
      </c>
      <c r="AO108" t="s">
        <v>3931</v>
      </c>
      <c r="AP108">
        <v>35</v>
      </c>
      <c r="AQ108">
        <v>8.9</v>
      </c>
      <c r="AR108">
        <v>35</v>
      </c>
      <c r="AS108">
        <v>15.2</v>
      </c>
      <c r="AT108">
        <v>5.4</v>
      </c>
      <c r="AU108">
        <v>27.7</v>
      </c>
      <c r="AV108">
        <v>46.4</v>
      </c>
      <c r="AW108">
        <v>70.599999999999994</v>
      </c>
      <c r="AX108" t="s">
        <v>403</v>
      </c>
      <c r="AY108" t="s">
        <v>403</v>
      </c>
      <c r="AZ108" t="s">
        <v>403</v>
      </c>
      <c r="BA108" t="s">
        <v>403</v>
      </c>
      <c r="BB108">
        <v>45</v>
      </c>
      <c r="BC108">
        <v>26</v>
      </c>
      <c r="BD108">
        <v>35</v>
      </c>
      <c r="BE108">
        <v>20.6</v>
      </c>
      <c r="BF108">
        <v>10.8</v>
      </c>
      <c r="BG108">
        <v>31.8</v>
      </c>
      <c r="BH108">
        <v>38.299999999999997</v>
      </c>
      <c r="BI108">
        <v>42.6</v>
      </c>
      <c r="BJ108">
        <v>15</v>
      </c>
      <c r="BK108">
        <v>18000</v>
      </c>
      <c r="BL108">
        <v>22100</v>
      </c>
      <c r="BM108">
        <v>32500</v>
      </c>
      <c r="BN108">
        <v>40</v>
      </c>
      <c r="BO108">
        <v>45.5</v>
      </c>
      <c r="BP108">
        <v>20</v>
      </c>
      <c r="BQ108">
        <v>29.3</v>
      </c>
      <c r="BR108">
        <v>5.7</v>
      </c>
      <c r="BS108">
        <v>14.6</v>
      </c>
      <c r="BT108">
        <v>17.100000000000001</v>
      </c>
      <c r="BU108">
        <v>19.5</v>
      </c>
      <c r="BV108" t="s">
        <v>403</v>
      </c>
      <c r="BW108" t="s">
        <v>403</v>
      </c>
      <c r="BX108" t="s">
        <v>403</v>
      </c>
      <c r="BY108" t="s">
        <v>403</v>
      </c>
      <c r="BZ108">
        <v>45</v>
      </c>
      <c r="CA108">
        <v>50.7</v>
      </c>
      <c r="CB108">
        <v>25</v>
      </c>
      <c r="CC108">
        <v>23.6</v>
      </c>
      <c r="CD108">
        <v>1.1000000000000001</v>
      </c>
      <c r="CE108">
        <v>22.5</v>
      </c>
      <c r="CF108">
        <v>24.6</v>
      </c>
      <c r="CG108">
        <v>24.6</v>
      </c>
      <c r="CH108" t="s">
        <v>403</v>
      </c>
      <c r="CI108" t="s">
        <v>403</v>
      </c>
      <c r="CJ108" t="s">
        <v>403</v>
      </c>
      <c r="CK108" t="s">
        <v>403</v>
      </c>
      <c r="CL108">
        <v>30</v>
      </c>
      <c r="CM108">
        <v>4.5999999999999996</v>
      </c>
      <c r="CN108">
        <v>30</v>
      </c>
      <c r="CO108">
        <v>14.9</v>
      </c>
      <c r="CP108">
        <v>6.9</v>
      </c>
      <c r="CQ108">
        <v>28.7</v>
      </c>
      <c r="CR108">
        <v>52.9</v>
      </c>
      <c r="CS108">
        <v>73.599999999999994</v>
      </c>
      <c r="CT108" t="s">
        <v>403</v>
      </c>
      <c r="CU108" t="s">
        <v>403</v>
      </c>
      <c r="CV108" t="s">
        <v>403</v>
      </c>
      <c r="CW108" t="s">
        <v>403</v>
      </c>
      <c r="CX108">
        <v>30</v>
      </c>
      <c r="CY108">
        <v>24</v>
      </c>
      <c r="CZ108">
        <v>20</v>
      </c>
      <c r="DA108">
        <v>22.3</v>
      </c>
      <c r="DB108">
        <v>6.9</v>
      </c>
      <c r="DC108">
        <v>33.1</v>
      </c>
      <c r="DD108">
        <v>40</v>
      </c>
      <c r="DE108">
        <v>46.8</v>
      </c>
      <c r="DF108" t="s">
        <v>403</v>
      </c>
      <c r="DG108" t="s">
        <v>403</v>
      </c>
      <c r="DH108" t="s">
        <v>403</v>
      </c>
      <c r="DI108" t="s">
        <v>403</v>
      </c>
      <c r="DJ108">
        <v>30</v>
      </c>
      <c r="DK108">
        <v>36.799999999999997</v>
      </c>
      <c r="DL108">
        <v>20</v>
      </c>
      <c r="DM108">
        <v>34.5</v>
      </c>
      <c r="DN108">
        <v>8</v>
      </c>
      <c r="DO108">
        <v>13.8</v>
      </c>
      <c r="DP108">
        <v>17.2</v>
      </c>
      <c r="DQ108">
        <v>20.7</v>
      </c>
      <c r="DR108" t="s">
        <v>403</v>
      </c>
      <c r="DS108" t="s">
        <v>403</v>
      </c>
      <c r="DT108" t="s">
        <v>403</v>
      </c>
      <c r="DU108" t="s">
        <v>403</v>
      </c>
      <c r="DV108">
        <v>30</v>
      </c>
      <c r="DW108">
        <v>42.6</v>
      </c>
      <c r="DX108">
        <v>20</v>
      </c>
      <c r="DY108">
        <v>28.7</v>
      </c>
      <c r="DZ108">
        <v>0</v>
      </c>
      <c r="EA108">
        <v>25.5</v>
      </c>
      <c r="EB108">
        <v>28.7</v>
      </c>
      <c r="EC108">
        <v>28.7</v>
      </c>
      <c r="ED108" t="s">
        <v>403</v>
      </c>
      <c r="EE108" t="s">
        <v>403</v>
      </c>
      <c r="EF108" t="s">
        <v>403</v>
      </c>
      <c r="EG108" t="s">
        <v>403</v>
      </c>
      <c r="EH108">
        <v>10</v>
      </c>
      <c r="EI108">
        <v>24</v>
      </c>
      <c r="EJ108">
        <v>5</v>
      </c>
      <c r="EK108">
        <v>16</v>
      </c>
      <c r="EL108">
        <v>0</v>
      </c>
      <c r="EM108">
        <v>24</v>
      </c>
      <c r="EN108">
        <v>24</v>
      </c>
      <c r="EO108">
        <v>60</v>
      </c>
      <c r="EP108" t="s">
        <v>403</v>
      </c>
      <c r="EQ108" t="s">
        <v>403</v>
      </c>
      <c r="ER108" t="s">
        <v>403</v>
      </c>
      <c r="ES108" t="s">
        <v>403</v>
      </c>
      <c r="ET108">
        <v>15</v>
      </c>
      <c r="EU108">
        <v>29.4</v>
      </c>
      <c r="EV108">
        <v>10</v>
      </c>
      <c r="EW108">
        <v>17.600000000000001</v>
      </c>
      <c r="EX108">
        <v>17.600000000000001</v>
      </c>
      <c r="EY108">
        <v>29.4</v>
      </c>
      <c r="EZ108">
        <v>35.299999999999997</v>
      </c>
      <c r="FA108">
        <v>35.299999999999997</v>
      </c>
      <c r="FB108" t="s">
        <v>403</v>
      </c>
      <c r="FC108" t="s">
        <v>403</v>
      </c>
      <c r="FD108" t="s">
        <v>403</v>
      </c>
      <c r="FE108" t="s">
        <v>403</v>
      </c>
      <c r="FF108">
        <v>10</v>
      </c>
      <c r="FG108">
        <v>66.7</v>
      </c>
      <c r="FH108">
        <v>5</v>
      </c>
      <c r="FI108">
        <v>16.7</v>
      </c>
      <c r="FJ108">
        <v>0</v>
      </c>
      <c r="FK108">
        <v>16.7</v>
      </c>
      <c r="FL108">
        <v>16.7</v>
      </c>
      <c r="FM108">
        <v>16.7</v>
      </c>
      <c r="FN108" t="s">
        <v>403</v>
      </c>
      <c r="FO108" t="s">
        <v>403</v>
      </c>
      <c r="FP108" t="s">
        <v>403</v>
      </c>
      <c r="FQ108" t="s">
        <v>403</v>
      </c>
      <c r="FR108">
        <v>15</v>
      </c>
      <c r="FS108">
        <v>68.2</v>
      </c>
      <c r="FT108">
        <v>5</v>
      </c>
      <c r="FU108">
        <v>12.5</v>
      </c>
      <c r="FV108">
        <v>3.4</v>
      </c>
      <c r="FW108">
        <v>15.9</v>
      </c>
      <c r="FX108">
        <v>15.9</v>
      </c>
      <c r="FY108">
        <v>15.9</v>
      </c>
      <c r="FZ108" t="s">
        <v>403</v>
      </c>
      <c r="GA108" t="s">
        <v>403</v>
      </c>
      <c r="GB108" t="s">
        <v>403</v>
      </c>
      <c r="GC108" t="s">
        <v>403</v>
      </c>
      <c r="GD108">
        <v>45</v>
      </c>
      <c r="GE108">
        <v>9.3000000000000007</v>
      </c>
      <c r="GF108">
        <v>40</v>
      </c>
      <c r="GG108">
        <v>34.299999999999997</v>
      </c>
      <c r="GH108">
        <v>6.4</v>
      </c>
      <c r="GI108">
        <v>15</v>
      </c>
      <c r="GJ108">
        <v>30</v>
      </c>
      <c r="GK108">
        <v>50</v>
      </c>
      <c r="GL108" t="s">
        <v>403</v>
      </c>
      <c r="GM108" t="s">
        <v>403</v>
      </c>
      <c r="GN108" t="s">
        <v>403</v>
      </c>
      <c r="GO108" t="s">
        <v>403</v>
      </c>
      <c r="GP108">
        <v>60</v>
      </c>
      <c r="GQ108">
        <v>21</v>
      </c>
      <c r="GR108">
        <v>45</v>
      </c>
      <c r="GS108">
        <v>33.700000000000003</v>
      </c>
      <c r="GT108">
        <v>1.7</v>
      </c>
      <c r="GU108">
        <v>35</v>
      </c>
      <c r="GV108">
        <v>41</v>
      </c>
      <c r="GW108">
        <v>43.6</v>
      </c>
      <c r="GX108">
        <v>20</v>
      </c>
      <c r="GY108">
        <v>19900</v>
      </c>
      <c r="GZ108">
        <v>27600</v>
      </c>
      <c r="HA108">
        <v>34100</v>
      </c>
      <c r="HB108">
        <v>35</v>
      </c>
      <c r="HC108">
        <v>33.700000000000003</v>
      </c>
      <c r="HD108">
        <v>25</v>
      </c>
      <c r="HE108">
        <v>27.8</v>
      </c>
      <c r="HF108">
        <v>8.6999999999999993</v>
      </c>
      <c r="HG108">
        <v>23.3</v>
      </c>
      <c r="HH108">
        <v>26.2</v>
      </c>
      <c r="HI108">
        <v>29.8</v>
      </c>
      <c r="HJ108" t="s">
        <v>403</v>
      </c>
      <c r="HK108" t="s">
        <v>403</v>
      </c>
      <c r="HL108" t="s">
        <v>403</v>
      </c>
      <c r="HM108" t="s">
        <v>403</v>
      </c>
      <c r="HN108">
        <v>35</v>
      </c>
      <c r="HO108">
        <v>62</v>
      </c>
      <c r="HP108">
        <v>15</v>
      </c>
      <c r="HQ108">
        <v>20.5</v>
      </c>
      <c r="HR108">
        <v>5.9</v>
      </c>
      <c r="HS108">
        <v>10.7</v>
      </c>
      <c r="HT108">
        <v>10.7</v>
      </c>
      <c r="HU108">
        <v>11.7</v>
      </c>
      <c r="HV108" t="s">
        <v>403</v>
      </c>
      <c r="HW108" t="s">
        <v>403</v>
      </c>
      <c r="HX108" t="s">
        <v>403</v>
      </c>
      <c r="HY108" t="s">
        <v>403</v>
      </c>
      <c r="HZ108">
        <v>30</v>
      </c>
      <c r="IA108">
        <v>11.2</v>
      </c>
      <c r="IB108">
        <v>25</v>
      </c>
      <c r="IC108">
        <v>30.3</v>
      </c>
      <c r="ID108">
        <v>3.4</v>
      </c>
      <c r="IE108">
        <v>16.899999999999999</v>
      </c>
      <c r="IF108">
        <v>37.1</v>
      </c>
      <c r="IG108">
        <v>55.1</v>
      </c>
      <c r="IH108" t="s">
        <v>403</v>
      </c>
      <c r="II108" t="s">
        <v>403</v>
      </c>
      <c r="IJ108" t="s">
        <v>403</v>
      </c>
      <c r="IK108" t="s">
        <v>403</v>
      </c>
      <c r="IL108">
        <v>35</v>
      </c>
      <c r="IM108">
        <v>18.2</v>
      </c>
      <c r="IN108">
        <v>30</v>
      </c>
      <c r="IO108">
        <v>31.4</v>
      </c>
      <c r="IP108">
        <v>2.7</v>
      </c>
      <c r="IQ108">
        <v>38</v>
      </c>
      <c r="IR108">
        <v>44.9</v>
      </c>
      <c r="IS108">
        <v>47.6</v>
      </c>
      <c r="IT108">
        <v>15</v>
      </c>
      <c r="IU108">
        <v>19900</v>
      </c>
      <c r="IV108">
        <v>28400</v>
      </c>
      <c r="IW108">
        <v>32200</v>
      </c>
      <c r="IX108">
        <v>25</v>
      </c>
      <c r="IY108">
        <v>25.9</v>
      </c>
      <c r="IZ108">
        <v>20</v>
      </c>
      <c r="JA108">
        <v>29.7</v>
      </c>
      <c r="JB108">
        <v>7.9</v>
      </c>
      <c r="JC108">
        <v>27.6</v>
      </c>
      <c r="JD108">
        <v>31.5</v>
      </c>
      <c r="JE108">
        <v>36.4</v>
      </c>
      <c r="JF108" t="s">
        <v>403</v>
      </c>
      <c r="JG108" t="s">
        <v>403</v>
      </c>
      <c r="JH108" t="s">
        <v>403</v>
      </c>
      <c r="JI108" t="s">
        <v>403</v>
      </c>
      <c r="JJ108">
        <v>15</v>
      </c>
      <c r="JK108">
        <v>47.6</v>
      </c>
      <c r="JL108">
        <v>10</v>
      </c>
      <c r="JM108">
        <v>29.1</v>
      </c>
      <c r="JN108">
        <v>0</v>
      </c>
      <c r="JO108">
        <v>21.4</v>
      </c>
      <c r="JP108">
        <v>21.4</v>
      </c>
      <c r="JQ108">
        <v>23.3</v>
      </c>
      <c r="JR108" t="s">
        <v>403</v>
      </c>
      <c r="JS108" t="s">
        <v>403</v>
      </c>
      <c r="JT108" t="s">
        <v>403</v>
      </c>
      <c r="JU108" t="s">
        <v>403</v>
      </c>
      <c r="JV108">
        <v>15</v>
      </c>
      <c r="JW108">
        <v>5.9</v>
      </c>
      <c r="JX108">
        <v>15</v>
      </c>
      <c r="JY108">
        <v>41.2</v>
      </c>
      <c r="JZ108">
        <v>11.8</v>
      </c>
      <c r="KA108">
        <v>11.8</v>
      </c>
      <c r="KB108">
        <v>17.600000000000001</v>
      </c>
      <c r="KC108">
        <v>41.2</v>
      </c>
      <c r="KD108" t="s">
        <v>403</v>
      </c>
      <c r="KE108" t="s">
        <v>403</v>
      </c>
      <c r="KF108" t="s">
        <v>403</v>
      </c>
      <c r="KG108" t="s">
        <v>403</v>
      </c>
      <c r="KH108">
        <v>20</v>
      </c>
      <c r="KI108">
        <v>25.8</v>
      </c>
      <c r="KJ108">
        <v>15</v>
      </c>
      <c r="KK108">
        <v>37.5</v>
      </c>
      <c r="KL108">
        <v>0</v>
      </c>
      <c r="KM108">
        <v>29.7</v>
      </c>
      <c r="KN108">
        <v>34.4</v>
      </c>
      <c r="KO108">
        <v>36.700000000000003</v>
      </c>
      <c r="KP108" t="s">
        <v>403</v>
      </c>
      <c r="KQ108" t="s">
        <v>403</v>
      </c>
      <c r="KR108" t="s">
        <v>403</v>
      </c>
      <c r="KS108" t="s">
        <v>403</v>
      </c>
      <c r="KT108">
        <v>10</v>
      </c>
      <c r="KU108">
        <v>55.6</v>
      </c>
      <c r="KV108">
        <v>5</v>
      </c>
      <c r="KW108">
        <v>22.2</v>
      </c>
      <c r="KX108">
        <v>11.1</v>
      </c>
      <c r="KY108">
        <v>11.1</v>
      </c>
      <c r="KZ108">
        <v>11.1</v>
      </c>
      <c r="LA108">
        <v>11.1</v>
      </c>
      <c r="LB108" t="s">
        <v>403</v>
      </c>
      <c r="LC108" t="s">
        <v>403</v>
      </c>
      <c r="LD108" t="s">
        <v>403</v>
      </c>
      <c r="LE108" t="s">
        <v>403</v>
      </c>
      <c r="LF108">
        <v>15</v>
      </c>
      <c r="LG108">
        <v>76.5</v>
      </c>
      <c r="LH108">
        <v>5</v>
      </c>
      <c r="LI108">
        <v>11.8</v>
      </c>
      <c r="LJ108">
        <v>11.8</v>
      </c>
      <c r="LK108">
        <v>0</v>
      </c>
      <c r="LL108">
        <v>0</v>
      </c>
      <c r="LM108">
        <v>0</v>
      </c>
      <c r="LN108" t="s">
        <v>403</v>
      </c>
      <c r="LO108" t="s">
        <v>403</v>
      </c>
      <c r="LP108" t="s">
        <v>403</v>
      </c>
      <c r="LQ108" t="s">
        <v>403</v>
      </c>
      <c r="LR108">
        <v>45</v>
      </c>
      <c r="LS108">
        <v>13</v>
      </c>
      <c r="LT108">
        <v>40</v>
      </c>
      <c r="LU108">
        <v>18.399999999999999</v>
      </c>
      <c r="LV108">
        <v>6.5</v>
      </c>
      <c r="LW108">
        <v>20.2</v>
      </c>
      <c r="LX108">
        <v>38.299999999999997</v>
      </c>
      <c r="LY108">
        <v>62.1</v>
      </c>
      <c r="LZ108" t="s">
        <v>403</v>
      </c>
      <c r="MA108" t="s">
        <v>403</v>
      </c>
      <c r="MB108" t="s">
        <v>403</v>
      </c>
      <c r="MC108" t="s">
        <v>403</v>
      </c>
      <c r="MD108">
        <v>45</v>
      </c>
      <c r="ME108">
        <v>13</v>
      </c>
      <c r="MF108">
        <v>40</v>
      </c>
      <c r="MG108">
        <v>18.399999999999999</v>
      </c>
      <c r="MH108">
        <v>6.5</v>
      </c>
      <c r="MI108">
        <v>20.2</v>
      </c>
      <c r="MJ108">
        <v>38.299999999999997</v>
      </c>
      <c r="MK108">
        <v>62.1</v>
      </c>
      <c r="ML108" t="s">
        <v>403</v>
      </c>
      <c r="MM108" t="s">
        <v>403</v>
      </c>
      <c r="MN108" t="s">
        <v>403</v>
      </c>
      <c r="MO108" t="s">
        <v>403</v>
      </c>
      <c r="MP108">
        <v>40</v>
      </c>
      <c r="MQ108">
        <v>43.1</v>
      </c>
      <c r="MR108">
        <v>25</v>
      </c>
      <c r="MS108">
        <v>25.6</v>
      </c>
      <c r="MT108">
        <v>4.5</v>
      </c>
      <c r="MU108">
        <v>17.100000000000001</v>
      </c>
      <c r="MV108">
        <v>19.5</v>
      </c>
      <c r="MW108">
        <v>26.8</v>
      </c>
      <c r="MX108" t="s">
        <v>403</v>
      </c>
      <c r="MY108" t="s">
        <v>403</v>
      </c>
      <c r="MZ108" t="s">
        <v>403</v>
      </c>
      <c r="NA108" t="s">
        <v>403</v>
      </c>
      <c r="NB108">
        <v>25</v>
      </c>
      <c r="NC108">
        <v>30.5</v>
      </c>
      <c r="ND108">
        <v>20</v>
      </c>
      <c r="NE108">
        <v>19</v>
      </c>
      <c r="NF108">
        <v>0</v>
      </c>
      <c r="NG108">
        <v>50.5</v>
      </c>
      <c r="NH108">
        <v>50.5</v>
      </c>
      <c r="NI108">
        <v>50.5</v>
      </c>
      <c r="NJ108">
        <v>15</v>
      </c>
      <c r="NK108">
        <v>21100</v>
      </c>
      <c r="NL108">
        <v>31300</v>
      </c>
      <c r="NM108">
        <v>41700</v>
      </c>
      <c r="NN108">
        <v>65</v>
      </c>
      <c r="NO108">
        <v>41.1</v>
      </c>
      <c r="NP108">
        <v>40</v>
      </c>
      <c r="NQ108">
        <v>35.4</v>
      </c>
      <c r="NR108">
        <v>1.6</v>
      </c>
      <c r="NS108">
        <v>18.3</v>
      </c>
      <c r="NT108">
        <v>21.4</v>
      </c>
      <c r="NU108">
        <v>22</v>
      </c>
      <c r="NV108" t="s">
        <v>403</v>
      </c>
      <c r="NW108" t="s">
        <v>403</v>
      </c>
      <c r="NX108" t="s">
        <v>403</v>
      </c>
      <c r="NY108" t="s">
        <v>403</v>
      </c>
      <c r="NZ108">
        <v>30</v>
      </c>
      <c r="OA108">
        <v>6.9</v>
      </c>
      <c r="OB108">
        <v>25</v>
      </c>
      <c r="OC108">
        <v>22.3</v>
      </c>
      <c r="OD108">
        <v>6.9</v>
      </c>
      <c r="OE108">
        <v>18.3</v>
      </c>
      <c r="OF108">
        <v>36.6</v>
      </c>
      <c r="OG108">
        <v>64</v>
      </c>
      <c r="OH108" t="s">
        <v>403</v>
      </c>
      <c r="OI108" t="s">
        <v>403</v>
      </c>
      <c r="OJ108" t="s">
        <v>403</v>
      </c>
      <c r="OK108" t="s">
        <v>403</v>
      </c>
      <c r="OL108">
        <v>30</v>
      </c>
      <c r="OM108">
        <v>36.799999999999997</v>
      </c>
      <c r="ON108">
        <v>20</v>
      </c>
      <c r="OO108">
        <v>32.799999999999997</v>
      </c>
      <c r="OP108">
        <v>6.3</v>
      </c>
      <c r="OQ108">
        <v>13.8</v>
      </c>
      <c r="OR108">
        <v>17.2</v>
      </c>
      <c r="OS108">
        <v>24.1</v>
      </c>
      <c r="OT108" t="s">
        <v>403</v>
      </c>
      <c r="OU108" t="s">
        <v>403</v>
      </c>
      <c r="OV108" t="s">
        <v>403</v>
      </c>
      <c r="OW108" t="s">
        <v>403</v>
      </c>
      <c r="OX108">
        <v>15</v>
      </c>
      <c r="OY108">
        <v>29.4</v>
      </c>
      <c r="OZ108">
        <v>10</v>
      </c>
      <c r="PA108">
        <v>23.5</v>
      </c>
      <c r="PB108">
        <v>0</v>
      </c>
      <c r="PC108">
        <v>47.1</v>
      </c>
      <c r="PD108">
        <v>47.1</v>
      </c>
      <c r="PE108">
        <v>47.1</v>
      </c>
      <c r="PF108" t="s">
        <v>403</v>
      </c>
      <c r="PG108" t="s">
        <v>403</v>
      </c>
      <c r="PH108" t="s">
        <v>403</v>
      </c>
      <c r="PI108" t="s">
        <v>403</v>
      </c>
      <c r="PJ108">
        <v>40</v>
      </c>
      <c r="PK108">
        <v>34.9</v>
      </c>
      <c r="PL108">
        <v>25</v>
      </c>
      <c r="PM108">
        <v>44</v>
      </c>
      <c r="PN108">
        <v>2.6</v>
      </c>
      <c r="PO108">
        <v>15.1</v>
      </c>
      <c r="PP108">
        <v>17.7</v>
      </c>
      <c r="PQ108">
        <v>18.5</v>
      </c>
      <c r="PR108" t="s">
        <v>403</v>
      </c>
      <c r="PS108" t="s">
        <v>403</v>
      </c>
      <c r="PT108" t="s">
        <v>403</v>
      </c>
      <c r="PU108" t="s">
        <v>403</v>
      </c>
      <c r="PV108">
        <v>15</v>
      </c>
      <c r="PW108">
        <v>23.5</v>
      </c>
      <c r="PX108">
        <v>15</v>
      </c>
      <c r="PY108">
        <v>11.8</v>
      </c>
      <c r="PZ108">
        <v>5.9</v>
      </c>
      <c r="QA108">
        <v>23.5</v>
      </c>
      <c r="QB108">
        <v>41.2</v>
      </c>
      <c r="QC108">
        <v>58.8</v>
      </c>
      <c r="QD108" t="s">
        <v>403</v>
      </c>
      <c r="QE108" t="s">
        <v>403</v>
      </c>
      <c r="QF108" t="s">
        <v>403</v>
      </c>
      <c r="QG108" t="s">
        <v>403</v>
      </c>
      <c r="QH108">
        <v>10</v>
      </c>
      <c r="QI108">
        <v>58.3</v>
      </c>
      <c r="QJ108">
        <v>5</v>
      </c>
      <c r="QK108">
        <v>8.3000000000000007</v>
      </c>
      <c r="QL108">
        <v>0</v>
      </c>
      <c r="QM108">
        <v>25</v>
      </c>
      <c r="QN108">
        <v>25</v>
      </c>
      <c r="QO108">
        <v>33.299999999999997</v>
      </c>
      <c r="QP108" t="s">
        <v>403</v>
      </c>
      <c r="QQ108" t="s">
        <v>403</v>
      </c>
      <c r="QR108" t="s">
        <v>403</v>
      </c>
      <c r="QS108" t="s">
        <v>403</v>
      </c>
      <c r="QT108">
        <v>10</v>
      </c>
      <c r="QU108">
        <v>66.7</v>
      </c>
      <c r="QV108">
        <v>5</v>
      </c>
      <c r="QW108">
        <v>16.7</v>
      </c>
      <c r="QX108">
        <v>0</v>
      </c>
      <c r="QY108">
        <v>16.7</v>
      </c>
      <c r="QZ108">
        <v>16.7</v>
      </c>
      <c r="RA108">
        <v>16.7</v>
      </c>
      <c r="RB108" t="s">
        <v>403</v>
      </c>
      <c r="RC108" t="s">
        <v>403</v>
      </c>
      <c r="RD108" t="s">
        <v>403</v>
      </c>
      <c r="RE108" t="s">
        <v>403</v>
      </c>
      <c r="RF108">
        <v>25</v>
      </c>
      <c r="RG108">
        <v>50.3</v>
      </c>
      <c r="RH108">
        <v>15</v>
      </c>
      <c r="RI108">
        <v>22.6</v>
      </c>
      <c r="RJ108">
        <v>0</v>
      </c>
      <c r="RK108">
        <v>23.2</v>
      </c>
      <c r="RL108">
        <v>27.1</v>
      </c>
      <c r="RM108">
        <v>27.1</v>
      </c>
      <c r="RN108" t="s">
        <v>403</v>
      </c>
      <c r="RO108" t="s">
        <v>403</v>
      </c>
      <c r="RP108" t="s">
        <v>403</v>
      </c>
      <c r="RQ108" t="s">
        <v>403</v>
      </c>
    </row>
    <row r="109" spans="2:485" x14ac:dyDescent="0.45">
      <c r="B109"/>
      <c r="E109" t="s">
        <v>3932</v>
      </c>
      <c r="F109" t="s">
        <v>3933</v>
      </c>
      <c r="G109" t="s">
        <v>3934</v>
      </c>
      <c r="H109" t="s">
        <v>3935</v>
      </c>
      <c r="I109" t="s">
        <v>3936</v>
      </c>
      <c r="J109" t="s">
        <v>3937</v>
      </c>
      <c r="K109" t="s">
        <v>3938</v>
      </c>
      <c r="L109" t="s">
        <v>3939</v>
      </c>
      <c r="M109" t="s">
        <v>3940</v>
      </c>
      <c r="N109" t="s">
        <v>3941</v>
      </c>
      <c r="O109" t="s">
        <v>3942</v>
      </c>
      <c r="P109" t="s">
        <v>3943</v>
      </c>
      <c r="Q109" t="s">
        <v>3944</v>
      </c>
      <c r="R109" t="s">
        <v>3945</v>
      </c>
      <c r="S109" t="s">
        <v>3946</v>
      </c>
      <c r="T109" t="s">
        <v>3947</v>
      </c>
      <c r="U109" t="s">
        <v>3948</v>
      </c>
      <c r="V109" t="s">
        <v>3949</v>
      </c>
      <c r="W109" t="s">
        <v>3950</v>
      </c>
      <c r="X109" t="s">
        <v>3951</v>
      </c>
      <c r="Y109" t="s">
        <v>3952</v>
      </c>
      <c r="Z109" t="s">
        <v>3953</v>
      </c>
      <c r="AA109" t="s">
        <v>3954</v>
      </c>
      <c r="AB109" t="s">
        <v>3955</v>
      </c>
      <c r="AC109" t="s">
        <v>3956</v>
      </c>
      <c r="AD109" t="s">
        <v>3957</v>
      </c>
      <c r="AE109" t="s">
        <v>3958</v>
      </c>
      <c r="AF109" t="s">
        <v>3959</v>
      </c>
      <c r="AG109" t="s">
        <v>3960</v>
      </c>
      <c r="AH109" t="s">
        <v>3961</v>
      </c>
      <c r="AI109" t="s">
        <v>3962</v>
      </c>
      <c r="AJ109" t="s">
        <v>3963</v>
      </c>
      <c r="AK109" t="s">
        <v>3964</v>
      </c>
      <c r="AL109" t="s">
        <v>3965</v>
      </c>
      <c r="AM109" t="s">
        <v>3966</v>
      </c>
      <c r="AN109" t="s">
        <v>3943</v>
      </c>
      <c r="AO109" t="s">
        <v>3967</v>
      </c>
      <c r="AP109" t="s">
        <v>403</v>
      </c>
      <c r="AQ109" t="s">
        <v>403</v>
      </c>
      <c r="AR109" t="s">
        <v>403</v>
      </c>
      <c r="AS109" t="s">
        <v>403</v>
      </c>
      <c r="AT109" t="s">
        <v>403</v>
      </c>
      <c r="AU109" t="s">
        <v>403</v>
      </c>
      <c r="AV109" t="s">
        <v>403</v>
      </c>
      <c r="AW109" t="s">
        <v>403</v>
      </c>
      <c r="AX109">
        <v>2015</v>
      </c>
      <c r="AY109">
        <v>12000</v>
      </c>
      <c r="AZ109">
        <v>20400</v>
      </c>
      <c r="BA109">
        <v>29600</v>
      </c>
      <c r="BB109" t="s">
        <v>403</v>
      </c>
      <c r="BC109" t="s">
        <v>403</v>
      </c>
      <c r="BD109" t="s">
        <v>403</v>
      </c>
      <c r="BE109" t="s">
        <v>403</v>
      </c>
      <c r="BF109" t="s">
        <v>403</v>
      </c>
      <c r="BG109" t="s">
        <v>403</v>
      </c>
      <c r="BH109" t="s">
        <v>403</v>
      </c>
      <c r="BI109" t="s">
        <v>403</v>
      </c>
      <c r="BJ109">
        <v>2720</v>
      </c>
      <c r="BK109">
        <v>13600</v>
      </c>
      <c r="BL109">
        <v>22100</v>
      </c>
      <c r="BM109">
        <v>30100</v>
      </c>
      <c r="BN109" t="s">
        <v>403</v>
      </c>
      <c r="BO109" t="s">
        <v>403</v>
      </c>
      <c r="BP109" t="s">
        <v>403</v>
      </c>
      <c r="BQ109" t="s">
        <v>403</v>
      </c>
      <c r="BR109" t="s">
        <v>403</v>
      </c>
      <c r="BS109" t="s">
        <v>403</v>
      </c>
      <c r="BT109" t="s">
        <v>403</v>
      </c>
      <c r="BU109" t="s">
        <v>403</v>
      </c>
      <c r="BV109">
        <v>2665</v>
      </c>
      <c r="BW109">
        <v>13600</v>
      </c>
      <c r="BX109">
        <v>24000</v>
      </c>
      <c r="BY109">
        <v>33800</v>
      </c>
      <c r="BZ109" t="s">
        <v>403</v>
      </c>
      <c r="CA109" t="s">
        <v>403</v>
      </c>
      <c r="CB109" t="s">
        <v>403</v>
      </c>
      <c r="CC109" t="s">
        <v>403</v>
      </c>
      <c r="CD109" t="s">
        <v>403</v>
      </c>
      <c r="CE109" t="s">
        <v>403</v>
      </c>
      <c r="CF109" t="s">
        <v>403</v>
      </c>
      <c r="CG109" t="s">
        <v>403</v>
      </c>
      <c r="CH109">
        <v>3945</v>
      </c>
      <c r="CI109">
        <v>12500</v>
      </c>
      <c r="CJ109">
        <v>25000</v>
      </c>
      <c r="CK109">
        <v>37800</v>
      </c>
      <c r="CL109" t="s">
        <v>403</v>
      </c>
      <c r="CM109" t="s">
        <v>403</v>
      </c>
      <c r="CN109" t="s">
        <v>403</v>
      </c>
      <c r="CO109" t="s">
        <v>403</v>
      </c>
      <c r="CP109" t="s">
        <v>403</v>
      </c>
      <c r="CQ109" t="s">
        <v>403</v>
      </c>
      <c r="CR109" t="s">
        <v>403</v>
      </c>
      <c r="CS109" t="s">
        <v>403</v>
      </c>
      <c r="CT109">
        <v>1220</v>
      </c>
      <c r="CU109">
        <v>10700</v>
      </c>
      <c r="CV109">
        <v>17600</v>
      </c>
      <c r="CW109">
        <v>24400</v>
      </c>
      <c r="CX109" t="s">
        <v>403</v>
      </c>
      <c r="CY109" t="s">
        <v>403</v>
      </c>
      <c r="CZ109" t="s">
        <v>403</v>
      </c>
      <c r="DA109" t="s">
        <v>403</v>
      </c>
      <c r="DB109" t="s">
        <v>403</v>
      </c>
      <c r="DC109" t="s">
        <v>403</v>
      </c>
      <c r="DD109" t="s">
        <v>403</v>
      </c>
      <c r="DE109" t="s">
        <v>403</v>
      </c>
      <c r="DF109">
        <v>1660</v>
      </c>
      <c r="DG109">
        <v>12200</v>
      </c>
      <c r="DH109">
        <v>20300</v>
      </c>
      <c r="DI109">
        <v>26800</v>
      </c>
      <c r="DJ109" t="s">
        <v>403</v>
      </c>
      <c r="DK109" t="s">
        <v>403</v>
      </c>
      <c r="DL109" t="s">
        <v>403</v>
      </c>
      <c r="DM109" t="s">
        <v>403</v>
      </c>
      <c r="DN109" t="s">
        <v>403</v>
      </c>
      <c r="DO109" t="s">
        <v>403</v>
      </c>
      <c r="DP109" t="s">
        <v>403</v>
      </c>
      <c r="DQ109" t="s">
        <v>403</v>
      </c>
      <c r="DR109">
        <v>1570</v>
      </c>
      <c r="DS109">
        <v>12000</v>
      </c>
      <c r="DT109">
        <v>21500</v>
      </c>
      <c r="DU109">
        <v>30100</v>
      </c>
      <c r="DV109" t="s">
        <v>403</v>
      </c>
      <c r="DW109" t="s">
        <v>403</v>
      </c>
      <c r="DX109" t="s">
        <v>403</v>
      </c>
      <c r="DY109" t="s">
        <v>403</v>
      </c>
      <c r="DZ109" t="s">
        <v>403</v>
      </c>
      <c r="EA109" t="s">
        <v>403</v>
      </c>
      <c r="EB109" t="s">
        <v>403</v>
      </c>
      <c r="EC109" t="s">
        <v>403</v>
      </c>
      <c r="ED109">
        <v>2280</v>
      </c>
      <c r="EE109">
        <v>10900</v>
      </c>
      <c r="EF109">
        <v>20900</v>
      </c>
      <c r="EG109">
        <v>32700</v>
      </c>
      <c r="EH109" t="s">
        <v>403</v>
      </c>
      <c r="EI109" t="s">
        <v>403</v>
      </c>
      <c r="EJ109" t="s">
        <v>403</v>
      </c>
      <c r="EK109" t="s">
        <v>403</v>
      </c>
      <c r="EL109" t="s">
        <v>403</v>
      </c>
      <c r="EM109" t="s">
        <v>403</v>
      </c>
      <c r="EN109" t="s">
        <v>403</v>
      </c>
      <c r="EO109" t="s">
        <v>403</v>
      </c>
      <c r="EP109">
        <v>795</v>
      </c>
      <c r="EQ109">
        <v>16700</v>
      </c>
      <c r="ER109">
        <v>26300</v>
      </c>
      <c r="ES109">
        <v>37600</v>
      </c>
      <c r="ET109" t="s">
        <v>403</v>
      </c>
      <c r="EU109" t="s">
        <v>403</v>
      </c>
      <c r="EV109" t="s">
        <v>403</v>
      </c>
      <c r="EW109" t="s">
        <v>403</v>
      </c>
      <c r="EX109" t="s">
        <v>403</v>
      </c>
      <c r="EY109" t="s">
        <v>403</v>
      </c>
      <c r="EZ109" t="s">
        <v>403</v>
      </c>
      <c r="FA109" t="s">
        <v>403</v>
      </c>
      <c r="FB109">
        <v>1060</v>
      </c>
      <c r="FC109">
        <v>16800</v>
      </c>
      <c r="FD109">
        <v>25600</v>
      </c>
      <c r="FE109">
        <v>37800</v>
      </c>
      <c r="FF109" t="s">
        <v>403</v>
      </c>
      <c r="FG109" t="s">
        <v>403</v>
      </c>
      <c r="FH109" t="s">
        <v>403</v>
      </c>
      <c r="FI109" t="s">
        <v>403</v>
      </c>
      <c r="FJ109" t="s">
        <v>403</v>
      </c>
      <c r="FK109" t="s">
        <v>403</v>
      </c>
      <c r="FL109" t="s">
        <v>403</v>
      </c>
      <c r="FM109" t="s">
        <v>403</v>
      </c>
      <c r="FN109">
        <v>1095</v>
      </c>
      <c r="FO109">
        <v>16700</v>
      </c>
      <c r="FP109">
        <v>27100</v>
      </c>
      <c r="FQ109">
        <v>40400</v>
      </c>
      <c r="FR109" t="s">
        <v>403</v>
      </c>
      <c r="FS109" t="s">
        <v>403</v>
      </c>
      <c r="FT109" t="s">
        <v>403</v>
      </c>
      <c r="FU109" t="s">
        <v>403</v>
      </c>
      <c r="FV109" t="s">
        <v>403</v>
      </c>
      <c r="FW109" t="s">
        <v>403</v>
      </c>
      <c r="FX109" t="s">
        <v>403</v>
      </c>
      <c r="FY109" t="s">
        <v>403</v>
      </c>
      <c r="FZ109">
        <v>1665</v>
      </c>
      <c r="GA109">
        <v>17200</v>
      </c>
      <c r="GB109">
        <v>32300</v>
      </c>
      <c r="GC109">
        <v>45100</v>
      </c>
      <c r="GD109" t="s">
        <v>403</v>
      </c>
      <c r="GE109" t="s">
        <v>403</v>
      </c>
      <c r="GF109" t="s">
        <v>403</v>
      </c>
      <c r="GG109" t="s">
        <v>403</v>
      </c>
      <c r="GH109" t="s">
        <v>403</v>
      </c>
      <c r="GI109" t="s">
        <v>403</v>
      </c>
      <c r="GJ109" t="s">
        <v>403</v>
      </c>
      <c r="GK109" t="s">
        <v>403</v>
      </c>
      <c r="GL109">
        <v>2240</v>
      </c>
      <c r="GM109">
        <v>11700</v>
      </c>
      <c r="GN109">
        <v>19500</v>
      </c>
      <c r="GO109">
        <v>27800</v>
      </c>
      <c r="GP109" t="s">
        <v>403</v>
      </c>
      <c r="GQ109" t="s">
        <v>403</v>
      </c>
      <c r="GR109" t="s">
        <v>403</v>
      </c>
      <c r="GS109" t="s">
        <v>403</v>
      </c>
      <c r="GT109" t="s">
        <v>403</v>
      </c>
      <c r="GU109" t="s">
        <v>403</v>
      </c>
      <c r="GV109" t="s">
        <v>403</v>
      </c>
      <c r="GW109" t="s">
        <v>403</v>
      </c>
      <c r="GX109">
        <v>2835</v>
      </c>
      <c r="GY109">
        <v>12800</v>
      </c>
      <c r="GZ109">
        <v>21800</v>
      </c>
      <c r="HA109">
        <v>31100</v>
      </c>
      <c r="HB109" t="s">
        <v>403</v>
      </c>
      <c r="HC109" t="s">
        <v>403</v>
      </c>
      <c r="HD109" t="s">
        <v>403</v>
      </c>
      <c r="HE109" t="s">
        <v>403</v>
      </c>
      <c r="HF109" t="s">
        <v>403</v>
      </c>
      <c r="HG109" t="s">
        <v>403</v>
      </c>
      <c r="HH109" t="s">
        <v>403</v>
      </c>
      <c r="HI109" t="s">
        <v>403</v>
      </c>
      <c r="HJ109">
        <v>2900</v>
      </c>
      <c r="HK109">
        <v>13600</v>
      </c>
      <c r="HL109">
        <v>23900</v>
      </c>
      <c r="HM109">
        <v>33300</v>
      </c>
      <c r="HN109" t="s">
        <v>403</v>
      </c>
      <c r="HO109" t="s">
        <v>403</v>
      </c>
      <c r="HP109" t="s">
        <v>403</v>
      </c>
      <c r="HQ109" t="s">
        <v>403</v>
      </c>
      <c r="HR109" t="s">
        <v>403</v>
      </c>
      <c r="HS109" t="s">
        <v>403</v>
      </c>
      <c r="HT109" t="s">
        <v>403</v>
      </c>
      <c r="HU109" t="s">
        <v>403</v>
      </c>
      <c r="HV109">
        <v>3515</v>
      </c>
      <c r="HW109">
        <v>12000</v>
      </c>
      <c r="HX109">
        <v>25200</v>
      </c>
      <c r="HY109">
        <v>38800</v>
      </c>
      <c r="HZ109" t="s">
        <v>403</v>
      </c>
      <c r="IA109" t="s">
        <v>403</v>
      </c>
      <c r="IB109" t="s">
        <v>403</v>
      </c>
      <c r="IC109" t="s">
        <v>403</v>
      </c>
      <c r="ID109" t="s">
        <v>403</v>
      </c>
      <c r="IE109" t="s">
        <v>403</v>
      </c>
      <c r="IF109" t="s">
        <v>403</v>
      </c>
      <c r="IG109" t="s">
        <v>403</v>
      </c>
      <c r="IH109">
        <v>1420</v>
      </c>
      <c r="II109">
        <v>10600</v>
      </c>
      <c r="IJ109">
        <v>17500</v>
      </c>
      <c r="IK109">
        <v>24600</v>
      </c>
      <c r="IL109" t="s">
        <v>403</v>
      </c>
      <c r="IM109" t="s">
        <v>403</v>
      </c>
      <c r="IN109" t="s">
        <v>403</v>
      </c>
      <c r="IO109" t="s">
        <v>403</v>
      </c>
      <c r="IP109" t="s">
        <v>403</v>
      </c>
      <c r="IQ109" t="s">
        <v>403</v>
      </c>
      <c r="IR109" t="s">
        <v>403</v>
      </c>
      <c r="IS109" t="s">
        <v>403</v>
      </c>
      <c r="IT109">
        <v>1680</v>
      </c>
      <c r="IU109">
        <v>10900</v>
      </c>
      <c r="IV109">
        <v>19800</v>
      </c>
      <c r="IW109">
        <v>26700</v>
      </c>
      <c r="IX109" t="s">
        <v>403</v>
      </c>
      <c r="IY109" t="s">
        <v>403</v>
      </c>
      <c r="IZ109" t="s">
        <v>403</v>
      </c>
      <c r="JA109" t="s">
        <v>403</v>
      </c>
      <c r="JB109" t="s">
        <v>403</v>
      </c>
      <c r="JC109" t="s">
        <v>403</v>
      </c>
      <c r="JD109" t="s">
        <v>403</v>
      </c>
      <c r="JE109" t="s">
        <v>403</v>
      </c>
      <c r="JF109">
        <v>1765</v>
      </c>
      <c r="JG109">
        <v>12200</v>
      </c>
      <c r="JH109">
        <v>21600</v>
      </c>
      <c r="JI109">
        <v>29500</v>
      </c>
      <c r="JJ109" t="s">
        <v>403</v>
      </c>
      <c r="JK109" t="s">
        <v>403</v>
      </c>
      <c r="JL109" t="s">
        <v>403</v>
      </c>
      <c r="JM109" t="s">
        <v>403</v>
      </c>
      <c r="JN109" t="s">
        <v>403</v>
      </c>
      <c r="JO109" t="s">
        <v>403</v>
      </c>
      <c r="JP109" t="s">
        <v>403</v>
      </c>
      <c r="JQ109" t="s">
        <v>403</v>
      </c>
      <c r="JR109">
        <v>1865</v>
      </c>
      <c r="JS109">
        <v>10400</v>
      </c>
      <c r="JT109">
        <v>21100</v>
      </c>
      <c r="JU109">
        <v>32600</v>
      </c>
      <c r="JV109" t="s">
        <v>403</v>
      </c>
      <c r="JW109" t="s">
        <v>403</v>
      </c>
      <c r="JX109" t="s">
        <v>403</v>
      </c>
      <c r="JY109" t="s">
        <v>403</v>
      </c>
      <c r="JZ109" t="s">
        <v>403</v>
      </c>
      <c r="KA109" t="s">
        <v>403</v>
      </c>
      <c r="KB109" t="s">
        <v>403</v>
      </c>
      <c r="KC109" t="s">
        <v>403</v>
      </c>
      <c r="KD109">
        <v>820</v>
      </c>
      <c r="KE109">
        <v>14700</v>
      </c>
      <c r="KF109">
        <v>23500</v>
      </c>
      <c r="KG109">
        <v>35300</v>
      </c>
      <c r="KH109" t="s">
        <v>403</v>
      </c>
      <c r="KI109" t="s">
        <v>403</v>
      </c>
      <c r="KJ109" t="s">
        <v>403</v>
      </c>
      <c r="KK109" t="s">
        <v>403</v>
      </c>
      <c r="KL109" t="s">
        <v>403</v>
      </c>
      <c r="KM109" t="s">
        <v>403</v>
      </c>
      <c r="KN109" t="s">
        <v>403</v>
      </c>
      <c r="KO109" t="s">
        <v>403</v>
      </c>
      <c r="KP109">
        <v>1155</v>
      </c>
      <c r="KQ109">
        <v>16300</v>
      </c>
      <c r="KR109">
        <v>25800</v>
      </c>
      <c r="KS109">
        <v>39400</v>
      </c>
      <c r="KT109" t="s">
        <v>403</v>
      </c>
      <c r="KU109" t="s">
        <v>403</v>
      </c>
      <c r="KV109" t="s">
        <v>403</v>
      </c>
      <c r="KW109" t="s">
        <v>403</v>
      </c>
      <c r="KX109" t="s">
        <v>403</v>
      </c>
      <c r="KY109" t="s">
        <v>403</v>
      </c>
      <c r="KZ109" t="s">
        <v>403</v>
      </c>
      <c r="LA109" t="s">
        <v>403</v>
      </c>
      <c r="LB109">
        <v>1135</v>
      </c>
      <c r="LC109">
        <v>16500</v>
      </c>
      <c r="LD109">
        <v>28000</v>
      </c>
      <c r="LE109">
        <v>41100</v>
      </c>
      <c r="LF109" t="s">
        <v>403</v>
      </c>
      <c r="LG109" t="s">
        <v>403</v>
      </c>
      <c r="LH109" t="s">
        <v>403</v>
      </c>
      <c r="LI109" t="s">
        <v>403</v>
      </c>
      <c r="LJ109" t="s">
        <v>403</v>
      </c>
      <c r="LK109" t="s">
        <v>403</v>
      </c>
      <c r="LL109" t="s">
        <v>403</v>
      </c>
      <c r="LM109" t="s">
        <v>403</v>
      </c>
      <c r="LN109">
        <v>1650</v>
      </c>
      <c r="LO109">
        <v>15500</v>
      </c>
      <c r="LP109">
        <v>31200</v>
      </c>
      <c r="LQ109">
        <v>47000</v>
      </c>
      <c r="LR109" t="s">
        <v>403</v>
      </c>
      <c r="LS109" t="s">
        <v>403</v>
      </c>
      <c r="LT109" t="s">
        <v>403</v>
      </c>
      <c r="LU109" t="s">
        <v>403</v>
      </c>
      <c r="LV109" t="s">
        <v>403</v>
      </c>
      <c r="LW109" t="s">
        <v>403</v>
      </c>
      <c r="LX109" t="s">
        <v>403</v>
      </c>
      <c r="LY109" t="s">
        <v>403</v>
      </c>
      <c r="LZ109">
        <v>2285</v>
      </c>
      <c r="MA109">
        <v>11400</v>
      </c>
      <c r="MB109">
        <v>18900</v>
      </c>
      <c r="MC109">
        <v>27100</v>
      </c>
      <c r="MD109" t="s">
        <v>403</v>
      </c>
      <c r="ME109" t="s">
        <v>403</v>
      </c>
      <c r="MF109" t="s">
        <v>403</v>
      </c>
      <c r="MG109" t="s">
        <v>403</v>
      </c>
      <c r="MH109" t="s">
        <v>403</v>
      </c>
      <c r="MI109" t="s">
        <v>403</v>
      </c>
      <c r="MJ109" t="s">
        <v>403</v>
      </c>
      <c r="MK109" t="s">
        <v>403</v>
      </c>
      <c r="ML109">
        <v>2285</v>
      </c>
      <c r="MM109">
        <v>11400</v>
      </c>
      <c r="MN109">
        <v>18900</v>
      </c>
      <c r="MO109">
        <v>27100</v>
      </c>
      <c r="MP109" t="s">
        <v>403</v>
      </c>
      <c r="MQ109" t="s">
        <v>403</v>
      </c>
      <c r="MR109" t="s">
        <v>403</v>
      </c>
      <c r="MS109" t="s">
        <v>403</v>
      </c>
      <c r="MT109" t="s">
        <v>403</v>
      </c>
      <c r="MU109" t="s">
        <v>403</v>
      </c>
      <c r="MV109" t="s">
        <v>403</v>
      </c>
      <c r="MW109" t="s">
        <v>403</v>
      </c>
      <c r="MX109">
        <v>2590</v>
      </c>
      <c r="MY109">
        <v>12900</v>
      </c>
      <c r="MZ109">
        <v>21900</v>
      </c>
      <c r="NA109">
        <v>30400</v>
      </c>
      <c r="NB109" t="s">
        <v>403</v>
      </c>
      <c r="NC109" t="s">
        <v>403</v>
      </c>
      <c r="ND109" t="s">
        <v>403</v>
      </c>
      <c r="NE109" t="s">
        <v>403</v>
      </c>
      <c r="NF109" t="s">
        <v>403</v>
      </c>
      <c r="NG109" t="s">
        <v>403</v>
      </c>
      <c r="NH109" t="s">
        <v>403</v>
      </c>
      <c r="NI109" t="s">
        <v>403</v>
      </c>
      <c r="NJ109">
        <v>2675</v>
      </c>
      <c r="NK109">
        <v>13300</v>
      </c>
      <c r="NL109">
        <v>23700</v>
      </c>
      <c r="NM109">
        <v>33400</v>
      </c>
      <c r="NN109" t="s">
        <v>403</v>
      </c>
      <c r="NO109" t="s">
        <v>403</v>
      </c>
      <c r="NP109" t="s">
        <v>403</v>
      </c>
      <c r="NQ109" t="s">
        <v>403</v>
      </c>
      <c r="NR109" t="s">
        <v>403</v>
      </c>
      <c r="NS109" t="s">
        <v>403</v>
      </c>
      <c r="NT109" t="s">
        <v>403</v>
      </c>
      <c r="NU109" t="s">
        <v>403</v>
      </c>
      <c r="NV109">
        <v>3140</v>
      </c>
      <c r="NW109">
        <v>13900</v>
      </c>
      <c r="NX109">
        <v>26700</v>
      </c>
      <c r="NY109">
        <v>37500</v>
      </c>
      <c r="NZ109" t="s">
        <v>403</v>
      </c>
      <c r="OA109" t="s">
        <v>403</v>
      </c>
      <c r="OB109" t="s">
        <v>403</v>
      </c>
      <c r="OC109" t="s">
        <v>403</v>
      </c>
      <c r="OD109" t="s">
        <v>403</v>
      </c>
      <c r="OE109" t="s">
        <v>403</v>
      </c>
      <c r="OF109" t="s">
        <v>403</v>
      </c>
      <c r="OG109" t="s">
        <v>403</v>
      </c>
      <c r="OH109">
        <v>1395</v>
      </c>
      <c r="OI109">
        <v>10600</v>
      </c>
      <c r="OJ109">
        <v>16800</v>
      </c>
      <c r="OK109">
        <v>23700</v>
      </c>
      <c r="OL109" t="s">
        <v>403</v>
      </c>
      <c r="OM109" t="s">
        <v>403</v>
      </c>
      <c r="ON109" t="s">
        <v>403</v>
      </c>
      <c r="OO109" t="s">
        <v>403</v>
      </c>
      <c r="OP109" t="s">
        <v>403</v>
      </c>
      <c r="OQ109" t="s">
        <v>403</v>
      </c>
      <c r="OR109" t="s">
        <v>403</v>
      </c>
      <c r="OS109" t="s">
        <v>403</v>
      </c>
      <c r="OT109">
        <v>1535</v>
      </c>
      <c r="OU109">
        <v>11300</v>
      </c>
      <c r="OV109">
        <v>19600</v>
      </c>
      <c r="OW109">
        <v>26800</v>
      </c>
      <c r="OX109" t="s">
        <v>403</v>
      </c>
      <c r="OY109" t="s">
        <v>403</v>
      </c>
      <c r="OZ109" t="s">
        <v>403</v>
      </c>
      <c r="PA109" t="s">
        <v>403</v>
      </c>
      <c r="PB109" t="s">
        <v>403</v>
      </c>
      <c r="PC109" t="s">
        <v>403</v>
      </c>
      <c r="PD109" t="s">
        <v>403</v>
      </c>
      <c r="PE109" t="s">
        <v>403</v>
      </c>
      <c r="PF109">
        <v>1610</v>
      </c>
      <c r="PG109">
        <v>11900</v>
      </c>
      <c r="PH109">
        <v>20700</v>
      </c>
      <c r="PI109">
        <v>29200</v>
      </c>
      <c r="PJ109" t="s">
        <v>403</v>
      </c>
      <c r="PK109" t="s">
        <v>403</v>
      </c>
      <c r="PL109" t="s">
        <v>403</v>
      </c>
      <c r="PM109" t="s">
        <v>403</v>
      </c>
      <c r="PN109" t="s">
        <v>403</v>
      </c>
      <c r="PO109" t="s">
        <v>403</v>
      </c>
      <c r="PP109" t="s">
        <v>403</v>
      </c>
      <c r="PQ109" t="s">
        <v>403</v>
      </c>
      <c r="PR109">
        <v>1720</v>
      </c>
      <c r="PS109">
        <v>11500</v>
      </c>
      <c r="PT109">
        <v>22600</v>
      </c>
      <c r="PU109">
        <v>33100</v>
      </c>
      <c r="PV109" t="s">
        <v>403</v>
      </c>
      <c r="PW109" t="s">
        <v>403</v>
      </c>
      <c r="PX109" t="s">
        <v>403</v>
      </c>
      <c r="PY109" t="s">
        <v>403</v>
      </c>
      <c r="PZ109" t="s">
        <v>403</v>
      </c>
      <c r="QA109" t="s">
        <v>403</v>
      </c>
      <c r="QB109" t="s">
        <v>403</v>
      </c>
      <c r="QC109" t="s">
        <v>403</v>
      </c>
      <c r="QD109">
        <v>890</v>
      </c>
      <c r="QE109">
        <v>13900</v>
      </c>
      <c r="QF109">
        <v>22700</v>
      </c>
      <c r="QG109">
        <v>35000</v>
      </c>
      <c r="QH109" t="s">
        <v>403</v>
      </c>
      <c r="QI109" t="s">
        <v>403</v>
      </c>
      <c r="QJ109" t="s">
        <v>403</v>
      </c>
      <c r="QK109" t="s">
        <v>403</v>
      </c>
      <c r="QL109" t="s">
        <v>403</v>
      </c>
      <c r="QM109" t="s">
        <v>403</v>
      </c>
      <c r="QN109" t="s">
        <v>403</v>
      </c>
      <c r="QO109" t="s">
        <v>403</v>
      </c>
      <c r="QP109">
        <v>1055</v>
      </c>
      <c r="QQ109">
        <v>15700</v>
      </c>
      <c r="QR109">
        <v>25200</v>
      </c>
      <c r="QS109">
        <v>38500</v>
      </c>
      <c r="QT109" t="s">
        <v>403</v>
      </c>
      <c r="QU109" t="s">
        <v>403</v>
      </c>
      <c r="QV109" t="s">
        <v>403</v>
      </c>
      <c r="QW109" t="s">
        <v>403</v>
      </c>
      <c r="QX109" t="s">
        <v>403</v>
      </c>
      <c r="QY109" t="s">
        <v>403</v>
      </c>
      <c r="QZ109" t="s">
        <v>403</v>
      </c>
      <c r="RA109" t="s">
        <v>403</v>
      </c>
      <c r="RB109">
        <v>1095</v>
      </c>
      <c r="RC109">
        <v>16700</v>
      </c>
      <c r="RD109">
        <v>27100</v>
      </c>
      <c r="RE109">
        <v>40400</v>
      </c>
      <c r="RF109" t="s">
        <v>403</v>
      </c>
      <c r="RG109" t="s">
        <v>403</v>
      </c>
      <c r="RH109" t="s">
        <v>403</v>
      </c>
      <c r="RI109" t="s">
        <v>403</v>
      </c>
      <c r="RJ109" t="s">
        <v>403</v>
      </c>
      <c r="RK109" t="s">
        <v>403</v>
      </c>
      <c r="RL109" t="s">
        <v>403</v>
      </c>
      <c r="RM109" t="s">
        <v>403</v>
      </c>
      <c r="RN109">
        <v>1420</v>
      </c>
      <c r="RO109">
        <v>19100</v>
      </c>
      <c r="RP109">
        <v>32400</v>
      </c>
      <c r="RQ109">
        <v>45100</v>
      </c>
    </row>
    <row r="110" spans="2:485" x14ac:dyDescent="0.45">
      <c r="B110"/>
      <c r="E110" t="s">
        <v>3968</v>
      </c>
      <c r="F110" t="s">
        <v>3969</v>
      </c>
      <c r="G110" t="s">
        <v>3970</v>
      </c>
      <c r="H110" t="s">
        <v>3971</v>
      </c>
      <c r="I110" t="s">
        <v>3972</v>
      </c>
      <c r="J110" t="s">
        <v>3973</v>
      </c>
      <c r="K110" t="s">
        <v>3974</v>
      </c>
      <c r="L110" t="s">
        <v>3975</v>
      </c>
      <c r="M110" t="s">
        <v>3976</v>
      </c>
      <c r="N110" t="s">
        <v>3977</v>
      </c>
      <c r="O110" t="s">
        <v>3978</v>
      </c>
      <c r="P110" t="s">
        <v>3979</v>
      </c>
      <c r="Q110" t="s">
        <v>3980</v>
      </c>
      <c r="R110" t="s">
        <v>3981</v>
      </c>
      <c r="S110" t="s">
        <v>3982</v>
      </c>
      <c r="T110" t="s">
        <v>3983</v>
      </c>
      <c r="U110" t="s">
        <v>3984</v>
      </c>
      <c r="V110" t="s">
        <v>3985</v>
      </c>
      <c r="W110" t="s">
        <v>3986</v>
      </c>
      <c r="X110" t="s">
        <v>3987</v>
      </c>
      <c r="Y110" t="s">
        <v>3988</v>
      </c>
      <c r="Z110" t="s">
        <v>3989</v>
      </c>
      <c r="AA110" t="s">
        <v>3990</v>
      </c>
      <c r="AB110" t="s">
        <v>3991</v>
      </c>
      <c r="AC110" t="s">
        <v>3992</v>
      </c>
      <c r="AD110" t="s">
        <v>3993</v>
      </c>
      <c r="AE110" t="s">
        <v>3994</v>
      </c>
      <c r="AF110" t="s">
        <v>3995</v>
      </c>
      <c r="AG110" t="s">
        <v>3996</v>
      </c>
      <c r="AH110" t="s">
        <v>3997</v>
      </c>
      <c r="AI110" t="s">
        <v>3998</v>
      </c>
      <c r="AJ110" t="s">
        <v>3999</v>
      </c>
      <c r="AK110" t="s">
        <v>4000</v>
      </c>
      <c r="AL110" t="s">
        <v>4001</v>
      </c>
      <c r="AM110" t="s">
        <v>4002</v>
      </c>
      <c r="AN110" t="s">
        <v>3979</v>
      </c>
      <c r="AO110" t="s">
        <v>4003</v>
      </c>
      <c r="AP110">
        <v>55</v>
      </c>
      <c r="AQ110">
        <v>21.8</v>
      </c>
      <c r="AR110">
        <v>45</v>
      </c>
      <c r="AS110">
        <v>22.7</v>
      </c>
      <c r="AT110">
        <v>3.5</v>
      </c>
      <c r="AU110">
        <v>17.100000000000001</v>
      </c>
      <c r="AV110">
        <v>22.4</v>
      </c>
      <c r="AW110">
        <v>52</v>
      </c>
      <c r="AX110" t="s">
        <v>403</v>
      </c>
      <c r="AY110" t="s">
        <v>403</v>
      </c>
      <c r="AZ110" t="s">
        <v>403</v>
      </c>
      <c r="BA110" t="s">
        <v>403</v>
      </c>
      <c r="BB110">
        <v>55</v>
      </c>
      <c r="BC110">
        <v>40.6</v>
      </c>
      <c r="BD110">
        <v>30</v>
      </c>
      <c r="BE110">
        <v>34.5</v>
      </c>
      <c r="BF110">
        <v>4.5999999999999996</v>
      </c>
      <c r="BG110">
        <v>11.1</v>
      </c>
      <c r="BH110">
        <v>12.9</v>
      </c>
      <c r="BI110">
        <v>20.3</v>
      </c>
      <c r="BJ110" t="s">
        <v>403</v>
      </c>
      <c r="BK110" t="s">
        <v>403</v>
      </c>
      <c r="BL110" t="s">
        <v>403</v>
      </c>
      <c r="BM110" t="s">
        <v>403</v>
      </c>
      <c r="BN110">
        <v>50</v>
      </c>
      <c r="BO110">
        <v>42.8</v>
      </c>
      <c r="BP110">
        <v>30</v>
      </c>
      <c r="BQ110">
        <v>32.299999999999997</v>
      </c>
      <c r="BR110">
        <v>1.9</v>
      </c>
      <c r="BS110">
        <v>17.2</v>
      </c>
      <c r="BT110">
        <v>19.100000000000001</v>
      </c>
      <c r="BU110">
        <v>23</v>
      </c>
      <c r="BV110" t="s">
        <v>403</v>
      </c>
      <c r="BW110" t="s">
        <v>403</v>
      </c>
      <c r="BX110" t="s">
        <v>403</v>
      </c>
      <c r="BY110" t="s">
        <v>403</v>
      </c>
      <c r="BZ110">
        <v>80</v>
      </c>
      <c r="CA110">
        <v>36</v>
      </c>
      <c r="CB110">
        <v>50</v>
      </c>
      <c r="CC110">
        <v>49.3</v>
      </c>
      <c r="CD110">
        <v>2.5</v>
      </c>
      <c r="CE110">
        <v>11.8</v>
      </c>
      <c r="CF110">
        <v>11.8</v>
      </c>
      <c r="CG110">
        <v>12.2</v>
      </c>
      <c r="CH110" t="s">
        <v>403</v>
      </c>
      <c r="CI110" t="s">
        <v>403</v>
      </c>
      <c r="CJ110" t="s">
        <v>403</v>
      </c>
      <c r="CK110" t="s">
        <v>403</v>
      </c>
      <c r="CL110">
        <v>35</v>
      </c>
      <c r="CM110">
        <v>18.899999999999999</v>
      </c>
      <c r="CN110">
        <v>30</v>
      </c>
      <c r="CO110">
        <v>17.5</v>
      </c>
      <c r="CP110">
        <v>5.8</v>
      </c>
      <c r="CQ110">
        <v>19.899999999999999</v>
      </c>
      <c r="CR110">
        <v>28.6</v>
      </c>
      <c r="CS110">
        <v>57.8</v>
      </c>
      <c r="CT110" t="s">
        <v>403</v>
      </c>
      <c r="CU110" t="s">
        <v>403</v>
      </c>
      <c r="CV110" t="s">
        <v>403</v>
      </c>
      <c r="CW110" t="s">
        <v>403</v>
      </c>
      <c r="CX110">
        <v>35</v>
      </c>
      <c r="CY110">
        <v>49.1</v>
      </c>
      <c r="CZ110">
        <v>20</v>
      </c>
      <c r="DA110">
        <v>31.8</v>
      </c>
      <c r="DB110">
        <v>2.7</v>
      </c>
      <c r="DC110">
        <v>10.9</v>
      </c>
      <c r="DD110">
        <v>10.9</v>
      </c>
      <c r="DE110">
        <v>16.399999999999999</v>
      </c>
      <c r="DF110" t="s">
        <v>403</v>
      </c>
      <c r="DG110" t="s">
        <v>403</v>
      </c>
      <c r="DH110" t="s">
        <v>403</v>
      </c>
      <c r="DI110" t="s">
        <v>403</v>
      </c>
      <c r="DJ110">
        <v>25</v>
      </c>
      <c r="DK110">
        <v>44.4</v>
      </c>
      <c r="DL110">
        <v>15</v>
      </c>
      <c r="DM110">
        <v>33.1</v>
      </c>
      <c r="DN110">
        <v>0</v>
      </c>
      <c r="DO110">
        <v>22.5</v>
      </c>
      <c r="DP110">
        <v>22.5</v>
      </c>
      <c r="DQ110">
        <v>22.5</v>
      </c>
      <c r="DR110" t="s">
        <v>403</v>
      </c>
      <c r="DS110" t="s">
        <v>403</v>
      </c>
      <c r="DT110" t="s">
        <v>403</v>
      </c>
      <c r="DU110" t="s">
        <v>403</v>
      </c>
      <c r="DV110">
        <v>45</v>
      </c>
      <c r="DW110">
        <v>36.4</v>
      </c>
      <c r="DX110">
        <v>30</v>
      </c>
      <c r="DY110">
        <v>47.7</v>
      </c>
      <c r="DZ110">
        <v>4.5</v>
      </c>
      <c r="EA110">
        <v>11.4</v>
      </c>
      <c r="EB110">
        <v>11.4</v>
      </c>
      <c r="EC110">
        <v>11.4</v>
      </c>
      <c r="ED110" t="s">
        <v>403</v>
      </c>
      <c r="EE110" t="s">
        <v>403</v>
      </c>
      <c r="EF110" t="s">
        <v>403</v>
      </c>
      <c r="EG110" t="s">
        <v>403</v>
      </c>
      <c r="EH110">
        <v>25</v>
      </c>
      <c r="EI110">
        <v>26.1</v>
      </c>
      <c r="EJ110">
        <v>15</v>
      </c>
      <c r="EK110">
        <v>30.4</v>
      </c>
      <c r="EL110">
        <v>0</v>
      </c>
      <c r="EM110">
        <v>13</v>
      </c>
      <c r="EN110">
        <v>13</v>
      </c>
      <c r="EO110">
        <v>43.5</v>
      </c>
      <c r="EP110" t="s">
        <v>403</v>
      </c>
      <c r="EQ110" t="s">
        <v>403</v>
      </c>
      <c r="ER110" t="s">
        <v>403</v>
      </c>
      <c r="ES110" t="s">
        <v>403</v>
      </c>
      <c r="ET110">
        <v>20</v>
      </c>
      <c r="EU110">
        <v>22.9</v>
      </c>
      <c r="EV110">
        <v>15</v>
      </c>
      <c r="EW110">
        <v>40</v>
      </c>
      <c r="EX110">
        <v>8.6</v>
      </c>
      <c r="EY110">
        <v>11.4</v>
      </c>
      <c r="EZ110">
        <v>17.100000000000001</v>
      </c>
      <c r="FA110">
        <v>28.6</v>
      </c>
      <c r="FB110" t="s">
        <v>403</v>
      </c>
      <c r="FC110" t="s">
        <v>403</v>
      </c>
      <c r="FD110" t="s">
        <v>403</v>
      </c>
      <c r="FE110" t="s">
        <v>403</v>
      </c>
      <c r="FF110">
        <v>30</v>
      </c>
      <c r="FG110">
        <v>41.4</v>
      </c>
      <c r="FH110">
        <v>15</v>
      </c>
      <c r="FI110">
        <v>31.5</v>
      </c>
      <c r="FJ110">
        <v>3.6</v>
      </c>
      <c r="FK110">
        <v>12.6</v>
      </c>
      <c r="FL110">
        <v>16.2</v>
      </c>
      <c r="FM110">
        <v>23.4</v>
      </c>
      <c r="FN110" t="s">
        <v>403</v>
      </c>
      <c r="FO110" t="s">
        <v>403</v>
      </c>
      <c r="FP110" t="s">
        <v>403</v>
      </c>
      <c r="FQ110" t="s">
        <v>403</v>
      </c>
      <c r="FR110">
        <v>35</v>
      </c>
      <c r="FS110">
        <v>35.5</v>
      </c>
      <c r="FT110">
        <v>25</v>
      </c>
      <c r="FU110">
        <v>51.2</v>
      </c>
      <c r="FV110">
        <v>0</v>
      </c>
      <c r="FW110">
        <v>12.3</v>
      </c>
      <c r="FX110">
        <v>12.3</v>
      </c>
      <c r="FY110">
        <v>13.3</v>
      </c>
      <c r="FZ110" t="s">
        <v>403</v>
      </c>
      <c r="GA110" t="s">
        <v>403</v>
      </c>
      <c r="GB110" t="s">
        <v>403</v>
      </c>
      <c r="GC110" t="s">
        <v>403</v>
      </c>
      <c r="GD110">
        <v>55</v>
      </c>
      <c r="GE110">
        <v>27.9</v>
      </c>
      <c r="GF110">
        <v>40</v>
      </c>
      <c r="GG110">
        <v>12.3</v>
      </c>
      <c r="GH110">
        <v>2.2999999999999998</v>
      </c>
      <c r="GI110">
        <v>10.6</v>
      </c>
      <c r="GJ110">
        <v>19.399999999999999</v>
      </c>
      <c r="GK110">
        <v>57.5</v>
      </c>
      <c r="GL110" t="s">
        <v>403</v>
      </c>
      <c r="GM110" t="s">
        <v>403</v>
      </c>
      <c r="GN110" t="s">
        <v>403</v>
      </c>
      <c r="GO110" t="s">
        <v>403</v>
      </c>
      <c r="GP110">
        <v>65</v>
      </c>
      <c r="GQ110">
        <v>44.2</v>
      </c>
      <c r="GR110">
        <v>35</v>
      </c>
      <c r="GS110">
        <v>34.799999999999997</v>
      </c>
      <c r="GT110">
        <v>2</v>
      </c>
      <c r="GU110">
        <v>14.5</v>
      </c>
      <c r="GV110">
        <v>17.5</v>
      </c>
      <c r="GW110">
        <v>19</v>
      </c>
      <c r="GX110" t="s">
        <v>403</v>
      </c>
      <c r="GY110" t="s">
        <v>403</v>
      </c>
      <c r="GZ110" t="s">
        <v>403</v>
      </c>
      <c r="HA110" t="s">
        <v>403</v>
      </c>
      <c r="HB110">
        <v>50</v>
      </c>
      <c r="HC110">
        <v>42.7</v>
      </c>
      <c r="HD110">
        <v>30</v>
      </c>
      <c r="HE110">
        <v>34.5</v>
      </c>
      <c r="HF110">
        <v>5.0999999999999996</v>
      </c>
      <c r="HG110">
        <v>13.7</v>
      </c>
      <c r="HH110">
        <v>13.7</v>
      </c>
      <c r="HI110">
        <v>17.7</v>
      </c>
      <c r="HJ110" t="s">
        <v>403</v>
      </c>
      <c r="HK110" t="s">
        <v>403</v>
      </c>
      <c r="HL110" t="s">
        <v>403</v>
      </c>
      <c r="HM110" t="s">
        <v>403</v>
      </c>
      <c r="HN110">
        <v>70</v>
      </c>
      <c r="HO110">
        <v>54.3</v>
      </c>
      <c r="HP110">
        <v>35</v>
      </c>
      <c r="HQ110">
        <v>31.7</v>
      </c>
      <c r="HR110">
        <v>1.4</v>
      </c>
      <c r="HS110">
        <v>12.6</v>
      </c>
      <c r="HT110">
        <v>12.6</v>
      </c>
      <c r="HU110">
        <v>12.6</v>
      </c>
      <c r="HV110" t="s">
        <v>403</v>
      </c>
      <c r="HW110" t="s">
        <v>403</v>
      </c>
      <c r="HX110" t="s">
        <v>403</v>
      </c>
      <c r="HY110" t="s">
        <v>403</v>
      </c>
      <c r="HZ110">
        <v>35</v>
      </c>
      <c r="IA110">
        <v>22.3</v>
      </c>
      <c r="IB110">
        <v>25</v>
      </c>
      <c r="IC110">
        <v>21.3</v>
      </c>
      <c r="ID110">
        <v>2.5</v>
      </c>
      <c r="IE110">
        <v>9.1</v>
      </c>
      <c r="IF110">
        <v>24.4</v>
      </c>
      <c r="IG110">
        <v>53.8</v>
      </c>
      <c r="IH110" t="s">
        <v>403</v>
      </c>
      <c r="II110" t="s">
        <v>403</v>
      </c>
      <c r="IJ110" t="s">
        <v>403</v>
      </c>
      <c r="IK110" t="s">
        <v>403</v>
      </c>
      <c r="IL110">
        <v>45</v>
      </c>
      <c r="IM110">
        <v>45.5</v>
      </c>
      <c r="IN110">
        <v>25</v>
      </c>
      <c r="IO110">
        <v>34.299999999999997</v>
      </c>
      <c r="IP110">
        <v>2.9</v>
      </c>
      <c r="IQ110">
        <v>10.8</v>
      </c>
      <c r="IR110">
        <v>15.2</v>
      </c>
      <c r="IS110">
        <v>17.3</v>
      </c>
      <c r="IT110" t="s">
        <v>403</v>
      </c>
      <c r="IU110" t="s">
        <v>403</v>
      </c>
      <c r="IV110" t="s">
        <v>403</v>
      </c>
      <c r="IW110" t="s">
        <v>403</v>
      </c>
      <c r="IX110">
        <v>25</v>
      </c>
      <c r="IY110">
        <v>47.6</v>
      </c>
      <c r="IZ110">
        <v>15</v>
      </c>
      <c r="JA110">
        <v>27.8</v>
      </c>
      <c r="JB110">
        <v>2</v>
      </c>
      <c r="JC110">
        <v>14.8</v>
      </c>
      <c r="JD110">
        <v>14.8</v>
      </c>
      <c r="JE110">
        <v>22.7</v>
      </c>
      <c r="JF110" t="s">
        <v>403</v>
      </c>
      <c r="JG110" t="s">
        <v>403</v>
      </c>
      <c r="JH110" t="s">
        <v>403</v>
      </c>
      <c r="JI110" t="s">
        <v>403</v>
      </c>
      <c r="JJ110">
        <v>35</v>
      </c>
      <c r="JK110">
        <v>72.099999999999994</v>
      </c>
      <c r="JL110">
        <v>10</v>
      </c>
      <c r="JM110">
        <v>15.9</v>
      </c>
      <c r="JN110">
        <v>0</v>
      </c>
      <c r="JO110">
        <v>11.9</v>
      </c>
      <c r="JP110">
        <v>11.9</v>
      </c>
      <c r="JQ110">
        <v>11.9</v>
      </c>
      <c r="JR110" t="s">
        <v>403</v>
      </c>
      <c r="JS110" t="s">
        <v>403</v>
      </c>
      <c r="JT110" t="s">
        <v>403</v>
      </c>
      <c r="JU110" t="s">
        <v>403</v>
      </c>
      <c r="JV110">
        <v>25</v>
      </c>
      <c r="JW110">
        <v>35.4</v>
      </c>
      <c r="JX110">
        <v>15</v>
      </c>
      <c r="JY110">
        <v>0</v>
      </c>
      <c r="JZ110">
        <v>2.1</v>
      </c>
      <c r="KA110">
        <v>12.5</v>
      </c>
      <c r="KB110">
        <v>12.5</v>
      </c>
      <c r="KC110">
        <v>62.5</v>
      </c>
      <c r="KD110" t="s">
        <v>403</v>
      </c>
      <c r="KE110" t="s">
        <v>403</v>
      </c>
      <c r="KF110" t="s">
        <v>403</v>
      </c>
      <c r="KG110" t="s">
        <v>403</v>
      </c>
      <c r="KH110">
        <v>20</v>
      </c>
      <c r="KI110">
        <v>41</v>
      </c>
      <c r="KJ110">
        <v>10</v>
      </c>
      <c r="KK110">
        <v>35.9</v>
      </c>
      <c r="KL110">
        <v>0</v>
      </c>
      <c r="KM110">
        <v>23.1</v>
      </c>
      <c r="KN110">
        <v>23.1</v>
      </c>
      <c r="KO110">
        <v>23.1</v>
      </c>
      <c r="KP110" t="s">
        <v>403</v>
      </c>
      <c r="KQ110" t="s">
        <v>403</v>
      </c>
      <c r="KR110" t="s">
        <v>403</v>
      </c>
      <c r="KS110" t="s">
        <v>403</v>
      </c>
      <c r="KT110">
        <v>25</v>
      </c>
      <c r="KU110">
        <v>37.5</v>
      </c>
      <c r="KV110">
        <v>15</v>
      </c>
      <c r="KW110">
        <v>41.7</v>
      </c>
      <c r="KX110">
        <v>8.3000000000000007</v>
      </c>
      <c r="KY110">
        <v>12.5</v>
      </c>
      <c r="KZ110">
        <v>12.5</v>
      </c>
      <c r="LA110">
        <v>12.5</v>
      </c>
      <c r="LB110" t="s">
        <v>403</v>
      </c>
      <c r="LC110" t="s">
        <v>403</v>
      </c>
      <c r="LD110" t="s">
        <v>403</v>
      </c>
      <c r="LE110" t="s">
        <v>403</v>
      </c>
      <c r="LF110">
        <v>40</v>
      </c>
      <c r="LG110">
        <v>38.6</v>
      </c>
      <c r="LH110">
        <v>25</v>
      </c>
      <c r="LI110">
        <v>45.6</v>
      </c>
      <c r="LJ110">
        <v>2.6</v>
      </c>
      <c r="LK110">
        <v>13.2</v>
      </c>
      <c r="LL110">
        <v>13.2</v>
      </c>
      <c r="LM110">
        <v>13.2</v>
      </c>
      <c r="LN110" t="s">
        <v>403</v>
      </c>
      <c r="LO110" t="s">
        <v>403</v>
      </c>
      <c r="LP110" t="s">
        <v>403</v>
      </c>
      <c r="LQ110" t="s">
        <v>403</v>
      </c>
      <c r="LR110">
        <v>55</v>
      </c>
      <c r="LS110">
        <v>24</v>
      </c>
      <c r="LT110">
        <v>40</v>
      </c>
      <c r="LU110">
        <v>24.6</v>
      </c>
      <c r="LV110">
        <v>5.5</v>
      </c>
      <c r="LW110">
        <v>5.5</v>
      </c>
      <c r="LX110">
        <v>10.8</v>
      </c>
      <c r="LY110">
        <v>45.8</v>
      </c>
      <c r="LZ110" t="s">
        <v>403</v>
      </c>
      <c r="MA110" t="s">
        <v>403</v>
      </c>
      <c r="MB110" t="s">
        <v>403</v>
      </c>
      <c r="MC110" t="s">
        <v>403</v>
      </c>
      <c r="MD110">
        <v>55</v>
      </c>
      <c r="ME110">
        <v>24</v>
      </c>
      <c r="MF110">
        <v>40</v>
      </c>
      <c r="MG110">
        <v>24.6</v>
      </c>
      <c r="MH110">
        <v>5.5</v>
      </c>
      <c r="MI110">
        <v>5.5</v>
      </c>
      <c r="MJ110">
        <v>10.8</v>
      </c>
      <c r="MK110">
        <v>45.8</v>
      </c>
      <c r="ML110" t="s">
        <v>403</v>
      </c>
      <c r="MM110" t="s">
        <v>403</v>
      </c>
      <c r="MN110" t="s">
        <v>403</v>
      </c>
      <c r="MO110" t="s">
        <v>403</v>
      </c>
      <c r="MP110">
        <v>50</v>
      </c>
      <c r="MQ110">
        <v>38.9</v>
      </c>
      <c r="MR110">
        <v>30</v>
      </c>
      <c r="MS110">
        <v>28.4</v>
      </c>
      <c r="MT110">
        <v>3.9</v>
      </c>
      <c r="MU110">
        <v>19.100000000000001</v>
      </c>
      <c r="MV110">
        <v>19.100000000000001</v>
      </c>
      <c r="MW110">
        <v>28.8</v>
      </c>
      <c r="MX110" t="s">
        <v>403</v>
      </c>
      <c r="MY110" t="s">
        <v>403</v>
      </c>
      <c r="MZ110" t="s">
        <v>403</v>
      </c>
      <c r="NA110" t="s">
        <v>403</v>
      </c>
      <c r="NB110">
        <v>50</v>
      </c>
      <c r="NC110">
        <v>43.2</v>
      </c>
      <c r="ND110">
        <v>30</v>
      </c>
      <c r="NE110">
        <v>21.3</v>
      </c>
      <c r="NF110">
        <v>0</v>
      </c>
      <c r="NG110">
        <v>27.6</v>
      </c>
      <c r="NH110">
        <v>31.6</v>
      </c>
      <c r="NI110">
        <v>35.5</v>
      </c>
      <c r="NJ110">
        <v>10</v>
      </c>
      <c r="NK110">
        <v>19700</v>
      </c>
      <c r="NL110">
        <v>33500</v>
      </c>
      <c r="NM110">
        <v>41900</v>
      </c>
      <c r="NN110">
        <v>70</v>
      </c>
      <c r="NO110">
        <v>55</v>
      </c>
      <c r="NP110">
        <v>30</v>
      </c>
      <c r="NQ110">
        <v>27</v>
      </c>
      <c r="NR110">
        <v>0</v>
      </c>
      <c r="NS110">
        <v>15.9</v>
      </c>
      <c r="NT110">
        <v>16.600000000000001</v>
      </c>
      <c r="NU110">
        <v>18</v>
      </c>
      <c r="NV110" t="s">
        <v>403</v>
      </c>
      <c r="NW110" t="s">
        <v>403</v>
      </c>
      <c r="NX110" t="s">
        <v>403</v>
      </c>
      <c r="NY110" t="s">
        <v>403</v>
      </c>
      <c r="NZ110">
        <v>35</v>
      </c>
      <c r="OA110">
        <v>30</v>
      </c>
      <c r="OB110">
        <v>25</v>
      </c>
      <c r="OC110">
        <v>25.5</v>
      </c>
      <c r="OD110">
        <v>5.5</v>
      </c>
      <c r="OE110">
        <v>2.7</v>
      </c>
      <c r="OF110">
        <v>3.6</v>
      </c>
      <c r="OG110">
        <v>39.1</v>
      </c>
      <c r="OH110" t="s">
        <v>403</v>
      </c>
      <c r="OI110" t="s">
        <v>403</v>
      </c>
      <c r="OJ110" t="s">
        <v>403</v>
      </c>
      <c r="OK110" t="s">
        <v>403</v>
      </c>
      <c r="OL110">
        <v>25</v>
      </c>
      <c r="OM110">
        <v>44.4</v>
      </c>
      <c r="ON110">
        <v>15</v>
      </c>
      <c r="OO110">
        <v>24.6</v>
      </c>
      <c r="OP110">
        <v>8.5</v>
      </c>
      <c r="OQ110">
        <v>22.5</v>
      </c>
      <c r="OR110">
        <v>22.5</v>
      </c>
      <c r="OS110">
        <v>22.5</v>
      </c>
      <c r="OT110" t="s">
        <v>403</v>
      </c>
      <c r="OU110" t="s">
        <v>403</v>
      </c>
      <c r="OV110" t="s">
        <v>403</v>
      </c>
      <c r="OW110" t="s">
        <v>403</v>
      </c>
      <c r="OX110">
        <v>25</v>
      </c>
      <c r="OY110">
        <v>51.6</v>
      </c>
      <c r="OZ110">
        <v>10</v>
      </c>
      <c r="PA110">
        <v>17.399999999999999</v>
      </c>
      <c r="PB110">
        <v>0</v>
      </c>
      <c r="PC110">
        <v>31</v>
      </c>
      <c r="PD110">
        <v>31</v>
      </c>
      <c r="PE110">
        <v>31</v>
      </c>
      <c r="PF110" t="s">
        <v>403</v>
      </c>
      <c r="PG110" t="s">
        <v>403</v>
      </c>
      <c r="PH110" t="s">
        <v>403</v>
      </c>
      <c r="PI110" t="s">
        <v>403</v>
      </c>
      <c r="PJ110">
        <v>35</v>
      </c>
      <c r="PK110">
        <v>65</v>
      </c>
      <c r="PL110">
        <v>10</v>
      </c>
      <c r="PM110">
        <v>28.9</v>
      </c>
      <c r="PN110">
        <v>0</v>
      </c>
      <c r="PO110">
        <v>6.1</v>
      </c>
      <c r="PP110">
        <v>6.1</v>
      </c>
      <c r="PQ110">
        <v>6.1</v>
      </c>
      <c r="PR110" t="s">
        <v>403</v>
      </c>
      <c r="PS110" t="s">
        <v>403</v>
      </c>
      <c r="PT110" t="s">
        <v>403</v>
      </c>
      <c r="PU110" t="s">
        <v>403</v>
      </c>
      <c r="PV110">
        <v>20</v>
      </c>
      <c r="PW110">
        <v>11.4</v>
      </c>
      <c r="PX110">
        <v>15</v>
      </c>
      <c r="PY110">
        <v>22.9</v>
      </c>
      <c r="PZ110">
        <v>5.7</v>
      </c>
      <c r="QA110">
        <v>11.4</v>
      </c>
      <c r="QB110">
        <v>25.7</v>
      </c>
      <c r="QC110">
        <v>60</v>
      </c>
      <c r="QD110" t="s">
        <v>403</v>
      </c>
      <c r="QE110" t="s">
        <v>403</v>
      </c>
      <c r="QF110" t="s">
        <v>403</v>
      </c>
      <c r="QG110" t="s">
        <v>403</v>
      </c>
      <c r="QH110">
        <v>30</v>
      </c>
      <c r="QI110">
        <v>34.200000000000003</v>
      </c>
      <c r="QJ110">
        <v>20</v>
      </c>
      <c r="QK110">
        <v>31.5</v>
      </c>
      <c r="QL110">
        <v>0</v>
      </c>
      <c r="QM110">
        <v>16.2</v>
      </c>
      <c r="QN110">
        <v>16.2</v>
      </c>
      <c r="QO110">
        <v>34.200000000000003</v>
      </c>
      <c r="QP110" t="s">
        <v>403</v>
      </c>
      <c r="QQ110" t="s">
        <v>403</v>
      </c>
      <c r="QR110" t="s">
        <v>403</v>
      </c>
      <c r="QS110" t="s">
        <v>403</v>
      </c>
      <c r="QT110">
        <v>30</v>
      </c>
      <c r="QU110">
        <v>41.4</v>
      </c>
      <c r="QV110">
        <v>15</v>
      </c>
      <c r="QW110">
        <v>31.5</v>
      </c>
      <c r="QX110">
        <v>3.6</v>
      </c>
      <c r="QY110">
        <v>12.6</v>
      </c>
      <c r="QZ110">
        <v>16.2</v>
      </c>
      <c r="RA110">
        <v>23.4</v>
      </c>
      <c r="RB110" t="s">
        <v>403</v>
      </c>
      <c r="RC110" t="s">
        <v>403</v>
      </c>
      <c r="RD110" t="s">
        <v>403</v>
      </c>
      <c r="RE110" t="s">
        <v>403</v>
      </c>
      <c r="RF110">
        <v>40</v>
      </c>
      <c r="RG110">
        <v>46.6</v>
      </c>
      <c r="RH110">
        <v>20</v>
      </c>
      <c r="RI110">
        <v>25.4</v>
      </c>
      <c r="RJ110">
        <v>0</v>
      </c>
      <c r="RK110">
        <v>24.2</v>
      </c>
      <c r="RL110">
        <v>25.4</v>
      </c>
      <c r="RM110">
        <v>28</v>
      </c>
      <c r="RN110" t="s">
        <v>403</v>
      </c>
      <c r="RO110" t="s">
        <v>403</v>
      </c>
      <c r="RP110" t="s">
        <v>403</v>
      </c>
      <c r="RQ110" t="s">
        <v>403</v>
      </c>
    </row>
  </sheetData>
  <mergeCells count="111">
    <mergeCell ref="QT2:RE2"/>
    <mergeCell ref="QH3:QS3"/>
    <mergeCell ref="QT3:RE3"/>
    <mergeCell ref="QH4:QS4"/>
    <mergeCell ref="QT4:RE4"/>
    <mergeCell ref="RF2:RQ2"/>
    <mergeCell ref="RF3:RQ3"/>
    <mergeCell ref="RF4:RQ4"/>
    <mergeCell ref="PV2:QG2"/>
    <mergeCell ref="PJ3:PU3"/>
    <mergeCell ref="PV3:QG3"/>
    <mergeCell ref="PJ4:PU4"/>
    <mergeCell ref="PV4:QG4"/>
    <mergeCell ref="QH2:QS2"/>
    <mergeCell ref="OX2:PI2"/>
    <mergeCell ref="OL3:OW3"/>
    <mergeCell ref="OX3:PI3"/>
    <mergeCell ref="OL4:OW4"/>
    <mergeCell ref="OX4:PI4"/>
    <mergeCell ref="PJ2:PU2"/>
    <mergeCell ref="NZ2:OK2"/>
    <mergeCell ref="NN3:NY3"/>
    <mergeCell ref="NZ3:OK3"/>
    <mergeCell ref="NN4:NY4"/>
    <mergeCell ref="NZ4:OK4"/>
    <mergeCell ref="OL2:OW2"/>
    <mergeCell ref="NB2:NM2"/>
    <mergeCell ref="MP3:NA3"/>
    <mergeCell ref="NB3:NM3"/>
    <mergeCell ref="MP4:NA4"/>
    <mergeCell ref="NB4:NM4"/>
    <mergeCell ref="NN2:NY2"/>
    <mergeCell ref="MD2:MO2"/>
    <mergeCell ref="LR3:MC3"/>
    <mergeCell ref="MD3:MO3"/>
    <mergeCell ref="LR4:MC4"/>
    <mergeCell ref="MD4:MO4"/>
    <mergeCell ref="MP2:NA2"/>
    <mergeCell ref="JJ4:JU4"/>
    <mergeCell ref="JV4:KG4"/>
    <mergeCell ref="KH4:KS4"/>
    <mergeCell ref="KT4:LE4"/>
    <mergeCell ref="LF4:LQ4"/>
    <mergeCell ref="LR2:MC2"/>
    <mergeCell ref="JV3:KG3"/>
    <mergeCell ref="KH3:KS3"/>
    <mergeCell ref="KT3:LE3"/>
    <mergeCell ref="LF3:LQ3"/>
    <mergeCell ref="KH2:KS2"/>
    <mergeCell ref="KT2:LE2"/>
    <mergeCell ref="LF2:LQ2"/>
    <mergeCell ref="GP4:HA4"/>
    <mergeCell ref="HB4:HM4"/>
    <mergeCell ref="HN4:HY4"/>
    <mergeCell ref="HZ4:IK4"/>
    <mergeCell ref="IL4:IW4"/>
    <mergeCell ref="IX4:JI4"/>
    <mergeCell ref="DV4:EG4"/>
    <mergeCell ref="EH4:ES4"/>
    <mergeCell ref="ET4:FE4"/>
    <mergeCell ref="FF4:FQ4"/>
    <mergeCell ref="FR4:GC4"/>
    <mergeCell ref="GD4:GO4"/>
    <mergeCell ref="IL3:IW3"/>
    <mergeCell ref="IX3:JI3"/>
    <mergeCell ref="JJ3:JU3"/>
    <mergeCell ref="EH3:ES3"/>
    <mergeCell ref="ET3:FE3"/>
    <mergeCell ref="FF3:FQ3"/>
    <mergeCell ref="FR3:GC3"/>
    <mergeCell ref="GD3:GO3"/>
    <mergeCell ref="GP3:HA3"/>
    <mergeCell ref="HB3:HM3"/>
    <mergeCell ref="HN3:HY3"/>
    <mergeCell ref="HZ3:IK3"/>
    <mergeCell ref="HN2:HY2"/>
    <mergeCell ref="HZ2:IK2"/>
    <mergeCell ref="IL2:IW2"/>
    <mergeCell ref="IX2:JI2"/>
    <mergeCell ref="JJ2:JU2"/>
    <mergeCell ref="JV2:KG2"/>
    <mergeCell ref="ET2:FE2"/>
    <mergeCell ref="FF2:FQ2"/>
    <mergeCell ref="FR2:GC2"/>
    <mergeCell ref="GD2:GO2"/>
    <mergeCell ref="GP2:HA2"/>
    <mergeCell ref="HB2:HM2"/>
    <mergeCell ref="BZ2:CK2"/>
    <mergeCell ref="CL2:CW2"/>
    <mergeCell ref="CX2:DI2"/>
    <mergeCell ref="DJ2:DU2"/>
    <mergeCell ref="DV2:EG2"/>
    <mergeCell ref="EH2:ES2"/>
    <mergeCell ref="AP3:BA3"/>
    <mergeCell ref="AP2:BA2"/>
    <mergeCell ref="AP4:BA4"/>
    <mergeCell ref="BB2:BM2"/>
    <mergeCell ref="BN2:BY2"/>
    <mergeCell ref="BB4:BM4"/>
    <mergeCell ref="BN4:BY4"/>
    <mergeCell ref="BZ4:CK4"/>
    <mergeCell ref="CL4:CW4"/>
    <mergeCell ref="CX4:DI4"/>
    <mergeCell ref="DJ4:DU4"/>
    <mergeCell ref="BB3:BM3"/>
    <mergeCell ref="BN3:BY3"/>
    <mergeCell ref="BZ3:CK3"/>
    <mergeCell ref="CL3:CW3"/>
    <mergeCell ref="CX3:DI3"/>
    <mergeCell ref="DJ3:DU3"/>
    <mergeCell ref="DV3:EG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S89"/>
  <sheetViews>
    <sheetView workbookViewId="0">
      <selection activeCell="D11" sqref="D11"/>
    </sheetView>
  </sheetViews>
  <sheetFormatPr defaultRowHeight="14.25" x14ac:dyDescent="0.45"/>
  <cols>
    <col min="2" max="2" width="9.1328125" style="55"/>
    <col min="6" max="6" width="19.86328125" bestFit="1" customWidth="1"/>
    <col min="7" max="8" width="7.86328125" customWidth="1"/>
    <col min="9" max="12" width="3.265625" customWidth="1"/>
    <col min="13" max="13" width="3.1328125" customWidth="1"/>
    <col min="14" max="15" width="3.265625" customWidth="1"/>
    <col min="24" max="24" width="16.265625" bestFit="1" customWidth="1"/>
  </cols>
  <sheetData>
    <row r="1" spans="6:123" x14ac:dyDescent="0.45">
      <c r="G1" s="94"/>
      <c r="H1" s="94">
        <v>1</v>
      </c>
      <c r="I1" s="94">
        <v>2</v>
      </c>
      <c r="J1" s="94">
        <v>3</v>
      </c>
      <c r="K1" s="94">
        <v>4</v>
      </c>
      <c r="L1" s="94">
        <v>5</v>
      </c>
      <c r="M1" s="94">
        <v>6</v>
      </c>
      <c r="N1" s="94">
        <v>7</v>
      </c>
      <c r="O1" s="94">
        <v>8</v>
      </c>
      <c r="P1" s="94">
        <v>9</v>
      </c>
      <c r="Q1" s="94">
        <v>10</v>
      </c>
      <c r="R1" s="94">
        <v>11</v>
      </c>
      <c r="S1" s="94">
        <v>12</v>
      </c>
      <c r="T1" s="94">
        <v>13</v>
      </c>
      <c r="U1" s="94">
        <v>14</v>
      </c>
      <c r="V1" s="94">
        <v>15</v>
      </c>
      <c r="W1" s="94">
        <v>16</v>
      </c>
      <c r="X1" s="94">
        <v>17</v>
      </c>
      <c r="Y1" s="94">
        <v>18</v>
      </c>
      <c r="Z1" s="94">
        <v>19</v>
      </c>
      <c r="AA1" s="94">
        <v>20</v>
      </c>
      <c r="AB1" s="94">
        <v>21</v>
      </c>
      <c r="AC1" s="94">
        <v>11</v>
      </c>
      <c r="AD1" s="94">
        <v>12</v>
      </c>
    </row>
    <row r="2" spans="6:123" x14ac:dyDescent="0.45">
      <c r="F2" s="93" t="s">
        <v>203</v>
      </c>
      <c r="G2" s="55" t="s">
        <v>50</v>
      </c>
      <c r="H2" s="55" t="s">
        <v>50</v>
      </c>
      <c r="I2" s="55" t="s">
        <v>50</v>
      </c>
      <c r="J2" s="55" t="s">
        <v>72</v>
      </c>
      <c r="K2" s="55" t="s">
        <v>72</v>
      </c>
      <c r="L2" s="55" t="s">
        <v>72</v>
      </c>
      <c r="M2" s="55" t="s">
        <v>70</v>
      </c>
      <c r="N2" s="55" t="s">
        <v>70</v>
      </c>
      <c r="O2" s="55" t="s">
        <v>70</v>
      </c>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row>
    <row r="3" spans="6:123" x14ac:dyDescent="0.45">
      <c r="F3" s="93" t="s">
        <v>208</v>
      </c>
      <c r="G3" s="55">
        <v>1</v>
      </c>
      <c r="H3">
        <v>3</v>
      </c>
      <c r="I3">
        <v>5</v>
      </c>
      <c r="J3">
        <v>1</v>
      </c>
      <c r="K3">
        <v>3</v>
      </c>
      <c r="L3" s="55">
        <v>5</v>
      </c>
      <c r="M3">
        <v>1</v>
      </c>
      <c r="N3">
        <v>3</v>
      </c>
      <c r="O3" s="55">
        <v>5</v>
      </c>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row>
    <row r="4" spans="6:123" x14ac:dyDescent="0.45">
      <c r="F4" t="s">
        <v>209</v>
      </c>
      <c r="G4" t="s">
        <v>210</v>
      </c>
      <c r="H4" t="s">
        <v>210</v>
      </c>
      <c r="I4" t="s">
        <v>210</v>
      </c>
      <c r="J4" t="s">
        <v>210</v>
      </c>
      <c r="K4" t="s">
        <v>210</v>
      </c>
      <c r="L4" t="s">
        <v>210</v>
      </c>
      <c r="M4" t="s">
        <v>210</v>
      </c>
      <c r="N4" t="s">
        <v>210</v>
      </c>
      <c r="O4" t="s">
        <v>210</v>
      </c>
      <c r="P4" t="s">
        <v>211</v>
      </c>
      <c r="Q4" t="s">
        <v>212</v>
      </c>
      <c r="R4" t="s">
        <v>213</v>
      </c>
      <c r="S4" t="s">
        <v>214</v>
      </c>
      <c r="T4" t="s">
        <v>215</v>
      </c>
      <c r="U4" t="s">
        <v>216</v>
      </c>
      <c r="V4" t="s">
        <v>217</v>
      </c>
      <c r="W4" t="s">
        <v>218</v>
      </c>
      <c r="X4" t="s">
        <v>219</v>
      </c>
      <c r="Y4" t="s">
        <v>220</v>
      </c>
      <c r="Z4" t="s">
        <v>221</v>
      </c>
      <c r="AA4" t="s">
        <v>222</v>
      </c>
      <c r="AB4" t="s">
        <v>211</v>
      </c>
      <c r="AC4" t="s">
        <v>212</v>
      </c>
      <c r="AD4" t="s">
        <v>213</v>
      </c>
      <c r="AE4" t="s">
        <v>214</v>
      </c>
      <c r="AF4" t="s">
        <v>215</v>
      </c>
      <c r="AG4" t="s">
        <v>216</v>
      </c>
      <c r="AH4" t="s">
        <v>217</v>
      </c>
      <c r="AI4" t="s">
        <v>218</v>
      </c>
      <c r="AJ4" t="s">
        <v>219</v>
      </c>
      <c r="AK4" t="s">
        <v>220</v>
      </c>
      <c r="AL4" t="s">
        <v>221</v>
      </c>
      <c r="AM4" t="s">
        <v>222</v>
      </c>
      <c r="AN4" t="s">
        <v>211</v>
      </c>
      <c r="AO4" t="s">
        <v>212</v>
      </c>
      <c r="AP4" t="s">
        <v>213</v>
      </c>
      <c r="AQ4" t="s">
        <v>214</v>
      </c>
      <c r="AR4" t="s">
        <v>215</v>
      </c>
      <c r="AS4" t="s">
        <v>216</v>
      </c>
      <c r="AT4" t="s">
        <v>217</v>
      </c>
      <c r="AU4" t="s">
        <v>218</v>
      </c>
      <c r="AV4" t="s">
        <v>219</v>
      </c>
      <c r="AW4" t="s">
        <v>220</v>
      </c>
      <c r="AX4" t="s">
        <v>221</v>
      </c>
      <c r="AY4" t="s">
        <v>222</v>
      </c>
      <c r="AZ4" t="s">
        <v>211</v>
      </c>
      <c r="BA4" t="s">
        <v>212</v>
      </c>
      <c r="BB4" t="s">
        <v>213</v>
      </c>
      <c r="BC4" t="s">
        <v>214</v>
      </c>
      <c r="BD4" t="s">
        <v>215</v>
      </c>
      <c r="BE4" t="s">
        <v>216</v>
      </c>
      <c r="BF4" t="s">
        <v>217</v>
      </c>
      <c r="BG4" t="s">
        <v>218</v>
      </c>
      <c r="BH4" t="s">
        <v>219</v>
      </c>
      <c r="BI4" t="s">
        <v>220</v>
      </c>
      <c r="BJ4" t="s">
        <v>221</v>
      </c>
      <c r="BK4" t="s">
        <v>222</v>
      </c>
      <c r="BL4" t="s">
        <v>211</v>
      </c>
      <c r="BM4" t="s">
        <v>212</v>
      </c>
      <c r="BN4" t="s">
        <v>213</v>
      </c>
      <c r="BO4" t="s">
        <v>214</v>
      </c>
      <c r="BP4" t="s">
        <v>215</v>
      </c>
      <c r="BQ4" t="s">
        <v>216</v>
      </c>
      <c r="BR4" t="s">
        <v>217</v>
      </c>
      <c r="BS4" t="s">
        <v>218</v>
      </c>
      <c r="BT4" t="s">
        <v>219</v>
      </c>
      <c r="BU4" t="s">
        <v>220</v>
      </c>
      <c r="BV4" t="s">
        <v>221</v>
      </c>
      <c r="BW4" t="s">
        <v>222</v>
      </c>
      <c r="BX4" t="s">
        <v>211</v>
      </c>
      <c r="BY4" t="s">
        <v>212</v>
      </c>
      <c r="BZ4" t="s">
        <v>213</v>
      </c>
      <c r="CA4" t="s">
        <v>214</v>
      </c>
      <c r="CB4" t="s">
        <v>215</v>
      </c>
      <c r="CC4" t="s">
        <v>216</v>
      </c>
      <c r="CD4" t="s">
        <v>217</v>
      </c>
      <c r="CE4" t="s">
        <v>218</v>
      </c>
      <c r="CF4" t="s">
        <v>219</v>
      </c>
      <c r="CG4" t="s">
        <v>220</v>
      </c>
      <c r="CH4" t="s">
        <v>221</v>
      </c>
      <c r="CI4" t="s">
        <v>222</v>
      </c>
      <c r="CJ4" t="s">
        <v>211</v>
      </c>
      <c r="CK4" t="s">
        <v>212</v>
      </c>
      <c r="CL4" t="s">
        <v>213</v>
      </c>
      <c r="CM4" t="s">
        <v>214</v>
      </c>
      <c r="CN4" t="s">
        <v>215</v>
      </c>
      <c r="CO4" t="s">
        <v>216</v>
      </c>
      <c r="CP4" t="s">
        <v>217</v>
      </c>
      <c r="CQ4" t="s">
        <v>218</v>
      </c>
      <c r="CR4" t="s">
        <v>219</v>
      </c>
      <c r="CS4" t="s">
        <v>220</v>
      </c>
      <c r="CT4" t="s">
        <v>221</v>
      </c>
      <c r="CU4" t="s">
        <v>222</v>
      </c>
      <c r="CV4" t="s">
        <v>211</v>
      </c>
      <c r="CW4" t="s">
        <v>212</v>
      </c>
      <c r="CX4" t="s">
        <v>213</v>
      </c>
      <c r="CY4" t="s">
        <v>214</v>
      </c>
      <c r="CZ4" t="s">
        <v>215</v>
      </c>
      <c r="DA4" t="s">
        <v>216</v>
      </c>
      <c r="DB4" t="s">
        <v>217</v>
      </c>
      <c r="DC4" t="s">
        <v>218</v>
      </c>
      <c r="DD4" t="s">
        <v>219</v>
      </c>
      <c r="DE4" t="s">
        <v>220</v>
      </c>
      <c r="DF4" t="s">
        <v>221</v>
      </c>
      <c r="DG4" t="s">
        <v>222</v>
      </c>
      <c r="DH4" t="s">
        <v>211</v>
      </c>
      <c r="DI4" t="s">
        <v>212</v>
      </c>
      <c r="DJ4" t="s">
        <v>213</v>
      </c>
      <c r="DK4" t="s">
        <v>214</v>
      </c>
      <c r="DL4" t="s">
        <v>215</v>
      </c>
      <c r="DM4" t="s">
        <v>216</v>
      </c>
      <c r="DN4" t="s">
        <v>217</v>
      </c>
      <c r="DO4" t="s">
        <v>218</v>
      </c>
      <c r="DP4" t="s">
        <v>219</v>
      </c>
      <c r="DQ4" t="s">
        <v>220</v>
      </c>
      <c r="DR4" t="s">
        <v>221</v>
      </c>
      <c r="DS4" t="s">
        <v>222</v>
      </c>
    </row>
    <row r="5" spans="6:123" x14ac:dyDescent="0.45">
      <c r="F5" t="s">
        <v>4004</v>
      </c>
      <c r="G5" t="s">
        <v>4005</v>
      </c>
      <c r="H5" t="s">
        <v>4006</v>
      </c>
      <c r="I5" t="s">
        <v>4007</v>
      </c>
      <c r="J5" t="s">
        <v>4008</v>
      </c>
      <c r="K5" t="s">
        <v>4009</v>
      </c>
      <c r="L5" t="s">
        <v>4010</v>
      </c>
      <c r="M5" t="s">
        <v>4011</v>
      </c>
      <c r="N5" t="s">
        <v>4012</v>
      </c>
      <c r="O5" t="s">
        <v>4013</v>
      </c>
      <c r="P5">
        <v>920</v>
      </c>
      <c r="Q5">
        <v>12</v>
      </c>
      <c r="R5">
        <v>810</v>
      </c>
      <c r="S5">
        <v>19.5</v>
      </c>
      <c r="T5">
        <v>8.6</v>
      </c>
      <c r="U5">
        <v>39.5</v>
      </c>
      <c r="V5">
        <v>50.1</v>
      </c>
      <c r="W5">
        <v>59.9</v>
      </c>
      <c r="X5">
        <v>340</v>
      </c>
      <c r="Y5">
        <v>16900</v>
      </c>
      <c r="Z5">
        <v>22100</v>
      </c>
      <c r="AA5">
        <v>29600</v>
      </c>
      <c r="AB5">
        <v>875</v>
      </c>
      <c r="AC5">
        <v>21.6</v>
      </c>
      <c r="AD5">
        <v>685</v>
      </c>
      <c r="AE5">
        <v>22.7</v>
      </c>
      <c r="AF5">
        <v>5.6</v>
      </c>
      <c r="AG5">
        <v>39.799999999999997</v>
      </c>
      <c r="AH5">
        <v>46.3</v>
      </c>
      <c r="AI5">
        <v>50.1</v>
      </c>
      <c r="AJ5">
        <v>325</v>
      </c>
      <c r="AK5">
        <v>21000</v>
      </c>
      <c r="AL5">
        <v>28200</v>
      </c>
      <c r="AM5">
        <v>37800</v>
      </c>
      <c r="AN5">
        <v>495</v>
      </c>
      <c r="AO5">
        <v>24.1</v>
      </c>
      <c r="AP5">
        <v>375</v>
      </c>
      <c r="AQ5">
        <v>26.2</v>
      </c>
      <c r="AR5">
        <v>3.8</v>
      </c>
      <c r="AS5">
        <v>40.799999999999997</v>
      </c>
      <c r="AT5">
        <v>45.1</v>
      </c>
      <c r="AU5">
        <v>45.9</v>
      </c>
      <c r="AV5">
        <v>190</v>
      </c>
      <c r="AW5">
        <v>24300</v>
      </c>
      <c r="AX5">
        <v>31600</v>
      </c>
      <c r="AY5">
        <v>46700</v>
      </c>
      <c r="AZ5">
        <v>1140</v>
      </c>
      <c r="BA5">
        <v>14.2</v>
      </c>
      <c r="BB5">
        <v>980</v>
      </c>
      <c r="BC5">
        <v>18.399999999999999</v>
      </c>
      <c r="BD5">
        <v>8.5</v>
      </c>
      <c r="BE5">
        <v>38.6</v>
      </c>
      <c r="BF5">
        <v>49.6</v>
      </c>
      <c r="BG5">
        <v>58.9</v>
      </c>
      <c r="BH5">
        <v>420</v>
      </c>
      <c r="BI5">
        <v>14800</v>
      </c>
      <c r="BJ5">
        <v>19900</v>
      </c>
      <c r="BK5">
        <v>25100</v>
      </c>
      <c r="BL5">
        <v>840</v>
      </c>
      <c r="BM5">
        <v>21.3</v>
      </c>
      <c r="BN5">
        <v>660</v>
      </c>
      <c r="BO5">
        <v>22.9</v>
      </c>
      <c r="BP5">
        <v>3.8</v>
      </c>
      <c r="BQ5">
        <v>40</v>
      </c>
      <c r="BR5">
        <v>46.6</v>
      </c>
      <c r="BS5">
        <v>52</v>
      </c>
      <c r="BT5">
        <v>310</v>
      </c>
      <c r="BU5">
        <v>19700</v>
      </c>
      <c r="BV5">
        <v>26000</v>
      </c>
      <c r="BW5">
        <v>34900</v>
      </c>
      <c r="BX5">
        <v>270</v>
      </c>
      <c r="BY5">
        <v>22.5</v>
      </c>
      <c r="BZ5">
        <v>210</v>
      </c>
      <c r="CA5">
        <v>20.3</v>
      </c>
      <c r="CB5">
        <v>3.3</v>
      </c>
      <c r="CC5">
        <v>47.6</v>
      </c>
      <c r="CD5">
        <v>52</v>
      </c>
      <c r="CE5">
        <v>53.9</v>
      </c>
      <c r="CF5">
        <v>125</v>
      </c>
      <c r="CG5">
        <v>21600</v>
      </c>
      <c r="CH5">
        <v>30200</v>
      </c>
      <c r="CI5">
        <v>44400</v>
      </c>
      <c r="CJ5">
        <v>875</v>
      </c>
      <c r="CK5">
        <v>18.600000000000001</v>
      </c>
      <c r="CL5">
        <v>710</v>
      </c>
      <c r="CM5">
        <v>17.899999999999999</v>
      </c>
      <c r="CN5">
        <v>5.9</v>
      </c>
      <c r="CO5">
        <v>35</v>
      </c>
      <c r="CP5">
        <v>45</v>
      </c>
      <c r="CQ5">
        <v>57.5</v>
      </c>
      <c r="CR5">
        <v>285</v>
      </c>
      <c r="CS5">
        <v>13700</v>
      </c>
      <c r="CT5">
        <v>19400</v>
      </c>
      <c r="CU5">
        <v>24900</v>
      </c>
      <c r="CV5">
        <v>495</v>
      </c>
      <c r="CW5">
        <v>23.7</v>
      </c>
      <c r="CX5">
        <v>380</v>
      </c>
      <c r="CY5">
        <v>22.3</v>
      </c>
      <c r="CZ5">
        <v>4.2</v>
      </c>
      <c r="DA5">
        <v>40</v>
      </c>
      <c r="DB5">
        <v>47.1</v>
      </c>
      <c r="DC5">
        <v>49.7</v>
      </c>
      <c r="DD5">
        <v>190</v>
      </c>
      <c r="DE5">
        <v>19300</v>
      </c>
      <c r="DF5">
        <v>25700</v>
      </c>
      <c r="DG5">
        <v>33500</v>
      </c>
      <c r="DH5">
        <v>125</v>
      </c>
      <c r="DI5">
        <v>36.799999999999997</v>
      </c>
      <c r="DJ5">
        <v>80</v>
      </c>
      <c r="DK5">
        <v>23.2</v>
      </c>
      <c r="DL5">
        <v>4.8</v>
      </c>
      <c r="DM5">
        <v>33.6</v>
      </c>
      <c r="DN5">
        <v>34.4</v>
      </c>
      <c r="DO5">
        <v>35.200000000000003</v>
      </c>
      <c r="DP5">
        <v>40</v>
      </c>
      <c r="DQ5">
        <v>24400</v>
      </c>
      <c r="DR5">
        <v>32200</v>
      </c>
      <c r="DS5">
        <v>48300</v>
      </c>
    </row>
    <row r="6" spans="6:123" x14ac:dyDescent="0.45">
      <c r="F6" t="s">
        <v>4014</v>
      </c>
      <c r="G6" t="s">
        <v>4015</v>
      </c>
      <c r="H6" t="s">
        <v>4016</v>
      </c>
      <c r="I6" t="s">
        <v>4017</v>
      </c>
      <c r="J6" t="s">
        <v>4018</v>
      </c>
      <c r="K6" t="s">
        <v>4019</v>
      </c>
      <c r="L6" t="s">
        <v>4020</v>
      </c>
      <c r="M6" t="s">
        <v>4021</v>
      </c>
      <c r="N6" t="s">
        <v>4022</v>
      </c>
      <c r="O6" t="s">
        <v>4023</v>
      </c>
      <c r="P6">
        <v>795</v>
      </c>
      <c r="Q6">
        <v>48.7</v>
      </c>
      <c r="R6">
        <v>410</v>
      </c>
      <c r="S6">
        <v>18</v>
      </c>
      <c r="T6">
        <v>6.5</v>
      </c>
      <c r="U6">
        <v>17.2</v>
      </c>
      <c r="V6">
        <v>20.3</v>
      </c>
      <c r="W6">
        <v>26.8</v>
      </c>
      <c r="X6">
        <v>130</v>
      </c>
      <c r="Y6">
        <v>21600</v>
      </c>
      <c r="Z6">
        <v>29700</v>
      </c>
      <c r="AA6">
        <v>37900</v>
      </c>
      <c r="AB6">
        <v>710</v>
      </c>
      <c r="AC6">
        <v>50.5</v>
      </c>
      <c r="AD6">
        <v>350</v>
      </c>
      <c r="AE6">
        <v>26.1</v>
      </c>
      <c r="AF6">
        <v>3</v>
      </c>
      <c r="AG6">
        <v>15.4</v>
      </c>
      <c r="AH6">
        <v>18.600000000000001</v>
      </c>
      <c r="AI6">
        <v>20.5</v>
      </c>
      <c r="AJ6">
        <v>100</v>
      </c>
      <c r="AK6">
        <v>21100</v>
      </c>
      <c r="AL6">
        <v>35000</v>
      </c>
      <c r="AM6">
        <v>44800</v>
      </c>
      <c r="AN6">
        <v>515</v>
      </c>
      <c r="AO6">
        <v>46.5</v>
      </c>
      <c r="AP6">
        <v>275</v>
      </c>
      <c r="AQ6">
        <v>33.299999999999997</v>
      </c>
      <c r="AR6">
        <v>2.2999999999999998</v>
      </c>
      <c r="AS6">
        <v>14.4</v>
      </c>
      <c r="AT6">
        <v>17.5</v>
      </c>
      <c r="AU6">
        <v>17.899999999999999</v>
      </c>
      <c r="AV6">
        <v>65</v>
      </c>
      <c r="AW6">
        <v>25200</v>
      </c>
      <c r="AX6">
        <v>35400</v>
      </c>
      <c r="AY6">
        <v>52400</v>
      </c>
      <c r="AZ6">
        <v>725</v>
      </c>
      <c r="BA6">
        <v>47.7</v>
      </c>
      <c r="BB6">
        <v>380</v>
      </c>
      <c r="BC6">
        <v>15</v>
      </c>
      <c r="BD6">
        <v>8</v>
      </c>
      <c r="BE6">
        <v>19.3</v>
      </c>
      <c r="BF6">
        <v>23.2</v>
      </c>
      <c r="BG6">
        <v>29.3</v>
      </c>
      <c r="BH6">
        <v>130</v>
      </c>
      <c r="BI6">
        <v>20300</v>
      </c>
      <c r="BJ6">
        <v>27700</v>
      </c>
      <c r="BK6">
        <v>37900</v>
      </c>
      <c r="BL6">
        <v>550</v>
      </c>
      <c r="BM6">
        <v>53</v>
      </c>
      <c r="BN6">
        <v>260</v>
      </c>
      <c r="BO6">
        <v>25.1</v>
      </c>
      <c r="BP6">
        <v>2.6</v>
      </c>
      <c r="BQ6">
        <v>14.2</v>
      </c>
      <c r="BR6">
        <v>17.5</v>
      </c>
      <c r="BS6">
        <v>19.3</v>
      </c>
      <c r="BT6">
        <v>70</v>
      </c>
      <c r="BU6">
        <v>19500</v>
      </c>
      <c r="BV6">
        <v>31800</v>
      </c>
      <c r="BW6">
        <v>44400</v>
      </c>
      <c r="BX6">
        <v>415</v>
      </c>
      <c r="BY6">
        <v>44.1</v>
      </c>
      <c r="BZ6">
        <v>230</v>
      </c>
      <c r="CA6">
        <v>32.4</v>
      </c>
      <c r="CB6">
        <v>1.7</v>
      </c>
      <c r="CC6">
        <v>17.2</v>
      </c>
      <c r="CD6">
        <v>19.399999999999999</v>
      </c>
      <c r="CE6">
        <v>21.8</v>
      </c>
      <c r="CF6">
        <v>65</v>
      </c>
      <c r="CG6">
        <v>25500</v>
      </c>
      <c r="CH6">
        <v>36000</v>
      </c>
      <c r="CI6">
        <v>48200</v>
      </c>
      <c r="CJ6">
        <v>710</v>
      </c>
      <c r="CK6">
        <v>48.2</v>
      </c>
      <c r="CL6">
        <v>365</v>
      </c>
      <c r="CM6">
        <v>19.7</v>
      </c>
      <c r="CN6">
        <v>5.8</v>
      </c>
      <c r="CO6">
        <v>16.2</v>
      </c>
      <c r="CP6">
        <v>19.899999999999999</v>
      </c>
      <c r="CQ6">
        <v>26.2</v>
      </c>
      <c r="CR6">
        <v>100</v>
      </c>
      <c r="CS6">
        <v>17600</v>
      </c>
      <c r="CT6">
        <v>27200</v>
      </c>
      <c r="CU6">
        <v>33800</v>
      </c>
      <c r="CV6">
        <v>515</v>
      </c>
      <c r="CW6">
        <v>46.1</v>
      </c>
      <c r="CX6">
        <v>275</v>
      </c>
      <c r="CY6">
        <v>29.4</v>
      </c>
      <c r="CZ6">
        <v>3.1</v>
      </c>
      <c r="DA6">
        <v>15</v>
      </c>
      <c r="DB6">
        <v>19.100000000000001</v>
      </c>
      <c r="DC6">
        <v>21.4</v>
      </c>
      <c r="DD6">
        <v>70</v>
      </c>
      <c r="DE6">
        <v>21400</v>
      </c>
      <c r="DF6">
        <v>31700</v>
      </c>
      <c r="DG6">
        <v>44000</v>
      </c>
      <c r="DH6">
        <v>395</v>
      </c>
      <c r="DI6">
        <v>45.5</v>
      </c>
      <c r="DJ6">
        <v>215</v>
      </c>
      <c r="DK6">
        <v>28.8</v>
      </c>
      <c r="DL6">
        <v>4.0999999999999996</v>
      </c>
      <c r="DM6">
        <v>16</v>
      </c>
      <c r="DN6">
        <v>20.100000000000001</v>
      </c>
      <c r="DO6">
        <v>21.6</v>
      </c>
      <c r="DP6">
        <v>55</v>
      </c>
      <c r="DQ6">
        <v>20100</v>
      </c>
      <c r="DR6">
        <v>35900</v>
      </c>
      <c r="DS6">
        <v>52300</v>
      </c>
    </row>
    <row r="7" spans="6:123" x14ac:dyDescent="0.45">
      <c r="F7" t="s">
        <v>4024</v>
      </c>
      <c r="G7" t="s">
        <v>4025</v>
      </c>
      <c r="H7" t="s">
        <v>4026</v>
      </c>
      <c r="I7" t="s">
        <v>4027</v>
      </c>
      <c r="J7" t="s">
        <v>4028</v>
      </c>
      <c r="K7" t="s">
        <v>4029</v>
      </c>
      <c r="L7" t="s">
        <v>4030</v>
      </c>
      <c r="M7" t="s">
        <v>4031</v>
      </c>
      <c r="N7" t="s">
        <v>4032</v>
      </c>
      <c r="O7" t="s">
        <v>4033</v>
      </c>
      <c r="P7">
        <v>13775</v>
      </c>
      <c r="Q7">
        <v>32</v>
      </c>
      <c r="R7">
        <v>9370</v>
      </c>
      <c r="S7">
        <v>4</v>
      </c>
      <c r="T7">
        <v>0.5</v>
      </c>
      <c r="U7">
        <v>1.4</v>
      </c>
      <c r="V7">
        <v>4.3</v>
      </c>
      <c r="W7">
        <v>63.5</v>
      </c>
      <c r="X7">
        <v>170</v>
      </c>
      <c r="Y7">
        <v>13000</v>
      </c>
      <c r="Z7">
        <v>24100</v>
      </c>
      <c r="AA7">
        <v>31600</v>
      </c>
      <c r="AB7">
        <v>12120</v>
      </c>
      <c r="AC7">
        <v>75.2</v>
      </c>
      <c r="AD7">
        <v>3010</v>
      </c>
      <c r="AE7">
        <v>15.7</v>
      </c>
      <c r="AF7">
        <v>1.1000000000000001</v>
      </c>
      <c r="AG7">
        <v>3.4</v>
      </c>
      <c r="AH7">
        <v>4.7</v>
      </c>
      <c r="AI7">
        <v>8</v>
      </c>
      <c r="AJ7">
        <v>360</v>
      </c>
      <c r="AK7">
        <v>16400</v>
      </c>
      <c r="AL7">
        <v>26100</v>
      </c>
      <c r="AM7">
        <v>35400</v>
      </c>
      <c r="AN7">
        <v>10115</v>
      </c>
      <c r="AO7">
        <v>69.900000000000006</v>
      </c>
      <c r="AP7">
        <v>3045</v>
      </c>
      <c r="AQ7">
        <v>21.6</v>
      </c>
      <c r="AR7">
        <v>0.9</v>
      </c>
      <c r="AS7">
        <v>4.5999999999999996</v>
      </c>
      <c r="AT7">
        <v>5.6</v>
      </c>
      <c r="AU7">
        <v>7.6</v>
      </c>
      <c r="AV7">
        <v>420</v>
      </c>
      <c r="AW7">
        <v>13500</v>
      </c>
      <c r="AX7">
        <v>26200</v>
      </c>
      <c r="AY7">
        <v>38800</v>
      </c>
      <c r="AZ7">
        <v>13010</v>
      </c>
      <c r="BA7">
        <v>32</v>
      </c>
      <c r="BB7">
        <v>8850</v>
      </c>
      <c r="BC7">
        <v>4.3</v>
      </c>
      <c r="BD7">
        <v>0.6</v>
      </c>
      <c r="BE7">
        <v>1.5</v>
      </c>
      <c r="BF7">
        <v>4.4000000000000004</v>
      </c>
      <c r="BG7">
        <v>63.1</v>
      </c>
      <c r="BH7">
        <v>170</v>
      </c>
      <c r="BI7">
        <v>13200</v>
      </c>
      <c r="BJ7">
        <v>23100</v>
      </c>
      <c r="BK7">
        <v>31800</v>
      </c>
      <c r="BL7">
        <v>11985</v>
      </c>
      <c r="BM7">
        <v>72.900000000000006</v>
      </c>
      <c r="BN7">
        <v>3255</v>
      </c>
      <c r="BO7">
        <v>17.399999999999999</v>
      </c>
      <c r="BP7">
        <v>1.3</v>
      </c>
      <c r="BQ7">
        <v>3.3</v>
      </c>
      <c r="BR7">
        <v>4.5999999999999996</v>
      </c>
      <c r="BS7">
        <v>8.4</v>
      </c>
      <c r="BT7">
        <v>350</v>
      </c>
      <c r="BU7">
        <v>12000</v>
      </c>
      <c r="BV7">
        <v>22500</v>
      </c>
      <c r="BW7">
        <v>33400</v>
      </c>
      <c r="BX7">
        <v>7530</v>
      </c>
      <c r="BY7">
        <v>65.3</v>
      </c>
      <c r="BZ7">
        <v>2610</v>
      </c>
      <c r="CA7">
        <v>25.4</v>
      </c>
      <c r="CB7">
        <v>1.2</v>
      </c>
      <c r="CC7">
        <v>5.5</v>
      </c>
      <c r="CD7">
        <v>6.5</v>
      </c>
      <c r="CE7">
        <v>8.1</v>
      </c>
      <c r="CF7">
        <v>365</v>
      </c>
      <c r="CG7">
        <v>14200</v>
      </c>
      <c r="CH7">
        <v>26800</v>
      </c>
      <c r="CI7">
        <v>39400</v>
      </c>
      <c r="CJ7">
        <v>12120</v>
      </c>
      <c r="CK7">
        <v>29.9</v>
      </c>
      <c r="CL7">
        <v>8490</v>
      </c>
      <c r="CM7">
        <v>4.8</v>
      </c>
      <c r="CN7">
        <v>0.5</v>
      </c>
      <c r="CO7">
        <v>1.3</v>
      </c>
      <c r="CP7">
        <v>4.5999999999999996</v>
      </c>
      <c r="CQ7">
        <v>64.8</v>
      </c>
      <c r="CR7">
        <v>130</v>
      </c>
      <c r="CS7">
        <v>11800</v>
      </c>
      <c r="CT7">
        <v>22100</v>
      </c>
      <c r="CU7">
        <v>31600</v>
      </c>
      <c r="CV7">
        <v>10115</v>
      </c>
      <c r="CW7">
        <v>68.5</v>
      </c>
      <c r="CX7">
        <v>3185</v>
      </c>
      <c r="CY7">
        <v>19.899999999999999</v>
      </c>
      <c r="CZ7">
        <v>1.3</v>
      </c>
      <c r="DA7">
        <v>4.0999999999999996</v>
      </c>
      <c r="DB7">
        <v>5.7</v>
      </c>
      <c r="DC7">
        <v>10.3</v>
      </c>
      <c r="DD7">
        <v>370</v>
      </c>
      <c r="DE7">
        <v>10900</v>
      </c>
      <c r="DF7">
        <v>20900</v>
      </c>
      <c r="DG7">
        <v>31100</v>
      </c>
      <c r="DH7">
        <v>6035</v>
      </c>
      <c r="DI7">
        <v>60</v>
      </c>
      <c r="DJ7">
        <v>2410</v>
      </c>
      <c r="DK7">
        <v>28.9</v>
      </c>
      <c r="DL7">
        <v>1.3</v>
      </c>
      <c r="DM7">
        <v>6.8</v>
      </c>
      <c r="DN7">
        <v>8.1999999999999993</v>
      </c>
      <c r="DO7">
        <v>9.8000000000000007</v>
      </c>
      <c r="DP7">
        <v>340</v>
      </c>
      <c r="DQ7">
        <v>13800</v>
      </c>
      <c r="DR7">
        <v>27500</v>
      </c>
      <c r="DS7">
        <v>41400</v>
      </c>
    </row>
    <row r="8" spans="6:123" x14ac:dyDescent="0.45">
      <c r="F8" t="s">
        <v>4034</v>
      </c>
      <c r="G8" t="s">
        <v>4035</v>
      </c>
      <c r="H8" t="s">
        <v>4036</v>
      </c>
      <c r="I8" t="s">
        <v>4037</v>
      </c>
      <c r="J8" t="s">
        <v>4038</v>
      </c>
      <c r="K8" t="s">
        <v>4039</v>
      </c>
      <c r="L8" t="s">
        <v>4040</v>
      </c>
      <c r="M8" t="s">
        <v>4041</v>
      </c>
      <c r="N8" t="s">
        <v>4042</v>
      </c>
      <c r="O8" t="s">
        <v>4043</v>
      </c>
      <c r="P8">
        <v>1400</v>
      </c>
      <c r="Q8">
        <v>37.1</v>
      </c>
      <c r="R8">
        <v>880</v>
      </c>
      <c r="S8">
        <v>15.6</v>
      </c>
      <c r="T8">
        <v>4.5999999999999996</v>
      </c>
      <c r="U8">
        <v>15.8</v>
      </c>
      <c r="V8">
        <v>25.9</v>
      </c>
      <c r="W8">
        <v>42.7</v>
      </c>
      <c r="X8">
        <v>200</v>
      </c>
      <c r="Y8">
        <v>19000</v>
      </c>
      <c r="Z8">
        <v>24400</v>
      </c>
      <c r="AA8">
        <v>33800</v>
      </c>
      <c r="AB8">
        <v>1725</v>
      </c>
      <c r="AC8">
        <v>41.8</v>
      </c>
      <c r="AD8">
        <v>1005</v>
      </c>
      <c r="AE8">
        <v>23.1</v>
      </c>
      <c r="AF8">
        <v>4.4000000000000004</v>
      </c>
      <c r="AG8">
        <v>19.399999999999999</v>
      </c>
      <c r="AH8">
        <v>25.6</v>
      </c>
      <c r="AI8">
        <v>30.7</v>
      </c>
      <c r="AJ8">
        <v>310</v>
      </c>
      <c r="AK8">
        <v>20500</v>
      </c>
      <c r="AL8">
        <v>28900</v>
      </c>
      <c r="AM8">
        <v>39900</v>
      </c>
      <c r="AN8">
        <v>1905</v>
      </c>
      <c r="AO8">
        <v>52.2</v>
      </c>
      <c r="AP8">
        <v>910</v>
      </c>
      <c r="AQ8">
        <v>23.2</v>
      </c>
      <c r="AR8">
        <v>2.8</v>
      </c>
      <c r="AS8">
        <v>15.5</v>
      </c>
      <c r="AT8">
        <v>19.100000000000001</v>
      </c>
      <c r="AU8">
        <v>21.7</v>
      </c>
      <c r="AV8">
        <v>270</v>
      </c>
      <c r="AW8">
        <v>23000</v>
      </c>
      <c r="AX8">
        <v>31700</v>
      </c>
      <c r="AY8">
        <v>44400</v>
      </c>
      <c r="AZ8">
        <v>1670</v>
      </c>
      <c r="BA8">
        <v>35.700000000000003</v>
      </c>
      <c r="BB8">
        <v>1075</v>
      </c>
      <c r="BC8">
        <v>13.8</v>
      </c>
      <c r="BD8">
        <v>5.4</v>
      </c>
      <c r="BE8">
        <v>16.3</v>
      </c>
      <c r="BF8">
        <v>27.2</v>
      </c>
      <c r="BG8">
        <v>45.1</v>
      </c>
      <c r="BH8">
        <v>240</v>
      </c>
      <c r="BI8">
        <v>16200</v>
      </c>
      <c r="BJ8">
        <v>23600</v>
      </c>
      <c r="BK8">
        <v>33100</v>
      </c>
      <c r="BL8">
        <v>1970</v>
      </c>
      <c r="BM8">
        <v>47.5</v>
      </c>
      <c r="BN8">
        <v>1035</v>
      </c>
      <c r="BO8">
        <v>21.5</v>
      </c>
      <c r="BP8">
        <v>3.7</v>
      </c>
      <c r="BQ8">
        <v>17</v>
      </c>
      <c r="BR8">
        <v>22.1</v>
      </c>
      <c r="BS8">
        <v>27.4</v>
      </c>
      <c r="BT8">
        <v>310</v>
      </c>
      <c r="BU8">
        <v>19500</v>
      </c>
      <c r="BV8">
        <v>26200</v>
      </c>
      <c r="BW8">
        <v>36100</v>
      </c>
      <c r="BX8">
        <v>1975</v>
      </c>
      <c r="BY8">
        <v>52.6</v>
      </c>
      <c r="BZ8">
        <v>935</v>
      </c>
      <c r="CA8">
        <v>23.3</v>
      </c>
      <c r="CB8">
        <v>2.4</v>
      </c>
      <c r="CC8">
        <v>15.6</v>
      </c>
      <c r="CD8">
        <v>19.2</v>
      </c>
      <c r="CE8">
        <v>21.6</v>
      </c>
      <c r="CF8">
        <v>280</v>
      </c>
      <c r="CG8">
        <v>22100</v>
      </c>
      <c r="CH8">
        <v>31600</v>
      </c>
      <c r="CI8">
        <v>45300</v>
      </c>
      <c r="CJ8">
        <v>1725</v>
      </c>
      <c r="CK8">
        <v>36</v>
      </c>
      <c r="CL8">
        <v>1105</v>
      </c>
      <c r="CM8">
        <v>14.9</v>
      </c>
      <c r="CN8">
        <v>4.5999999999999996</v>
      </c>
      <c r="CO8">
        <v>16</v>
      </c>
      <c r="CP8">
        <v>25.8</v>
      </c>
      <c r="CQ8">
        <v>44.5</v>
      </c>
      <c r="CR8">
        <v>235</v>
      </c>
      <c r="CS8">
        <v>17100</v>
      </c>
      <c r="CT8">
        <v>22200</v>
      </c>
      <c r="CU8">
        <v>29300</v>
      </c>
      <c r="CV8">
        <v>1905</v>
      </c>
      <c r="CW8">
        <v>51.4</v>
      </c>
      <c r="CX8">
        <v>925</v>
      </c>
      <c r="CY8">
        <v>19.899999999999999</v>
      </c>
      <c r="CZ8">
        <v>3.3</v>
      </c>
      <c r="DA8">
        <v>15.8</v>
      </c>
      <c r="DB8">
        <v>21</v>
      </c>
      <c r="DC8">
        <v>25.5</v>
      </c>
      <c r="DD8">
        <v>270</v>
      </c>
      <c r="DE8">
        <v>20000</v>
      </c>
      <c r="DF8">
        <v>26900</v>
      </c>
      <c r="DG8">
        <v>38000</v>
      </c>
      <c r="DH8">
        <v>1875</v>
      </c>
      <c r="DI8">
        <v>51.2</v>
      </c>
      <c r="DJ8">
        <v>915</v>
      </c>
      <c r="DK8">
        <v>21.8</v>
      </c>
      <c r="DL8">
        <v>2.5</v>
      </c>
      <c r="DM8">
        <v>18.100000000000001</v>
      </c>
      <c r="DN8">
        <v>22.5</v>
      </c>
      <c r="DO8">
        <v>24.5</v>
      </c>
      <c r="DP8">
        <v>310</v>
      </c>
      <c r="DQ8">
        <v>21400</v>
      </c>
      <c r="DR8">
        <v>30300</v>
      </c>
      <c r="DS8">
        <v>43600</v>
      </c>
    </row>
    <row r="9" spans="6:123" x14ac:dyDescent="0.45">
      <c r="F9" t="s">
        <v>4044</v>
      </c>
      <c r="G9" t="s">
        <v>4045</v>
      </c>
      <c r="H9" t="s">
        <v>4046</v>
      </c>
      <c r="I9" t="s">
        <v>4047</v>
      </c>
      <c r="J9" t="s">
        <v>4048</v>
      </c>
      <c r="K9" t="s">
        <v>4049</v>
      </c>
      <c r="L9" t="s">
        <v>4050</v>
      </c>
      <c r="M9" t="s">
        <v>4051</v>
      </c>
      <c r="N9" t="s">
        <v>4052</v>
      </c>
      <c r="O9" t="s">
        <v>4053</v>
      </c>
      <c r="P9">
        <v>795</v>
      </c>
      <c r="Q9">
        <v>27.3</v>
      </c>
      <c r="R9">
        <v>575</v>
      </c>
      <c r="S9">
        <v>15.7</v>
      </c>
      <c r="T9">
        <v>8.4</v>
      </c>
      <c r="U9">
        <v>26.8</v>
      </c>
      <c r="V9">
        <v>34.6</v>
      </c>
      <c r="W9">
        <v>48.5</v>
      </c>
      <c r="X9">
        <v>200</v>
      </c>
      <c r="Y9">
        <v>17500</v>
      </c>
      <c r="Z9">
        <v>22700</v>
      </c>
      <c r="AA9">
        <v>29500</v>
      </c>
      <c r="AB9">
        <v>670</v>
      </c>
      <c r="AC9">
        <v>33.4</v>
      </c>
      <c r="AD9">
        <v>445</v>
      </c>
      <c r="AE9">
        <v>23.8</v>
      </c>
      <c r="AF9">
        <v>5.8</v>
      </c>
      <c r="AG9">
        <v>26.3</v>
      </c>
      <c r="AH9">
        <v>33.200000000000003</v>
      </c>
      <c r="AI9">
        <v>37</v>
      </c>
      <c r="AJ9">
        <v>165</v>
      </c>
      <c r="AK9">
        <v>19500</v>
      </c>
      <c r="AL9">
        <v>25200</v>
      </c>
      <c r="AM9">
        <v>34100</v>
      </c>
      <c r="AN9">
        <v>655</v>
      </c>
      <c r="AO9">
        <v>39.6</v>
      </c>
      <c r="AP9">
        <v>395</v>
      </c>
      <c r="AQ9">
        <v>25.3</v>
      </c>
      <c r="AR9">
        <v>3.7</v>
      </c>
      <c r="AS9">
        <v>23.9</v>
      </c>
      <c r="AT9">
        <v>28</v>
      </c>
      <c r="AU9">
        <v>31.4</v>
      </c>
      <c r="AV9">
        <v>145</v>
      </c>
      <c r="AW9">
        <v>20000</v>
      </c>
      <c r="AX9">
        <v>31000</v>
      </c>
      <c r="AY9">
        <v>42100</v>
      </c>
      <c r="AZ9">
        <v>805</v>
      </c>
      <c r="BA9">
        <v>28.1</v>
      </c>
      <c r="BB9">
        <v>580</v>
      </c>
      <c r="BC9">
        <v>17</v>
      </c>
      <c r="BD9">
        <v>8.5</v>
      </c>
      <c r="BE9">
        <v>28.1</v>
      </c>
      <c r="BF9">
        <v>36.200000000000003</v>
      </c>
      <c r="BG9">
        <v>46.4</v>
      </c>
      <c r="BH9">
        <v>200</v>
      </c>
      <c r="BI9">
        <v>13900</v>
      </c>
      <c r="BJ9">
        <v>21500</v>
      </c>
      <c r="BK9">
        <v>28100</v>
      </c>
      <c r="BL9">
        <v>680</v>
      </c>
      <c r="BM9">
        <v>35</v>
      </c>
      <c r="BN9">
        <v>440</v>
      </c>
      <c r="BO9">
        <v>20.9</v>
      </c>
      <c r="BP9">
        <v>5.4</v>
      </c>
      <c r="BQ9">
        <v>30.4</v>
      </c>
      <c r="BR9">
        <v>34.9</v>
      </c>
      <c r="BS9">
        <v>38.700000000000003</v>
      </c>
      <c r="BT9">
        <v>190</v>
      </c>
      <c r="BU9">
        <v>18300</v>
      </c>
      <c r="BV9">
        <v>24500</v>
      </c>
      <c r="BW9">
        <v>32800</v>
      </c>
      <c r="BX9">
        <v>610</v>
      </c>
      <c r="BY9">
        <v>40.299999999999997</v>
      </c>
      <c r="BZ9">
        <v>365</v>
      </c>
      <c r="CA9">
        <v>25.4</v>
      </c>
      <c r="CB9">
        <v>3.4</v>
      </c>
      <c r="CC9">
        <v>25.9</v>
      </c>
      <c r="CD9">
        <v>28.5</v>
      </c>
      <c r="CE9">
        <v>30.8</v>
      </c>
      <c r="CF9">
        <v>140</v>
      </c>
      <c r="CG9">
        <v>20000</v>
      </c>
      <c r="CH9">
        <v>26000</v>
      </c>
      <c r="CI9">
        <v>36900</v>
      </c>
      <c r="CJ9">
        <v>670</v>
      </c>
      <c r="CK9">
        <v>31</v>
      </c>
      <c r="CL9">
        <v>460</v>
      </c>
      <c r="CM9">
        <v>17.8</v>
      </c>
      <c r="CN9">
        <v>6.4</v>
      </c>
      <c r="CO9">
        <v>26</v>
      </c>
      <c r="CP9">
        <v>33.700000000000003</v>
      </c>
      <c r="CQ9">
        <v>44.8</v>
      </c>
      <c r="CR9">
        <v>155</v>
      </c>
      <c r="CS9">
        <v>14600</v>
      </c>
      <c r="CT9">
        <v>19400</v>
      </c>
      <c r="CU9">
        <v>25800</v>
      </c>
      <c r="CV9">
        <v>655</v>
      </c>
      <c r="CW9">
        <v>39.799999999999997</v>
      </c>
      <c r="CX9">
        <v>395</v>
      </c>
      <c r="CY9">
        <v>22.3</v>
      </c>
      <c r="CZ9">
        <v>4</v>
      </c>
      <c r="DA9">
        <v>24.5</v>
      </c>
      <c r="DB9">
        <v>29.3</v>
      </c>
      <c r="DC9">
        <v>34</v>
      </c>
      <c r="DD9">
        <v>150</v>
      </c>
      <c r="DE9">
        <v>17900</v>
      </c>
      <c r="DF9">
        <v>27200</v>
      </c>
      <c r="DG9">
        <v>36100</v>
      </c>
      <c r="DH9">
        <v>655</v>
      </c>
      <c r="DI9">
        <v>46.9</v>
      </c>
      <c r="DJ9">
        <v>345</v>
      </c>
      <c r="DK9">
        <v>22.5</v>
      </c>
      <c r="DL9">
        <v>3.2</v>
      </c>
      <c r="DM9">
        <v>21.4</v>
      </c>
      <c r="DN9">
        <v>25.3</v>
      </c>
      <c r="DO9">
        <v>27.4</v>
      </c>
      <c r="DP9">
        <v>125</v>
      </c>
      <c r="DQ9">
        <v>16800</v>
      </c>
      <c r="DR9">
        <v>27800</v>
      </c>
      <c r="DS9">
        <v>38000</v>
      </c>
    </row>
    <row r="10" spans="6:123" x14ac:dyDescent="0.45">
      <c r="F10" t="s">
        <v>4054</v>
      </c>
      <c r="G10" t="s">
        <v>4055</v>
      </c>
      <c r="H10" t="s">
        <v>4056</v>
      </c>
      <c r="I10" t="s">
        <v>4057</v>
      </c>
      <c r="J10" t="s">
        <v>4058</v>
      </c>
      <c r="K10" t="s">
        <v>4059</v>
      </c>
      <c r="L10" t="s">
        <v>4060</v>
      </c>
      <c r="M10" t="s">
        <v>4061</v>
      </c>
      <c r="N10" t="s">
        <v>4062</v>
      </c>
      <c r="O10" t="s">
        <v>4063</v>
      </c>
      <c r="P10">
        <v>1485</v>
      </c>
      <c r="Q10">
        <v>27.7</v>
      </c>
      <c r="R10">
        <v>1075</v>
      </c>
      <c r="S10">
        <v>18.899999999999999</v>
      </c>
      <c r="T10">
        <v>6</v>
      </c>
      <c r="U10">
        <v>21.7</v>
      </c>
      <c r="V10">
        <v>30.8</v>
      </c>
      <c r="W10">
        <v>47.4</v>
      </c>
      <c r="X10">
        <v>295</v>
      </c>
      <c r="Y10">
        <v>15500</v>
      </c>
      <c r="Z10">
        <v>23000</v>
      </c>
      <c r="AA10">
        <v>28900</v>
      </c>
      <c r="AB10">
        <v>1750</v>
      </c>
      <c r="AC10">
        <v>40.6</v>
      </c>
      <c r="AD10">
        <v>1040</v>
      </c>
      <c r="AE10">
        <v>23.6</v>
      </c>
      <c r="AF10">
        <v>5</v>
      </c>
      <c r="AG10">
        <v>24.4</v>
      </c>
      <c r="AH10">
        <v>27.2</v>
      </c>
      <c r="AI10">
        <v>30.8</v>
      </c>
      <c r="AJ10">
        <v>395</v>
      </c>
      <c r="AK10">
        <v>19000</v>
      </c>
      <c r="AL10">
        <v>26100</v>
      </c>
      <c r="AM10">
        <v>34000</v>
      </c>
      <c r="AN10">
        <v>2170</v>
      </c>
      <c r="AO10">
        <v>53.7</v>
      </c>
      <c r="AP10">
        <v>1005</v>
      </c>
      <c r="AQ10">
        <v>24.2</v>
      </c>
      <c r="AR10">
        <v>2.6</v>
      </c>
      <c r="AS10">
        <v>16.3</v>
      </c>
      <c r="AT10">
        <v>18.2</v>
      </c>
      <c r="AU10">
        <v>19.399999999999999</v>
      </c>
      <c r="AV10">
        <v>330</v>
      </c>
      <c r="AW10">
        <v>22000</v>
      </c>
      <c r="AX10">
        <v>30600</v>
      </c>
      <c r="AY10">
        <v>44800</v>
      </c>
      <c r="AZ10">
        <v>1570</v>
      </c>
      <c r="BA10">
        <v>29.2</v>
      </c>
      <c r="BB10">
        <v>1110</v>
      </c>
      <c r="BC10">
        <v>18.3</v>
      </c>
      <c r="BD10">
        <v>6.9</v>
      </c>
      <c r="BE10">
        <v>22</v>
      </c>
      <c r="BF10">
        <v>30.3</v>
      </c>
      <c r="BG10">
        <v>45.5</v>
      </c>
      <c r="BH10">
        <v>310</v>
      </c>
      <c r="BI10">
        <v>14000</v>
      </c>
      <c r="BJ10">
        <v>20600</v>
      </c>
      <c r="BK10">
        <v>26100</v>
      </c>
      <c r="BL10">
        <v>2060</v>
      </c>
      <c r="BM10">
        <v>47</v>
      </c>
      <c r="BN10">
        <v>1090</v>
      </c>
      <c r="BO10">
        <v>22.6</v>
      </c>
      <c r="BP10">
        <v>4.4000000000000004</v>
      </c>
      <c r="BQ10">
        <v>19.8</v>
      </c>
      <c r="BR10">
        <v>23.1</v>
      </c>
      <c r="BS10">
        <v>25.9</v>
      </c>
      <c r="BT10">
        <v>380</v>
      </c>
      <c r="BU10">
        <v>18600</v>
      </c>
      <c r="BV10">
        <v>25400</v>
      </c>
      <c r="BW10">
        <v>34200</v>
      </c>
      <c r="BX10">
        <v>2260</v>
      </c>
      <c r="BY10">
        <v>51.4</v>
      </c>
      <c r="BZ10">
        <v>1100</v>
      </c>
      <c r="CA10">
        <v>25.4</v>
      </c>
      <c r="CB10">
        <v>2.7</v>
      </c>
      <c r="CC10">
        <v>16.899999999999999</v>
      </c>
      <c r="CD10">
        <v>19.100000000000001</v>
      </c>
      <c r="CE10">
        <v>20.5</v>
      </c>
      <c r="CF10">
        <v>350</v>
      </c>
      <c r="CG10">
        <v>20600</v>
      </c>
      <c r="CH10">
        <v>28600</v>
      </c>
      <c r="CI10">
        <v>40100</v>
      </c>
      <c r="CJ10">
        <v>1750</v>
      </c>
      <c r="CK10">
        <v>37.4</v>
      </c>
      <c r="CL10">
        <v>1095</v>
      </c>
      <c r="CM10">
        <v>18.8</v>
      </c>
      <c r="CN10">
        <v>6.1</v>
      </c>
      <c r="CO10">
        <v>17.8</v>
      </c>
      <c r="CP10">
        <v>25.1</v>
      </c>
      <c r="CQ10">
        <v>37.799999999999997</v>
      </c>
      <c r="CR10">
        <v>265</v>
      </c>
      <c r="CS10">
        <v>12500</v>
      </c>
      <c r="CT10">
        <v>20800</v>
      </c>
      <c r="CU10">
        <v>26000</v>
      </c>
      <c r="CV10">
        <v>2170</v>
      </c>
      <c r="CW10">
        <v>53.5</v>
      </c>
      <c r="CX10">
        <v>1010</v>
      </c>
      <c r="CY10">
        <v>22.8</v>
      </c>
      <c r="CZ10">
        <v>3.3</v>
      </c>
      <c r="DA10">
        <v>15.5</v>
      </c>
      <c r="DB10">
        <v>18.100000000000001</v>
      </c>
      <c r="DC10">
        <v>20.399999999999999</v>
      </c>
      <c r="DD10">
        <v>310</v>
      </c>
      <c r="DE10">
        <v>18400</v>
      </c>
      <c r="DF10">
        <v>24300</v>
      </c>
      <c r="DG10">
        <v>32600</v>
      </c>
      <c r="DH10">
        <v>2005</v>
      </c>
      <c r="DI10">
        <v>49.8</v>
      </c>
      <c r="DJ10">
        <v>1005</v>
      </c>
      <c r="DK10">
        <v>27.4</v>
      </c>
      <c r="DL10">
        <v>2.2000000000000002</v>
      </c>
      <c r="DM10">
        <v>17</v>
      </c>
      <c r="DN10">
        <v>19.3</v>
      </c>
      <c r="DO10">
        <v>20.6</v>
      </c>
      <c r="DP10">
        <v>320</v>
      </c>
      <c r="DQ10">
        <v>21100</v>
      </c>
      <c r="DR10">
        <v>29300</v>
      </c>
      <c r="DS10">
        <v>40300</v>
      </c>
    </row>
    <row r="11" spans="6:123" x14ac:dyDescent="0.45">
      <c r="F11" t="s">
        <v>4064</v>
      </c>
      <c r="G11" t="s">
        <v>4065</v>
      </c>
      <c r="H11" t="s">
        <v>4066</v>
      </c>
      <c r="I11" t="s">
        <v>4067</v>
      </c>
      <c r="J11" t="s">
        <v>4068</v>
      </c>
      <c r="K11" t="s">
        <v>4069</v>
      </c>
      <c r="L11" t="s">
        <v>4070</v>
      </c>
      <c r="M11" t="s">
        <v>4071</v>
      </c>
      <c r="N11" t="s">
        <v>4072</v>
      </c>
      <c r="O11" t="s">
        <v>4073</v>
      </c>
      <c r="P11">
        <v>950</v>
      </c>
      <c r="Q11">
        <v>21.7</v>
      </c>
      <c r="R11">
        <v>745</v>
      </c>
      <c r="S11">
        <v>13.1</v>
      </c>
      <c r="T11">
        <v>6.4</v>
      </c>
      <c r="U11">
        <v>17.2</v>
      </c>
      <c r="V11">
        <v>28.9</v>
      </c>
      <c r="W11">
        <v>58.7</v>
      </c>
      <c r="X11">
        <v>155</v>
      </c>
      <c r="Y11">
        <v>15400</v>
      </c>
      <c r="Z11">
        <v>23000</v>
      </c>
      <c r="AA11">
        <v>29300</v>
      </c>
      <c r="AB11">
        <v>1085</v>
      </c>
      <c r="AC11">
        <v>34.700000000000003</v>
      </c>
      <c r="AD11">
        <v>710</v>
      </c>
      <c r="AE11">
        <v>21.5</v>
      </c>
      <c r="AF11">
        <v>4.3</v>
      </c>
      <c r="AG11">
        <v>23.6</v>
      </c>
      <c r="AH11">
        <v>31.5</v>
      </c>
      <c r="AI11">
        <v>39.5</v>
      </c>
      <c r="AJ11">
        <v>250</v>
      </c>
      <c r="AK11">
        <v>19400</v>
      </c>
      <c r="AL11">
        <v>26000</v>
      </c>
      <c r="AM11">
        <v>31700</v>
      </c>
      <c r="AN11">
        <v>1045</v>
      </c>
      <c r="AO11">
        <v>48.2</v>
      </c>
      <c r="AP11">
        <v>540</v>
      </c>
      <c r="AQ11">
        <v>17.8</v>
      </c>
      <c r="AR11">
        <v>3.9</v>
      </c>
      <c r="AS11">
        <v>22</v>
      </c>
      <c r="AT11">
        <v>25.9</v>
      </c>
      <c r="AU11">
        <v>30.1</v>
      </c>
      <c r="AV11">
        <v>225</v>
      </c>
      <c r="AW11">
        <v>21500</v>
      </c>
      <c r="AX11">
        <v>28500</v>
      </c>
      <c r="AY11">
        <v>36900</v>
      </c>
      <c r="AZ11">
        <v>1200</v>
      </c>
      <c r="BA11">
        <v>23.2</v>
      </c>
      <c r="BB11">
        <v>920</v>
      </c>
      <c r="BC11">
        <v>11.9</v>
      </c>
      <c r="BD11">
        <v>6.8</v>
      </c>
      <c r="BE11">
        <v>17.399999999999999</v>
      </c>
      <c r="BF11">
        <v>27.9</v>
      </c>
      <c r="BG11">
        <v>58.1</v>
      </c>
      <c r="BH11">
        <v>190</v>
      </c>
      <c r="BI11">
        <v>12400</v>
      </c>
      <c r="BJ11">
        <v>18400</v>
      </c>
      <c r="BK11">
        <v>25800</v>
      </c>
      <c r="BL11">
        <v>1050</v>
      </c>
      <c r="BM11">
        <v>37.5</v>
      </c>
      <c r="BN11">
        <v>655</v>
      </c>
      <c r="BO11">
        <v>19</v>
      </c>
      <c r="BP11">
        <v>4.5</v>
      </c>
      <c r="BQ11">
        <v>22.2</v>
      </c>
      <c r="BR11">
        <v>29.4</v>
      </c>
      <c r="BS11">
        <v>39</v>
      </c>
      <c r="BT11">
        <v>215</v>
      </c>
      <c r="BU11">
        <v>18600</v>
      </c>
      <c r="BV11">
        <v>24800</v>
      </c>
      <c r="BW11">
        <v>34000</v>
      </c>
      <c r="BX11">
        <v>1000</v>
      </c>
      <c r="BY11">
        <v>49.3</v>
      </c>
      <c r="BZ11">
        <v>510</v>
      </c>
      <c r="CA11">
        <v>19.600000000000001</v>
      </c>
      <c r="CB11">
        <v>3</v>
      </c>
      <c r="CC11">
        <v>20.100000000000001</v>
      </c>
      <c r="CD11">
        <v>24</v>
      </c>
      <c r="CE11">
        <v>28.1</v>
      </c>
      <c r="CF11">
        <v>190</v>
      </c>
      <c r="CG11">
        <v>19100</v>
      </c>
      <c r="CH11">
        <v>28500</v>
      </c>
      <c r="CI11">
        <v>38100</v>
      </c>
      <c r="CJ11">
        <v>1085</v>
      </c>
      <c r="CK11">
        <v>23.8</v>
      </c>
      <c r="CL11">
        <v>830</v>
      </c>
      <c r="CM11">
        <v>13.8</v>
      </c>
      <c r="CN11">
        <v>3.8</v>
      </c>
      <c r="CO11">
        <v>16.600000000000001</v>
      </c>
      <c r="CP11">
        <v>24.8</v>
      </c>
      <c r="CQ11">
        <v>58.6</v>
      </c>
      <c r="CR11">
        <v>165</v>
      </c>
      <c r="CS11">
        <v>14000</v>
      </c>
      <c r="CT11">
        <v>20700</v>
      </c>
      <c r="CU11">
        <v>26400</v>
      </c>
      <c r="CV11">
        <v>1045</v>
      </c>
      <c r="CW11">
        <v>45.8</v>
      </c>
      <c r="CX11">
        <v>565</v>
      </c>
      <c r="CY11">
        <v>17.7</v>
      </c>
      <c r="CZ11">
        <v>3.7</v>
      </c>
      <c r="DA11">
        <v>18.8</v>
      </c>
      <c r="DB11">
        <v>24.3</v>
      </c>
      <c r="DC11">
        <v>32.799999999999997</v>
      </c>
      <c r="DD11">
        <v>190</v>
      </c>
      <c r="DE11">
        <v>17200</v>
      </c>
      <c r="DF11">
        <v>23800</v>
      </c>
      <c r="DG11">
        <v>31300</v>
      </c>
      <c r="DH11">
        <v>940</v>
      </c>
      <c r="DI11">
        <v>54.2</v>
      </c>
      <c r="DJ11">
        <v>430</v>
      </c>
      <c r="DK11">
        <v>15.8</v>
      </c>
      <c r="DL11">
        <v>3.7</v>
      </c>
      <c r="DM11">
        <v>18.100000000000001</v>
      </c>
      <c r="DN11">
        <v>22.2</v>
      </c>
      <c r="DO11">
        <v>26.2</v>
      </c>
      <c r="DP11">
        <v>160</v>
      </c>
      <c r="DQ11">
        <v>19200</v>
      </c>
      <c r="DR11">
        <v>28100</v>
      </c>
      <c r="DS11">
        <v>36900</v>
      </c>
    </row>
    <row r="12" spans="6:123" x14ac:dyDescent="0.45">
      <c r="F12" t="s">
        <v>4074</v>
      </c>
      <c r="G12" t="s">
        <v>4075</v>
      </c>
      <c r="H12" t="s">
        <v>4076</v>
      </c>
      <c r="I12" t="s">
        <v>4077</v>
      </c>
      <c r="J12" t="s">
        <v>4078</v>
      </c>
      <c r="K12" t="s">
        <v>4079</v>
      </c>
      <c r="L12" t="s">
        <v>4080</v>
      </c>
      <c r="M12" t="s">
        <v>4081</v>
      </c>
      <c r="N12" t="s">
        <v>4082</v>
      </c>
      <c r="O12" t="s">
        <v>4083</v>
      </c>
      <c r="P12">
        <v>3540</v>
      </c>
      <c r="Q12">
        <v>55.6</v>
      </c>
      <c r="R12">
        <v>1570</v>
      </c>
      <c r="S12">
        <v>11.4</v>
      </c>
      <c r="T12">
        <v>3.6</v>
      </c>
      <c r="U12">
        <v>7.5</v>
      </c>
      <c r="V12">
        <v>10.5</v>
      </c>
      <c r="W12">
        <v>29.3</v>
      </c>
      <c r="X12">
        <v>230</v>
      </c>
      <c r="Y12">
        <v>17100</v>
      </c>
      <c r="Z12">
        <v>24100</v>
      </c>
      <c r="AA12">
        <v>31800</v>
      </c>
      <c r="AB12">
        <v>2505</v>
      </c>
      <c r="AC12">
        <v>66.5</v>
      </c>
      <c r="AD12">
        <v>840</v>
      </c>
      <c r="AE12">
        <v>16.2</v>
      </c>
      <c r="AF12">
        <v>2.4</v>
      </c>
      <c r="AG12">
        <v>8.9</v>
      </c>
      <c r="AH12">
        <v>11</v>
      </c>
      <c r="AI12">
        <v>14.9</v>
      </c>
      <c r="AJ12">
        <v>200</v>
      </c>
      <c r="AK12">
        <v>19800</v>
      </c>
      <c r="AL12">
        <v>31000</v>
      </c>
      <c r="AM12">
        <v>42500</v>
      </c>
      <c r="AN12">
        <v>2190</v>
      </c>
      <c r="AO12">
        <v>66.8</v>
      </c>
      <c r="AP12">
        <v>725</v>
      </c>
      <c r="AQ12">
        <v>19.600000000000001</v>
      </c>
      <c r="AR12">
        <v>1.4</v>
      </c>
      <c r="AS12">
        <v>10</v>
      </c>
      <c r="AT12">
        <v>10.8</v>
      </c>
      <c r="AU12">
        <v>12.2</v>
      </c>
      <c r="AV12">
        <v>205</v>
      </c>
      <c r="AW12">
        <v>22800</v>
      </c>
      <c r="AX12">
        <v>33300</v>
      </c>
      <c r="AY12">
        <v>47800</v>
      </c>
      <c r="AZ12">
        <v>2985</v>
      </c>
      <c r="BA12">
        <v>57.8</v>
      </c>
      <c r="BB12">
        <v>1260</v>
      </c>
      <c r="BC12">
        <v>12.2</v>
      </c>
      <c r="BD12">
        <v>3.6</v>
      </c>
      <c r="BE12">
        <v>6.5</v>
      </c>
      <c r="BF12">
        <v>8.5</v>
      </c>
      <c r="BG12">
        <v>26.4</v>
      </c>
      <c r="BH12">
        <v>170</v>
      </c>
      <c r="BI12">
        <v>15800</v>
      </c>
      <c r="BJ12">
        <v>23700</v>
      </c>
      <c r="BK12">
        <v>31900</v>
      </c>
      <c r="BL12">
        <v>2195</v>
      </c>
      <c r="BM12">
        <v>66.2</v>
      </c>
      <c r="BN12">
        <v>740</v>
      </c>
      <c r="BO12">
        <v>18.7</v>
      </c>
      <c r="BP12">
        <v>2.1</v>
      </c>
      <c r="BQ12">
        <v>9</v>
      </c>
      <c r="BR12">
        <v>10.5</v>
      </c>
      <c r="BS12">
        <v>13</v>
      </c>
      <c r="BT12">
        <v>185</v>
      </c>
      <c r="BU12">
        <v>19800</v>
      </c>
      <c r="BV12">
        <v>29100</v>
      </c>
      <c r="BW12">
        <v>41300</v>
      </c>
      <c r="BX12">
        <v>2025</v>
      </c>
      <c r="BY12">
        <v>63.5</v>
      </c>
      <c r="BZ12">
        <v>740</v>
      </c>
      <c r="CA12">
        <v>23.3</v>
      </c>
      <c r="CB12">
        <v>1.3</v>
      </c>
      <c r="CC12">
        <v>9.5</v>
      </c>
      <c r="CD12">
        <v>10.8</v>
      </c>
      <c r="CE12">
        <v>12</v>
      </c>
      <c r="CF12">
        <v>180</v>
      </c>
      <c r="CG12">
        <v>23000</v>
      </c>
      <c r="CH12">
        <v>30700</v>
      </c>
      <c r="CI12">
        <v>48300</v>
      </c>
      <c r="CJ12">
        <v>2505</v>
      </c>
      <c r="CK12">
        <v>57.8</v>
      </c>
      <c r="CL12">
        <v>1060</v>
      </c>
      <c r="CM12">
        <v>12.1</v>
      </c>
      <c r="CN12">
        <v>2.4</v>
      </c>
      <c r="CO12">
        <v>7.3</v>
      </c>
      <c r="CP12">
        <v>10.6</v>
      </c>
      <c r="CQ12">
        <v>27.7</v>
      </c>
      <c r="CR12">
        <v>155</v>
      </c>
      <c r="CS12">
        <v>15200</v>
      </c>
      <c r="CT12">
        <v>24900</v>
      </c>
      <c r="CU12">
        <v>36100</v>
      </c>
      <c r="CV12">
        <v>2190</v>
      </c>
      <c r="CW12">
        <v>66</v>
      </c>
      <c r="CX12">
        <v>745</v>
      </c>
      <c r="CY12">
        <v>18.2</v>
      </c>
      <c r="CZ12">
        <v>2</v>
      </c>
      <c r="DA12">
        <v>9.6</v>
      </c>
      <c r="DB12">
        <v>11.2</v>
      </c>
      <c r="DC12">
        <v>13.9</v>
      </c>
      <c r="DD12">
        <v>200</v>
      </c>
      <c r="DE12">
        <v>19400</v>
      </c>
      <c r="DF12">
        <v>28200</v>
      </c>
      <c r="DG12">
        <v>39400</v>
      </c>
      <c r="DH12">
        <v>1780</v>
      </c>
      <c r="DI12">
        <v>62.2</v>
      </c>
      <c r="DJ12">
        <v>675</v>
      </c>
      <c r="DK12">
        <v>22</v>
      </c>
      <c r="DL12">
        <v>1.6</v>
      </c>
      <c r="DM12">
        <v>11.1</v>
      </c>
      <c r="DN12">
        <v>12.4</v>
      </c>
      <c r="DO12">
        <v>14.2</v>
      </c>
      <c r="DP12">
        <v>180</v>
      </c>
      <c r="DQ12">
        <v>20300</v>
      </c>
      <c r="DR12">
        <v>31700</v>
      </c>
      <c r="DS12">
        <v>42600</v>
      </c>
    </row>
    <row r="13" spans="6:123" x14ac:dyDescent="0.45">
      <c r="F13" t="s">
        <v>4084</v>
      </c>
      <c r="G13" t="s">
        <v>4085</v>
      </c>
      <c r="H13" t="s">
        <v>4086</v>
      </c>
      <c r="I13" t="s">
        <v>4087</v>
      </c>
      <c r="J13" t="s">
        <v>4088</v>
      </c>
      <c r="K13" t="s">
        <v>4089</v>
      </c>
      <c r="L13" t="s">
        <v>4090</v>
      </c>
      <c r="M13" t="s">
        <v>4091</v>
      </c>
      <c r="N13" t="s">
        <v>4092</v>
      </c>
      <c r="O13" t="s">
        <v>4093</v>
      </c>
      <c r="P13">
        <v>810</v>
      </c>
      <c r="Q13">
        <v>10</v>
      </c>
      <c r="R13">
        <v>725</v>
      </c>
      <c r="S13">
        <v>15.5</v>
      </c>
      <c r="T13">
        <v>9.9</v>
      </c>
      <c r="U13">
        <v>46</v>
      </c>
      <c r="V13">
        <v>58.9</v>
      </c>
      <c r="W13">
        <v>64.599999999999994</v>
      </c>
      <c r="X13">
        <v>360</v>
      </c>
      <c r="Y13">
        <v>20600</v>
      </c>
      <c r="Z13">
        <v>24700</v>
      </c>
      <c r="AA13">
        <v>30300</v>
      </c>
      <c r="AB13">
        <v>915</v>
      </c>
      <c r="AC13">
        <v>11.7</v>
      </c>
      <c r="AD13">
        <v>810</v>
      </c>
      <c r="AE13">
        <v>25.6</v>
      </c>
      <c r="AF13">
        <v>7</v>
      </c>
      <c r="AG13">
        <v>40.799999999999997</v>
      </c>
      <c r="AH13">
        <v>51.9</v>
      </c>
      <c r="AI13">
        <v>55.7</v>
      </c>
      <c r="AJ13">
        <v>345</v>
      </c>
      <c r="AK13">
        <v>20000</v>
      </c>
      <c r="AL13">
        <v>26400</v>
      </c>
      <c r="AM13">
        <v>34900</v>
      </c>
      <c r="AN13">
        <v>885</v>
      </c>
      <c r="AO13">
        <v>18.600000000000001</v>
      </c>
      <c r="AP13">
        <v>720</v>
      </c>
      <c r="AQ13">
        <v>32.9</v>
      </c>
      <c r="AR13">
        <v>4.3</v>
      </c>
      <c r="AS13">
        <v>35.799999999999997</v>
      </c>
      <c r="AT13">
        <v>41.4</v>
      </c>
      <c r="AU13">
        <v>44.2</v>
      </c>
      <c r="AV13">
        <v>290</v>
      </c>
      <c r="AW13">
        <v>19700</v>
      </c>
      <c r="AX13">
        <v>29100</v>
      </c>
      <c r="AY13">
        <v>39300</v>
      </c>
      <c r="AZ13">
        <v>920</v>
      </c>
      <c r="BA13">
        <v>11.1</v>
      </c>
      <c r="BB13">
        <v>820</v>
      </c>
      <c r="BC13">
        <v>16.3</v>
      </c>
      <c r="BD13">
        <v>12</v>
      </c>
      <c r="BE13">
        <v>44.6</v>
      </c>
      <c r="BF13">
        <v>55.1</v>
      </c>
      <c r="BG13">
        <v>60.7</v>
      </c>
      <c r="BH13">
        <v>380</v>
      </c>
      <c r="BI13">
        <v>18100</v>
      </c>
      <c r="BJ13">
        <v>23600</v>
      </c>
      <c r="BK13">
        <v>29000</v>
      </c>
      <c r="BL13">
        <v>910</v>
      </c>
      <c r="BM13">
        <v>17.899999999999999</v>
      </c>
      <c r="BN13">
        <v>750</v>
      </c>
      <c r="BO13">
        <v>24.1</v>
      </c>
      <c r="BP13">
        <v>5.3</v>
      </c>
      <c r="BQ13">
        <v>40.200000000000003</v>
      </c>
      <c r="BR13">
        <v>49.3</v>
      </c>
      <c r="BS13">
        <v>52.7</v>
      </c>
      <c r="BT13">
        <v>345</v>
      </c>
      <c r="BU13">
        <v>19200</v>
      </c>
      <c r="BV13">
        <v>25700</v>
      </c>
      <c r="BW13">
        <v>33200</v>
      </c>
      <c r="BX13">
        <v>945</v>
      </c>
      <c r="BY13">
        <v>24.6</v>
      </c>
      <c r="BZ13">
        <v>715</v>
      </c>
      <c r="CA13">
        <v>29.6</v>
      </c>
      <c r="CB13">
        <v>4.5999999999999996</v>
      </c>
      <c r="CC13">
        <v>33.799999999999997</v>
      </c>
      <c r="CD13">
        <v>39.799999999999997</v>
      </c>
      <c r="CE13">
        <v>41.2</v>
      </c>
      <c r="CF13">
        <v>295</v>
      </c>
      <c r="CG13">
        <v>18400</v>
      </c>
      <c r="CH13">
        <v>28300</v>
      </c>
      <c r="CI13">
        <v>38100</v>
      </c>
      <c r="CJ13">
        <v>915</v>
      </c>
      <c r="CK13">
        <v>11</v>
      </c>
      <c r="CL13">
        <v>815</v>
      </c>
      <c r="CM13">
        <v>15.2</v>
      </c>
      <c r="CN13">
        <v>7.8</v>
      </c>
      <c r="CO13">
        <v>47.7</v>
      </c>
      <c r="CP13">
        <v>59.5</v>
      </c>
      <c r="CQ13">
        <v>66</v>
      </c>
      <c r="CR13">
        <v>415</v>
      </c>
      <c r="CS13">
        <v>16800</v>
      </c>
      <c r="CT13">
        <v>22700</v>
      </c>
      <c r="CU13">
        <v>28300</v>
      </c>
      <c r="CV13">
        <v>885</v>
      </c>
      <c r="CW13">
        <v>19</v>
      </c>
      <c r="CX13">
        <v>715</v>
      </c>
      <c r="CY13">
        <v>26.7</v>
      </c>
      <c r="CZ13">
        <v>7.2</v>
      </c>
      <c r="DA13">
        <v>35.9</v>
      </c>
      <c r="DB13">
        <v>44</v>
      </c>
      <c r="DC13">
        <v>47.1</v>
      </c>
      <c r="DD13">
        <v>290</v>
      </c>
      <c r="DE13">
        <v>18500</v>
      </c>
      <c r="DF13">
        <v>25000</v>
      </c>
      <c r="DG13">
        <v>31500</v>
      </c>
      <c r="DH13">
        <v>1015</v>
      </c>
      <c r="DI13">
        <v>24.2</v>
      </c>
      <c r="DJ13">
        <v>770</v>
      </c>
      <c r="DK13">
        <v>27.9</v>
      </c>
      <c r="DL13">
        <v>5</v>
      </c>
      <c r="DM13">
        <v>32.9</v>
      </c>
      <c r="DN13">
        <v>40.299999999999997</v>
      </c>
      <c r="DO13">
        <v>42.9</v>
      </c>
      <c r="DP13">
        <v>295</v>
      </c>
      <c r="DQ13">
        <v>19200</v>
      </c>
      <c r="DR13">
        <v>28200</v>
      </c>
      <c r="DS13">
        <v>34900</v>
      </c>
    </row>
    <row r="14" spans="6:123" x14ac:dyDescent="0.45">
      <c r="F14" t="s">
        <v>4094</v>
      </c>
      <c r="G14" t="s">
        <v>4095</v>
      </c>
      <c r="H14" t="s">
        <v>4096</v>
      </c>
      <c r="I14" t="s">
        <v>4097</v>
      </c>
      <c r="J14" t="s">
        <v>4098</v>
      </c>
      <c r="K14" t="s">
        <v>4099</v>
      </c>
      <c r="L14" t="s">
        <v>4100</v>
      </c>
      <c r="M14" t="s">
        <v>4101</v>
      </c>
      <c r="N14" t="s">
        <v>4102</v>
      </c>
      <c r="O14" t="s">
        <v>4103</v>
      </c>
      <c r="P14">
        <v>1485</v>
      </c>
      <c r="Q14">
        <v>27</v>
      </c>
      <c r="R14">
        <v>1085</v>
      </c>
      <c r="S14">
        <v>30.3</v>
      </c>
      <c r="T14">
        <v>4.4000000000000004</v>
      </c>
      <c r="U14">
        <v>16.100000000000001</v>
      </c>
      <c r="V14">
        <v>22.2</v>
      </c>
      <c r="W14">
        <v>38.200000000000003</v>
      </c>
      <c r="X14">
        <v>200</v>
      </c>
      <c r="Y14">
        <v>20100</v>
      </c>
      <c r="Z14">
        <v>27100</v>
      </c>
      <c r="AA14">
        <v>33200</v>
      </c>
      <c r="AB14">
        <v>1525</v>
      </c>
      <c r="AC14">
        <v>30.5</v>
      </c>
      <c r="AD14">
        <v>1060</v>
      </c>
      <c r="AE14">
        <v>47.3</v>
      </c>
      <c r="AF14">
        <v>2.2000000000000002</v>
      </c>
      <c r="AG14">
        <v>14.5</v>
      </c>
      <c r="AH14">
        <v>17.100000000000001</v>
      </c>
      <c r="AI14">
        <v>20</v>
      </c>
      <c r="AJ14">
        <v>195</v>
      </c>
      <c r="AK14">
        <v>22100</v>
      </c>
      <c r="AL14">
        <v>30000</v>
      </c>
      <c r="AM14">
        <v>40500</v>
      </c>
      <c r="AN14">
        <v>1570</v>
      </c>
      <c r="AO14">
        <v>26</v>
      </c>
      <c r="AP14">
        <v>1160</v>
      </c>
      <c r="AQ14">
        <v>44.6</v>
      </c>
      <c r="AR14">
        <v>3.6</v>
      </c>
      <c r="AS14">
        <v>20.2</v>
      </c>
      <c r="AT14">
        <v>23.5</v>
      </c>
      <c r="AU14">
        <v>25.9</v>
      </c>
      <c r="AV14">
        <v>280</v>
      </c>
      <c r="AW14">
        <v>20000</v>
      </c>
      <c r="AX14">
        <v>29100</v>
      </c>
      <c r="AY14">
        <v>40200</v>
      </c>
      <c r="AZ14">
        <v>1500</v>
      </c>
      <c r="BA14">
        <v>31.5</v>
      </c>
      <c r="BB14">
        <v>1030</v>
      </c>
      <c r="BC14">
        <v>30.5</v>
      </c>
      <c r="BD14">
        <v>4.7</v>
      </c>
      <c r="BE14">
        <v>13.1</v>
      </c>
      <c r="BF14">
        <v>18.7</v>
      </c>
      <c r="BG14">
        <v>33.299999999999997</v>
      </c>
      <c r="BH14">
        <v>170</v>
      </c>
      <c r="BI14">
        <v>16500</v>
      </c>
      <c r="BJ14">
        <v>24100</v>
      </c>
      <c r="BK14">
        <v>31900</v>
      </c>
      <c r="BL14">
        <v>1670</v>
      </c>
      <c r="BM14">
        <v>27.7</v>
      </c>
      <c r="BN14">
        <v>1210</v>
      </c>
      <c r="BO14">
        <v>43.1</v>
      </c>
      <c r="BP14">
        <v>4.0999999999999996</v>
      </c>
      <c r="BQ14">
        <v>19.399999999999999</v>
      </c>
      <c r="BR14">
        <v>22.1</v>
      </c>
      <c r="BS14">
        <v>25.1</v>
      </c>
      <c r="BT14">
        <v>295</v>
      </c>
      <c r="BU14">
        <v>16000</v>
      </c>
      <c r="BV14">
        <v>21400</v>
      </c>
      <c r="BW14">
        <v>31600</v>
      </c>
      <c r="BX14">
        <v>1360</v>
      </c>
      <c r="BY14">
        <v>26.7</v>
      </c>
      <c r="BZ14">
        <v>995</v>
      </c>
      <c r="CA14">
        <v>47.2</v>
      </c>
      <c r="CB14">
        <v>2.7</v>
      </c>
      <c r="CC14">
        <v>18.7</v>
      </c>
      <c r="CD14">
        <v>21.6</v>
      </c>
      <c r="CE14">
        <v>23.4</v>
      </c>
      <c r="CF14">
        <v>220</v>
      </c>
      <c r="CG14">
        <v>19100</v>
      </c>
      <c r="CH14">
        <v>29200</v>
      </c>
      <c r="CI14">
        <v>41800</v>
      </c>
      <c r="CJ14">
        <v>1525</v>
      </c>
      <c r="CK14">
        <v>25.5</v>
      </c>
      <c r="CL14">
        <v>1135</v>
      </c>
      <c r="CM14">
        <v>33.5</v>
      </c>
      <c r="CN14">
        <v>4.5999999999999996</v>
      </c>
      <c r="CO14">
        <v>14.1</v>
      </c>
      <c r="CP14">
        <v>20</v>
      </c>
      <c r="CQ14">
        <v>36.299999999999997</v>
      </c>
      <c r="CR14">
        <v>170</v>
      </c>
      <c r="CS14">
        <v>12600</v>
      </c>
      <c r="CT14">
        <v>23100</v>
      </c>
      <c r="CU14">
        <v>32600</v>
      </c>
      <c r="CV14">
        <v>1570</v>
      </c>
      <c r="CW14">
        <v>26.1</v>
      </c>
      <c r="CX14">
        <v>1160</v>
      </c>
      <c r="CY14">
        <v>37.9</v>
      </c>
      <c r="CZ14">
        <v>5.3</v>
      </c>
      <c r="DA14">
        <v>21</v>
      </c>
      <c r="DB14">
        <v>26.4</v>
      </c>
      <c r="DC14">
        <v>30.6</v>
      </c>
      <c r="DD14">
        <v>295</v>
      </c>
      <c r="DE14">
        <v>14600</v>
      </c>
      <c r="DF14">
        <v>23000</v>
      </c>
      <c r="DG14">
        <v>32500</v>
      </c>
      <c r="DH14">
        <v>1185</v>
      </c>
      <c r="DI14">
        <v>28.6</v>
      </c>
      <c r="DJ14">
        <v>845</v>
      </c>
      <c r="DK14">
        <v>43.7</v>
      </c>
      <c r="DL14">
        <v>2.4</v>
      </c>
      <c r="DM14">
        <v>20.6</v>
      </c>
      <c r="DN14">
        <v>23.3</v>
      </c>
      <c r="DO14">
        <v>25.3</v>
      </c>
      <c r="DP14">
        <v>210</v>
      </c>
      <c r="DQ14">
        <v>22200</v>
      </c>
      <c r="DR14">
        <v>30500</v>
      </c>
      <c r="DS14">
        <v>43000</v>
      </c>
    </row>
    <row r="15" spans="6:123" x14ac:dyDescent="0.45">
      <c r="F15" t="s">
        <v>4104</v>
      </c>
      <c r="G15" t="s">
        <v>4105</v>
      </c>
      <c r="H15" t="s">
        <v>4106</v>
      </c>
      <c r="I15" t="s">
        <v>4107</v>
      </c>
      <c r="J15" t="s">
        <v>4108</v>
      </c>
      <c r="K15" t="s">
        <v>4109</v>
      </c>
      <c r="L15" t="s">
        <v>4110</v>
      </c>
      <c r="M15" t="s">
        <v>4111</v>
      </c>
      <c r="N15" t="s">
        <v>4112</v>
      </c>
      <c r="O15" t="s">
        <v>4113</v>
      </c>
      <c r="P15">
        <v>985</v>
      </c>
      <c r="Q15">
        <v>13.7</v>
      </c>
      <c r="R15">
        <v>850</v>
      </c>
      <c r="S15">
        <v>16.3</v>
      </c>
      <c r="T15">
        <v>6.4</v>
      </c>
      <c r="U15">
        <v>27.9</v>
      </c>
      <c r="V15">
        <v>41.8</v>
      </c>
      <c r="W15">
        <v>63.6</v>
      </c>
      <c r="X15">
        <v>250</v>
      </c>
      <c r="Y15">
        <v>15400</v>
      </c>
      <c r="Z15">
        <v>22600</v>
      </c>
      <c r="AA15">
        <v>27500</v>
      </c>
      <c r="AB15">
        <v>765</v>
      </c>
      <c r="AC15">
        <v>18.5</v>
      </c>
      <c r="AD15">
        <v>625</v>
      </c>
      <c r="AE15">
        <v>25.1</v>
      </c>
      <c r="AF15">
        <v>7</v>
      </c>
      <c r="AG15">
        <v>32.1</v>
      </c>
      <c r="AH15">
        <v>41.8</v>
      </c>
      <c r="AI15">
        <v>49.3</v>
      </c>
      <c r="AJ15">
        <v>225</v>
      </c>
      <c r="AK15">
        <v>18000</v>
      </c>
      <c r="AL15">
        <v>25700</v>
      </c>
      <c r="AM15">
        <v>34900</v>
      </c>
      <c r="AN15">
        <v>575</v>
      </c>
      <c r="AO15">
        <v>26</v>
      </c>
      <c r="AP15">
        <v>425</v>
      </c>
      <c r="AQ15">
        <v>31.1</v>
      </c>
      <c r="AR15">
        <v>4</v>
      </c>
      <c r="AS15">
        <v>29.8</v>
      </c>
      <c r="AT15">
        <v>36.1</v>
      </c>
      <c r="AU15">
        <v>38.9</v>
      </c>
      <c r="AV15">
        <v>155</v>
      </c>
      <c r="AW15">
        <v>19800</v>
      </c>
      <c r="AX15">
        <v>30000</v>
      </c>
      <c r="AY15">
        <v>41400</v>
      </c>
      <c r="AZ15">
        <v>950</v>
      </c>
      <c r="BA15">
        <v>13.8</v>
      </c>
      <c r="BB15">
        <v>820</v>
      </c>
      <c r="BC15">
        <v>15.8</v>
      </c>
      <c r="BD15">
        <v>7.8</v>
      </c>
      <c r="BE15">
        <v>27.1</v>
      </c>
      <c r="BF15">
        <v>40.9</v>
      </c>
      <c r="BG15">
        <v>62.6</v>
      </c>
      <c r="BH15">
        <v>235</v>
      </c>
      <c r="BI15">
        <v>14100</v>
      </c>
      <c r="BJ15">
        <v>21100</v>
      </c>
      <c r="BK15">
        <v>27300</v>
      </c>
      <c r="BL15">
        <v>635</v>
      </c>
      <c r="BM15">
        <v>19.899999999999999</v>
      </c>
      <c r="BN15">
        <v>510</v>
      </c>
      <c r="BO15">
        <v>25.2</v>
      </c>
      <c r="BP15">
        <v>5.2</v>
      </c>
      <c r="BQ15">
        <v>35</v>
      </c>
      <c r="BR15">
        <v>42.3</v>
      </c>
      <c r="BS15">
        <v>49.7</v>
      </c>
      <c r="BT15">
        <v>210</v>
      </c>
      <c r="BU15">
        <v>18100</v>
      </c>
      <c r="BV15">
        <v>23600</v>
      </c>
      <c r="BW15">
        <v>30700</v>
      </c>
      <c r="BX15">
        <v>510</v>
      </c>
      <c r="BY15">
        <v>21.4</v>
      </c>
      <c r="BZ15">
        <v>400</v>
      </c>
      <c r="CA15">
        <v>29.3</v>
      </c>
      <c r="CB15">
        <v>6.9</v>
      </c>
      <c r="CC15">
        <v>34.4</v>
      </c>
      <c r="CD15">
        <v>39.9</v>
      </c>
      <c r="CE15">
        <v>42.4</v>
      </c>
      <c r="CF15">
        <v>160</v>
      </c>
      <c r="CG15">
        <v>20100</v>
      </c>
      <c r="CH15">
        <v>27500</v>
      </c>
      <c r="CI15">
        <v>40600</v>
      </c>
      <c r="CJ15">
        <v>765</v>
      </c>
      <c r="CK15">
        <v>15.3</v>
      </c>
      <c r="CL15">
        <v>650</v>
      </c>
      <c r="CM15">
        <v>19.5</v>
      </c>
      <c r="CN15">
        <v>7.3</v>
      </c>
      <c r="CO15">
        <v>24.5</v>
      </c>
      <c r="CP15">
        <v>37.9</v>
      </c>
      <c r="CQ15">
        <v>58</v>
      </c>
      <c r="CR15">
        <v>165</v>
      </c>
      <c r="CS15">
        <v>14200</v>
      </c>
      <c r="CT15">
        <v>20100</v>
      </c>
      <c r="CU15">
        <v>28300</v>
      </c>
      <c r="CV15">
        <v>575</v>
      </c>
      <c r="CW15">
        <v>25</v>
      </c>
      <c r="CX15">
        <v>430</v>
      </c>
      <c r="CY15">
        <v>27.2</v>
      </c>
      <c r="CZ15">
        <v>4.4000000000000004</v>
      </c>
      <c r="DA15">
        <v>28.1</v>
      </c>
      <c r="DB15">
        <v>34.9</v>
      </c>
      <c r="DC15">
        <v>43.5</v>
      </c>
      <c r="DD15">
        <v>145</v>
      </c>
      <c r="DE15">
        <v>14600</v>
      </c>
      <c r="DF15">
        <v>25900</v>
      </c>
      <c r="DG15">
        <v>34100</v>
      </c>
      <c r="DH15">
        <v>435</v>
      </c>
      <c r="DI15">
        <v>25.3</v>
      </c>
      <c r="DJ15">
        <v>325</v>
      </c>
      <c r="DK15">
        <v>33.200000000000003</v>
      </c>
      <c r="DL15">
        <v>3.5</v>
      </c>
      <c r="DM15">
        <v>30</v>
      </c>
      <c r="DN15">
        <v>35.299999999999997</v>
      </c>
      <c r="DO15">
        <v>38</v>
      </c>
      <c r="DP15">
        <v>110</v>
      </c>
      <c r="DQ15">
        <v>17700</v>
      </c>
      <c r="DR15">
        <v>30500</v>
      </c>
      <c r="DS15">
        <v>43700</v>
      </c>
    </row>
    <row r="16" spans="6:123" x14ac:dyDescent="0.45">
      <c r="F16" t="s">
        <v>4114</v>
      </c>
      <c r="G16" t="s">
        <v>4115</v>
      </c>
      <c r="H16" t="s">
        <v>4116</v>
      </c>
      <c r="I16" t="s">
        <v>4117</v>
      </c>
      <c r="J16" t="s">
        <v>4118</v>
      </c>
      <c r="K16" t="s">
        <v>4119</v>
      </c>
      <c r="L16" t="s">
        <v>4120</v>
      </c>
      <c r="M16" t="s">
        <v>4121</v>
      </c>
      <c r="N16" t="s">
        <v>4122</v>
      </c>
      <c r="O16" t="s">
        <v>4123</v>
      </c>
      <c r="P16">
        <v>865</v>
      </c>
      <c r="Q16">
        <v>5.0999999999999996</v>
      </c>
      <c r="R16">
        <v>820</v>
      </c>
      <c r="S16">
        <v>19.399999999999999</v>
      </c>
      <c r="T16">
        <v>8.6</v>
      </c>
      <c r="U16">
        <v>54</v>
      </c>
      <c r="V16">
        <v>61.4</v>
      </c>
      <c r="W16">
        <v>66.900000000000006</v>
      </c>
      <c r="X16">
        <v>435</v>
      </c>
      <c r="Y16">
        <v>14600</v>
      </c>
      <c r="Z16">
        <v>19400</v>
      </c>
      <c r="AA16">
        <v>24400</v>
      </c>
      <c r="AB16">
        <v>855</v>
      </c>
      <c r="AC16">
        <v>7.3</v>
      </c>
      <c r="AD16">
        <v>790</v>
      </c>
      <c r="AE16">
        <v>31.2</v>
      </c>
      <c r="AF16">
        <v>6.7</v>
      </c>
      <c r="AG16">
        <v>46.2</v>
      </c>
      <c r="AH16">
        <v>51.6</v>
      </c>
      <c r="AI16">
        <v>54.9</v>
      </c>
      <c r="AJ16">
        <v>365</v>
      </c>
      <c r="AK16">
        <v>18200</v>
      </c>
      <c r="AL16">
        <v>24100</v>
      </c>
      <c r="AM16">
        <v>30300</v>
      </c>
      <c r="AN16">
        <v>550</v>
      </c>
      <c r="AO16">
        <v>9.6</v>
      </c>
      <c r="AP16">
        <v>495</v>
      </c>
      <c r="AQ16">
        <v>35.6</v>
      </c>
      <c r="AR16">
        <v>3.8</v>
      </c>
      <c r="AS16">
        <v>45.6</v>
      </c>
      <c r="AT16">
        <v>49.5</v>
      </c>
      <c r="AU16">
        <v>50.9</v>
      </c>
      <c r="AV16">
        <v>240</v>
      </c>
      <c r="AW16">
        <v>19600</v>
      </c>
      <c r="AX16">
        <v>26400</v>
      </c>
      <c r="AY16">
        <v>38100</v>
      </c>
      <c r="AZ16">
        <v>1050</v>
      </c>
      <c r="BA16">
        <v>5.5</v>
      </c>
      <c r="BB16">
        <v>990</v>
      </c>
      <c r="BC16">
        <v>22.3</v>
      </c>
      <c r="BD16">
        <v>10.3</v>
      </c>
      <c r="BE16">
        <v>51.5</v>
      </c>
      <c r="BF16">
        <v>57.5</v>
      </c>
      <c r="BG16">
        <v>61.9</v>
      </c>
      <c r="BH16">
        <v>505</v>
      </c>
      <c r="BI16">
        <v>14100</v>
      </c>
      <c r="BJ16">
        <v>18700</v>
      </c>
      <c r="BK16">
        <v>24000</v>
      </c>
      <c r="BL16">
        <v>660</v>
      </c>
      <c r="BM16">
        <v>12.4</v>
      </c>
      <c r="BN16">
        <v>575</v>
      </c>
      <c r="BO16">
        <v>30.5</v>
      </c>
      <c r="BP16">
        <v>4.4000000000000004</v>
      </c>
      <c r="BQ16">
        <v>43.4</v>
      </c>
      <c r="BR16">
        <v>49.5</v>
      </c>
      <c r="BS16">
        <v>52.7</v>
      </c>
      <c r="BT16">
        <v>275</v>
      </c>
      <c r="BU16">
        <v>18700</v>
      </c>
      <c r="BV16">
        <v>25100</v>
      </c>
      <c r="BW16">
        <v>31000</v>
      </c>
      <c r="BX16">
        <v>500</v>
      </c>
      <c r="BY16">
        <v>13</v>
      </c>
      <c r="BZ16">
        <v>435</v>
      </c>
      <c r="CA16">
        <v>31</v>
      </c>
      <c r="CB16">
        <v>4.5999999999999996</v>
      </c>
      <c r="CC16">
        <v>47.2</v>
      </c>
      <c r="CD16">
        <v>50.2</v>
      </c>
      <c r="CE16">
        <v>51.4</v>
      </c>
      <c r="CF16">
        <v>220</v>
      </c>
      <c r="CG16">
        <v>22000</v>
      </c>
      <c r="CH16">
        <v>29200</v>
      </c>
      <c r="CI16">
        <v>42100</v>
      </c>
      <c r="CJ16">
        <v>855</v>
      </c>
      <c r="CK16">
        <v>6.8</v>
      </c>
      <c r="CL16">
        <v>795</v>
      </c>
      <c r="CM16">
        <v>22.2</v>
      </c>
      <c r="CN16">
        <v>12.5</v>
      </c>
      <c r="CO16">
        <v>47.2</v>
      </c>
      <c r="CP16">
        <v>54.6</v>
      </c>
      <c r="CQ16">
        <v>58.5</v>
      </c>
      <c r="CR16">
        <v>365</v>
      </c>
      <c r="CS16">
        <v>13100</v>
      </c>
      <c r="CT16">
        <v>18000</v>
      </c>
      <c r="CU16">
        <v>22600</v>
      </c>
      <c r="CV16">
        <v>550</v>
      </c>
      <c r="CW16">
        <v>9.5</v>
      </c>
      <c r="CX16">
        <v>500</v>
      </c>
      <c r="CY16">
        <v>32.200000000000003</v>
      </c>
      <c r="CZ16">
        <v>6</v>
      </c>
      <c r="DA16">
        <v>42.4</v>
      </c>
      <c r="DB16">
        <v>49.3</v>
      </c>
      <c r="DC16">
        <v>52.4</v>
      </c>
      <c r="DD16">
        <v>225</v>
      </c>
      <c r="DE16">
        <v>16300</v>
      </c>
      <c r="DF16">
        <v>21800</v>
      </c>
      <c r="DG16">
        <v>30800</v>
      </c>
      <c r="DH16">
        <v>390</v>
      </c>
      <c r="DI16">
        <v>11.5</v>
      </c>
      <c r="DJ16">
        <v>345</v>
      </c>
      <c r="DK16">
        <v>26.2</v>
      </c>
      <c r="DL16">
        <v>5.4</v>
      </c>
      <c r="DM16">
        <v>49.2</v>
      </c>
      <c r="DN16">
        <v>55.6</v>
      </c>
      <c r="DO16">
        <v>56.9</v>
      </c>
      <c r="DP16">
        <v>175</v>
      </c>
      <c r="DQ16">
        <v>16200</v>
      </c>
      <c r="DR16">
        <v>26700</v>
      </c>
      <c r="DS16">
        <v>36600</v>
      </c>
    </row>
    <row r="17" spans="6:123" x14ac:dyDescent="0.45">
      <c r="F17" t="s">
        <v>4124</v>
      </c>
      <c r="G17" t="s">
        <v>4125</v>
      </c>
      <c r="H17" t="s">
        <v>4126</v>
      </c>
      <c r="I17" t="s">
        <v>4127</v>
      </c>
      <c r="J17" t="s">
        <v>4128</v>
      </c>
      <c r="K17" t="s">
        <v>4129</v>
      </c>
      <c r="L17" t="s">
        <v>4130</v>
      </c>
      <c r="M17" t="s">
        <v>4131</v>
      </c>
      <c r="N17" t="s">
        <v>4132</v>
      </c>
      <c r="O17" t="s">
        <v>4133</v>
      </c>
      <c r="P17">
        <v>5025</v>
      </c>
      <c r="Q17">
        <v>67.3</v>
      </c>
      <c r="R17">
        <v>1645</v>
      </c>
      <c r="S17">
        <v>11.8</v>
      </c>
      <c r="T17">
        <v>2.4</v>
      </c>
      <c r="U17">
        <v>6.2</v>
      </c>
      <c r="V17">
        <v>7.6</v>
      </c>
      <c r="W17">
        <v>18.5</v>
      </c>
      <c r="X17">
        <v>280</v>
      </c>
      <c r="Y17">
        <v>24800</v>
      </c>
      <c r="Z17">
        <v>30600</v>
      </c>
      <c r="AA17">
        <v>37100</v>
      </c>
      <c r="AB17">
        <v>3980</v>
      </c>
      <c r="AC17">
        <v>69.400000000000006</v>
      </c>
      <c r="AD17">
        <v>1220</v>
      </c>
      <c r="AE17">
        <v>21</v>
      </c>
      <c r="AF17">
        <v>0.8</v>
      </c>
      <c r="AG17">
        <v>5.6</v>
      </c>
      <c r="AH17">
        <v>6.8</v>
      </c>
      <c r="AI17">
        <v>8.9</v>
      </c>
      <c r="AJ17">
        <v>195</v>
      </c>
      <c r="AK17">
        <v>23800</v>
      </c>
      <c r="AL17">
        <v>37200</v>
      </c>
      <c r="AM17">
        <v>44900</v>
      </c>
      <c r="AN17">
        <v>4225</v>
      </c>
      <c r="AO17">
        <v>72</v>
      </c>
      <c r="AP17">
        <v>1185</v>
      </c>
      <c r="AQ17">
        <v>19.7</v>
      </c>
      <c r="AR17">
        <v>0.8</v>
      </c>
      <c r="AS17">
        <v>5.4</v>
      </c>
      <c r="AT17">
        <v>6.4</v>
      </c>
      <c r="AU17">
        <v>7.5</v>
      </c>
      <c r="AV17">
        <v>210</v>
      </c>
      <c r="AW17">
        <v>26100</v>
      </c>
      <c r="AX17">
        <v>39200</v>
      </c>
      <c r="AY17">
        <v>52400</v>
      </c>
      <c r="AZ17">
        <v>4985</v>
      </c>
      <c r="BA17">
        <v>67.099999999999994</v>
      </c>
      <c r="BB17">
        <v>1640</v>
      </c>
      <c r="BC17">
        <v>13.3</v>
      </c>
      <c r="BD17">
        <v>2.1</v>
      </c>
      <c r="BE17">
        <v>5.4</v>
      </c>
      <c r="BF17">
        <v>6.9</v>
      </c>
      <c r="BG17">
        <v>17.5</v>
      </c>
      <c r="BH17">
        <v>225</v>
      </c>
      <c r="BI17">
        <v>21300</v>
      </c>
      <c r="BJ17">
        <v>27600</v>
      </c>
      <c r="BK17">
        <v>36300</v>
      </c>
      <c r="BL17">
        <v>4525</v>
      </c>
      <c r="BM17">
        <v>74.8</v>
      </c>
      <c r="BN17">
        <v>1140</v>
      </c>
      <c r="BO17">
        <v>16.899999999999999</v>
      </c>
      <c r="BP17">
        <v>0.7</v>
      </c>
      <c r="BQ17">
        <v>4.5999999999999996</v>
      </c>
      <c r="BR17">
        <v>5.3</v>
      </c>
      <c r="BS17">
        <v>7.6</v>
      </c>
      <c r="BT17">
        <v>185</v>
      </c>
      <c r="BU17">
        <v>27900</v>
      </c>
      <c r="BV17">
        <v>39200</v>
      </c>
      <c r="BW17">
        <v>44200</v>
      </c>
      <c r="BX17">
        <v>3820</v>
      </c>
      <c r="BY17">
        <v>68.400000000000006</v>
      </c>
      <c r="BZ17">
        <v>1205</v>
      </c>
      <c r="CA17">
        <v>22</v>
      </c>
      <c r="CB17">
        <v>0.9</v>
      </c>
      <c r="CC17">
        <v>6</v>
      </c>
      <c r="CD17">
        <v>7.3</v>
      </c>
      <c r="CE17">
        <v>8.6</v>
      </c>
      <c r="CF17">
        <v>210</v>
      </c>
      <c r="CG17">
        <v>29600</v>
      </c>
      <c r="CH17">
        <v>43000</v>
      </c>
      <c r="CI17">
        <v>52400</v>
      </c>
      <c r="CJ17">
        <v>3980</v>
      </c>
      <c r="CK17">
        <v>64.3</v>
      </c>
      <c r="CL17">
        <v>1425</v>
      </c>
      <c r="CM17">
        <v>15.8</v>
      </c>
      <c r="CN17">
        <v>2.8</v>
      </c>
      <c r="CO17">
        <v>5.5</v>
      </c>
      <c r="CP17">
        <v>7.4</v>
      </c>
      <c r="CQ17">
        <v>17.100000000000001</v>
      </c>
      <c r="CR17">
        <v>175</v>
      </c>
      <c r="CS17">
        <v>18100</v>
      </c>
      <c r="CT17">
        <v>30400</v>
      </c>
      <c r="CU17">
        <v>36600</v>
      </c>
      <c r="CV17">
        <v>4225</v>
      </c>
      <c r="CW17">
        <v>71.599999999999994</v>
      </c>
      <c r="CX17">
        <v>1200</v>
      </c>
      <c r="CY17">
        <v>18.399999999999999</v>
      </c>
      <c r="CZ17">
        <v>1.1000000000000001</v>
      </c>
      <c r="DA17">
        <v>5.7</v>
      </c>
      <c r="DB17">
        <v>7</v>
      </c>
      <c r="DC17">
        <v>8.9</v>
      </c>
      <c r="DD17">
        <v>210</v>
      </c>
      <c r="DE17">
        <v>23000</v>
      </c>
      <c r="DF17">
        <v>36600</v>
      </c>
      <c r="DG17">
        <v>44300</v>
      </c>
      <c r="DH17">
        <v>3505</v>
      </c>
      <c r="DI17">
        <v>66.599999999999994</v>
      </c>
      <c r="DJ17">
        <v>1170</v>
      </c>
      <c r="DK17">
        <v>24</v>
      </c>
      <c r="DL17">
        <v>0.9</v>
      </c>
      <c r="DM17">
        <v>6.2</v>
      </c>
      <c r="DN17">
        <v>7.4</v>
      </c>
      <c r="DO17">
        <v>8.4</v>
      </c>
      <c r="DP17">
        <v>185</v>
      </c>
      <c r="DQ17">
        <v>30700</v>
      </c>
      <c r="DR17">
        <v>43700</v>
      </c>
      <c r="DS17">
        <v>52300</v>
      </c>
    </row>
    <row r="18" spans="6:123" x14ac:dyDescent="0.45">
      <c r="F18" t="s">
        <v>4134</v>
      </c>
      <c r="G18" t="s">
        <v>4135</v>
      </c>
      <c r="H18" t="s">
        <v>4136</v>
      </c>
      <c r="I18" t="s">
        <v>4137</v>
      </c>
      <c r="J18" t="s">
        <v>4138</v>
      </c>
      <c r="K18" t="s">
        <v>4139</v>
      </c>
      <c r="L18" t="s">
        <v>4140</v>
      </c>
      <c r="M18" t="s">
        <v>4141</v>
      </c>
      <c r="N18" t="s">
        <v>4142</v>
      </c>
      <c r="O18" t="s">
        <v>4143</v>
      </c>
      <c r="P18">
        <v>1705</v>
      </c>
      <c r="Q18">
        <v>17.899999999999999</v>
      </c>
      <c r="R18">
        <v>1400</v>
      </c>
      <c r="S18">
        <v>33.6</v>
      </c>
      <c r="T18">
        <v>4.8</v>
      </c>
      <c r="U18">
        <v>10.5</v>
      </c>
      <c r="V18">
        <v>20.7</v>
      </c>
      <c r="W18">
        <v>43.7</v>
      </c>
      <c r="X18">
        <v>135</v>
      </c>
      <c r="Y18">
        <v>13000</v>
      </c>
      <c r="Z18">
        <v>20200</v>
      </c>
      <c r="AA18">
        <v>28600</v>
      </c>
      <c r="AB18">
        <v>1700</v>
      </c>
      <c r="AC18">
        <v>22.2</v>
      </c>
      <c r="AD18">
        <v>1325</v>
      </c>
      <c r="AE18">
        <v>49.7</v>
      </c>
      <c r="AF18">
        <v>3.5</v>
      </c>
      <c r="AG18">
        <v>14.6</v>
      </c>
      <c r="AH18">
        <v>19</v>
      </c>
      <c r="AI18">
        <v>24.6</v>
      </c>
      <c r="AJ18">
        <v>190</v>
      </c>
      <c r="AK18">
        <v>13000</v>
      </c>
      <c r="AL18">
        <v>22000</v>
      </c>
      <c r="AM18">
        <v>33700</v>
      </c>
      <c r="AN18">
        <v>1270</v>
      </c>
      <c r="AO18">
        <v>23.2</v>
      </c>
      <c r="AP18">
        <v>975</v>
      </c>
      <c r="AQ18">
        <v>45.2</v>
      </c>
      <c r="AR18">
        <v>2.8</v>
      </c>
      <c r="AS18">
        <v>20.399999999999999</v>
      </c>
      <c r="AT18">
        <v>25.5</v>
      </c>
      <c r="AU18">
        <v>28.9</v>
      </c>
      <c r="AV18">
        <v>220</v>
      </c>
      <c r="AW18">
        <v>16000</v>
      </c>
      <c r="AX18">
        <v>26000</v>
      </c>
      <c r="AY18">
        <v>34400</v>
      </c>
      <c r="AZ18">
        <v>1700</v>
      </c>
      <c r="BA18">
        <v>17.100000000000001</v>
      </c>
      <c r="BB18">
        <v>1410</v>
      </c>
      <c r="BC18">
        <v>24.8</v>
      </c>
      <c r="BD18">
        <v>6</v>
      </c>
      <c r="BE18">
        <v>11.3</v>
      </c>
      <c r="BF18">
        <v>24.2</v>
      </c>
      <c r="BG18">
        <v>52.1</v>
      </c>
      <c r="BH18">
        <v>145</v>
      </c>
      <c r="BI18">
        <v>8800</v>
      </c>
      <c r="BJ18">
        <v>19600</v>
      </c>
      <c r="BK18">
        <v>26900</v>
      </c>
      <c r="BL18">
        <v>1495</v>
      </c>
      <c r="BM18">
        <v>21.8</v>
      </c>
      <c r="BN18">
        <v>1170</v>
      </c>
      <c r="BO18">
        <v>45.3</v>
      </c>
      <c r="BP18">
        <v>4.5999999999999996</v>
      </c>
      <c r="BQ18">
        <v>16.899999999999999</v>
      </c>
      <c r="BR18">
        <v>21.2</v>
      </c>
      <c r="BS18">
        <v>28.4</v>
      </c>
      <c r="BT18">
        <v>210</v>
      </c>
      <c r="BU18">
        <v>12600</v>
      </c>
      <c r="BV18">
        <v>21100</v>
      </c>
      <c r="BW18">
        <v>31800</v>
      </c>
      <c r="BX18">
        <v>1165</v>
      </c>
      <c r="BY18">
        <v>25.3</v>
      </c>
      <c r="BZ18">
        <v>870</v>
      </c>
      <c r="CA18">
        <v>39.1</v>
      </c>
      <c r="CB18">
        <v>4.2</v>
      </c>
      <c r="CC18">
        <v>22.8</v>
      </c>
      <c r="CD18">
        <v>28.1</v>
      </c>
      <c r="CE18">
        <v>31.4</v>
      </c>
      <c r="CF18">
        <v>230</v>
      </c>
      <c r="CG18">
        <v>15400</v>
      </c>
      <c r="CH18">
        <v>24300</v>
      </c>
      <c r="CI18">
        <v>37400</v>
      </c>
      <c r="CJ18">
        <v>1700</v>
      </c>
      <c r="CK18">
        <v>15.4</v>
      </c>
      <c r="CL18">
        <v>1440</v>
      </c>
      <c r="CM18">
        <v>26.4</v>
      </c>
      <c r="CN18">
        <v>4.8</v>
      </c>
      <c r="CO18">
        <v>12</v>
      </c>
      <c r="CP18">
        <v>25</v>
      </c>
      <c r="CQ18">
        <v>53.4</v>
      </c>
      <c r="CR18">
        <v>145</v>
      </c>
      <c r="CS18">
        <v>9000</v>
      </c>
      <c r="CT18">
        <v>16700</v>
      </c>
      <c r="CU18">
        <v>29100</v>
      </c>
      <c r="CV18">
        <v>1270</v>
      </c>
      <c r="CW18">
        <v>21.7</v>
      </c>
      <c r="CX18">
        <v>995</v>
      </c>
      <c r="CY18">
        <v>38.5</v>
      </c>
      <c r="CZ18">
        <v>5</v>
      </c>
      <c r="DA18">
        <v>18.7</v>
      </c>
      <c r="DB18">
        <v>26.3</v>
      </c>
      <c r="DC18">
        <v>34.799999999999997</v>
      </c>
      <c r="DD18">
        <v>200</v>
      </c>
      <c r="DE18">
        <v>13000</v>
      </c>
      <c r="DF18">
        <v>20300</v>
      </c>
      <c r="DG18">
        <v>30000</v>
      </c>
      <c r="DH18">
        <v>975</v>
      </c>
      <c r="DI18">
        <v>26</v>
      </c>
      <c r="DJ18">
        <v>725</v>
      </c>
      <c r="DK18">
        <v>36.299999999999997</v>
      </c>
      <c r="DL18">
        <v>4</v>
      </c>
      <c r="DM18">
        <v>26.2</v>
      </c>
      <c r="DN18">
        <v>29.7</v>
      </c>
      <c r="DO18">
        <v>33.700000000000003</v>
      </c>
      <c r="DP18">
        <v>210</v>
      </c>
      <c r="DQ18">
        <v>14900</v>
      </c>
      <c r="DR18">
        <v>23600</v>
      </c>
      <c r="DS18">
        <v>32100</v>
      </c>
    </row>
    <row r="19" spans="6:123" x14ac:dyDescent="0.45">
      <c r="F19" t="s">
        <v>4144</v>
      </c>
      <c r="G19" t="s">
        <v>4145</v>
      </c>
      <c r="H19" t="s">
        <v>4146</v>
      </c>
      <c r="I19" t="s">
        <v>4147</v>
      </c>
      <c r="J19" t="s">
        <v>4148</v>
      </c>
      <c r="K19" t="s">
        <v>4149</v>
      </c>
      <c r="L19" t="s">
        <v>4150</v>
      </c>
      <c r="M19" t="s">
        <v>4151</v>
      </c>
      <c r="N19" t="s">
        <v>4152</v>
      </c>
      <c r="O19" t="s">
        <v>4153</v>
      </c>
      <c r="P19">
        <v>995</v>
      </c>
      <c r="Q19">
        <v>51.3</v>
      </c>
      <c r="R19">
        <v>485</v>
      </c>
      <c r="S19">
        <v>12.6</v>
      </c>
      <c r="T19">
        <v>3.7</v>
      </c>
      <c r="U19">
        <v>11.9</v>
      </c>
      <c r="V19">
        <v>16.399999999999999</v>
      </c>
      <c r="W19">
        <v>32.4</v>
      </c>
      <c r="X19">
        <v>110</v>
      </c>
      <c r="Y19">
        <v>12300</v>
      </c>
      <c r="Z19">
        <v>19900</v>
      </c>
      <c r="AA19">
        <v>27900</v>
      </c>
      <c r="AB19">
        <v>810</v>
      </c>
      <c r="AC19">
        <v>61.2</v>
      </c>
      <c r="AD19">
        <v>315</v>
      </c>
      <c r="AE19">
        <v>16.899999999999999</v>
      </c>
      <c r="AF19">
        <v>3.8</v>
      </c>
      <c r="AG19">
        <v>13.1</v>
      </c>
      <c r="AH19">
        <v>14.2</v>
      </c>
      <c r="AI19">
        <v>18</v>
      </c>
      <c r="AJ19">
        <v>95</v>
      </c>
      <c r="AK19">
        <v>17200</v>
      </c>
      <c r="AL19">
        <v>24800</v>
      </c>
      <c r="AM19">
        <v>32700</v>
      </c>
      <c r="AN19">
        <v>640</v>
      </c>
      <c r="AO19">
        <v>70.8</v>
      </c>
      <c r="AP19">
        <v>185</v>
      </c>
      <c r="AQ19">
        <v>15.6</v>
      </c>
      <c r="AR19">
        <v>0.8</v>
      </c>
      <c r="AS19">
        <v>10</v>
      </c>
      <c r="AT19">
        <v>10.8</v>
      </c>
      <c r="AU19">
        <v>12.8</v>
      </c>
      <c r="AV19">
        <v>55</v>
      </c>
      <c r="AW19">
        <v>23500</v>
      </c>
      <c r="AX19">
        <v>29400</v>
      </c>
      <c r="AY19">
        <v>41000</v>
      </c>
      <c r="AZ19">
        <v>930</v>
      </c>
      <c r="BA19">
        <v>50.2</v>
      </c>
      <c r="BB19">
        <v>465</v>
      </c>
      <c r="BC19">
        <v>10.1</v>
      </c>
      <c r="BD19">
        <v>4</v>
      </c>
      <c r="BE19">
        <v>10.4</v>
      </c>
      <c r="BF19">
        <v>16.2</v>
      </c>
      <c r="BG19">
        <v>35.700000000000003</v>
      </c>
      <c r="BH19">
        <v>85</v>
      </c>
      <c r="BI19">
        <v>16600</v>
      </c>
      <c r="BJ19">
        <v>22600</v>
      </c>
      <c r="BK19">
        <v>26500</v>
      </c>
      <c r="BL19">
        <v>730</v>
      </c>
      <c r="BM19">
        <v>61.5</v>
      </c>
      <c r="BN19">
        <v>280</v>
      </c>
      <c r="BO19">
        <v>17.600000000000001</v>
      </c>
      <c r="BP19">
        <v>2.9</v>
      </c>
      <c r="BQ19">
        <v>12.8</v>
      </c>
      <c r="BR19">
        <v>14.4</v>
      </c>
      <c r="BS19">
        <v>18</v>
      </c>
      <c r="BT19">
        <v>85</v>
      </c>
      <c r="BU19">
        <v>16500</v>
      </c>
      <c r="BV19">
        <v>22400</v>
      </c>
      <c r="BW19">
        <v>32800</v>
      </c>
      <c r="BX19">
        <v>475</v>
      </c>
      <c r="BY19">
        <v>64.2</v>
      </c>
      <c r="BZ19">
        <v>170</v>
      </c>
      <c r="CA19">
        <v>18.899999999999999</v>
      </c>
      <c r="CB19">
        <v>1.9</v>
      </c>
      <c r="CC19">
        <v>11.6</v>
      </c>
      <c r="CD19">
        <v>13.1</v>
      </c>
      <c r="CE19">
        <v>14.9</v>
      </c>
      <c r="CF19">
        <v>45</v>
      </c>
      <c r="CG19">
        <v>20000</v>
      </c>
      <c r="CH19">
        <v>28400</v>
      </c>
      <c r="CI19">
        <v>37600</v>
      </c>
      <c r="CJ19">
        <v>810</v>
      </c>
      <c r="CK19">
        <v>55</v>
      </c>
      <c r="CL19">
        <v>365</v>
      </c>
      <c r="CM19">
        <v>11.1</v>
      </c>
      <c r="CN19">
        <v>3.7</v>
      </c>
      <c r="CO19">
        <v>8.9</v>
      </c>
      <c r="CP19">
        <v>15.2</v>
      </c>
      <c r="CQ19">
        <v>30.2</v>
      </c>
      <c r="CR19">
        <v>65</v>
      </c>
      <c r="CS19">
        <v>10400</v>
      </c>
      <c r="CT19">
        <v>17800</v>
      </c>
      <c r="CU19">
        <v>25600</v>
      </c>
      <c r="CV19">
        <v>640</v>
      </c>
      <c r="CW19">
        <v>70.5</v>
      </c>
      <c r="CX19">
        <v>190</v>
      </c>
      <c r="CY19">
        <v>13.6</v>
      </c>
      <c r="CZ19">
        <v>1.6</v>
      </c>
      <c r="DA19">
        <v>9.8000000000000007</v>
      </c>
      <c r="DB19">
        <v>11.4</v>
      </c>
      <c r="DC19">
        <v>14.4</v>
      </c>
      <c r="DD19">
        <v>55</v>
      </c>
      <c r="DE19">
        <v>17100</v>
      </c>
      <c r="DF19">
        <v>27100</v>
      </c>
      <c r="DG19">
        <v>35800</v>
      </c>
      <c r="DH19">
        <v>430</v>
      </c>
      <c r="DI19">
        <v>63.2</v>
      </c>
      <c r="DJ19">
        <v>160</v>
      </c>
      <c r="DK19">
        <v>21.8</v>
      </c>
      <c r="DL19">
        <v>1.6</v>
      </c>
      <c r="DM19">
        <v>10.4</v>
      </c>
      <c r="DN19">
        <v>11.3</v>
      </c>
      <c r="DO19">
        <v>13.4</v>
      </c>
      <c r="DP19">
        <v>40</v>
      </c>
      <c r="DQ19">
        <v>24100</v>
      </c>
      <c r="DR19">
        <v>29800</v>
      </c>
      <c r="DS19">
        <v>40200</v>
      </c>
    </row>
    <row r="20" spans="6:123" x14ac:dyDescent="0.45">
      <c r="F20" t="s">
        <v>4154</v>
      </c>
      <c r="G20" t="s">
        <v>4155</v>
      </c>
      <c r="H20" t="s">
        <v>4156</v>
      </c>
      <c r="I20" t="s">
        <v>4157</v>
      </c>
      <c r="J20" t="s">
        <v>4158</v>
      </c>
      <c r="K20" t="s">
        <v>4159</v>
      </c>
      <c r="L20" t="s">
        <v>4160</v>
      </c>
      <c r="M20" t="s">
        <v>4161</v>
      </c>
      <c r="N20" t="s">
        <v>4162</v>
      </c>
      <c r="O20" t="s">
        <v>4163</v>
      </c>
      <c r="P20">
        <v>760</v>
      </c>
      <c r="Q20">
        <v>20.100000000000001</v>
      </c>
      <c r="R20">
        <v>610</v>
      </c>
      <c r="S20">
        <v>36.5</v>
      </c>
      <c r="T20">
        <v>5</v>
      </c>
      <c r="U20">
        <v>12.5</v>
      </c>
      <c r="V20">
        <v>21</v>
      </c>
      <c r="W20">
        <v>38.4</v>
      </c>
      <c r="X20">
        <v>75</v>
      </c>
      <c r="Y20">
        <v>15300</v>
      </c>
      <c r="Z20">
        <v>22600</v>
      </c>
      <c r="AA20">
        <v>30200</v>
      </c>
      <c r="AB20">
        <v>840</v>
      </c>
      <c r="AC20">
        <v>21.3</v>
      </c>
      <c r="AD20">
        <v>660</v>
      </c>
      <c r="AE20">
        <v>49.7</v>
      </c>
      <c r="AF20">
        <v>2.9</v>
      </c>
      <c r="AG20">
        <v>18.8</v>
      </c>
      <c r="AH20">
        <v>22.4</v>
      </c>
      <c r="AI20">
        <v>26.2</v>
      </c>
      <c r="AJ20">
        <v>140</v>
      </c>
      <c r="AK20">
        <v>17200</v>
      </c>
      <c r="AL20">
        <v>26200</v>
      </c>
      <c r="AM20">
        <v>35400</v>
      </c>
      <c r="AN20">
        <v>930</v>
      </c>
      <c r="AO20">
        <v>17.600000000000001</v>
      </c>
      <c r="AP20">
        <v>765</v>
      </c>
      <c r="AQ20">
        <v>46</v>
      </c>
      <c r="AR20">
        <v>3.7</v>
      </c>
      <c r="AS20">
        <v>27.4</v>
      </c>
      <c r="AT20">
        <v>30.9</v>
      </c>
      <c r="AU20">
        <v>32.799999999999997</v>
      </c>
      <c r="AV20">
        <v>225</v>
      </c>
      <c r="AW20">
        <v>12200</v>
      </c>
      <c r="AX20">
        <v>25800</v>
      </c>
      <c r="AY20">
        <v>41400</v>
      </c>
      <c r="AZ20">
        <v>775</v>
      </c>
      <c r="BA20">
        <v>19.3</v>
      </c>
      <c r="BB20">
        <v>625</v>
      </c>
      <c r="BC20">
        <v>31.7</v>
      </c>
      <c r="BD20">
        <v>8.9</v>
      </c>
      <c r="BE20">
        <v>17.8</v>
      </c>
      <c r="BF20">
        <v>24.9</v>
      </c>
      <c r="BG20">
        <v>40.1</v>
      </c>
      <c r="BH20">
        <v>115</v>
      </c>
      <c r="BI20">
        <v>12400</v>
      </c>
      <c r="BJ20">
        <v>22000</v>
      </c>
      <c r="BK20">
        <v>28700</v>
      </c>
      <c r="BL20">
        <v>740</v>
      </c>
      <c r="BM20">
        <v>22.2</v>
      </c>
      <c r="BN20">
        <v>575</v>
      </c>
      <c r="BO20">
        <v>42</v>
      </c>
      <c r="BP20">
        <v>5.0999999999999996</v>
      </c>
      <c r="BQ20">
        <v>21.7</v>
      </c>
      <c r="BR20">
        <v>25.6</v>
      </c>
      <c r="BS20">
        <v>30.6</v>
      </c>
      <c r="BT20">
        <v>140</v>
      </c>
      <c r="BU20">
        <v>11300</v>
      </c>
      <c r="BV20">
        <v>25400</v>
      </c>
      <c r="BW20">
        <v>37100</v>
      </c>
      <c r="BX20">
        <v>885</v>
      </c>
      <c r="BY20">
        <v>22.2</v>
      </c>
      <c r="BZ20">
        <v>690</v>
      </c>
      <c r="CA20">
        <v>39.5</v>
      </c>
      <c r="CB20">
        <v>3.2</v>
      </c>
      <c r="CC20">
        <v>28.9</v>
      </c>
      <c r="CD20">
        <v>32.6</v>
      </c>
      <c r="CE20">
        <v>35.1</v>
      </c>
      <c r="CF20">
        <v>225</v>
      </c>
      <c r="CG20">
        <v>13600</v>
      </c>
      <c r="CH20">
        <v>25900</v>
      </c>
      <c r="CI20">
        <v>37700</v>
      </c>
      <c r="CJ20">
        <v>840</v>
      </c>
      <c r="CK20">
        <v>18.3</v>
      </c>
      <c r="CL20">
        <v>685</v>
      </c>
      <c r="CM20">
        <v>33.5</v>
      </c>
      <c r="CN20">
        <v>5.6</v>
      </c>
      <c r="CO20">
        <v>16.2</v>
      </c>
      <c r="CP20">
        <v>26.5</v>
      </c>
      <c r="CQ20">
        <v>42.6</v>
      </c>
      <c r="CR20">
        <v>115</v>
      </c>
      <c r="CS20">
        <v>12600</v>
      </c>
      <c r="CT20">
        <v>20200</v>
      </c>
      <c r="CU20">
        <v>29400</v>
      </c>
      <c r="CV20">
        <v>930</v>
      </c>
      <c r="CW20">
        <v>16.7</v>
      </c>
      <c r="CX20">
        <v>775</v>
      </c>
      <c r="CY20">
        <v>37.700000000000003</v>
      </c>
      <c r="CZ20">
        <v>6.8</v>
      </c>
      <c r="DA20">
        <v>27.8</v>
      </c>
      <c r="DB20">
        <v>32.9</v>
      </c>
      <c r="DC20">
        <v>38.799999999999997</v>
      </c>
      <c r="DD20">
        <v>230</v>
      </c>
      <c r="DE20">
        <v>10600</v>
      </c>
      <c r="DF20">
        <v>22000</v>
      </c>
      <c r="DG20">
        <v>33100</v>
      </c>
      <c r="DH20">
        <v>760</v>
      </c>
      <c r="DI20">
        <v>26.4</v>
      </c>
      <c r="DJ20">
        <v>560</v>
      </c>
      <c r="DK20">
        <v>34.6</v>
      </c>
      <c r="DL20">
        <v>3.7</v>
      </c>
      <c r="DM20">
        <v>31.1</v>
      </c>
      <c r="DN20">
        <v>33.4</v>
      </c>
      <c r="DO20">
        <v>35.299999999999997</v>
      </c>
      <c r="DP20">
        <v>210</v>
      </c>
      <c r="DQ20">
        <v>18100</v>
      </c>
      <c r="DR20">
        <v>27500</v>
      </c>
      <c r="DS20">
        <v>37800</v>
      </c>
    </row>
    <row r="21" spans="6:123" x14ac:dyDescent="0.45">
      <c r="F21" t="s">
        <v>4164</v>
      </c>
      <c r="G21" t="s">
        <v>4165</v>
      </c>
      <c r="H21" t="s">
        <v>4166</v>
      </c>
      <c r="I21" t="s">
        <v>4167</v>
      </c>
      <c r="J21" t="s">
        <v>4168</v>
      </c>
      <c r="K21" t="s">
        <v>4169</v>
      </c>
      <c r="L21" t="s">
        <v>4170</v>
      </c>
      <c r="M21" t="s">
        <v>4171</v>
      </c>
      <c r="N21" t="s">
        <v>4172</v>
      </c>
      <c r="O21" t="s">
        <v>4173</v>
      </c>
      <c r="P21">
        <v>1225</v>
      </c>
      <c r="Q21">
        <v>8.1999999999999993</v>
      </c>
      <c r="R21">
        <v>1125</v>
      </c>
      <c r="S21">
        <v>13.5</v>
      </c>
      <c r="T21">
        <v>6.7</v>
      </c>
      <c r="U21">
        <v>46.7</v>
      </c>
      <c r="V21">
        <v>60.7</v>
      </c>
      <c r="W21">
        <v>71.599999999999994</v>
      </c>
      <c r="X21">
        <v>550</v>
      </c>
      <c r="Y21">
        <v>16300</v>
      </c>
      <c r="Z21">
        <v>21500</v>
      </c>
      <c r="AA21">
        <v>29000</v>
      </c>
      <c r="AB21">
        <v>1015</v>
      </c>
      <c r="AC21">
        <v>14.5</v>
      </c>
      <c r="AD21">
        <v>870</v>
      </c>
      <c r="AE21">
        <v>19.8</v>
      </c>
      <c r="AF21">
        <v>6.5</v>
      </c>
      <c r="AG21">
        <v>46.3</v>
      </c>
      <c r="AH21">
        <v>54.9</v>
      </c>
      <c r="AI21">
        <v>59.3</v>
      </c>
      <c r="AJ21">
        <v>460</v>
      </c>
      <c r="AK21">
        <v>19500</v>
      </c>
      <c r="AL21">
        <v>25600</v>
      </c>
      <c r="AM21">
        <v>33400</v>
      </c>
      <c r="AN21">
        <v>495</v>
      </c>
      <c r="AO21">
        <v>21.4</v>
      </c>
      <c r="AP21">
        <v>390</v>
      </c>
      <c r="AQ21">
        <v>22.2</v>
      </c>
      <c r="AR21">
        <v>4.4000000000000004</v>
      </c>
      <c r="AS21">
        <v>42.5</v>
      </c>
      <c r="AT21">
        <v>49.6</v>
      </c>
      <c r="AU21">
        <v>52</v>
      </c>
      <c r="AV21">
        <v>200</v>
      </c>
      <c r="AW21">
        <v>21000</v>
      </c>
      <c r="AX21">
        <v>29700</v>
      </c>
      <c r="AY21">
        <v>41400</v>
      </c>
      <c r="AZ21">
        <v>1185</v>
      </c>
      <c r="BA21">
        <v>10.4</v>
      </c>
      <c r="BB21">
        <v>1060</v>
      </c>
      <c r="BC21">
        <v>12.2</v>
      </c>
      <c r="BD21">
        <v>8.1999999999999993</v>
      </c>
      <c r="BE21">
        <v>45.3</v>
      </c>
      <c r="BF21">
        <v>59</v>
      </c>
      <c r="BG21">
        <v>69.2</v>
      </c>
      <c r="BH21">
        <v>510</v>
      </c>
      <c r="BI21">
        <v>14800</v>
      </c>
      <c r="BJ21">
        <v>20100</v>
      </c>
      <c r="BK21">
        <v>26500</v>
      </c>
      <c r="BL21">
        <v>690</v>
      </c>
      <c r="BM21">
        <v>17.600000000000001</v>
      </c>
      <c r="BN21">
        <v>570</v>
      </c>
      <c r="BO21">
        <v>17.3</v>
      </c>
      <c r="BP21">
        <v>4</v>
      </c>
      <c r="BQ21">
        <v>46.7</v>
      </c>
      <c r="BR21">
        <v>54.9</v>
      </c>
      <c r="BS21">
        <v>61</v>
      </c>
      <c r="BT21">
        <v>310</v>
      </c>
      <c r="BU21">
        <v>18000</v>
      </c>
      <c r="BV21">
        <v>25300</v>
      </c>
      <c r="BW21">
        <v>34500</v>
      </c>
      <c r="BX21">
        <v>250</v>
      </c>
      <c r="BY21">
        <v>18.100000000000001</v>
      </c>
      <c r="BZ21">
        <v>205</v>
      </c>
      <c r="CA21">
        <v>19.8</v>
      </c>
      <c r="CB21">
        <v>2.8</v>
      </c>
      <c r="CC21">
        <v>50.4</v>
      </c>
      <c r="CD21">
        <v>56.9</v>
      </c>
      <c r="CE21">
        <v>59.3</v>
      </c>
      <c r="CF21">
        <v>125</v>
      </c>
      <c r="CG21">
        <v>21000</v>
      </c>
      <c r="CH21">
        <v>29800</v>
      </c>
      <c r="CI21">
        <v>44600</v>
      </c>
      <c r="CJ21">
        <v>1015</v>
      </c>
      <c r="CK21">
        <v>12.2</v>
      </c>
      <c r="CL21">
        <v>895</v>
      </c>
      <c r="CM21">
        <v>15.5</v>
      </c>
      <c r="CN21">
        <v>6.7</v>
      </c>
      <c r="CO21">
        <v>40.1</v>
      </c>
      <c r="CP21">
        <v>52.7</v>
      </c>
      <c r="CQ21">
        <v>65.599999999999994</v>
      </c>
      <c r="CR21">
        <v>390</v>
      </c>
      <c r="CS21">
        <v>13100</v>
      </c>
      <c r="CT21">
        <v>18700</v>
      </c>
      <c r="CU21">
        <v>25100</v>
      </c>
      <c r="CV21">
        <v>495</v>
      </c>
      <c r="CW21">
        <v>20.8</v>
      </c>
      <c r="CX21">
        <v>395</v>
      </c>
      <c r="CY21">
        <v>18.100000000000001</v>
      </c>
      <c r="CZ21">
        <v>5.8</v>
      </c>
      <c r="DA21">
        <v>40.700000000000003</v>
      </c>
      <c r="DB21">
        <v>50.6</v>
      </c>
      <c r="DC21">
        <v>55.2</v>
      </c>
      <c r="DD21">
        <v>195</v>
      </c>
      <c r="DE21">
        <v>19100</v>
      </c>
      <c r="DF21">
        <v>25400</v>
      </c>
      <c r="DG21">
        <v>34800</v>
      </c>
      <c r="DH21">
        <v>95</v>
      </c>
      <c r="DI21">
        <v>17.899999999999999</v>
      </c>
      <c r="DJ21">
        <v>80</v>
      </c>
      <c r="DK21">
        <v>25.3</v>
      </c>
      <c r="DL21">
        <v>2.1</v>
      </c>
      <c r="DM21">
        <v>42.1</v>
      </c>
      <c r="DN21">
        <v>49.5</v>
      </c>
      <c r="DO21">
        <v>54.7</v>
      </c>
      <c r="DP21">
        <v>40</v>
      </c>
      <c r="DQ21">
        <v>18900</v>
      </c>
      <c r="DR21">
        <v>30300</v>
      </c>
      <c r="DS21">
        <v>42300</v>
      </c>
    </row>
    <row r="22" spans="6:123" x14ac:dyDescent="0.45">
      <c r="F22" t="s">
        <v>4174</v>
      </c>
      <c r="G22" t="s">
        <v>4175</v>
      </c>
      <c r="H22" t="s">
        <v>4176</v>
      </c>
      <c r="I22" t="s">
        <v>4177</v>
      </c>
      <c r="J22" t="s">
        <v>4178</v>
      </c>
      <c r="K22" t="s">
        <v>4179</v>
      </c>
      <c r="L22" t="s">
        <v>4180</v>
      </c>
      <c r="M22" t="s">
        <v>4181</v>
      </c>
      <c r="N22" t="s">
        <v>4182</v>
      </c>
      <c r="O22" t="s">
        <v>4183</v>
      </c>
      <c r="P22">
        <v>765</v>
      </c>
      <c r="Q22">
        <v>64.8</v>
      </c>
      <c r="R22">
        <v>270</v>
      </c>
      <c r="S22">
        <v>8.8000000000000007</v>
      </c>
      <c r="T22">
        <v>1.6</v>
      </c>
      <c r="U22">
        <v>3.3</v>
      </c>
      <c r="V22">
        <v>5</v>
      </c>
      <c r="W22">
        <v>24.9</v>
      </c>
      <c r="X22">
        <v>20</v>
      </c>
      <c r="Y22">
        <v>16000</v>
      </c>
      <c r="Z22">
        <v>24500</v>
      </c>
      <c r="AA22">
        <v>28300</v>
      </c>
      <c r="AB22">
        <v>1215</v>
      </c>
      <c r="AC22">
        <v>79.2</v>
      </c>
      <c r="AD22">
        <v>255</v>
      </c>
      <c r="AE22">
        <v>9.1999999999999993</v>
      </c>
      <c r="AF22">
        <v>1.2</v>
      </c>
      <c r="AG22">
        <v>3.1</v>
      </c>
      <c r="AH22">
        <v>4.0999999999999996</v>
      </c>
      <c r="AI22">
        <v>10.4</v>
      </c>
      <c r="AJ22">
        <v>30</v>
      </c>
      <c r="AK22">
        <v>16500</v>
      </c>
      <c r="AL22">
        <v>19800</v>
      </c>
      <c r="AM22">
        <v>29500</v>
      </c>
      <c r="AN22">
        <v>485</v>
      </c>
      <c r="AO22">
        <v>78.900000000000006</v>
      </c>
      <c r="AP22">
        <v>100</v>
      </c>
      <c r="AQ22">
        <v>10.5</v>
      </c>
      <c r="AR22">
        <v>0.6</v>
      </c>
      <c r="AS22">
        <v>3.5</v>
      </c>
      <c r="AT22">
        <v>4.3</v>
      </c>
      <c r="AU22">
        <v>9.9</v>
      </c>
      <c r="AV22">
        <v>15</v>
      </c>
      <c r="AW22">
        <v>26100</v>
      </c>
      <c r="AX22">
        <v>31000</v>
      </c>
      <c r="AY22">
        <v>41600</v>
      </c>
      <c r="AZ22">
        <v>1045</v>
      </c>
      <c r="BA22">
        <v>52.5</v>
      </c>
      <c r="BB22">
        <v>495</v>
      </c>
      <c r="BC22">
        <v>6.4</v>
      </c>
      <c r="BD22">
        <v>0.8</v>
      </c>
      <c r="BE22">
        <v>3</v>
      </c>
      <c r="BF22">
        <v>4.9000000000000004</v>
      </c>
      <c r="BG22">
        <v>40.299999999999997</v>
      </c>
      <c r="BH22">
        <v>25</v>
      </c>
      <c r="BI22">
        <v>9600</v>
      </c>
      <c r="BJ22">
        <v>24700</v>
      </c>
      <c r="BK22">
        <v>31700</v>
      </c>
      <c r="BL22">
        <v>725</v>
      </c>
      <c r="BM22">
        <v>79.5</v>
      </c>
      <c r="BN22">
        <v>150</v>
      </c>
      <c r="BO22">
        <v>8.3000000000000007</v>
      </c>
      <c r="BP22">
        <v>0.7</v>
      </c>
      <c r="BQ22">
        <v>2.2999999999999998</v>
      </c>
      <c r="BR22">
        <v>3</v>
      </c>
      <c r="BS22">
        <v>11.6</v>
      </c>
      <c r="BT22">
        <v>15</v>
      </c>
      <c r="BU22">
        <v>21700</v>
      </c>
      <c r="BV22">
        <v>25400</v>
      </c>
      <c r="BW22">
        <v>28900</v>
      </c>
      <c r="BX22">
        <v>315</v>
      </c>
      <c r="BY22">
        <v>71.8</v>
      </c>
      <c r="BZ22">
        <v>90</v>
      </c>
      <c r="CA22">
        <v>14.6</v>
      </c>
      <c r="CB22">
        <v>0.9</v>
      </c>
      <c r="CC22">
        <v>3.2</v>
      </c>
      <c r="CD22">
        <v>4.0999999999999996</v>
      </c>
      <c r="CE22">
        <v>12.7</v>
      </c>
      <c r="CF22" t="s">
        <v>403</v>
      </c>
      <c r="CG22" t="s">
        <v>403</v>
      </c>
      <c r="CH22" t="s">
        <v>403</v>
      </c>
      <c r="CI22" t="s">
        <v>403</v>
      </c>
      <c r="CJ22">
        <v>1215</v>
      </c>
      <c r="CK22">
        <v>49.1</v>
      </c>
      <c r="CL22">
        <v>620</v>
      </c>
      <c r="CM22">
        <v>4.5</v>
      </c>
      <c r="CN22">
        <v>0.7</v>
      </c>
      <c r="CO22">
        <v>1.3</v>
      </c>
      <c r="CP22">
        <v>3.9</v>
      </c>
      <c r="CQ22">
        <v>45.6</v>
      </c>
      <c r="CR22">
        <v>15</v>
      </c>
      <c r="CS22">
        <v>9100</v>
      </c>
      <c r="CT22">
        <v>20600</v>
      </c>
      <c r="CU22">
        <v>26800</v>
      </c>
      <c r="CV22">
        <v>485</v>
      </c>
      <c r="CW22">
        <v>78.3</v>
      </c>
      <c r="CX22">
        <v>105</v>
      </c>
      <c r="CY22">
        <v>9.9</v>
      </c>
      <c r="CZ22">
        <v>1</v>
      </c>
      <c r="DA22">
        <v>2.9</v>
      </c>
      <c r="DB22">
        <v>4.0999999999999996</v>
      </c>
      <c r="DC22">
        <v>10.7</v>
      </c>
      <c r="DD22">
        <v>15</v>
      </c>
      <c r="DE22">
        <v>9400</v>
      </c>
      <c r="DF22">
        <v>23300</v>
      </c>
      <c r="DG22">
        <v>28000</v>
      </c>
      <c r="DH22">
        <v>215</v>
      </c>
      <c r="DI22">
        <v>67.3</v>
      </c>
      <c r="DJ22">
        <v>70</v>
      </c>
      <c r="DK22">
        <v>15.2</v>
      </c>
      <c r="DL22">
        <v>1.4</v>
      </c>
      <c r="DM22">
        <v>4.5999999999999996</v>
      </c>
      <c r="DN22">
        <v>6</v>
      </c>
      <c r="DO22">
        <v>16.100000000000001</v>
      </c>
      <c r="DP22" t="s">
        <v>403</v>
      </c>
      <c r="DQ22" t="s">
        <v>403</v>
      </c>
      <c r="DR22" t="s">
        <v>403</v>
      </c>
      <c r="DS22" t="s">
        <v>403</v>
      </c>
    </row>
    <row r="23" spans="6:123" x14ac:dyDescent="0.45">
      <c r="F23" t="s">
        <v>4184</v>
      </c>
      <c r="G23" t="s">
        <v>4185</v>
      </c>
      <c r="H23" t="s">
        <v>4186</v>
      </c>
      <c r="I23" t="s">
        <v>4187</v>
      </c>
      <c r="J23" t="s">
        <v>4188</v>
      </c>
      <c r="K23" t="s">
        <v>4189</v>
      </c>
      <c r="L23" t="s">
        <v>4190</v>
      </c>
      <c r="M23" t="s">
        <v>4191</v>
      </c>
      <c r="N23" t="s">
        <v>4192</v>
      </c>
      <c r="O23" t="s">
        <v>4193</v>
      </c>
      <c r="P23">
        <v>1510</v>
      </c>
      <c r="Q23">
        <v>61.5</v>
      </c>
      <c r="R23">
        <v>580</v>
      </c>
      <c r="S23">
        <v>11.3</v>
      </c>
      <c r="T23">
        <v>3.6</v>
      </c>
      <c r="U23">
        <v>8.4</v>
      </c>
      <c r="V23">
        <v>11.1</v>
      </c>
      <c r="W23">
        <v>23.6</v>
      </c>
      <c r="X23">
        <v>115</v>
      </c>
      <c r="Y23">
        <v>22000</v>
      </c>
      <c r="Z23">
        <v>31200</v>
      </c>
      <c r="AA23">
        <v>41300</v>
      </c>
      <c r="AB23">
        <v>1145</v>
      </c>
      <c r="AC23">
        <v>69.099999999999994</v>
      </c>
      <c r="AD23">
        <v>355</v>
      </c>
      <c r="AE23">
        <v>13</v>
      </c>
      <c r="AF23">
        <v>1.9</v>
      </c>
      <c r="AG23">
        <v>10</v>
      </c>
      <c r="AH23">
        <v>11.8</v>
      </c>
      <c r="AI23">
        <v>15.9</v>
      </c>
      <c r="AJ23">
        <v>110</v>
      </c>
      <c r="AK23">
        <v>31100</v>
      </c>
      <c r="AL23">
        <v>45400</v>
      </c>
      <c r="AM23">
        <v>57300</v>
      </c>
      <c r="AN23">
        <v>715</v>
      </c>
      <c r="AO23">
        <v>67.900000000000006</v>
      </c>
      <c r="AP23">
        <v>230</v>
      </c>
      <c r="AQ23">
        <v>16</v>
      </c>
      <c r="AR23">
        <v>1.7</v>
      </c>
      <c r="AS23">
        <v>10.3</v>
      </c>
      <c r="AT23">
        <v>11.4</v>
      </c>
      <c r="AU23">
        <v>14.4</v>
      </c>
      <c r="AV23">
        <v>75</v>
      </c>
      <c r="AW23">
        <v>30700</v>
      </c>
      <c r="AX23">
        <v>43000</v>
      </c>
      <c r="AY23">
        <v>59700</v>
      </c>
      <c r="AZ23">
        <v>1355</v>
      </c>
      <c r="BA23">
        <v>61.5</v>
      </c>
      <c r="BB23">
        <v>525</v>
      </c>
      <c r="BC23">
        <v>10</v>
      </c>
      <c r="BD23">
        <v>2.5</v>
      </c>
      <c r="BE23">
        <v>7.9</v>
      </c>
      <c r="BF23">
        <v>10.5</v>
      </c>
      <c r="BG23">
        <v>26</v>
      </c>
      <c r="BH23">
        <v>95</v>
      </c>
      <c r="BI23">
        <v>25400</v>
      </c>
      <c r="BJ23">
        <v>34700</v>
      </c>
      <c r="BK23">
        <v>41500</v>
      </c>
      <c r="BL23">
        <v>850</v>
      </c>
      <c r="BM23">
        <v>68.7</v>
      </c>
      <c r="BN23">
        <v>265</v>
      </c>
      <c r="BO23">
        <v>14.1</v>
      </c>
      <c r="BP23">
        <v>1.8</v>
      </c>
      <c r="BQ23">
        <v>11.2</v>
      </c>
      <c r="BR23">
        <v>12.5</v>
      </c>
      <c r="BS23">
        <v>15.4</v>
      </c>
      <c r="BT23">
        <v>90</v>
      </c>
      <c r="BU23">
        <v>30100</v>
      </c>
      <c r="BV23">
        <v>41800</v>
      </c>
      <c r="BW23">
        <v>56900</v>
      </c>
      <c r="BX23">
        <v>575</v>
      </c>
      <c r="BY23">
        <v>65.5</v>
      </c>
      <c r="BZ23">
        <v>200</v>
      </c>
      <c r="CA23">
        <v>16.600000000000001</v>
      </c>
      <c r="CB23">
        <v>2.4</v>
      </c>
      <c r="CC23">
        <v>11.3</v>
      </c>
      <c r="CD23">
        <v>12.5</v>
      </c>
      <c r="CE23">
        <v>15.5</v>
      </c>
      <c r="CF23">
        <v>60</v>
      </c>
      <c r="CG23">
        <v>33400</v>
      </c>
      <c r="CH23">
        <v>49700</v>
      </c>
      <c r="CI23">
        <v>70300</v>
      </c>
      <c r="CJ23">
        <v>1145</v>
      </c>
      <c r="CK23">
        <v>59.6</v>
      </c>
      <c r="CL23">
        <v>460</v>
      </c>
      <c r="CM23">
        <v>10.199999999999999</v>
      </c>
      <c r="CN23">
        <v>2.6</v>
      </c>
      <c r="CO23">
        <v>9</v>
      </c>
      <c r="CP23">
        <v>11.5</v>
      </c>
      <c r="CQ23">
        <v>27.6</v>
      </c>
      <c r="CR23">
        <v>85</v>
      </c>
      <c r="CS23">
        <v>23900</v>
      </c>
      <c r="CT23">
        <v>32200</v>
      </c>
      <c r="CU23">
        <v>39600</v>
      </c>
      <c r="CV23">
        <v>715</v>
      </c>
      <c r="CW23">
        <v>67.2</v>
      </c>
      <c r="CX23">
        <v>235</v>
      </c>
      <c r="CY23">
        <v>14.4</v>
      </c>
      <c r="CZ23">
        <v>3.1</v>
      </c>
      <c r="DA23">
        <v>8.8000000000000007</v>
      </c>
      <c r="DB23">
        <v>11.6</v>
      </c>
      <c r="DC23">
        <v>15.3</v>
      </c>
      <c r="DD23">
        <v>60</v>
      </c>
      <c r="DE23">
        <v>27700</v>
      </c>
      <c r="DF23">
        <v>38500</v>
      </c>
      <c r="DG23">
        <v>46800</v>
      </c>
      <c r="DH23">
        <v>580</v>
      </c>
      <c r="DI23">
        <v>65.2</v>
      </c>
      <c r="DJ23">
        <v>200</v>
      </c>
      <c r="DK23">
        <v>17.399999999999999</v>
      </c>
      <c r="DL23">
        <v>2.2000000000000002</v>
      </c>
      <c r="DM23">
        <v>11.2</v>
      </c>
      <c r="DN23">
        <v>12.6</v>
      </c>
      <c r="DO23">
        <v>15.1</v>
      </c>
      <c r="DP23">
        <v>60</v>
      </c>
      <c r="DQ23">
        <v>26700</v>
      </c>
      <c r="DR23">
        <v>42900</v>
      </c>
      <c r="DS23">
        <v>52300</v>
      </c>
    </row>
    <row r="24" spans="6:123" x14ac:dyDescent="0.45">
      <c r="F24" t="s">
        <v>4194</v>
      </c>
      <c r="G24" t="s">
        <v>4195</v>
      </c>
      <c r="H24" t="s">
        <v>4196</v>
      </c>
      <c r="I24" t="s">
        <v>4197</v>
      </c>
      <c r="J24" t="s">
        <v>4198</v>
      </c>
      <c r="K24" t="s">
        <v>4199</v>
      </c>
      <c r="L24" t="s">
        <v>4200</v>
      </c>
      <c r="M24" t="s">
        <v>4201</v>
      </c>
      <c r="N24" t="s">
        <v>4202</v>
      </c>
      <c r="O24" t="s">
        <v>4203</v>
      </c>
      <c r="P24">
        <v>1985</v>
      </c>
      <c r="Q24">
        <v>40.1</v>
      </c>
      <c r="R24">
        <v>1190</v>
      </c>
      <c r="S24">
        <v>9</v>
      </c>
      <c r="T24">
        <v>3.3</v>
      </c>
      <c r="U24">
        <v>13.4</v>
      </c>
      <c r="V24">
        <v>20.7</v>
      </c>
      <c r="W24">
        <v>47.5</v>
      </c>
      <c r="X24">
        <v>255</v>
      </c>
      <c r="Y24">
        <v>15000</v>
      </c>
      <c r="Z24">
        <v>23300</v>
      </c>
      <c r="AA24">
        <v>29700</v>
      </c>
      <c r="AB24">
        <v>2185</v>
      </c>
      <c r="AC24">
        <v>55.7</v>
      </c>
      <c r="AD24">
        <v>970</v>
      </c>
      <c r="AE24">
        <v>14.7</v>
      </c>
      <c r="AF24">
        <v>3.3</v>
      </c>
      <c r="AG24">
        <v>15.4</v>
      </c>
      <c r="AH24">
        <v>19.899999999999999</v>
      </c>
      <c r="AI24">
        <v>26.3</v>
      </c>
      <c r="AJ24">
        <v>325</v>
      </c>
      <c r="AK24">
        <v>20400</v>
      </c>
      <c r="AL24">
        <v>28400</v>
      </c>
      <c r="AM24">
        <v>38200</v>
      </c>
      <c r="AN24">
        <v>2025</v>
      </c>
      <c r="AO24">
        <v>67</v>
      </c>
      <c r="AP24">
        <v>670</v>
      </c>
      <c r="AQ24">
        <v>12.9</v>
      </c>
      <c r="AR24">
        <v>1.8</v>
      </c>
      <c r="AS24">
        <v>13.5</v>
      </c>
      <c r="AT24">
        <v>16.100000000000001</v>
      </c>
      <c r="AU24">
        <v>18.3</v>
      </c>
      <c r="AV24">
        <v>265</v>
      </c>
      <c r="AW24">
        <v>20700</v>
      </c>
      <c r="AX24">
        <v>29700</v>
      </c>
      <c r="AY24">
        <v>42300</v>
      </c>
      <c r="AZ24">
        <v>2355</v>
      </c>
      <c r="BA24">
        <v>39.299999999999997</v>
      </c>
      <c r="BB24">
        <v>1430</v>
      </c>
      <c r="BC24">
        <v>9.1999999999999993</v>
      </c>
      <c r="BD24">
        <v>2.5</v>
      </c>
      <c r="BE24">
        <v>12.1</v>
      </c>
      <c r="BF24">
        <v>18.600000000000001</v>
      </c>
      <c r="BG24">
        <v>49</v>
      </c>
      <c r="BH24">
        <v>270</v>
      </c>
      <c r="BI24">
        <v>14900</v>
      </c>
      <c r="BJ24">
        <v>21500</v>
      </c>
      <c r="BK24">
        <v>28400</v>
      </c>
      <c r="BL24">
        <v>2065</v>
      </c>
      <c r="BM24">
        <v>61</v>
      </c>
      <c r="BN24">
        <v>805</v>
      </c>
      <c r="BO24">
        <v>12.4</v>
      </c>
      <c r="BP24">
        <v>2.6</v>
      </c>
      <c r="BQ24">
        <v>13.7</v>
      </c>
      <c r="BR24">
        <v>17.7</v>
      </c>
      <c r="BS24">
        <v>24</v>
      </c>
      <c r="BT24">
        <v>275</v>
      </c>
      <c r="BU24">
        <v>19000</v>
      </c>
      <c r="BV24">
        <v>26200</v>
      </c>
      <c r="BW24">
        <v>33000</v>
      </c>
      <c r="BX24">
        <v>1930</v>
      </c>
      <c r="BY24">
        <v>64.7</v>
      </c>
      <c r="BZ24">
        <v>680</v>
      </c>
      <c r="CA24">
        <v>13.5</v>
      </c>
      <c r="CB24">
        <v>2.8</v>
      </c>
      <c r="CC24">
        <v>13.7</v>
      </c>
      <c r="CD24">
        <v>16.5</v>
      </c>
      <c r="CE24">
        <v>19</v>
      </c>
      <c r="CF24">
        <v>255</v>
      </c>
      <c r="CG24">
        <v>22400</v>
      </c>
      <c r="CH24">
        <v>31000</v>
      </c>
      <c r="CI24">
        <v>45900</v>
      </c>
      <c r="CJ24">
        <v>2185</v>
      </c>
      <c r="CK24">
        <v>40.6</v>
      </c>
      <c r="CL24">
        <v>1300</v>
      </c>
      <c r="CM24">
        <v>8.5</v>
      </c>
      <c r="CN24">
        <v>3.8</v>
      </c>
      <c r="CO24">
        <v>9.5</v>
      </c>
      <c r="CP24">
        <v>16.7</v>
      </c>
      <c r="CQ24">
        <v>47.2</v>
      </c>
      <c r="CR24">
        <v>200</v>
      </c>
      <c r="CS24">
        <v>14000</v>
      </c>
      <c r="CT24">
        <v>22300</v>
      </c>
      <c r="CU24">
        <v>29700</v>
      </c>
      <c r="CV24">
        <v>2025</v>
      </c>
      <c r="CW24">
        <v>65.5</v>
      </c>
      <c r="CX24">
        <v>700</v>
      </c>
      <c r="CY24">
        <v>11.1</v>
      </c>
      <c r="CZ24">
        <v>3.3</v>
      </c>
      <c r="DA24">
        <v>11.1</v>
      </c>
      <c r="DB24">
        <v>14.8</v>
      </c>
      <c r="DC24">
        <v>20</v>
      </c>
      <c r="DD24">
        <v>215</v>
      </c>
      <c r="DE24">
        <v>17600</v>
      </c>
      <c r="DF24">
        <v>25100</v>
      </c>
      <c r="DG24">
        <v>33600</v>
      </c>
      <c r="DH24">
        <v>1705</v>
      </c>
      <c r="DI24">
        <v>66.099999999999994</v>
      </c>
      <c r="DJ24">
        <v>580</v>
      </c>
      <c r="DK24">
        <v>14</v>
      </c>
      <c r="DL24">
        <v>2.5</v>
      </c>
      <c r="DM24">
        <v>11.1</v>
      </c>
      <c r="DN24">
        <v>14.5</v>
      </c>
      <c r="DO24">
        <v>17.5</v>
      </c>
      <c r="DP24">
        <v>180</v>
      </c>
      <c r="DQ24">
        <v>19800</v>
      </c>
      <c r="DR24">
        <v>32400</v>
      </c>
      <c r="DS24">
        <v>48200</v>
      </c>
    </row>
    <row r="25" spans="6:123" x14ac:dyDescent="0.45">
      <c r="F25" t="s">
        <v>4204</v>
      </c>
      <c r="G25" t="s">
        <v>4205</v>
      </c>
      <c r="H25" t="s">
        <v>4206</v>
      </c>
      <c r="I25" t="s">
        <v>4207</v>
      </c>
      <c r="J25" t="s">
        <v>4208</v>
      </c>
      <c r="K25" t="s">
        <v>4209</v>
      </c>
      <c r="L25" t="s">
        <v>4210</v>
      </c>
      <c r="M25" t="s">
        <v>4211</v>
      </c>
      <c r="N25" t="s">
        <v>4212</v>
      </c>
      <c r="O25" t="s">
        <v>4213</v>
      </c>
      <c r="P25">
        <v>480</v>
      </c>
      <c r="Q25">
        <v>9.8000000000000007</v>
      </c>
      <c r="R25">
        <v>430</v>
      </c>
      <c r="S25">
        <v>17.600000000000001</v>
      </c>
      <c r="T25">
        <v>9</v>
      </c>
      <c r="U25">
        <v>40</v>
      </c>
      <c r="V25">
        <v>52.5</v>
      </c>
      <c r="W25">
        <v>63.6</v>
      </c>
      <c r="X25">
        <v>175</v>
      </c>
      <c r="Y25">
        <v>17500</v>
      </c>
      <c r="Z25">
        <v>21600</v>
      </c>
      <c r="AA25">
        <v>27500</v>
      </c>
      <c r="AB25">
        <v>455</v>
      </c>
      <c r="AC25">
        <v>18.8</v>
      </c>
      <c r="AD25">
        <v>370</v>
      </c>
      <c r="AE25">
        <v>22.1</v>
      </c>
      <c r="AF25">
        <v>5</v>
      </c>
      <c r="AG25">
        <v>42.5</v>
      </c>
      <c r="AH25">
        <v>49.5</v>
      </c>
      <c r="AI25">
        <v>54</v>
      </c>
      <c r="AJ25">
        <v>180</v>
      </c>
      <c r="AK25">
        <v>20800</v>
      </c>
      <c r="AL25">
        <v>26300</v>
      </c>
      <c r="AM25">
        <v>35000</v>
      </c>
      <c r="AN25">
        <v>265</v>
      </c>
      <c r="AO25">
        <v>20.8</v>
      </c>
      <c r="AP25">
        <v>210</v>
      </c>
      <c r="AQ25">
        <v>21.9</v>
      </c>
      <c r="AR25">
        <v>5.3</v>
      </c>
      <c r="AS25">
        <v>46</v>
      </c>
      <c r="AT25">
        <v>51.3</v>
      </c>
      <c r="AU25">
        <v>52.1</v>
      </c>
      <c r="AV25">
        <v>115</v>
      </c>
      <c r="AW25">
        <v>22200</v>
      </c>
      <c r="AX25">
        <v>31100</v>
      </c>
      <c r="AY25">
        <v>45000</v>
      </c>
      <c r="AZ25">
        <v>595</v>
      </c>
      <c r="BA25">
        <v>10.3</v>
      </c>
      <c r="BB25">
        <v>530</v>
      </c>
      <c r="BC25">
        <v>18.2</v>
      </c>
      <c r="BD25">
        <v>7.3</v>
      </c>
      <c r="BE25">
        <v>42</v>
      </c>
      <c r="BF25">
        <v>54.6</v>
      </c>
      <c r="BG25">
        <v>64.2</v>
      </c>
      <c r="BH25">
        <v>245</v>
      </c>
      <c r="BI25">
        <v>15500</v>
      </c>
      <c r="BJ25">
        <v>19600</v>
      </c>
      <c r="BK25">
        <v>24300</v>
      </c>
      <c r="BL25">
        <v>455</v>
      </c>
      <c r="BM25">
        <v>16.899999999999999</v>
      </c>
      <c r="BN25">
        <v>380</v>
      </c>
      <c r="BO25">
        <v>20</v>
      </c>
      <c r="BP25">
        <v>4.4000000000000004</v>
      </c>
      <c r="BQ25">
        <v>45.4</v>
      </c>
      <c r="BR25">
        <v>52.9</v>
      </c>
      <c r="BS25">
        <v>58.8</v>
      </c>
      <c r="BT25">
        <v>190</v>
      </c>
      <c r="BU25">
        <v>19300</v>
      </c>
      <c r="BV25">
        <v>24600</v>
      </c>
      <c r="BW25">
        <v>31400</v>
      </c>
      <c r="BX25">
        <v>150</v>
      </c>
      <c r="BY25">
        <v>16.899999999999999</v>
      </c>
      <c r="BZ25">
        <v>125</v>
      </c>
      <c r="CA25">
        <v>17.600000000000001</v>
      </c>
      <c r="CB25">
        <v>5.4</v>
      </c>
      <c r="CC25">
        <v>50.7</v>
      </c>
      <c r="CD25">
        <v>56.8</v>
      </c>
      <c r="CE25">
        <v>60.1</v>
      </c>
      <c r="CF25">
        <v>70</v>
      </c>
      <c r="CG25">
        <v>21800</v>
      </c>
      <c r="CH25">
        <v>29000</v>
      </c>
      <c r="CI25">
        <v>36900</v>
      </c>
      <c r="CJ25">
        <v>455</v>
      </c>
      <c r="CK25">
        <v>16.600000000000001</v>
      </c>
      <c r="CL25">
        <v>380</v>
      </c>
      <c r="CM25">
        <v>17.100000000000001</v>
      </c>
      <c r="CN25">
        <v>6.1</v>
      </c>
      <c r="CO25">
        <v>36.799999999999997</v>
      </c>
      <c r="CP25">
        <v>48.6</v>
      </c>
      <c r="CQ25">
        <v>60.2</v>
      </c>
      <c r="CR25">
        <v>155</v>
      </c>
      <c r="CS25">
        <v>14000</v>
      </c>
      <c r="CT25">
        <v>19300</v>
      </c>
      <c r="CU25">
        <v>23800</v>
      </c>
      <c r="CV25">
        <v>265</v>
      </c>
      <c r="CW25">
        <v>20.8</v>
      </c>
      <c r="CX25">
        <v>210</v>
      </c>
      <c r="CY25">
        <v>18.5</v>
      </c>
      <c r="CZ25">
        <v>4.9000000000000004</v>
      </c>
      <c r="DA25">
        <v>43.8</v>
      </c>
      <c r="DB25">
        <v>53.2</v>
      </c>
      <c r="DC25">
        <v>55.8</v>
      </c>
      <c r="DD25">
        <v>110</v>
      </c>
      <c r="DE25">
        <v>19400</v>
      </c>
      <c r="DF25">
        <v>24800</v>
      </c>
      <c r="DG25">
        <v>32300</v>
      </c>
      <c r="DH25">
        <v>75</v>
      </c>
      <c r="DI25">
        <v>32.4</v>
      </c>
      <c r="DJ25">
        <v>50</v>
      </c>
      <c r="DK25">
        <v>23</v>
      </c>
      <c r="DL25">
        <v>4.0999999999999996</v>
      </c>
      <c r="DM25">
        <v>39.200000000000003</v>
      </c>
      <c r="DN25">
        <v>40.5</v>
      </c>
      <c r="DO25">
        <v>40.5</v>
      </c>
      <c r="DP25">
        <v>25</v>
      </c>
      <c r="DQ25">
        <v>22600</v>
      </c>
      <c r="DR25">
        <v>31200</v>
      </c>
      <c r="DS25">
        <v>47700</v>
      </c>
    </row>
    <row r="26" spans="6:123" x14ac:dyDescent="0.45">
      <c r="F26" t="s">
        <v>4214</v>
      </c>
      <c r="G26" t="s">
        <v>4215</v>
      </c>
      <c r="H26" t="s">
        <v>4216</v>
      </c>
      <c r="I26" t="s">
        <v>4217</v>
      </c>
      <c r="J26" t="s">
        <v>4218</v>
      </c>
      <c r="K26" t="s">
        <v>4219</v>
      </c>
      <c r="L26" t="s">
        <v>4220</v>
      </c>
      <c r="M26" t="s">
        <v>4221</v>
      </c>
      <c r="N26" t="s">
        <v>4222</v>
      </c>
      <c r="O26" t="s">
        <v>4223</v>
      </c>
      <c r="P26">
        <v>470</v>
      </c>
      <c r="Q26">
        <v>45.1</v>
      </c>
      <c r="R26">
        <v>260</v>
      </c>
      <c r="S26">
        <v>18.899999999999999</v>
      </c>
      <c r="T26">
        <v>7</v>
      </c>
      <c r="U26">
        <v>17.7</v>
      </c>
      <c r="V26">
        <v>21.3</v>
      </c>
      <c r="W26">
        <v>28.9</v>
      </c>
      <c r="X26">
        <v>80</v>
      </c>
      <c r="Y26">
        <v>18300</v>
      </c>
      <c r="Z26">
        <v>26400</v>
      </c>
      <c r="AA26">
        <v>36200</v>
      </c>
      <c r="AB26">
        <v>395</v>
      </c>
      <c r="AC26">
        <v>46.2</v>
      </c>
      <c r="AD26">
        <v>210</v>
      </c>
      <c r="AE26">
        <v>27.9</v>
      </c>
      <c r="AF26">
        <v>3</v>
      </c>
      <c r="AG26">
        <v>18</v>
      </c>
      <c r="AH26">
        <v>21.3</v>
      </c>
      <c r="AI26">
        <v>22.8</v>
      </c>
      <c r="AJ26">
        <v>60</v>
      </c>
      <c r="AK26">
        <v>21100</v>
      </c>
      <c r="AL26">
        <v>36800</v>
      </c>
      <c r="AM26">
        <v>44600</v>
      </c>
      <c r="AN26">
        <v>285</v>
      </c>
      <c r="AO26">
        <v>43.2</v>
      </c>
      <c r="AP26">
        <v>165</v>
      </c>
      <c r="AQ26">
        <v>35.200000000000003</v>
      </c>
      <c r="AR26">
        <v>2.1</v>
      </c>
      <c r="AS26">
        <v>15.7</v>
      </c>
      <c r="AT26">
        <v>19.2</v>
      </c>
      <c r="AU26">
        <v>19.5</v>
      </c>
      <c r="AV26">
        <v>40</v>
      </c>
      <c r="AW26">
        <v>23000</v>
      </c>
      <c r="AX26">
        <v>32600</v>
      </c>
      <c r="AY26">
        <v>51300</v>
      </c>
      <c r="AZ26">
        <v>415</v>
      </c>
      <c r="BA26">
        <v>43.1</v>
      </c>
      <c r="BB26">
        <v>235</v>
      </c>
      <c r="BC26">
        <v>16.2</v>
      </c>
      <c r="BD26">
        <v>8.5</v>
      </c>
      <c r="BE26">
        <v>21.3</v>
      </c>
      <c r="BF26">
        <v>25.9</v>
      </c>
      <c r="BG26">
        <v>32.200000000000003</v>
      </c>
      <c r="BH26">
        <v>80</v>
      </c>
      <c r="BI26">
        <v>20300</v>
      </c>
      <c r="BJ26">
        <v>26900</v>
      </c>
      <c r="BK26">
        <v>37200</v>
      </c>
      <c r="BL26">
        <v>320</v>
      </c>
      <c r="BM26">
        <v>49.5</v>
      </c>
      <c r="BN26">
        <v>160</v>
      </c>
      <c r="BO26">
        <v>25.9</v>
      </c>
      <c r="BP26">
        <v>2.5</v>
      </c>
      <c r="BQ26">
        <v>15.9</v>
      </c>
      <c r="BR26">
        <v>19.600000000000001</v>
      </c>
      <c r="BS26">
        <v>22.1</v>
      </c>
      <c r="BT26">
        <v>45</v>
      </c>
      <c r="BU26">
        <v>21400</v>
      </c>
      <c r="BV26">
        <v>31800</v>
      </c>
      <c r="BW26">
        <v>44500</v>
      </c>
      <c r="BX26">
        <v>210</v>
      </c>
      <c r="BY26">
        <v>37</v>
      </c>
      <c r="BZ26">
        <v>130</v>
      </c>
      <c r="CA26">
        <v>38</v>
      </c>
      <c r="CB26">
        <v>1.4</v>
      </c>
      <c r="CC26">
        <v>18.8</v>
      </c>
      <c r="CD26">
        <v>20.7</v>
      </c>
      <c r="CE26">
        <v>23.6</v>
      </c>
      <c r="CF26">
        <v>35</v>
      </c>
      <c r="CG26">
        <v>28500</v>
      </c>
      <c r="CH26">
        <v>35100</v>
      </c>
      <c r="CI26">
        <v>48200</v>
      </c>
      <c r="CJ26">
        <v>395</v>
      </c>
      <c r="CK26">
        <v>43.7</v>
      </c>
      <c r="CL26">
        <v>220</v>
      </c>
      <c r="CM26">
        <v>20.6</v>
      </c>
      <c r="CN26">
        <v>5.8</v>
      </c>
      <c r="CO26">
        <v>19.8</v>
      </c>
      <c r="CP26">
        <v>23.6</v>
      </c>
      <c r="CQ26">
        <v>29.9</v>
      </c>
      <c r="CR26">
        <v>65</v>
      </c>
      <c r="CS26">
        <v>16500</v>
      </c>
      <c r="CT26">
        <v>27000</v>
      </c>
      <c r="CU26">
        <v>32000</v>
      </c>
      <c r="CV26">
        <v>285</v>
      </c>
      <c r="CW26">
        <v>43.2</v>
      </c>
      <c r="CX26">
        <v>165</v>
      </c>
      <c r="CY26">
        <v>31.7</v>
      </c>
      <c r="CZ26">
        <v>2.8</v>
      </c>
      <c r="DA26">
        <v>15.3</v>
      </c>
      <c r="DB26">
        <v>19.899999999999999</v>
      </c>
      <c r="DC26">
        <v>22.3</v>
      </c>
      <c r="DD26">
        <v>40</v>
      </c>
      <c r="DE26">
        <v>19200</v>
      </c>
      <c r="DF26">
        <v>33000</v>
      </c>
      <c r="DG26">
        <v>43300</v>
      </c>
      <c r="DH26">
        <v>220</v>
      </c>
      <c r="DI26">
        <v>37.1</v>
      </c>
      <c r="DJ26">
        <v>140</v>
      </c>
      <c r="DK26">
        <v>32.1</v>
      </c>
      <c r="DL26">
        <v>4.0999999999999996</v>
      </c>
      <c r="DM26">
        <v>19.5</v>
      </c>
      <c r="DN26">
        <v>24.9</v>
      </c>
      <c r="DO26">
        <v>26.7</v>
      </c>
      <c r="DP26">
        <v>40</v>
      </c>
      <c r="DQ26">
        <v>19400</v>
      </c>
      <c r="DR26">
        <v>37300</v>
      </c>
      <c r="DS26">
        <v>55100</v>
      </c>
    </row>
    <row r="27" spans="6:123" x14ac:dyDescent="0.45">
      <c r="F27" t="s">
        <v>4224</v>
      </c>
      <c r="G27" t="s">
        <v>4225</v>
      </c>
      <c r="H27" t="s">
        <v>4226</v>
      </c>
      <c r="I27" t="s">
        <v>4227</v>
      </c>
      <c r="J27" t="s">
        <v>4228</v>
      </c>
      <c r="K27" t="s">
        <v>4229</v>
      </c>
      <c r="L27" t="s">
        <v>4230</v>
      </c>
      <c r="M27" t="s">
        <v>4231</v>
      </c>
      <c r="N27" t="s">
        <v>4232</v>
      </c>
      <c r="O27" t="s">
        <v>4233</v>
      </c>
      <c r="P27">
        <v>7560</v>
      </c>
      <c r="Q27">
        <v>29.3</v>
      </c>
      <c r="R27">
        <v>5345</v>
      </c>
      <c r="S27">
        <v>4.5</v>
      </c>
      <c r="T27">
        <v>0.6</v>
      </c>
      <c r="U27">
        <v>1.6</v>
      </c>
      <c r="V27">
        <v>4.9000000000000004</v>
      </c>
      <c r="W27">
        <v>65.7</v>
      </c>
      <c r="X27">
        <v>100</v>
      </c>
      <c r="Y27">
        <v>12300</v>
      </c>
      <c r="Z27">
        <v>23500</v>
      </c>
      <c r="AA27">
        <v>30900</v>
      </c>
      <c r="AB27">
        <v>6565</v>
      </c>
      <c r="AC27">
        <v>73.7</v>
      </c>
      <c r="AD27">
        <v>1730</v>
      </c>
      <c r="AE27">
        <v>17.600000000000001</v>
      </c>
      <c r="AF27">
        <v>1.2</v>
      </c>
      <c r="AG27">
        <v>3.8</v>
      </c>
      <c r="AH27">
        <v>4.7</v>
      </c>
      <c r="AI27">
        <v>7.5</v>
      </c>
      <c r="AJ27">
        <v>215</v>
      </c>
      <c r="AK27">
        <v>14500</v>
      </c>
      <c r="AL27">
        <v>24700</v>
      </c>
      <c r="AM27">
        <v>33500</v>
      </c>
      <c r="AN27">
        <v>5650</v>
      </c>
      <c r="AO27">
        <v>68.3</v>
      </c>
      <c r="AP27">
        <v>1795</v>
      </c>
      <c r="AQ27">
        <v>23.7</v>
      </c>
      <c r="AR27">
        <v>1</v>
      </c>
      <c r="AS27">
        <v>4.7</v>
      </c>
      <c r="AT27">
        <v>5.6</v>
      </c>
      <c r="AU27">
        <v>7</v>
      </c>
      <c r="AV27">
        <v>250</v>
      </c>
      <c r="AW27">
        <v>12200</v>
      </c>
      <c r="AX27">
        <v>24400</v>
      </c>
      <c r="AY27">
        <v>38200</v>
      </c>
      <c r="AZ27">
        <v>7085</v>
      </c>
      <c r="BA27">
        <v>30.1</v>
      </c>
      <c r="BB27">
        <v>4950</v>
      </c>
      <c r="BC27">
        <v>4.7</v>
      </c>
      <c r="BD27">
        <v>0.6</v>
      </c>
      <c r="BE27">
        <v>1.6</v>
      </c>
      <c r="BF27">
        <v>4.8</v>
      </c>
      <c r="BG27">
        <v>64.599999999999994</v>
      </c>
      <c r="BH27">
        <v>100</v>
      </c>
      <c r="BI27">
        <v>13700</v>
      </c>
      <c r="BJ27">
        <v>22000</v>
      </c>
      <c r="BK27">
        <v>30200</v>
      </c>
      <c r="BL27">
        <v>6690</v>
      </c>
      <c r="BM27">
        <v>70.3</v>
      </c>
      <c r="BN27">
        <v>1990</v>
      </c>
      <c r="BO27">
        <v>20.399999999999999</v>
      </c>
      <c r="BP27">
        <v>1.5</v>
      </c>
      <c r="BQ27">
        <v>3.5</v>
      </c>
      <c r="BR27">
        <v>4.5</v>
      </c>
      <c r="BS27">
        <v>7.8</v>
      </c>
      <c r="BT27">
        <v>210</v>
      </c>
      <c r="BU27">
        <v>10600</v>
      </c>
      <c r="BV27">
        <v>21700</v>
      </c>
      <c r="BW27">
        <v>32200</v>
      </c>
      <c r="BX27">
        <v>4275</v>
      </c>
      <c r="BY27">
        <v>63.6</v>
      </c>
      <c r="BZ27">
        <v>1555</v>
      </c>
      <c r="CA27">
        <v>27.6</v>
      </c>
      <c r="CB27">
        <v>1.4</v>
      </c>
      <c r="CC27">
        <v>5.5</v>
      </c>
      <c r="CD27">
        <v>6.2</v>
      </c>
      <c r="CE27">
        <v>7.4</v>
      </c>
      <c r="CF27">
        <v>205</v>
      </c>
      <c r="CG27">
        <v>16000</v>
      </c>
      <c r="CH27">
        <v>26500</v>
      </c>
      <c r="CI27">
        <v>38700</v>
      </c>
      <c r="CJ27">
        <v>6565</v>
      </c>
      <c r="CK27">
        <v>28.3</v>
      </c>
      <c r="CL27">
        <v>4710</v>
      </c>
      <c r="CM27">
        <v>5.3</v>
      </c>
      <c r="CN27">
        <v>0.6</v>
      </c>
      <c r="CO27">
        <v>1.5</v>
      </c>
      <c r="CP27">
        <v>4.9000000000000004</v>
      </c>
      <c r="CQ27">
        <v>65.8</v>
      </c>
      <c r="CR27">
        <v>80</v>
      </c>
      <c r="CS27">
        <v>11600</v>
      </c>
      <c r="CT27">
        <v>22100</v>
      </c>
      <c r="CU27">
        <v>31300</v>
      </c>
      <c r="CV27">
        <v>5650</v>
      </c>
      <c r="CW27">
        <v>67.2</v>
      </c>
      <c r="CX27">
        <v>1855</v>
      </c>
      <c r="CY27">
        <v>22.1</v>
      </c>
      <c r="CZ27">
        <v>1.6</v>
      </c>
      <c r="DA27">
        <v>4.4000000000000004</v>
      </c>
      <c r="DB27">
        <v>5.5</v>
      </c>
      <c r="DC27">
        <v>9.1</v>
      </c>
      <c r="DD27">
        <v>220</v>
      </c>
      <c r="DE27">
        <v>11100</v>
      </c>
      <c r="DF27">
        <v>20800</v>
      </c>
      <c r="DG27">
        <v>30400</v>
      </c>
      <c r="DH27">
        <v>3385</v>
      </c>
      <c r="DI27">
        <v>58</v>
      </c>
      <c r="DJ27">
        <v>1420</v>
      </c>
      <c r="DK27">
        <v>31.4</v>
      </c>
      <c r="DL27">
        <v>1.4</v>
      </c>
      <c r="DM27">
        <v>7.1</v>
      </c>
      <c r="DN27">
        <v>8.1999999999999993</v>
      </c>
      <c r="DO27">
        <v>9.1999999999999993</v>
      </c>
      <c r="DP27">
        <v>210</v>
      </c>
      <c r="DQ27">
        <v>13200</v>
      </c>
      <c r="DR27">
        <v>25800</v>
      </c>
      <c r="DS27">
        <v>39100</v>
      </c>
    </row>
    <row r="28" spans="6:123" x14ac:dyDescent="0.45">
      <c r="F28" t="s">
        <v>4234</v>
      </c>
      <c r="G28" t="s">
        <v>4235</v>
      </c>
      <c r="H28" t="s">
        <v>4236</v>
      </c>
      <c r="I28" t="s">
        <v>4237</v>
      </c>
      <c r="J28" t="s">
        <v>4238</v>
      </c>
      <c r="K28" t="s">
        <v>4239</v>
      </c>
      <c r="L28" t="s">
        <v>4240</v>
      </c>
      <c r="M28" t="s">
        <v>4241</v>
      </c>
      <c r="N28" t="s">
        <v>4242</v>
      </c>
      <c r="O28" t="s">
        <v>4243</v>
      </c>
      <c r="P28">
        <v>785</v>
      </c>
      <c r="Q28">
        <v>33</v>
      </c>
      <c r="R28">
        <v>525</v>
      </c>
      <c r="S28">
        <v>17.899999999999999</v>
      </c>
      <c r="T28">
        <v>5.0999999999999996</v>
      </c>
      <c r="U28">
        <v>17.2</v>
      </c>
      <c r="V28">
        <v>28.8</v>
      </c>
      <c r="W28">
        <v>44</v>
      </c>
      <c r="X28">
        <v>120</v>
      </c>
      <c r="Y28">
        <v>16400</v>
      </c>
      <c r="Z28">
        <v>22500</v>
      </c>
      <c r="AA28">
        <v>27500</v>
      </c>
      <c r="AB28">
        <v>985</v>
      </c>
      <c r="AC28">
        <v>37.200000000000003</v>
      </c>
      <c r="AD28">
        <v>620</v>
      </c>
      <c r="AE28">
        <v>24.5</v>
      </c>
      <c r="AF28">
        <v>5</v>
      </c>
      <c r="AG28">
        <v>20.5</v>
      </c>
      <c r="AH28">
        <v>27.7</v>
      </c>
      <c r="AI28">
        <v>33.299999999999997</v>
      </c>
      <c r="AJ28">
        <v>190</v>
      </c>
      <c r="AK28">
        <v>20100</v>
      </c>
      <c r="AL28">
        <v>27500</v>
      </c>
      <c r="AM28">
        <v>36400</v>
      </c>
      <c r="AN28">
        <v>1065</v>
      </c>
      <c r="AO28">
        <v>47.5</v>
      </c>
      <c r="AP28">
        <v>560</v>
      </c>
      <c r="AQ28">
        <v>27.2</v>
      </c>
      <c r="AR28">
        <v>3.6</v>
      </c>
      <c r="AS28">
        <v>15.8</v>
      </c>
      <c r="AT28">
        <v>19.100000000000001</v>
      </c>
      <c r="AU28">
        <v>21.8</v>
      </c>
      <c r="AV28">
        <v>155</v>
      </c>
      <c r="AW28">
        <v>20400</v>
      </c>
      <c r="AX28">
        <v>28900</v>
      </c>
      <c r="AY28">
        <v>38600</v>
      </c>
      <c r="AZ28">
        <v>985</v>
      </c>
      <c r="BA28">
        <v>32.700000000000003</v>
      </c>
      <c r="BB28">
        <v>660</v>
      </c>
      <c r="BC28">
        <v>15.2</v>
      </c>
      <c r="BD28">
        <v>6</v>
      </c>
      <c r="BE28">
        <v>17</v>
      </c>
      <c r="BF28">
        <v>28.7</v>
      </c>
      <c r="BG28">
        <v>46.2</v>
      </c>
      <c r="BH28">
        <v>150</v>
      </c>
      <c r="BI28">
        <v>15200</v>
      </c>
      <c r="BJ28">
        <v>22800</v>
      </c>
      <c r="BK28">
        <v>30100</v>
      </c>
      <c r="BL28">
        <v>1095</v>
      </c>
      <c r="BM28">
        <v>43.1</v>
      </c>
      <c r="BN28">
        <v>620</v>
      </c>
      <c r="BO28">
        <v>25.8</v>
      </c>
      <c r="BP28">
        <v>4.0999999999999996</v>
      </c>
      <c r="BQ28">
        <v>16.899999999999999</v>
      </c>
      <c r="BR28">
        <v>22.9</v>
      </c>
      <c r="BS28">
        <v>27</v>
      </c>
      <c r="BT28">
        <v>170</v>
      </c>
      <c r="BU28">
        <v>17900</v>
      </c>
      <c r="BV28">
        <v>24100</v>
      </c>
      <c r="BW28">
        <v>31000</v>
      </c>
      <c r="BX28">
        <v>1120</v>
      </c>
      <c r="BY28">
        <v>47.7</v>
      </c>
      <c r="BZ28">
        <v>585</v>
      </c>
      <c r="CA28">
        <v>26.1</v>
      </c>
      <c r="CB28">
        <v>2.8</v>
      </c>
      <c r="CC28">
        <v>17</v>
      </c>
      <c r="CD28">
        <v>21</v>
      </c>
      <c r="CE28">
        <v>23.4</v>
      </c>
      <c r="CF28">
        <v>175</v>
      </c>
      <c r="CG28">
        <v>22000</v>
      </c>
      <c r="CH28">
        <v>30400</v>
      </c>
      <c r="CI28">
        <v>40200</v>
      </c>
      <c r="CJ28">
        <v>985</v>
      </c>
      <c r="CK28">
        <v>32</v>
      </c>
      <c r="CL28">
        <v>670</v>
      </c>
      <c r="CM28">
        <v>16</v>
      </c>
      <c r="CN28">
        <v>5.7</v>
      </c>
      <c r="CO28">
        <v>16.8</v>
      </c>
      <c r="CP28">
        <v>27.6</v>
      </c>
      <c r="CQ28">
        <v>46.2</v>
      </c>
      <c r="CR28">
        <v>140</v>
      </c>
      <c r="CS28">
        <v>16500</v>
      </c>
      <c r="CT28">
        <v>21200</v>
      </c>
      <c r="CU28">
        <v>26300</v>
      </c>
      <c r="CV28">
        <v>1065</v>
      </c>
      <c r="CW28">
        <v>46.4</v>
      </c>
      <c r="CX28">
        <v>570</v>
      </c>
      <c r="CY28">
        <v>23.1</v>
      </c>
      <c r="CZ28">
        <v>3.6</v>
      </c>
      <c r="DA28">
        <v>17.100000000000001</v>
      </c>
      <c r="DB28">
        <v>21.8</v>
      </c>
      <c r="DC28">
        <v>26.9</v>
      </c>
      <c r="DD28">
        <v>165</v>
      </c>
      <c r="DE28">
        <v>18900</v>
      </c>
      <c r="DF28">
        <v>25100</v>
      </c>
      <c r="DG28">
        <v>31500</v>
      </c>
      <c r="DH28">
        <v>1050</v>
      </c>
      <c r="DI28">
        <v>48.4</v>
      </c>
      <c r="DJ28">
        <v>540</v>
      </c>
      <c r="DK28">
        <v>23.9</v>
      </c>
      <c r="DL28">
        <v>2.6</v>
      </c>
      <c r="DM28">
        <v>18.8</v>
      </c>
      <c r="DN28">
        <v>23.5</v>
      </c>
      <c r="DO28">
        <v>25.1</v>
      </c>
      <c r="DP28">
        <v>180</v>
      </c>
      <c r="DQ28">
        <v>22000</v>
      </c>
      <c r="DR28">
        <v>29500</v>
      </c>
      <c r="DS28">
        <v>42200</v>
      </c>
    </row>
    <row r="29" spans="6:123" x14ac:dyDescent="0.45">
      <c r="F29" t="s">
        <v>4244</v>
      </c>
      <c r="G29" t="s">
        <v>4245</v>
      </c>
      <c r="H29" t="s">
        <v>4246</v>
      </c>
      <c r="I29" t="s">
        <v>4247</v>
      </c>
      <c r="J29" t="s">
        <v>4248</v>
      </c>
      <c r="K29" t="s">
        <v>4249</v>
      </c>
      <c r="L29" t="s">
        <v>4250</v>
      </c>
      <c r="M29" t="s">
        <v>4251</v>
      </c>
      <c r="N29" t="s">
        <v>4252</v>
      </c>
      <c r="O29" t="s">
        <v>4253</v>
      </c>
      <c r="P29">
        <v>420</v>
      </c>
      <c r="Q29">
        <v>22.6</v>
      </c>
      <c r="R29">
        <v>325</v>
      </c>
      <c r="S29">
        <v>16.399999999999999</v>
      </c>
      <c r="T29">
        <v>10.5</v>
      </c>
      <c r="U29">
        <v>28</v>
      </c>
      <c r="V29">
        <v>35.9</v>
      </c>
      <c r="W29">
        <v>50.6</v>
      </c>
      <c r="X29">
        <v>110</v>
      </c>
      <c r="Y29">
        <v>17500</v>
      </c>
      <c r="Z29">
        <v>22100</v>
      </c>
      <c r="AA29">
        <v>26700</v>
      </c>
      <c r="AB29">
        <v>350</v>
      </c>
      <c r="AC29">
        <v>29.9</v>
      </c>
      <c r="AD29">
        <v>245</v>
      </c>
      <c r="AE29">
        <v>24.5</v>
      </c>
      <c r="AF29">
        <v>6.3</v>
      </c>
      <c r="AG29">
        <v>29.1</v>
      </c>
      <c r="AH29">
        <v>36.5</v>
      </c>
      <c r="AI29">
        <v>39.299999999999997</v>
      </c>
      <c r="AJ29">
        <v>95</v>
      </c>
      <c r="AK29">
        <v>18600</v>
      </c>
      <c r="AL29">
        <v>24400</v>
      </c>
      <c r="AM29">
        <v>30500</v>
      </c>
      <c r="AN29">
        <v>325</v>
      </c>
      <c r="AO29">
        <v>35.4</v>
      </c>
      <c r="AP29">
        <v>210</v>
      </c>
      <c r="AQ29">
        <v>24.9</v>
      </c>
      <c r="AR29">
        <v>5.8</v>
      </c>
      <c r="AS29">
        <v>25.8</v>
      </c>
      <c r="AT29">
        <v>31.1</v>
      </c>
      <c r="AU29">
        <v>33.799999999999997</v>
      </c>
      <c r="AV29">
        <v>80</v>
      </c>
      <c r="AW29">
        <v>20700</v>
      </c>
      <c r="AX29">
        <v>29600</v>
      </c>
      <c r="AY29">
        <v>40900</v>
      </c>
      <c r="AZ29">
        <v>425</v>
      </c>
      <c r="BA29">
        <v>25.8</v>
      </c>
      <c r="BB29">
        <v>315</v>
      </c>
      <c r="BC29">
        <v>16.899999999999999</v>
      </c>
      <c r="BD29">
        <v>8</v>
      </c>
      <c r="BE29">
        <v>30.2</v>
      </c>
      <c r="BF29">
        <v>39.799999999999997</v>
      </c>
      <c r="BG29">
        <v>49.4</v>
      </c>
      <c r="BH29">
        <v>110</v>
      </c>
      <c r="BI29">
        <v>14200</v>
      </c>
      <c r="BJ29">
        <v>20700</v>
      </c>
      <c r="BK29">
        <v>26200</v>
      </c>
      <c r="BL29">
        <v>350</v>
      </c>
      <c r="BM29">
        <v>36.4</v>
      </c>
      <c r="BN29">
        <v>225</v>
      </c>
      <c r="BO29">
        <v>20.5</v>
      </c>
      <c r="BP29">
        <v>4.8</v>
      </c>
      <c r="BQ29">
        <v>29.8</v>
      </c>
      <c r="BR29">
        <v>34.1</v>
      </c>
      <c r="BS29">
        <v>38.4</v>
      </c>
      <c r="BT29">
        <v>95</v>
      </c>
      <c r="BU29">
        <v>17900</v>
      </c>
      <c r="BV29">
        <v>22600</v>
      </c>
      <c r="BW29">
        <v>28500</v>
      </c>
      <c r="BX29">
        <v>300</v>
      </c>
      <c r="BY29">
        <v>34.9</v>
      </c>
      <c r="BZ29">
        <v>195</v>
      </c>
      <c r="CA29">
        <v>27.9</v>
      </c>
      <c r="CB29">
        <v>3.7</v>
      </c>
      <c r="CC29">
        <v>28.2</v>
      </c>
      <c r="CD29">
        <v>31.9</v>
      </c>
      <c r="CE29">
        <v>33.6</v>
      </c>
      <c r="CF29">
        <v>75</v>
      </c>
      <c r="CG29">
        <v>19400</v>
      </c>
      <c r="CH29">
        <v>25200</v>
      </c>
      <c r="CI29">
        <v>30500</v>
      </c>
      <c r="CJ29">
        <v>350</v>
      </c>
      <c r="CK29">
        <v>27.4</v>
      </c>
      <c r="CL29">
        <v>255</v>
      </c>
      <c r="CM29">
        <v>18.5</v>
      </c>
      <c r="CN29">
        <v>6</v>
      </c>
      <c r="CO29">
        <v>27.9</v>
      </c>
      <c r="CP29">
        <v>36.5</v>
      </c>
      <c r="CQ29">
        <v>48.1</v>
      </c>
      <c r="CR29">
        <v>85</v>
      </c>
      <c r="CS29">
        <v>14500</v>
      </c>
      <c r="CT29">
        <v>18200</v>
      </c>
      <c r="CU29">
        <v>22800</v>
      </c>
      <c r="CV29">
        <v>325</v>
      </c>
      <c r="CW29">
        <v>35.700000000000003</v>
      </c>
      <c r="CX29">
        <v>210</v>
      </c>
      <c r="CY29">
        <v>23.1</v>
      </c>
      <c r="CZ29">
        <v>4.9000000000000004</v>
      </c>
      <c r="DA29">
        <v>27.7</v>
      </c>
      <c r="DB29">
        <v>32</v>
      </c>
      <c r="DC29">
        <v>36.299999999999997</v>
      </c>
      <c r="DD29">
        <v>85</v>
      </c>
      <c r="DE29">
        <v>18000</v>
      </c>
      <c r="DF29">
        <v>25700</v>
      </c>
      <c r="DG29">
        <v>35100</v>
      </c>
      <c r="DH29">
        <v>330</v>
      </c>
      <c r="DI29">
        <v>41</v>
      </c>
      <c r="DJ29">
        <v>195</v>
      </c>
      <c r="DK29">
        <v>22.8</v>
      </c>
      <c r="DL29">
        <v>3</v>
      </c>
      <c r="DM29">
        <v>24.9</v>
      </c>
      <c r="DN29">
        <v>30.1</v>
      </c>
      <c r="DO29">
        <v>33.1</v>
      </c>
      <c r="DP29">
        <v>70</v>
      </c>
      <c r="DQ29">
        <v>16500</v>
      </c>
      <c r="DR29">
        <v>28400</v>
      </c>
      <c r="DS29">
        <v>38000</v>
      </c>
    </row>
    <row r="30" spans="6:123" x14ac:dyDescent="0.45">
      <c r="F30" t="s">
        <v>4254</v>
      </c>
      <c r="G30" t="s">
        <v>4255</v>
      </c>
      <c r="H30" t="s">
        <v>4256</v>
      </c>
      <c r="I30" t="s">
        <v>4257</v>
      </c>
      <c r="J30" t="s">
        <v>4258</v>
      </c>
      <c r="K30" t="s">
        <v>4259</v>
      </c>
      <c r="L30" t="s">
        <v>4260</v>
      </c>
      <c r="M30" t="s">
        <v>4261</v>
      </c>
      <c r="N30" t="s">
        <v>4262</v>
      </c>
      <c r="O30" t="s">
        <v>4263</v>
      </c>
      <c r="P30">
        <v>855</v>
      </c>
      <c r="Q30">
        <v>24.3</v>
      </c>
      <c r="R30">
        <v>650</v>
      </c>
      <c r="S30">
        <v>19.600000000000001</v>
      </c>
      <c r="T30">
        <v>6.3</v>
      </c>
      <c r="U30">
        <v>23.5</v>
      </c>
      <c r="V30">
        <v>32.9</v>
      </c>
      <c r="W30">
        <v>49.8</v>
      </c>
      <c r="X30">
        <v>180</v>
      </c>
      <c r="Y30">
        <v>13200</v>
      </c>
      <c r="Z30">
        <v>21700</v>
      </c>
      <c r="AA30">
        <v>26200</v>
      </c>
      <c r="AB30">
        <v>960</v>
      </c>
      <c r="AC30">
        <v>36.6</v>
      </c>
      <c r="AD30">
        <v>610</v>
      </c>
      <c r="AE30">
        <v>24.5</v>
      </c>
      <c r="AF30">
        <v>5.2</v>
      </c>
      <c r="AG30">
        <v>26.6</v>
      </c>
      <c r="AH30">
        <v>29.7</v>
      </c>
      <c r="AI30">
        <v>33.700000000000003</v>
      </c>
      <c r="AJ30">
        <v>230</v>
      </c>
      <c r="AK30">
        <v>18800</v>
      </c>
      <c r="AL30">
        <v>25300</v>
      </c>
      <c r="AM30">
        <v>30700</v>
      </c>
      <c r="AN30">
        <v>1100</v>
      </c>
      <c r="AO30">
        <v>48.3</v>
      </c>
      <c r="AP30">
        <v>570</v>
      </c>
      <c r="AQ30">
        <v>26.7</v>
      </c>
      <c r="AR30">
        <v>2.8</v>
      </c>
      <c r="AS30">
        <v>18.5</v>
      </c>
      <c r="AT30">
        <v>20.8</v>
      </c>
      <c r="AU30">
        <v>22.2</v>
      </c>
      <c r="AV30">
        <v>190</v>
      </c>
      <c r="AW30">
        <v>20900</v>
      </c>
      <c r="AX30">
        <v>27600</v>
      </c>
      <c r="AY30">
        <v>39800</v>
      </c>
      <c r="AZ30">
        <v>895</v>
      </c>
      <c r="BA30">
        <v>26.3</v>
      </c>
      <c r="BB30">
        <v>660</v>
      </c>
      <c r="BC30">
        <v>18.8</v>
      </c>
      <c r="BD30">
        <v>6.9</v>
      </c>
      <c r="BE30">
        <v>22.9</v>
      </c>
      <c r="BF30">
        <v>33.6</v>
      </c>
      <c r="BG30">
        <v>47.9</v>
      </c>
      <c r="BH30">
        <v>185</v>
      </c>
      <c r="BI30">
        <v>13300</v>
      </c>
      <c r="BJ30">
        <v>18800</v>
      </c>
      <c r="BK30">
        <v>23000</v>
      </c>
      <c r="BL30">
        <v>1085</v>
      </c>
      <c r="BM30">
        <v>42.8</v>
      </c>
      <c r="BN30">
        <v>620</v>
      </c>
      <c r="BO30">
        <v>23.6</v>
      </c>
      <c r="BP30">
        <v>4.4000000000000004</v>
      </c>
      <c r="BQ30">
        <v>22.9</v>
      </c>
      <c r="BR30">
        <v>26</v>
      </c>
      <c r="BS30">
        <v>29.2</v>
      </c>
      <c r="BT30">
        <v>230</v>
      </c>
      <c r="BU30">
        <v>18300</v>
      </c>
      <c r="BV30">
        <v>24300</v>
      </c>
      <c r="BW30">
        <v>31400</v>
      </c>
      <c r="BX30">
        <v>1180</v>
      </c>
      <c r="BY30">
        <v>48.2</v>
      </c>
      <c r="BZ30">
        <v>610</v>
      </c>
      <c r="CA30">
        <v>24.7</v>
      </c>
      <c r="CB30">
        <v>3.1</v>
      </c>
      <c r="CC30">
        <v>19.600000000000001</v>
      </c>
      <c r="CD30">
        <v>22.1</v>
      </c>
      <c r="CE30">
        <v>23.9</v>
      </c>
      <c r="CF30">
        <v>220</v>
      </c>
      <c r="CG30">
        <v>20000</v>
      </c>
      <c r="CH30">
        <v>27500</v>
      </c>
      <c r="CI30">
        <v>36700</v>
      </c>
      <c r="CJ30">
        <v>960</v>
      </c>
      <c r="CK30">
        <v>33.6</v>
      </c>
      <c r="CL30">
        <v>640</v>
      </c>
      <c r="CM30">
        <v>20.100000000000001</v>
      </c>
      <c r="CN30">
        <v>6.2</v>
      </c>
      <c r="CO30">
        <v>19.3</v>
      </c>
      <c r="CP30">
        <v>28.3</v>
      </c>
      <c r="CQ30">
        <v>40.1</v>
      </c>
      <c r="CR30">
        <v>155</v>
      </c>
      <c r="CS30">
        <v>10600</v>
      </c>
      <c r="CT30">
        <v>19900</v>
      </c>
      <c r="CU30">
        <v>24700</v>
      </c>
      <c r="CV30">
        <v>1100</v>
      </c>
      <c r="CW30">
        <v>48.2</v>
      </c>
      <c r="CX30">
        <v>570</v>
      </c>
      <c r="CY30">
        <v>24.8</v>
      </c>
      <c r="CZ30">
        <v>3.6</v>
      </c>
      <c r="DA30">
        <v>17.7</v>
      </c>
      <c r="DB30">
        <v>21</v>
      </c>
      <c r="DC30">
        <v>23.4</v>
      </c>
      <c r="DD30">
        <v>180</v>
      </c>
      <c r="DE30">
        <v>18400</v>
      </c>
      <c r="DF30">
        <v>24200</v>
      </c>
      <c r="DG30">
        <v>31700</v>
      </c>
      <c r="DH30">
        <v>990</v>
      </c>
      <c r="DI30">
        <v>45.5</v>
      </c>
      <c r="DJ30">
        <v>540</v>
      </c>
      <c r="DK30">
        <v>28.8</v>
      </c>
      <c r="DL30">
        <v>2</v>
      </c>
      <c r="DM30">
        <v>19.7</v>
      </c>
      <c r="DN30">
        <v>22.4</v>
      </c>
      <c r="DO30">
        <v>23.7</v>
      </c>
      <c r="DP30">
        <v>185</v>
      </c>
      <c r="DQ30">
        <v>22300</v>
      </c>
      <c r="DR30">
        <v>29300</v>
      </c>
      <c r="DS30">
        <v>37400</v>
      </c>
    </row>
    <row r="31" spans="6:123" x14ac:dyDescent="0.45">
      <c r="F31" t="s">
        <v>4264</v>
      </c>
      <c r="G31" t="s">
        <v>4265</v>
      </c>
      <c r="H31" t="s">
        <v>4266</v>
      </c>
      <c r="I31" t="s">
        <v>4267</v>
      </c>
      <c r="J31" t="s">
        <v>4268</v>
      </c>
      <c r="K31" t="s">
        <v>4269</v>
      </c>
      <c r="L31" t="s">
        <v>4270</v>
      </c>
      <c r="M31" t="s">
        <v>4271</v>
      </c>
      <c r="N31" t="s">
        <v>4272</v>
      </c>
      <c r="O31" t="s">
        <v>4273</v>
      </c>
      <c r="P31">
        <v>430</v>
      </c>
      <c r="Q31">
        <v>18.8</v>
      </c>
      <c r="R31">
        <v>350</v>
      </c>
      <c r="S31">
        <v>11.1</v>
      </c>
      <c r="T31">
        <v>7.2</v>
      </c>
      <c r="U31">
        <v>20.6</v>
      </c>
      <c r="V31">
        <v>34.799999999999997</v>
      </c>
      <c r="W31">
        <v>62.9</v>
      </c>
      <c r="X31">
        <v>80</v>
      </c>
      <c r="Y31">
        <v>12100</v>
      </c>
      <c r="Z31">
        <v>20200</v>
      </c>
      <c r="AA31">
        <v>24800</v>
      </c>
      <c r="AB31">
        <v>445</v>
      </c>
      <c r="AC31">
        <v>31.2</v>
      </c>
      <c r="AD31">
        <v>305</v>
      </c>
      <c r="AE31">
        <v>19</v>
      </c>
      <c r="AF31">
        <v>4.0999999999999996</v>
      </c>
      <c r="AG31">
        <v>25.5</v>
      </c>
      <c r="AH31">
        <v>37.5</v>
      </c>
      <c r="AI31">
        <v>45.8</v>
      </c>
      <c r="AJ31">
        <v>110</v>
      </c>
      <c r="AK31">
        <v>19100</v>
      </c>
      <c r="AL31">
        <v>26400</v>
      </c>
      <c r="AM31">
        <v>31500</v>
      </c>
      <c r="AN31">
        <v>430</v>
      </c>
      <c r="AO31">
        <v>41</v>
      </c>
      <c r="AP31">
        <v>255</v>
      </c>
      <c r="AQ31">
        <v>21.2</v>
      </c>
      <c r="AR31">
        <v>4.4000000000000004</v>
      </c>
      <c r="AS31">
        <v>23.8</v>
      </c>
      <c r="AT31">
        <v>28.9</v>
      </c>
      <c r="AU31">
        <v>33.299999999999997</v>
      </c>
      <c r="AV31">
        <v>100</v>
      </c>
      <c r="AW31">
        <v>20800</v>
      </c>
      <c r="AX31">
        <v>27600</v>
      </c>
      <c r="AY31">
        <v>36900</v>
      </c>
      <c r="AZ31">
        <v>560</v>
      </c>
      <c r="BA31">
        <v>22.5</v>
      </c>
      <c r="BB31">
        <v>435</v>
      </c>
      <c r="BC31">
        <v>13.4</v>
      </c>
      <c r="BD31">
        <v>7.8</v>
      </c>
      <c r="BE31">
        <v>19.3</v>
      </c>
      <c r="BF31">
        <v>29.8</v>
      </c>
      <c r="BG31">
        <v>56.3</v>
      </c>
      <c r="BH31">
        <v>100</v>
      </c>
      <c r="BI31">
        <v>11000</v>
      </c>
      <c r="BJ31">
        <v>15700</v>
      </c>
      <c r="BK31">
        <v>22500</v>
      </c>
      <c r="BL31">
        <v>460</v>
      </c>
      <c r="BM31">
        <v>34.4</v>
      </c>
      <c r="BN31">
        <v>305</v>
      </c>
      <c r="BO31">
        <v>19</v>
      </c>
      <c r="BP31">
        <v>5.4</v>
      </c>
      <c r="BQ31">
        <v>23.6</v>
      </c>
      <c r="BR31">
        <v>31.6</v>
      </c>
      <c r="BS31">
        <v>41.1</v>
      </c>
      <c r="BT31">
        <v>100</v>
      </c>
      <c r="BU31">
        <v>18000</v>
      </c>
      <c r="BV31">
        <v>25000</v>
      </c>
      <c r="BW31">
        <v>34200</v>
      </c>
      <c r="BX31">
        <v>415</v>
      </c>
      <c r="BY31">
        <v>45</v>
      </c>
      <c r="BZ31">
        <v>230</v>
      </c>
      <c r="CA31">
        <v>21.6</v>
      </c>
      <c r="CB31">
        <v>3.8</v>
      </c>
      <c r="CC31">
        <v>20.2</v>
      </c>
      <c r="CD31">
        <v>24.8</v>
      </c>
      <c r="CE31">
        <v>29.6</v>
      </c>
      <c r="CF31">
        <v>80</v>
      </c>
      <c r="CG31">
        <v>18900</v>
      </c>
      <c r="CH31">
        <v>24900</v>
      </c>
      <c r="CI31">
        <v>33900</v>
      </c>
      <c r="CJ31">
        <v>445</v>
      </c>
      <c r="CK31">
        <v>22.3</v>
      </c>
      <c r="CL31">
        <v>345</v>
      </c>
      <c r="CM31">
        <v>13.5</v>
      </c>
      <c r="CN31">
        <v>2.9</v>
      </c>
      <c r="CO31">
        <v>19.600000000000001</v>
      </c>
      <c r="CP31">
        <v>27.5</v>
      </c>
      <c r="CQ31">
        <v>61.2</v>
      </c>
      <c r="CR31">
        <v>75</v>
      </c>
      <c r="CS31">
        <v>15400</v>
      </c>
      <c r="CT31">
        <v>19500</v>
      </c>
      <c r="CU31">
        <v>25800</v>
      </c>
      <c r="CV31">
        <v>430</v>
      </c>
      <c r="CW31">
        <v>38.700000000000003</v>
      </c>
      <c r="CX31">
        <v>265</v>
      </c>
      <c r="CY31">
        <v>20.7</v>
      </c>
      <c r="CZ31">
        <v>4.9000000000000004</v>
      </c>
      <c r="DA31">
        <v>21</v>
      </c>
      <c r="DB31">
        <v>27.3</v>
      </c>
      <c r="DC31">
        <v>35.700000000000003</v>
      </c>
      <c r="DD31">
        <v>85</v>
      </c>
      <c r="DE31">
        <v>16300</v>
      </c>
      <c r="DF31">
        <v>22000</v>
      </c>
      <c r="DG31">
        <v>31200</v>
      </c>
      <c r="DH31">
        <v>365</v>
      </c>
      <c r="DI31">
        <v>51</v>
      </c>
      <c r="DJ31">
        <v>180</v>
      </c>
      <c r="DK31">
        <v>16.5</v>
      </c>
      <c r="DL31">
        <v>3.3</v>
      </c>
      <c r="DM31">
        <v>20.100000000000001</v>
      </c>
      <c r="DN31">
        <v>25.3</v>
      </c>
      <c r="DO31">
        <v>29.2</v>
      </c>
      <c r="DP31">
        <v>70</v>
      </c>
      <c r="DQ31">
        <v>17600</v>
      </c>
      <c r="DR31">
        <v>28100</v>
      </c>
      <c r="DS31">
        <v>35900</v>
      </c>
    </row>
    <row r="32" spans="6:123" x14ac:dyDescent="0.45">
      <c r="F32" t="s">
        <v>4274</v>
      </c>
      <c r="G32" t="s">
        <v>4275</v>
      </c>
      <c r="H32" t="s">
        <v>4276</v>
      </c>
      <c r="I32" t="s">
        <v>4277</v>
      </c>
      <c r="J32" t="s">
        <v>4278</v>
      </c>
      <c r="K32" t="s">
        <v>4279</v>
      </c>
      <c r="L32" t="s">
        <v>4280</v>
      </c>
      <c r="M32" t="s">
        <v>4281</v>
      </c>
      <c r="N32" t="s">
        <v>4282</v>
      </c>
      <c r="O32" t="s">
        <v>4283</v>
      </c>
      <c r="P32">
        <v>1795</v>
      </c>
      <c r="Q32">
        <v>53.5</v>
      </c>
      <c r="R32">
        <v>835</v>
      </c>
      <c r="S32">
        <v>13.9</v>
      </c>
      <c r="T32">
        <v>4.2</v>
      </c>
      <c r="U32">
        <v>8</v>
      </c>
      <c r="V32">
        <v>11</v>
      </c>
      <c r="W32">
        <v>28.4</v>
      </c>
      <c r="X32">
        <v>125</v>
      </c>
      <c r="Y32">
        <v>15400</v>
      </c>
      <c r="Z32">
        <v>22600</v>
      </c>
      <c r="AA32">
        <v>30900</v>
      </c>
      <c r="AB32">
        <v>1275</v>
      </c>
      <c r="AC32">
        <v>65.8</v>
      </c>
      <c r="AD32">
        <v>435</v>
      </c>
      <c r="AE32">
        <v>17.600000000000001</v>
      </c>
      <c r="AF32">
        <v>2.2000000000000002</v>
      </c>
      <c r="AG32">
        <v>8.8000000000000007</v>
      </c>
      <c r="AH32">
        <v>10.7</v>
      </c>
      <c r="AI32">
        <v>14.4</v>
      </c>
      <c r="AJ32">
        <v>105</v>
      </c>
      <c r="AK32">
        <v>19800</v>
      </c>
      <c r="AL32">
        <v>29500</v>
      </c>
      <c r="AM32">
        <v>39800</v>
      </c>
      <c r="AN32">
        <v>1115</v>
      </c>
      <c r="AO32">
        <v>65</v>
      </c>
      <c r="AP32">
        <v>390</v>
      </c>
      <c r="AQ32">
        <v>20.7</v>
      </c>
      <c r="AR32">
        <v>1.7</v>
      </c>
      <c r="AS32">
        <v>10.6</v>
      </c>
      <c r="AT32">
        <v>11</v>
      </c>
      <c r="AU32">
        <v>12.6</v>
      </c>
      <c r="AV32">
        <v>110</v>
      </c>
      <c r="AW32">
        <v>21600</v>
      </c>
      <c r="AX32">
        <v>32300</v>
      </c>
      <c r="AY32">
        <v>46200</v>
      </c>
      <c r="AZ32">
        <v>1505</v>
      </c>
      <c r="BA32">
        <v>58.4</v>
      </c>
      <c r="BB32">
        <v>625</v>
      </c>
      <c r="BC32">
        <v>13.5</v>
      </c>
      <c r="BD32">
        <v>3.3</v>
      </c>
      <c r="BE32">
        <v>6.7</v>
      </c>
      <c r="BF32">
        <v>8.8000000000000007</v>
      </c>
      <c r="BG32">
        <v>24.8</v>
      </c>
      <c r="BH32">
        <v>90</v>
      </c>
      <c r="BI32">
        <v>15400</v>
      </c>
      <c r="BJ32">
        <v>23800</v>
      </c>
      <c r="BK32">
        <v>32900</v>
      </c>
      <c r="BL32">
        <v>1100</v>
      </c>
      <c r="BM32">
        <v>64.7</v>
      </c>
      <c r="BN32">
        <v>390</v>
      </c>
      <c r="BO32">
        <v>19.5</v>
      </c>
      <c r="BP32">
        <v>2.5</v>
      </c>
      <c r="BQ32">
        <v>9.6999999999999993</v>
      </c>
      <c r="BR32">
        <v>10.7</v>
      </c>
      <c r="BS32">
        <v>13.3</v>
      </c>
      <c r="BT32">
        <v>95</v>
      </c>
      <c r="BU32">
        <v>19800</v>
      </c>
      <c r="BV32">
        <v>29200</v>
      </c>
      <c r="BW32">
        <v>41000</v>
      </c>
      <c r="BX32">
        <v>1035</v>
      </c>
      <c r="BY32">
        <v>62.2</v>
      </c>
      <c r="BZ32">
        <v>390</v>
      </c>
      <c r="CA32">
        <v>22.8</v>
      </c>
      <c r="CB32">
        <v>1.4</v>
      </c>
      <c r="CC32">
        <v>10.9</v>
      </c>
      <c r="CD32">
        <v>12</v>
      </c>
      <c r="CE32">
        <v>13.6</v>
      </c>
      <c r="CF32">
        <v>105</v>
      </c>
      <c r="CG32">
        <v>23900</v>
      </c>
      <c r="CH32">
        <v>30700</v>
      </c>
      <c r="CI32">
        <v>45100</v>
      </c>
      <c r="CJ32">
        <v>1275</v>
      </c>
      <c r="CK32">
        <v>57.6</v>
      </c>
      <c r="CL32">
        <v>540</v>
      </c>
      <c r="CM32">
        <v>13.6</v>
      </c>
      <c r="CN32">
        <v>2.7</v>
      </c>
      <c r="CO32">
        <v>6.9</v>
      </c>
      <c r="CP32">
        <v>10.1</v>
      </c>
      <c r="CQ32">
        <v>26.1</v>
      </c>
      <c r="CR32">
        <v>70</v>
      </c>
      <c r="CS32">
        <v>18200</v>
      </c>
      <c r="CT32">
        <v>26200</v>
      </c>
      <c r="CU32">
        <v>36100</v>
      </c>
      <c r="CV32">
        <v>1115</v>
      </c>
      <c r="CW32">
        <v>64.5</v>
      </c>
      <c r="CX32">
        <v>395</v>
      </c>
      <c r="CY32">
        <v>19.7</v>
      </c>
      <c r="CZ32">
        <v>2</v>
      </c>
      <c r="DA32">
        <v>9.8000000000000007</v>
      </c>
      <c r="DB32">
        <v>11.5</v>
      </c>
      <c r="DC32">
        <v>13.8</v>
      </c>
      <c r="DD32">
        <v>105</v>
      </c>
      <c r="DE32">
        <v>19000</v>
      </c>
      <c r="DF32">
        <v>25800</v>
      </c>
      <c r="DG32">
        <v>35500</v>
      </c>
      <c r="DH32">
        <v>905</v>
      </c>
      <c r="DI32">
        <v>61</v>
      </c>
      <c r="DJ32">
        <v>355</v>
      </c>
      <c r="DK32">
        <v>22.9</v>
      </c>
      <c r="DL32">
        <v>1.9</v>
      </c>
      <c r="DM32">
        <v>11.8</v>
      </c>
      <c r="DN32">
        <v>12.8</v>
      </c>
      <c r="DO32">
        <v>14.3</v>
      </c>
      <c r="DP32">
        <v>95</v>
      </c>
      <c r="DQ32">
        <v>21000</v>
      </c>
      <c r="DR32">
        <v>30000</v>
      </c>
      <c r="DS32">
        <v>41600</v>
      </c>
    </row>
    <row r="33" spans="6:123" x14ac:dyDescent="0.45">
      <c r="F33" t="s">
        <v>4284</v>
      </c>
      <c r="G33" t="s">
        <v>4285</v>
      </c>
      <c r="H33" t="s">
        <v>4286</v>
      </c>
      <c r="I33" t="s">
        <v>4287</v>
      </c>
      <c r="J33" t="s">
        <v>4288</v>
      </c>
      <c r="K33" t="s">
        <v>4289</v>
      </c>
      <c r="L33" t="s">
        <v>4290</v>
      </c>
      <c r="M33" t="s">
        <v>4291</v>
      </c>
      <c r="N33" t="s">
        <v>4292</v>
      </c>
      <c r="O33" t="s">
        <v>4293</v>
      </c>
      <c r="P33">
        <v>555</v>
      </c>
      <c r="Q33">
        <v>8.5</v>
      </c>
      <c r="R33">
        <v>505</v>
      </c>
      <c r="S33">
        <v>13.4</v>
      </c>
      <c r="T33">
        <v>10.5</v>
      </c>
      <c r="U33">
        <v>49.1</v>
      </c>
      <c r="V33">
        <v>62.6</v>
      </c>
      <c r="W33">
        <v>67.7</v>
      </c>
      <c r="X33">
        <v>265</v>
      </c>
      <c r="Y33">
        <v>20500</v>
      </c>
      <c r="Z33">
        <v>24500</v>
      </c>
      <c r="AA33">
        <v>29500</v>
      </c>
      <c r="AB33">
        <v>600</v>
      </c>
      <c r="AC33">
        <v>11</v>
      </c>
      <c r="AD33">
        <v>530</v>
      </c>
      <c r="AE33">
        <v>26.6</v>
      </c>
      <c r="AF33">
        <v>6.9</v>
      </c>
      <c r="AG33">
        <v>39.799999999999997</v>
      </c>
      <c r="AH33">
        <v>51.8</v>
      </c>
      <c r="AI33">
        <v>55.5</v>
      </c>
      <c r="AJ33">
        <v>220</v>
      </c>
      <c r="AK33">
        <v>20600</v>
      </c>
      <c r="AL33">
        <v>26000</v>
      </c>
      <c r="AM33">
        <v>33700</v>
      </c>
      <c r="AN33">
        <v>500</v>
      </c>
      <c r="AO33">
        <v>14.8</v>
      </c>
      <c r="AP33">
        <v>425</v>
      </c>
      <c r="AQ33">
        <v>33.5</v>
      </c>
      <c r="AR33">
        <v>5.4</v>
      </c>
      <c r="AS33">
        <v>37.299999999999997</v>
      </c>
      <c r="AT33">
        <v>44.5</v>
      </c>
      <c r="AU33">
        <v>46.3</v>
      </c>
      <c r="AV33">
        <v>165</v>
      </c>
      <c r="AW33">
        <v>17900</v>
      </c>
      <c r="AX33">
        <v>28500</v>
      </c>
      <c r="AY33">
        <v>37600</v>
      </c>
      <c r="AZ33">
        <v>615</v>
      </c>
      <c r="BA33">
        <v>8.8000000000000007</v>
      </c>
      <c r="BB33">
        <v>560</v>
      </c>
      <c r="BC33">
        <v>14.8</v>
      </c>
      <c r="BD33">
        <v>11.9</v>
      </c>
      <c r="BE33">
        <v>48.5</v>
      </c>
      <c r="BF33">
        <v>59.8</v>
      </c>
      <c r="BG33">
        <v>64.599999999999994</v>
      </c>
      <c r="BH33">
        <v>280</v>
      </c>
      <c r="BI33">
        <v>19000</v>
      </c>
      <c r="BJ33">
        <v>23900</v>
      </c>
      <c r="BK33">
        <v>28500</v>
      </c>
      <c r="BL33">
        <v>520</v>
      </c>
      <c r="BM33">
        <v>17.3</v>
      </c>
      <c r="BN33">
        <v>430</v>
      </c>
      <c r="BO33">
        <v>25</v>
      </c>
      <c r="BP33">
        <v>5.2</v>
      </c>
      <c r="BQ33">
        <v>39.200000000000003</v>
      </c>
      <c r="BR33">
        <v>49.4</v>
      </c>
      <c r="BS33">
        <v>52.5</v>
      </c>
      <c r="BT33">
        <v>190</v>
      </c>
      <c r="BU33">
        <v>19000</v>
      </c>
      <c r="BV33">
        <v>24900</v>
      </c>
      <c r="BW33">
        <v>31400</v>
      </c>
      <c r="BX33">
        <v>545</v>
      </c>
      <c r="BY33">
        <v>21.2</v>
      </c>
      <c r="BZ33">
        <v>430</v>
      </c>
      <c r="CA33">
        <v>29.8</v>
      </c>
      <c r="CB33">
        <v>5.3</v>
      </c>
      <c r="CC33">
        <v>36</v>
      </c>
      <c r="CD33">
        <v>42</v>
      </c>
      <c r="CE33">
        <v>43.7</v>
      </c>
      <c r="CF33">
        <v>180</v>
      </c>
      <c r="CG33">
        <v>20700</v>
      </c>
      <c r="CH33">
        <v>28300</v>
      </c>
      <c r="CI33">
        <v>37000</v>
      </c>
      <c r="CJ33">
        <v>600</v>
      </c>
      <c r="CK33">
        <v>10.5</v>
      </c>
      <c r="CL33">
        <v>535</v>
      </c>
      <c r="CM33">
        <v>13.2</v>
      </c>
      <c r="CN33">
        <v>7.7</v>
      </c>
      <c r="CO33">
        <v>50.5</v>
      </c>
      <c r="CP33">
        <v>62.5</v>
      </c>
      <c r="CQ33">
        <v>68.599999999999994</v>
      </c>
      <c r="CR33">
        <v>290</v>
      </c>
      <c r="CS33">
        <v>18000</v>
      </c>
      <c r="CT33">
        <v>22700</v>
      </c>
      <c r="CU33">
        <v>27900</v>
      </c>
      <c r="CV33">
        <v>500</v>
      </c>
      <c r="CW33">
        <v>14.4</v>
      </c>
      <c r="CX33">
        <v>425</v>
      </c>
      <c r="CY33">
        <v>27.1</v>
      </c>
      <c r="CZ33">
        <v>8.1999999999999993</v>
      </c>
      <c r="DA33">
        <v>38.700000000000003</v>
      </c>
      <c r="DB33">
        <v>46.9</v>
      </c>
      <c r="DC33">
        <v>50.3</v>
      </c>
      <c r="DD33">
        <v>180</v>
      </c>
      <c r="DE33">
        <v>18600</v>
      </c>
      <c r="DF33">
        <v>25000</v>
      </c>
      <c r="DG33">
        <v>30200</v>
      </c>
      <c r="DH33">
        <v>575</v>
      </c>
      <c r="DI33">
        <v>21.9</v>
      </c>
      <c r="DJ33">
        <v>450</v>
      </c>
      <c r="DK33">
        <v>29.9</v>
      </c>
      <c r="DL33">
        <v>4.3</v>
      </c>
      <c r="DM33">
        <v>33.200000000000003</v>
      </c>
      <c r="DN33">
        <v>41</v>
      </c>
      <c r="DO33">
        <v>43.8</v>
      </c>
      <c r="DP33">
        <v>175</v>
      </c>
      <c r="DQ33">
        <v>18500</v>
      </c>
      <c r="DR33">
        <v>27900</v>
      </c>
      <c r="DS33">
        <v>34600</v>
      </c>
    </row>
    <row r="34" spans="6:123" x14ac:dyDescent="0.45">
      <c r="F34" t="s">
        <v>4294</v>
      </c>
      <c r="G34" t="s">
        <v>4295</v>
      </c>
      <c r="H34" t="s">
        <v>4296</v>
      </c>
      <c r="I34" t="s">
        <v>4297</v>
      </c>
      <c r="J34" t="s">
        <v>4298</v>
      </c>
      <c r="K34" t="s">
        <v>4299</v>
      </c>
      <c r="L34" t="s">
        <v>4300</v>
      </c>
      <c r="M34" t="s">
        <v>4301</v>
      </c>
      <c r="N34" t="s">
        <v>4302</v>
      </c>
      <c r="O34" t="s">
        <v>4303</v>
      </c>
      <c r="P34">
        <v>530</v>
      </c>
      <c r="Q34">
        <v>26.2</v>
      </c>
      <c r="R34">
        <v>390</v>
      </c>
      <c r="S34">
        <v>24.9</v>
      </c>
      <c r="T34">
        <v>3.4</v>
      </c>
      <c r="U34">
        <v>20.9</v>
      </c>
      <c r="V34">
        <v>28.6</v>
      </c>
      <c r="W34">
        <v>45.6</v>
      </c>
      <c r="X34">
        <v>95</v>
      </c>
      <c r="Y34">
        <v>16500</v>
      </c>
      <c r="Z34">
        <v>24300</v>
      </c>
      <c r="AA34">
        <v>32300</v>
      </c>
      <c r="AB34">
        <v>495</v>
      </c>
      <c r="AC34">
        <v>34.200000000000003</v>
      </c>
      <c r="AD34">
        <v>325</v>
      </c>
      <c r="AE34">
        <v>39.6</v>
      </c>
      <c r="AF34">
        <v>3.4</v>
      </c>
      <c r="AG34">
        <v>16.3</v>
      </c>
      <c r="AH34">
        <v>18.899999999999999</v>
      </c>
      <c r="AI34">
        <v>22.7</v>
      </c>
      <c r="AJ34">
        <v>75</v>
      </c>
      <c r="AK34">
        <v>20600</v>
      </c>
      <c r="AL34">
        <v>27900</v>
      </c>
      <c r="AM34">
        <v>39500</v>
      </c>
      <c r="AN34">
        <v>555</v>
      </c>
      <c r="AO34">
        <v>29.5</v>
      </c>
      <c r="AP34">
        <v>390</v>
      </c>
      <c r="AQ34">
        <v>35.799999999999997</v>
      </c>
      <c r="AR34">
        <v>4.7</v>
      </c>
      <c r="AS34">
        <v>24.4</v>
      </c>
      <c r="AT34">
        <v>28.6</v>
      </c>
      <c r="AU34">
        <v>30</v>
      </c>
      <c r="AV34">
        <v>120</v>
      </c>
      <c r="AW34">
        <v>15700</v>
      </c>
      <c r="AX34">
        <v>24000</v>
      </c>
      <c r="AY34">
        <v>35600</v>
      </c>
      <c r="AZ34">
        <v>540</v>
      </c>
      <c r="BA34">
        <v>35.1</v>
      </c>
      <c r="BB34">
        <v>350</v>
      </c>
      <c r="BC34">
        <v>23.6</v>
      </c>
      <c r="BD34">
        <v>4.0999999999999996</v>
      </c>
      <c r="BE34">
        <v>14.1</v>
      </c>
      <c r="BF34">
        <v>19.7</v>
      </c>
      <c r="BG34">
        <v>37.200000000000003</v>
      </c>
      <c r="BH34">
        <v>70</v>
      </c>
      <c r="BI34">
        <v>15300</v>
      </c>
      <c r="BJ34">
        <v>21100</v>
      </c>
      <c r="BK34">
        <v>30600</v>
      </c>
      <c r="BL34">
        <v>635</v>
      </c>
      <c r="BM34">
        <v>29.8</v>
      </c>
      <c r="BN34">
        <v>445</v>
      </c>
      <c r="BO34">
        <v>34.4</v>
      </c>
      <c r="BP34">
        <v>5.2</v>
      </c>
      <c r="BQ34">
        <v>25.4</v>
      </c>
      <c r="BR34">
        <v>28.1</v>
      </c>
      <c r="BS34">
        <v>30.6</v>
      </c>
      <c r="BT34">
        <v>155</v>
      </c>
      <c r="BU34">
        <v>14800</v>
      </c>
      <c r="BV34">
        <v>19100</v>
      </c>
      <c r="BW34">
        <v>26500</v>
      </c>
      <c r="BX34">
        <v>475</v>
      </c>
      <c r="BY34">
        <v>32.9</v>
      </c>
      <c r="BZ34">
        <v>320</v>
      </c>
      <c r="CA34">
        <v>41.1</v>
      </c>
      <c r="CB34">
        <v>3.6</v>
      </c>
      <c r="CC34">
        <v>16.899999999999999</v>
      </c>
      <c r="CD34">
        <v>20.7</v>
      </c>
      <c r="CE34">
        <v>22.4</v>
      </c>
      <c r="CF34">
        <v>70</v>
      </c>
      <c r="CG34">
        <v>19000</v>
      </c>
      <c r="CH34">
        <v>29200</v>
      </c>
      <c r="CI34">
        <v>44400</v>
      </c>
      <c r="CJ34">
        <v>495</v>
      </c>
      <c r="CK34">
        <v>29.2</v>
      </c>
      <c r="CL34">
        <v>350</v>
      </c>
      <c r="CM34">
        <v>26.2</v>
      </c>
      <c r="CN34">
        <v>4.8</v>
      </c>
      <c r="CO34">
        <v>13.9</v>
      </c>
      <c r="CP34">
        <v>21.5</v>
      </c>
      <c r="CQ34">
        <v>39.799999999999997</v>
      </c>
      <c r="CR34">
        <v>60</v>
      </c>
      <c r="CS34">
        <v>9600</v>
      </c>
      <c r="CT34">
        <v>20700</v>
      </c>
      <c r="CU34">
        <v>29600</v>
      </c>
      <c r="CV34">
        <v>555</v>
      </c>
      <c r="CW34">
        <v>28.8</v>
      </c>
      <c r="CX34">
        <v>395</v>
      </c>
      <c r="CY34">
        <v>29.7</v>
      </c>
      <c r="CZ34">
        <v>6.1</v>
      </c>
      <c r="DA34">
        <v>24.4</v>
      </c>
      <c r="DB34">
        <v>30.7</v>
      </c>
      <c r="DC34">
        <v>35.4</v>
      </c>
      <c r="DD34">
        <v>120</v>
      </c>
      <c r="DE34">
        <v>13400</v>
      </c>
      <c r="DF34">
        <v>19200</v>
      </c>
      <c r="DG34">
        <v>30600</v>
      </c>
      <c r="DH34">
        <v>385</v>
      </c>
      <c r="DI34">
        <v>29.9</v>
      </c>
      <c r="DJ34">
        <v>270</v>
      </c>
      <c r="DK34">
        <v>43</v>
      </c>
      <c r="DL34">
        <v>2.2999999999999998</v>
      </c>
      <c r="DM34">
        <v>20.3</v>
      </c>
      <c r="DN34">
        <v>22.9</v>
      </c>
      <c r="DO34">
        <v>24.7</v>
      </c>
      <c r="DP34">
        <v>65</v>
      </c>
      <c r="DQ34">
        <v>18100</v>
      </c>
      <c r="DR34">
        <v>28700</v>
      </c>
      <c r="DS34">
        <v>33400</v>
      </c>
    </row>
    <row r="35" spans="6:123" x14ac:dyDescent="0.45">
      <c r="F35" t="s">
        <v>4304</v>
      </c>
      <c r="G35" t="s">
        <v>4305</v>
      </c>
      <c r="H35" t="s">
        <v>4306</v>
      </c>
      <c r="I35" t="s">
        <v>4307</v>
      </c>
      <c r="J35" t="s">
        <v>4308</v>
      </c>
      <c r="K35" t="s">
        <v>4309</v>
      </c>
      <c r="L35" t="s">
        <v>4310</v>
      </c>
      <c r="M35" t="s">
        <v>4311</v>
      </c>
      <c r="N35" t="s">
        <v>4312</v>
      </c>
      <c r="O35" t="s">
        <v>4313</v>
      </c>
      <c r="P35">
        <v>575</v>
      </c>
      <c r="Q35">
        <v>11</v>
      </c>
      <c r="R35">
        <v>510</v>
      </c>
      <c r="S35">
        <v>15.5</v>
      </c>
      <c r="T35">
        <v>5.2</v>
      </c>
      <c r="U35">
        <v>29.3</v>
      </c>
      <c r="V35">
        <v>44.8</v>
      </c>
      <c r="W35">
        <v>68.3</v>
      </c>
      <c r="X35">
        <v>150</v>
      </c>
      <c r="Y35">
        <v>15800</v>
      </c>
      <c r="Z35">
        <v>22300</v>
      </c>
      <c r="AA35">
        <v>27800</v>
      </c>
      <c r="AB35">
        <v>385</v>
      </c>
      <c r="AC35">
        <v>15.3</v>
      </c>
      <c r="AD35">
        <v>325</v>
      </c>
      <c r="AE35">
        <v>23.6</v>
      </c>
      <c r="AF35">
        <v>6.8</v>
      </c>
      <c r="AG35">
        <v>33</v>
      </c>
      <c r="AH35">
        <v>45.7</v>
      </c>
      <c r="AI35">
        <v>54.3</v>
      </c>
      <c r="AJ35">
        <v>120</v>
      </c>
      <c r="AK35">
        <v>18000</v>
      </c>
      <c r="AL35">
        <v>24300</v>
      </c>
      <c r="AM35">
        <v>32400</v>
      </c>
      <c r="AN35">
        <v>310</v>
      </c>
      <c r="AO35">
        <v>24.4</v>
      </c>
      <c r="AP35">
        <v>235</v>
      </c>
      <c r="AQ35">
        <v>32.200000000000003</v>
      </c>
      <c r="AR35">
        <v>2.9</v>
      </c>
      <c r="AS35">
        <v>30.9</v>
      </c>
      <c r="AT35">
        <v>37.9</v>
      </c>
      <c r="AU35">
        <v>40.5</v>
      </c>
      <c r="AV35">
        <v>85</v>
      </c>
      <c r="AW35">
        <v>19700</v>
      </c>
      <c r="AX35">
        <v>28600</v>
      </c>
      <c r="AY35">
        <v>38100</v>
      </c>
      <c r="AZ35">
        <v>520</v>
      </c>
      <c r="BA35">
        <v>12.7</v>
      </c>
      <c r="BB35">
        <v>450</v>
      </c>
      <c r="BC35">
        <v>16</v>
      </c>
      <c r="BD35">
        <v>8.9</v>
      </c>
      <c r="BE35">
        <v>28.2</v>
      </c>
      <c r="BF35">
        <v>43.2</v>
      </c>
      <c r="BG35">
        <v>62.4</v>
      </c>
      <c r="BH35">
        <v>130</v>
      </c>
      <c r="BI35">
        <v>12800</v>
      </c>
      <c r="BJ35">
        <v>19500</v>
      </c>
      <c r="BK35">
        <v>25100</v>
      </c>
      <c r="BL35">
        <v>350</v>
      </c>
      <c r="BM35">
        <v>19.5</v>
      </c>
      <c r="BN35">
        <v>280</v>
      </c>
      <c r="BO35">
        <v>25.2</v>
      </c>
      <c r="BP35">
        <v>5.7</v>
      </c>
      <c r="BQ35">
        <v>35.799999999999997</v>
      </c>
      <c r="BR35">
        <v>42.7</v>
      </c>
      <c r="BS35">
        <v>49.6</v>
      </c>
      <c r="BT35">
        <v>115</v>
      </c>
      <c r="BU35">
        <v>17100</v>
      </c>
      <c r="BV35">
        <v>22700</v>
      </c>
      <c r="BW35">
        <v>27800</v>
      </c>
      <c r="BX35">
        <v>270</v>
      </c>
      <c r="BY35">
        <v>19.100000000000001</v>
      </c>
      <c r="BZ35">
        <v>220</v>
      </c>
      <c r="CA35">
        <v>28.7</v>
      </c>
      <c r="CB35">
        <v>7</v>
      </c>
      <c r="CC35">
        <v>36.4</v>
      </c>
      <c r="CD35">
        <v>42.6</v>
      </c>
      <c r="CE35">
        <v>45.2</v>
      </c>
      <c r="CF35">
        <v>90</v>
      </c>
      <c r="CG35">
        <v>17500</v>
      </c>
      <c r="CH35">
        <v>26000</v>
      </c>
      <c r="CI35">
        <v>40700</v>
      </c>
      <c r="CJ35">
        <v>385</v>
      </c>
      <c r="CK35">
        <v>11.9</v>
      </c>
      <c r="CL35">
        <v>340</v>
      </c>
      <c r="CM35">
        <v>19.5</v>
      </c>
      <c r="CN35">
        <v>8.1</v>
      </c>
      <c r="CO35">
        <v>26.8</v>
      </c>
      <c r="CP35">
        <v>40.799999999999997</v>
      </c>
      <c r="CQ35">
        <v>60.5</v>
      </c>
      <c r="CR35">
        <v>90</v>
      </c>
      <c r="CS35">
        <v>13900</v>
      </c>
      <c r="CT35">
        <v>18700</v>
      </c>
      <c r="CU35">
        <v>24300</v>
      </c>
      <c r="CV35">
        <v>310</v>
      </c>
      <c r="CW35">
        <v>23.8</v>
      </c>
      <c r="CX35">
        <v>235</v>
      </c>
      <c r="CY35">
        <v>27.7</v>
      </c>
      <c r="CZ35">
        <v>4.5</v>
      </c>
      <c r="DA35">
        <v>28.6</v>
      </c>
      <c r="DB35">
        <v>36.299999999999997</v>
      </c>
      <c r="DC35">
        <v>44.1</v>
      </c>
      <c r="DD35">
        <v>85</v>
      </c>
      <c r="DE35">
        <v>12800</v>
      </c>
      <c r="DF35">
        <v>23400</v>
      </c>
      <c r="DG35">
        <v>32700</v>
      </c>
      <c r="DH35">
        <v>220</v>
      </c>
      <c r="DI35">
        <v>21.6</v>
      </c>
      <c r="DJ35">
        <v>175</v>
      </c>
      <c r="DK35">
        <v>34.700000000000003</v>
      </c>
      <c r="DL35">
        <v>2.7</v>
      </c>
      <c r="DM35">
        <v>30.6</v>
      </c>
      <c r="DN35">
        <v>38.299999999999997</v>
      </c>
      <c r="DO35">
        <v>41</v>
      </c>
      <c r="DP35">
        <v>55</v>
      </c>
      <c r="DQ35">
        <v>17100</v>
      </c>
      <c r="DR35">
        <v>27000</v>
      </c>
      <c r="DS35">
        <v>35400</v>
      </c>
    </row>
    <row r="36" spans="6:123" x14ac:dyDescent="0.45">
      <c r="F36" t="s">
        <v>4314</v>
      </c>
      <c r="G36" t="s">
        <v>4315</v>
      </c>
      <c r="H36" t="s">
        <v>4316</v>
      </c>
      <c r="I36" t="s">
        <v>4317</v>
      </c>
      <c r="J36" t="s">
        <v>4318</v>
      </c>
      <c r="K36" t="s">
        <v>4319</v>
      </c>
      <c r="L36" t="s">
        <v>4320</v>
      </c>
      <c r="M36" t="s">
        <v>4321</v>
      </c>
      <c r="N36" t="s">
        <v>4322</v>
      </c>
      <c r="O36" t="s">
        <v>4323</v>
      </c>
      <c r="P36">
        <v>555</v>
      </c>
      <c r="Q36">
        <v>3.3</v>
      </c>
      <c r="R36">
        <v>535</v>
      </c>
      <c r="S36">
        <v>17</v>
      </c>
      <c r="T36">
        <v>9.1999999999999993</v>
      </c>
      <c r="U36">
        <v>57.1</v>
      </c>
      <c r="V36">
        <v>65.099999999999994</v>
      </c>
      <c r="W36">
        <v>70.5</v>
      </c>
      <c r="X36">
        <v>295</v>
      </c>
      <c r="Y36">
        <v>14500</v>
      </c>
      <c r="Z36">
        <v>19000</v>
      </c>
      <c r="AA36">
        <v>23400</v>
      </c>
      <c r="AB36">
        <v>500</v>
      </c>
      <c r="AC36">
        <v>6.2</v>
      </c>
      <c r="AD36">
        <v>470</v>
      </c>
      <c r="AE36">
        <v>27</v>
      </c>
      <c r="AF36">
        <v>6.8</v>
      </c>
      <c r="AG36">
        <v>52.2</v>
      </c>
      <c r="AH36">
        <v>57.8</v>
      </c>
      <c r="AI36">
        <v>60</v>
      </c>
      <c r="AJ36">
        <v>250</v>
      </c>
      <c r="AK36">
        <v>17700</v>
      </c>
      <c r="AL36">
        <v>23300</v>
      </c>
      <c r="AM36">
        <v>29500</v>
      </c>
      <c r="AN36">
        <v>325</v>
      </c>
      <c r="AO36">
        <v>8.3000000000000007</v>
      </c>
      <c r="AP36">
        <v>300</v>
      </c>
      <c r="AQ36">
        <v>33</v>
      </c>
      <c r="AR36">
        <v>4.5999999999999996</v>
      </c>
      <c r="AS36">
        <v>48.3</v>
      </c>
      <c r="AT36">
        <v>52.6</v>
      </c>
      <c r="AU36">
        <v>54.1</v>
      </c>
      <c r="AV36">
        <v>150</v>
      </c>
      <c r="AW36">
        <v>18000</v>
      </c>
      <c r="AX36">
        <v>24700</v>
      </c>
      <c r="AY36">
        <v>31400</v>
      </c>
      <c r="AZ36">
        <v>645</v>
      </c>
      <c r="BA36">
        <v>4.5999999999999996</v>
      </c>
      <c r="BB36">
        <v>615</v>
      </c>
      <c r="BC36">
        <v>19</v>
      </c>
      <c r="BD36">
        <v>11.3</v>
      </c>
      <c r="BE36">
        <v>54.9</v>
      </c>
      <c r="BF36">
        <v>61.4</v>
      </c>
      <c r="BG36">
        <v>65.099999999999994</v>
      </c>
      <c r="BH36">
        <v>340</v>
      </c>
      <c r="BI36">
        <v>13800</v>
      </c>
      <c r="BJ36">
        <v>17800</v>
      </c>
      <c r="BK36">
        <v>22500</v>
      </c>
      <c r="BL36">
        <v>375</v>
      </c>
      <c r="BM36">
        <v>10.6</v>
      </c>
      <c r="BN36">
        <v>335</v>
      </c>
      <c r="BO36">
        <v>28.9</v>
      </c>
      <c r="BP36">
        <v>4.2</v>
      </c>
      <c r="BQ36">
        <v>48.8</v>
      </c>
      <c r="BR36">
        <v>52.5</v>
      </c>
      <c r="BS36">
        <v>56.2</v>
      </c>
      <c r="BT36">
        <v>175</v>
      </c>
      <c r="BU36">
        <v>17200</v>
      </c>
      <c r="BV36">
        <v>23200</v>
      </c>
      <c r="BW36">
        <v>29700</v>
      </c>
      <c r="BX36">
        <v>290</v>
      </c>
      <c r="BY36">
        <v>13.4</v>
      </c>
      <c r="BZ36">
        <v>250</v>
      </c>
      <c r="CA36">
        <v>28.2</v>
      </c>
      <c r="CB36">
        <v>6.2</v>
      </c>
      <c r="CC36">
        <v>47.8</v>
      </c>
      <c r="CD36">
        <v>50.9</v>
      </c>
      <c r="CE36">
        <v>52.2</v>
      </c>
      <c r="CF36">
        <v>130</v>
      </c>
      <c r="CG36">
        <v>20600</v>
      </c>
      <c r="CH36">
        <v>27500</v>
      </c>
      <c r="CI36">
        <v>36700</v>
      </c>
      <c r="CJ36">
        <v>500</v>
      </c>
      <c r="CK36">
        <v>5.6</v>
      </c>
      <c r="CL36">
        <v>470</v>
      </c>
      <c r="CM36">
        <v>18.8</v>
      </c>
      <c r="CN36">
        <v>13.2</v>
      </c>
      <c r="CO36">
        <v>52.6</v>
      </c>
      <c r="CP36">
        <v>59.6</v>
      </c>
      <c r="CQ36">
        <v>62.4</v>
      </c>
      <c r="CR36">
        <v>240</v>
      </c>
      <c r="CS36">
        <v>12500</v>
      </c>
      <c r="CT36">
        <v>16800</v>
      </c>
      <c r="CU36">
        <v>21400</v>
      </c>
      <c r="CV36">
        <v>325</v>
      </c>
      <c r="CW36">
        <v>8.3000000000000007</v>
      </c>
      <c r="CX36">
        <v>300</v>
      </c>
      <c r="CY36">
        <v>29.1</v>
      </c>
      <c r="CZ36">
        <v>6.4</v>
      </c>
      <c r="DA36">
        <v>46.5</v>
      </c>
      <c r="DB36">
        <v>53.5</v>
      </c>
      <c r="DC36">
        <v>56.3</v>
      </c>
      <c r="DD36">
        <v>145</v>
      </c>
      <c r="DE36">
        <v>15500</v>
      </c>
      <c r="DF36">
        <v>20500</v>
      </c>
      <c r="DG36">
        <v>27800</v>
      </c>
      <c r="DH36">
        <v>255</v>
      </c>
      <c r="DI36">
        <v>11.8</v>
      </c>
      <c r="DJ36">
        <v>225</v>
      </c>
      <c r="DK36">
        <v>22.4</v>
      </c>
      <c r="DL36">
        <v>6.3</v>
      </c>
      <c r="DM36">
        <v>51.2</v>
      </c>
      <c r="DN36">
        <v>57.9</v>
      </c>
      <c r="DO36">
        <v>59.4</v>
      </c>
      <c r="DP36">
        <v>120</v>
      </c>
      <c r="DQ36">
        <v>13800</v>
      </c>
      <c r="DR36">
        <v>25100</v>
      </c>
      <c r="DS36">
        <v>32400</v>
      </c>
    </row>
    <row r="37" spans="6:123" x14ac:dyDescent="0.45">
      <c r="F37" t="s">
        <v>4324</v>
      </c>
      <c r="G37" t="s">
        <v>4325</v>
      </c>
      <c r="H37" t="s">
        <v>4326</v>
      </c>
      <c r="I37" t="s">
        <v>4327</v>
      </c>
      <c r="J37" t="s">
        <v>4328</v>
      </c>
      <c r="K37" t="s">
        <v>4329</v>
      </c>
      <c r="L37" t="s">
        <v>4330</v>
      </c>
      <c r="M37" t="s">
        <v>4331</v>
      </c>
      <c r="N37" t="s">
        <v>4332</v>
      </c>
      <c r="O37" t="s">
        <v>4333</v>
      </c>
      <c r="P37">
        <v>2680</v>
      </c>
      <c r="Q37">
        <v>66.400000000000006</v>
      </c>
      <c r="R37">
        <v>900</v>
      </c>
      <c r="S37">
        <v>11.4</v>
      </c>
      <c r="T37">
        <v>2.8</v>
      </c>
      <c r="U37">
        <v>6.7</v>
      </c>
      <c r="V37">
        <v>8.1</v>
      </c>
      <c r="W37">
        <v>19.399999999999999</v>
      </c>
      <c r="X37">
        <v>160</v>
      </c>
      <c r="Y37">
        <v>24600</v>
      </c>
      <c r="Z37">
        <v>29300</v>
      </c>
      <c r="AA37">
        <v>36900</v>
      </c>
      <c r="AB37">
        <v>2035</v>
      </c>
      <c r="AC37">
        <v>68.2</v>
      </c>
      <c r="AD37">
        <v>645</v>
      </c>
      <c r="AE37">
        <v>22.1</v>
      </c>
      <c r="AF37">
        <v>0.8</v>
      </c>
      <c r="AG37">
        <v>5.5</v>
      </c>
      <c r="AH37">
        <v>6.8</v>
      </c>
      <c r="AI37">
        <v>8.9</v>
      </c>
      <c r="AJ37">
        <v>100</v>
      </c>
      <c r="AK37">
        <v>25300</v>
      </c>
      <c r="AL37">
        <v>37300</v>
      </c>
      <c r="AM37">
        <v>44000</v>
      </c>
      <c r="AN37">
        <v>2130</v>
      </c>
      <c r="AO37">
        <v>70.5</v>
      </c>
      <c r="AP37">
        <v>630</v>
      </c>
      <c r="AQ37">
        <v>20.3</v>
      </c>
      <c r="AR37">
        <v>0.8</v>
      </c>
      <c r="AS37">
        <v>5.9</v>
      </c>
      <c r="AT37">
        <v>7.1</v>
      </c>
      <c r="AU37">
        <v>8.5</v>
      </c>
      <c r="AV37">
        <v>115</v>
      </c>
      <c r="AW37">
        <v>26200</v>
      </c>
      <c r="AX37">
        <v>41000</v>
      </c>
      <c r="AY37">
        <v>52300</v>
      </c>
      <c r="AZ37">
        <v>2520</v>
      </c>
      <c r="BA37">
        <v>63.7</v>
      </c>
      <c r="BB37">
        <v>915</v>
      </c>
      <c r="BC37">
        <v>14.5</v>
      </c>
      <c r="BD37">
        <v>2.5</v>
      </c>
      <c r="BE37">
        <v>6.2</v>
      </c>
      <c r="BF37">
        <v>7.9</v>
      </c>
      <c r="BG37">
        <v>19.399999999999999</v>
      </c>
      <c r="BH37">
        <v>130</v>
      </c>
      <c r="BI37">
        <v>20500</v>
      </c>
      <c r="BJ37">
        <v>28000</v>
      </c>
      <c r="BK37">
        <v>36000</v>
      </c>
      <c r="BL37">
        <v>2265</v>
      </c>
      <c r="BM37">
        <v>74.599999999999994</v>
      </c>
      <c r="BN37">
        <v>575</v>
      </c>
      <c r="BO37">
        <v>16.100000000000001</v>
      </c>
      <c r="BP37">
        <v>0.7</v>
      </c>
      <c r="BQ37">
        <v>5.4</v>
      </c>
      <c r="BR37">
        <v>6.3</v>
      </c>
      <c r="BS37">
        <v>8.6</v>
      </c>
      <c r="BT37">
        <v>110</v>
      </c>
      <c r="BU37">
        <v>26300</v>
      </c>
      <c r="BV37">
        <v>37700</v>
      </c>
      <c r="BW37">
        <v>43700</v>
      </c>
      <c r="BX37">
        <v>1905</v>
      </c>
      <c r="BY37">
        <v>67.599999999999994</v>
      </c>
      <c r="BZ37">
        <v>615</v>
      </c>
      <c r="CA37">
        <v>22.3</v>
      </c>
      <c r="CB37">
        <v>1</v>
      </c>
      <c r="CC37">
        <v>6.3</v>
      </c>
      <c r="CD37">
        <v>7.7</v>
      </c>
      <c r="CE37">
        <v>9.1</v>
      </c>
      <c r="CF37">
        <v>115</v>
      </c>
      <c r="CG37">
        <v>27100</v>
      </c>
      <c r="CH37">
        <v>41400</v>
      </c>
      <c r="CI37">
        <v>51000</v>
      </c>
      <c r="CJ37">
        <v>2035</v>
      </c>
      <c r="CK37">
        <v>62.9</v>
      </c>
      <c r="CL37">
        <v>755</v>
      </c>
      <c r="CM37">
        <v>16.100000000000001</v>
      </c>
      <c r="CN37">
        <v>3.5</v>
      </c>
      <c r="CO37">
        <v>5.7</v>
      </c>
      <c r="CP37">
        <v>7.1</v>
      </c>
      <c r="CQ37">
        <v>17.5</v>
      </c>
      <c r="CR37">
        <v>90</v>
      </c>
      <c r="CS37">
        <v>18100</v>
      </c>
      <c r="CT37">
        <v>31200</v>
      </c>
      <c r="CU37">
        <v>37100</v>
      </c>
      <c r="CV37">
        <v>2130</v>
      </c>
      <c r="CW37">
        <v>70.099999999999994</v>
      </c>
      <c r="CX37">
        <v>635</v>
      </c>
      <c r="CY37">
        <v>19</v>
      </c>
      <c r="CZ37">
        <v>1.3</v>
      </c>
      <c r="DA37">
        <v>6.2</v>
      </c>
      <c r="DB37">
        <v>7.6</v>
      </c>
      <c r="DC37">
        <v>9.6</v>
      </c>
      <c r="DD37">
        <v>115</v>
      </c>
      <c r="DE37">
        <v>23800</v>
      </c>
      <c r="DF37">
        <v>37400</v>
      </c>
      <c r="DG37">
        <v>43800</v>
      </c>
      <c r="DH37">
        <v>1805</v>
      </c>
      <c r="DI37">
        <v>66</v>
      </c>
      <c r="DJ37">
        <v>615</v>
      </c>
      <c r="DK37">
        <v>24.3</v>
      </c>
      <c r="DL37">
        <v>0.8</v>
      </c>
      <c r="DM37">
        <v>6.7</v>
      </c>
      <c r="DN37">
        <v>7.9</v>
      </c>
      <c r="DO37">
        <v>8.9</v>
      </c>
      <c r="DP37">
        <v>100</v>
      </c>
      <c r="DQ37">
        <v>28400</v>
      </c>
      <c r="DR37">
        <v>41500</v>
      </c>
      <c r="DS37">
        <v>50500</v>
      </c>
    </row>
    <row r="38" spans="6:123" x14ac:dyDescent="0.45">
      <c r="F38" t="s">
        <v>4334</v>
      </c>
      <c r="G38" t="s">
        <v>4335</v>
      </c>
      <c r="H38" t="s">
        <v>4336</v>
      </c>
      <c r="I38" t="s">
        <v>4337</v>
      </c>
      <c r="J38" t="s">
        <v>4338</v>
      </c>
      <c r="K38" t="s">
        <v>4339</v>
      </c>
      <c r="L38" t="s">
        <v>4340</v>
      </c>
      <c r="M38" t="s">
        <v>4341</v>
      </c>
      <c r="N38" t="s">
        <v>4342</v>
      </c>
      <c r="O38" t="s">
        <v>4343</v>
      </c>
      <c r="P38">
        <v>790</v>
      </c>
      <c r="Q38">
        <v>16.100000000000001</v>
      </c>
      <c r="R38">
        <v>660</v>
      </c>
      <c r="S38">
        <v>36</v>
      </c>
      <c r="T38">
        <v>5.3</v>
      </c>
      <c r="U38">
        <v>9.8000000000000007</v>
      </c>
      <c r="V38">
        <v>19.8</v>
      </c>
      <c r="W38">
        <v>42.5</v>
      </c>
      <c r="X38">
        <v>60</v>
      </c>
      <c r="Y38">
        <v>15400</v>
      </c>
      <c r="Z38">
        <v>20900</v>
      </c>
      <c r="AA38">
        <v>30200</v>
      </c>
      <c r="AB38">
        <v>725</v>
      </c>
      <c r="AC38">
        <v>21.3</v>
      </c>
      <c r="AD38">
        <v>570</v>
      </c>
      <c r="AE38">
        <v>51.8</v>
      </c>
      <c r="AF38">
        <v>2.8</v>
      </c>
      <c r="AG38">
        <v>13.1</v>
      </c>
      <c r="AH38">
        <v>17.8</v>
      </c>
      <c r="AI38">
        <v>24.2</v>
      </c>
      <c r="AJ38">
        <v>75</v>
      </c>
      <c r="AK38">
        <v>12400</v>
      </c>
      <c r="AL38">
        <v>22000</v>
      </c>
      <c r="AM38">
        <v>35900</v>
      </c>
      <c r="AN38">
        <v>550</v>
      </c>
      <c r="AO38">
        <v>25.9</v>
      </c>
      <c r="AP38">
        <v>405</v>
      </c>
      <c r="AQ38">
        <v>46.8</v>
      </c>
      <c r="AR38">
        <v>2.7</v>
      </c>
      <c r="AS38">
        <v>17.5</v>
      </c>
      <c r="AT38">
        <v>21.3</v>
      </c>
      <c r="AU38">
        <v>24.6</v>
      </c>
      <c r="AV38">
        <v>80</v>
      </c>
      <c r="AW38">
        <v>15800</v>
      </c>
      <c r="AX38">
        <v>25800</v>
      </c>
      <c r="AY38">
        <v>34000</v>
      </c>
      <c r="AZ38">
        <v>760</v>
      </c>
      <c r="BA38">
        <v>16.399999999999999</v>
      </c>
      <c r="BB38">
        <v>635</v>
      </c>
      <c r="BC38">
        <v>25.2</v>
      </c>
      <c r="BD38">
        <v>5.5</v>
      </c>
      <c r="BE38">
        <v>10.9</v>
      </c>
      <c r="BF38">
        <v>26.2</v>
      </c>
      <c r="BG38">
        <v>52.9</v>
      </c>
      <c r="BH38">
        <v>65</v>
      </c>
      <c r="BI38">
        <v>7000</v>
      </c>
      <c r="BJ38">
        <v>16000</v>
      </c>
      <c r="BK38">
        <v>26000</v>
      </c>
      <c r="BL38">
        <v>585</v>
      </c>
      <c r="BM38">
        <v>21.8</v>
      </c>
      <c r="BN38">
        <v>460</v>
      </c>
      <c r="BO38">
        <v>46.7</v>
      </c>
      <c r="BP38">
        <v>3.9</v>
      </c>
      <c r="BQ38">
        <v>15.7</v>
      </c>
      <c r="BR38">
        <v>21</v>
      </c>
      <c r="BS38">
        <v>27.6</v>
      </c>
      <c r="BT38">
        <v>75</v>
      </c>
      <c r="BU38">
        <v>11400</v>
      </c>
      <c r="BV38">
        <v>20100</v>
      </c>
      <c r="BW38">
        <v>31700</v>
      </c>
      <c r="BX38">
        <v>505</v>
      </c>
      <c r="BY38">
        <v>29.8</v>
      </c>
      <c r="BZ38">
        <v>355</v>
      </c>
      <c r="CA38">
        <v>36.6</v>
      </c>
      <c r="CB38">
        <v>3.6</v>
      </c>
      <c r="CC38">
        <v>20.8</v>
      </c>
      <c r="CD38">
        <v>25.3</v>
      </c>
      <c r="CE38">
        <v>30</v>
      </c>
      <c r="CF38">
        <v>95</v>
      </c>
      <c r="CG38">
        <v>15200</v>
      </c>
      <c r="CH38">
        <v>23800</v>
      </c>
      <c r="CI38">
        <v>34000</v>
      </c>
      <c r="CJ38">
        <v>725</v>
      </c>
      <c r="CK38">
        <v>14.6</v>
      </c>
      <c r="CL38">
        <v>620</v>
      </c>
      <c r="CM38">
        <v>25.8</v>
      </c>
      <c r="CN38">
        <v>5.0999999999999996</v>
      </c>
      <c r="CO38">
        <v>12</v>
      </c>
      <c r="CP38">
        <v>24.4</v>
      </c>
      <c r="CQ38">
        <v>54.4</v>
      </c>
      <c r="CR38">
        <v>65</v>
      </c>
      <c r="CS38">
        <v>10300</v>
      </c>
      <c r="CT38">
        <v>18900</v>
      </c>
      <c r="CU38">
        <v>30200</v>
      </c>
      <c r="CV38">
        <v>550</v>
      </c>
      <c r="CW38">
        <v>24.2</v>
      </c>
      <c r="CX38">
        <v>415</v>
      </c>
      <c r="CY38">
        <v>39.700000000000003</v>
      </c>
      <c r="CZ38">
        <v>3.8</v>
      </c>
      <c r="DA38">
        <v>16.600000000000001</v>
      </c>
      <c r="DB38">
        <v>23.1</v>
      </c>
      <c r="DC38">
        <v>32.200000000000003</v>
      </c>
      <c r="DD38">
        <v>75</v>
      </c>
      <c r="DE38">
        <v>11000</v>
      </c>
      <c r="DF38">
        <v>18100</v>
      </c>
      <c r="DG38">
        <v>26600</v>
      </c>
      <c r="DH38">
        <v>425</v>
      </c>
      <c r="DI38">
        <v>30</v>
      </c>
      <c r="DJ38">
        <v>300</v>
      </c>
      <c r="DK38">
        <v>42.7</v>
      </c>
      <c r="DL38">
        <v>2.8</v>
      </c>
      <c r="DM38">
        <v>18.3</v>
      </c>
      <c r="DN38">
        <v>20.7</v>
      </c>
      <c r="DO38">
        <v>24.4</v>
      </c>
      <c r="DP38">
        <v>60</v>
      </c>
      <c r="DQ38">
        <v>12900</v>
      </c>
      <c r="DR38">
        <v>20200</v>
      </c>
      <c r="DS38">
        <v>31700</v>
      </c>
    </row>
    <row r="39" spans="6:123" x14ac:dyDescent="0.45">
      <c r="F39" t="s">
        <v>4344</v>
      </c>
      <c r="G39" t="s">
        <v>4345</v>
      </c>
      <c r="H39" t="s">
        <v>4346</v>
      </c>
      <c r="I39" t="s">
        <v>4347</v>
      </c>
      <c r="J39" t="s">
        <v>4348</v>
      </c>
      <c r="K39" t="s">
        <v>4349</v>
      </c>
      <c r="L39" t="s">
        <v>4350</v>
      </c>
      <c r="M39" t="s">
        <v>4351</v>
      </c>
      <c r="N39" t="s">
        <v>4352</v>
      </c>
      <c r="O39" t="s">
        <v>4353</v>
      </c>
      <c r="P39">
        <v>680</v>
      </c>
      <c r="Q39">
        <v>46.5</v>
      </c>
      <c r="R39">
        <v>365</v>
      </c>
      <c r="S39">
        <v>14.2</v>
      </c>
      <c r="T39">
        <v>4.7</v>
      </c>
      <c r="U39">
        <v>13.7</v>
      </c>
      <c r="V39">
        <v>18.899999999999999</v>
      </c>
      <c r="W39">
        <v>34.700000000000003</v>
      </c>
      <c r="X39">
        <v>85</v>
      </c>
      <c r="Y39">
        <v>12600</v>
      </c>
      <c r="Z39">
        <v>19200</v>
      </c>
      <c r="AA39">
        <v>27500</v>
      </c>
      <c r="AB39">
        <v>525</v>
      </c>
      <c r="AC39">
        <v>56.8</v>
      </c>
      <c r="AD39">
        <v>225</v>
      </c>
      <c r="AE39">
        <v>19.8</v>
      </c>
      <c r="AF39">
        <v>3.8</v>
      </c>
      <c r="AG39">
        <v>14.6</v>
      </c>
      <c r="AH39">
        <v>16</v>
      </c>
      <c r="AI39">
        <v>19.600000000000001</v>
      </c>
      <c r="AJ39">
        <v>65</v>
      </c>
      <c r="AK39">
        <v>16800</v>
      </c>
      <c r="AL39">
        <v>23300</v>
      </c>
      <c r="AM39">
        <v>29200</v>
      </c>
      <c r="AN39">
        <v>380</v>
      </c>
      <c r="AO39">
        <v>66.7</v>
      </c>
      <c r="AP39">
        <v>125</v>
      </c>
      <c r="AQ39">
        <v>19.7</v>
      </c>
      <c r="AR39">
        <v>0.5</v>
      </c>
      <c r="AS39">
        <v>8.9</v>
      </c>
      <c r="AT39">
        <v>10</v>
      </c>
      <c r="AU39">
        <v>13.1</v>
      </c>
      <c r="AV39">
        <v>30</v>
      </c>
      <c r="AW39">
        <v>18900</v>
      </c>
      <c r="AX39">
        <v>27600</v>
      </c>
      <c r="AY39">
        <v>32700</v>
      </c>
      <c r="AZ39">
        <v>605</v>
      </c>
      <c r="BA39">
        <v>46.8</v>
      </c>
      <c r="BB39">
        <v>320</v>
      </c>
      <c r="BC39">
        <v>12.1</v>
      </c>
      <c r="BD39">
        <v>4</v>
      </c>
      <c r="BE39">
        <v>10</v>
      </c>
      <c r="BF39">
        <v>16.899999999999999</v>
      </c>
      <c r="BG39">
        <v>37.1</v>
      </c>
      <c r="BH39">
        <v>50</v>
      </c>
      <c r="BI39">
        <v>16500</v>
      </c>
      <c r="BJ39">
        <v>20200</v>
      </c>
      <c r="BK39">
        <v>25800</v>
      </c>
      <c r="BL39">
        <v>460</v>
      </c>
      <c r="BM39">
        <v>56.1</v>
      </c>
      <c r="BN39">
        <v>200</v>
      </c>
      <c r="BO39">
        <v>20.9</v>
      </c>
      <c r="BP39">
        <v>3.3</v>
      </c>
      <c r="BQ39">
        <v>15</v>
      </c>
      <c r="BR39">
        <v>16.5</v>
      </c>
      <c r="BS39">
        <v>19.8</v>
      </c>
      <c r="BT39">
        <v>65</v>
      </c>
      <c r="BU39">
        <v>15100</v>
      </c>
      <c r="BV39">
        <v>20100</v>
      </c>
      <c r="BW39">
        <v>30000</v>
      </c>
      <c r="BX39">
        <v>305</v>
      </c>
      <c r="BY39">
        <v>59.6</v>
      </c>
      <c r="BZ39">
        <v>125</v>
      </c>
      <c r="CA39">
        <v>21.8</v>
      </c>
      <c r="CB39">
        <v>2.2999999999999998</v>
      </c>
      <c r="CC39">
        <v>13</v>
      </c>
      <c r="CD39">
        <v>14.7</v>
      </c>
      <c r="CE39">
        <v>16.3</v>
      </c>
      <c r="CF39">
        <v>35</v>
      </c>
      <c r="CG39">
        <v>16900</v>
      </c>
      <c r="CH39">
        <v>26500</v>
      </c>
      <c r="CI39">
        <v>34200</v>
      </c>
      <c r="CJ39">
        <v>525</v>
      </c>
      <c r="CK39">
        <v>50.4</v>
      </c>
      <c r="CL39">
        <v>260</v>
      </c>
      <c r="CM39">
        <v>12.5</v>
      </c>
      <c r="CN39">
        <v>4.8</v>
      </c>
      <c r="CO39">
        <v>8.9</v>
      </c>
      <c r="CP39">
        <v>16</v>
      </c>
      <c r="CQ39">
        <v>32.299999999999997</v>
      </c>
      <c r="CR39">
        <v>40</v>
      </c>
      <c r="CS39">
        <v>10400</v>
      </c>
      <c r="CT39">
        <v>16600</v>
      </c>
      <c r="CU39">
        <v>23500</v>
      </c>
      <c r="CV39">
        <v>380</v>
      </c>
      <c r="CW39">
        <v>66.7</v>
      </c>
      <c r="CX39">
        <v>125</v>
      </c>
      <c r="CY39">
        <v>15.7</v>
      </c>
      <c r="CZ39">
        <v>2.4</v>
      </c>
      <c r="DA39">
        <v>9.1999999999999993</v>
      </c>
      <c r="DB39">
        <v>10.8</v>
      </c>
      <c r="DC39">
        <v>15.2</v>
      </c>
      <c r="DD39">
        <v>30</v>
      </c>
      <c r="DE39">
        <v>12800</v>
      </c>
      <c r="DF39">
        <v>24200</v>
      </c>
      <c r="DG39">
        <v>28700</v>
      </c>
      <c r="DH39">
        <v>245</v>
      </c>
      <c r="DI39">
        <v>57.1</v>
      </c>
      <c r="DJ39">
        <v>105</v>
      </c>
      <c r="DK39">
        <v>25.5</v>
      </c>
      <c r="DL39">
        <v>2.4</v>
      </c>
      <c r="DM39">
        <v>11.3</v>
      </c>
      <c r="DN39">
        <v>12.6</v>
      </c>
      <c r="DO39">
        <v>15</v>
      </c>
      <c r="DP39">
        <v>25</v>
      </c>
      <c r="DQ39">
        <v>18200</v>
      </c>
      <c r="DR39">
        <v>26900</v>
      </c>
      <c r="DS39">
        <v>31000</v>
      </c>
    </row>
    <row r="40" spans="6:123" x14ac:dyDescent="0.45">
      <c r="F40" t="s">
        <v>4354</v>
      </c>
      <c r="G40" t="s">
        <v>4355</v>
      </c>
      <c r="H40" t="s">
        <v>4356</v>
      </c>
      <c r="I40" t="s">
        <v>4357</v>
      </c>
      <c r="J40" t="s">
        <v>4358</v>
      </c>
      <c r="K40" t="s">
        <v>4359</v>
      </c>
      <c r="L40" t="s">
        <v>4360</v>
      </c>
      <c r="M40" t="s">
        <v>4361</v>
      </c>
      <c r="N40" t="s">
        <v>4362</v>
      </c>
      <c r="O40" t="s">
        <v>4363</v>
      </c>
      <c r="P40">
        <v>140</v>
      </c>
      <c r="Q40">
        <v>23.7</v>
      </c>
      <c r="R40">
        <v>105</v>
      </c>
      <c r="S40">
        <v>30.2</v>
      </c>
      <c r="T40">
        <v>5.8</v>
      </c>
      <c r="U40">
        <v>10.8</v>
      </c>
      <c r="V40">
        <v>18.7</v>
      </c>
      <c r="W40">
        <v>40.299999999999997</v>
      </c>
      <c r="X40">
        <v>10</v>
      </c>
      <c r="Y40">
        <v>16100</v>
      </c>
      <c r="Z40">
        <v>25600</v>
      </c>
      <c r="AA40">
        <v>30900</v>
      </c>
      <c r="AB40">
        <v>145</v>
      </c>
      <c r="AC40">
        <v>30.6</v>
      </c>
      <c r="AD40">
        <v>100</v>
      </c>
      <c r="AE40">
        <v>37.4</v>
      </c>
      <c r="AF40">
        <v>2</v>
      </c>
      <c r="AG40">
        <v>16.3</v>
      </c>
      <c r="AH40">
        <v>22.4</v>
      </c>
      <c r="AI40">
        <v>29.9</v>
      </c>
      <c r="AJ40">
        <v>25</v>
      </c>
      <c r="AK40">
        <v>14100</v>
      </c>
      <c r="AL40">
        <v>23100</v>
      </c>
      <c r="AM40">
        <v>39200</v>
      </c>
      <c r="AN40">
        <v>145</v>
      </c>
      <c r="AO40">
        <v>26.7</v>
      </c>
      <c r="AP40">
        <v>105</v>
      </c>
      <c r="AQ40">
        <v>34.9</v>
      </c>
      <c r="AR40">
        <v>6.2</v>
      </c>
      <c r="AS40">
        <v>24</v>
      </c>
      <c r="AT40">
        <v>29.5</v>
      </c>
      <c r="AU40">
        <v>32.200000000000003</v>
      </c>
      <c r="AV40">
        <v>35</v>
      </c>
      <c r="AW40">
        <v>9000</v>
      </c>
      <c r="AX40">
        <v>20500</v>
      </c>
      <c r="AY40">
        <v>32400</v>
      </c>
      <c r="AZ40">
        <v>135</v>
      </c>
      <c r="BA40">
        <v>28.6</v>
      </c>
      <c r="BB40">
        <v>95</v>
      </c>
      <c r="BC40">
        <v>22.6</v>
      </c>
      <c r="BD40">
        <v>6</v>
      </c>
      <c r="BE40">
        <v>16.5</v>
      </c>
      <c r="BF40">
        <v>24.8</v>
      </c>
      <c r="BG40">
        <v>42.9</v>
      </c>
      <c r="BH40">
        <v>20</v>
      </c>
      <c r="BI40">
        <v>20900</v>
      </c>
      <c r="BJ40">
        <v>23800</v>
      </c>
      <c r="BK40">
        <v>33200</v>
      </c>
      <c r="BL40">
        <v>130</v>
      </c>
      <c r="BM40">
        <v>25.4</v>
      </c>
      <c r="BN40">
        <v>95</v>
      </c>
      <c r="BO40">
        <v>37.700000000000003</v>
      </c>
      <c r="BP40">
        <v>5.4</v>
      </c>
      <c r="BQ40">
        <v>20.8</v>
      </c>
      <c r="BR40">
        <v>24.6</v>
      </c>
      <c r="BS40">
        <v>31.5</v>
      </c>
      <c r="BT40">
        <v>25</v>
      </c>
      <c r="BU40">
        <v>10800</v>
      </c>
      <c r="BV40">
        <v>29800</v>
      </c>
      <c r="BW40">
        <v>38000</v>
      </c>
      <c r="BX40">
        <v>150</v>
      </c>
      <c r="BY40">
        <v>34</v>
      </c>
      <c r="BZ40">
        <v>100</v>
      </c>
      <c r="CA40">
        <v>32.700000000000003</v>
      </c>
      <c r="CB40">
        <v>3.3</v>
      </c>
      <c r="CC40">
        <v>24</v>
      </c>
      <c r="CD40">
        <v>25.3</v>
      </c>
      <c r="CE40">
        <v>30</v>
      </c>
      <c r="CF40">
        <v>30</v>
      </c>
      <c r="CG40">
        <v>13600</v>
      </c>
      <c r="CH40">
        <v>26600</v>
      </c>
      <c r="CI40">
        <v>48300</v>
      </c>
      <c r="CJ40">
        <v>145</v>
      </c>
      <c r="CK40">
        <v>27.9</v>
      </c>
      <c r="CL40">
        <v>105</v>
      </c>
      <c r="CM40">
        <v>23.8</v>
      </c>
      <c r="CN40">
        <v>4.0999999999999996</v>
      </c>
      <c r="CO40">
        <v>12.2</v>
      </c>
      <c r="CP40">
        <v>19.7</v>
      </c>
      <c r="CQ40">
        <v>44.2</v>
      </c>
      <c r="CR40">
        <v>15</v>
      </c>
      <c r="CS40">
        <v>8900</v>
      </c>
      <c r="CT40">
        <v>27300</v>
      </c>
      <c r="CU40">
        <v>34600</v>
      </c>
      <c r="CV40">
        <v>145</v>
      </c>
      <c r="CW40">
        <v>26.7</v>
      </c>
      <c r="CX40">
        <v>105</v>
      </c>
      <c r="CY40">
        <v>30.8</v>
      </c>
      <c r="CZ40">
        <v>6.8</v>
      </c>
      <c r="DA40">
        <v>23.3</v>
      </c>
      <c r="DB40">
        <v>30.1</v>
      </c>
      <c r="DC40">
        <v>35.6</v>
      </c>
      <c r="DD40">
        <v>30</v>
      </c>
      <c r="DE40">
        <v>6400</v>
      </c>
      <c r="DF40">
        <v>16000</v>
      </c>
      <c r="DG40">
        <v>29400</v>
      </c>
      <c r="DH40">
        <v>130</v>
      </c>
      <c r="DI40">
        <v>39.799999999999997</v>
      </c>
      <c r="DJ40">
        <v>75</v>
      </c>
      <c r="DK40">
        <v>33.6</v>
      </c>
      <c r="DL40">
        <v>1.6</v>
      </c>
      <c r="DM40">
        <v>21.1</v>
      </c>
      <c r="DN40">
        <v>23.4</v>
      </c>
      <c r="DO40">
        <v>25</v>
      </c>
      <c r="DP40">
        <v>25</v>
      </c>
      <c r="DQ40">
        <v>12400</v>
      </c>
      <c r="DR40">
        <v>24400</v>
      </c>
      <c r="DS40">
        <v>45400</v>
      </c>
    </row>
    <row r="41" spans="6:123" x14ac:dyDescent="0.45">
      <c r="F41" t="s">
        <v>4364</v>
      </c>
      <c r="G41" t="s">
        <v>4365</v>
      </c>
      <c r="H41" t="s">
        <v>4366</v>
      </c>
      <c r="I41" t="s">
        <v>4367</v>
      </c>
      <c r="J41" t="s">
        <v>4368</v>
      </c>
      <c r="K41" t="s">
        <v>4369</v>
      </c>
      <c r="L41" t="s">
        <v>4370</v>
      </c>
      <c r="M41" t="s">
        <v>4371</v>
      </c>
      <c r="N41" t="s">
        <v>4372</v>
      </c>
      <c r="O41" t="s">
        <v>4373</v>
      </c>
      <c r="P41">
        <v>685</v>
      </c>
      <c r="Q41">
        <v>6.1</v>
      </c>
      <c r="R41">
        <v>645</v>
      </c>
      <c r="S41">
        <v>12.1</v>
      </c>
      <c r="T41">
        <v>6.6</v>
      </c>
      <c r="U41">
        <v>47.4</v>
      </c>
      <c r="V41">
        <v>64.099999999999994</v>
      </c>
      <c r="W41">
        <v>75.2</v>
      </c>
      <c r="X41">
        <v>310</v>
      </c>
      <c r="Y41">
        <v>15800</v>
      </c>
      <c r="Z41">
        <v>19700</v>
      </c>
      <c r="AA41">
        <v>26500</v>
      </c>
      <c r="AB41">
        <v>595</v>
      </c>
      <c r="AC41">
        <v>10.6</v>
      </c>
      <c r="AD41">
        <v>530</v>
      </c>
      <c r="AE41">
        <v>17.100000000000001</v>
      </c>
      <c r="AF41">
        <v>7.4</v>
      </c>
      <c r="AG41">
        <v>51.4</v>
      </c>
      <c r="AH41">
        <v>59.8</v>
      </c>
      <c r="AI41">
        <v>64.900000000000006</v>
      </c>
      <c r="AJ41">
        <v>300</v>
      </c>
      <c r="AK41">
        <v>19300</v>
      </c>
      <c r="AL41">
        <v>24300</v>
      </c>
      <c r="AM41">
        <v>30800</v>
      </c>
      <c r="AN41">
        <v>305</v>
      </c>
      <c r="AO41">
        <v>20.3</v>
      </c>
      <c r="AP41">
        <v>245</v>
      </c>
      <c r="AQ41">
        <v>22.3</v>
      </c>
      <c r="AR41">
        <v>4.9000000000000004</v>
      </c>
      <c r="AS41">
        <v>44.3</v>
      </c>
      <c r="AT41">
        <v>50.5</v>
      </c>
      <c r="AU41">
        <v>52.5</v>
      </c>
      <c r="AV41">
        <v>130</v>
      </c>
      <c r="AW41">
        <v>21500</v>
      </c>
      <c r="AX41">
        <v>27700</v>
      </c>
      <c r="AY41">
        <v>38600</v>
      </c>
      <c r="AZ41">
        <v>650</v>
      </c>
      <c r="BA41">
        <v>6.9</v>
      </c>
      <c r="BB41">
        <v>605</v>
      </c>
      <c r="BC41">
        <v>10.6</v>
      </c>
      <c r="BD41">
        <v>8.1999999999999993</v>
      </c>
      <c r="BE41">
        <v>48.4</v>
      </c>
      <c r="BF41">
        <v>64.599999999999994</v>
      </c>
      <c r="BG41">
        <v>74.3</v>
      </c>
      <c r="BH41">
        <v>300</v>
      </c>
      <c r="BI41">
        <v>14300</v>
      </c>
      <c r="BJ41">
        <v>19200</v>
      </c>
      <c r="BK41">
        <v>25100</v>
      </c>
      <c r="BL41">
        <v>425</v>
      </c>
      <c r="BM41">
        <v>14.9</v>
      </c>
      <c r="BN41">
        <v>360</v>
      </c>
      <c r="BO41">
        <v>16.5</v>
      </c>
      <c r="BP41">
        <v>3.8</v>
      </c>
      <c r="BQ41">
        <v>48.5</v>
      </c>
      <c r="BR41">
        <v>58.9</v>
      </c>
      <c r="BS41">
        <v>64.8</v>
      </c>
      <c r="BT41">
        <v>195</v>
      </c>
      <c r="BU41">
        <v>17300</v>
      </c>
      <c r="BV41">
        <v>24400</v>
      </c>
      <c r="BW41">
        <v>33000</v>
      </c>
      <c r="BX41">
        <v>155</v>
      </c>
      <c r="BY41">
        <v>13.4</v>
      </c>
      <c r="BZ41">
        <v>135</v>
      </c>
      <c r="CA41">
        <v>21</v>
      </c>
      <c r="CB41">
        <v>3.2</v>
      </c>
      <c r="CC41">
        <v>54.8</v>
      </c>
      <c r="CD41">
        <v>61.1</v>
      </c>
      <c r="CE41">
        <v>62.4</v>
      </c>
      <c r="CF41">
        <v>85</v>
      </c>
      <c r="CG41">
        <v>22700</v>
      </c>
      <c r="CH41">
        <v>29800</v>
      </c>
      <c r="CI41">
        <v>43200</v>
      </c>
      <c r="CJ41">
        <v>595</v>
      </c>
      <c r="CK41">
        <v>9.4</v>
      </c>
      <c r="CL41">
        <v>540</v>
      </c>
      <c r="CM41">
        <v>13.6</v>
      </c>
      <c r="CN41">
        <v>7.7</v>
      </c>
      <c r="CO41">
        <v>43.4</v>
      </c>
      <c r="CP41">
        <v>57</v>
      </c>
      <c r="CQ41">
        <v>69.2</v>
      </c>
      <c r="CR41">
        <v>250</v>
      </c>
      <c r="CS41">
        <v>13100</v>
      </c>
      <c r="CT41">
        <v>17700</v>
      </c>
      <c r="CU41">
        <v>22900</v>
      </c>
      <c r="CV41">
        <v>305</v>
      </c>
      <c r="CW41">
        <v>19.7</v>
      </c>
      <c r="CX41">
        <v>245</v>
      </c>
      <c r="CY41">
        <v>18.7</v>
      </c>
      <c r="CZ41">
        <v>4.9000000000000004</v>
      </c>
      <c r="DA41">
        <v>44.3</v>
      </c>
      <c r="DB41">
        <v>52.8</v>
      </c>
      <c r="DC41">
        <v>56.7</v>
      </c>
      <c r="DD41">
        <v>130</v>
      </c>
      <c r="DE41">
        <v>18200</v>
      </c>
      <c r="DF41">
        <v>24700</v>
      </c>
      <c r="DG41">
        <v>33400</v>
      </c>
      <c r="DH41">
        <v>65</v>
      </c>
      <c r="DI41">
        <v>15.6</v>
      </c>
      <c r="DJ41">
        <v>55</v>
      </c>
      <c r="DK41">
        <v>23.4</v>
      </c>
      <c r="DL41">
        <v>3.1</v>
      </c>
      <c r="DM41">
        <v>48.4</v>
      </c>
      <c r="DN41">
        <v>54.7</v>
      </c>
      <c r="DO41">
        <v>57.8</v>
      </c>
      <c r="DP41">
        <v>30</v>
      </c>
      <c r="DQ41">
        <v>21700</v>
      </c>
      <c r="DR41">
        <v>31200</v>
      </c>
      <c r="DS41">
        <v>42600</v>
      </c>
    </row>
    <row r="42" spans="6:123" x14ac:dyDescent="0.45">
      <c r="F42" t="s">
        <v>4374</v>
      </c>
      <c r="G42" t="s">
        <v>4375</v>
      </c>
      <c r="H42" t="s">
        <v>4376</v>
      </c>
      <c r="I42" t="s">
        <v>4377</v>
      </c>
      <c r="J42" t="s">
        <v>4378</v>
      </c>
      <c r="K42" t="s">
        <v>4379</v>
      </c>
      <c r="L42" t="s">
        <v>4380</v>
      </c>
      <c r="M42" t="s">
        <v>4381</v>
      </c>
      <c r="N42" t="s">
        <v>4382</v>
      </c>
      <c r="O42" t="s">
        <v>4383</v>
      </c>
      <c r="P42">
        <v>185</v>
      </c>
      <c r="Q42">
        <v>56.5</v>
      </c>
      <c r="R42">
        <v>80</v>
      </c>
      <c r="S42">
        <v>7</v>
      </c>
      <c r="T42">
        <v>2.7</v>
      </c>
      <c r="U42">
        <v>3.2</v>
      </c>
      <c r="V42">
        <v>7.5</v>
      </c>
      <c r="W42">
        <v>33.9</v>
      </c>
      <c r="X42" t="s">
        <v>403</v>
      </c>
      <c r="Y42" t="s">
        <v>403</v>
      </c>
      <c r="Z42" t="s">
        <v>403</v>
      </c>
      <c r="AA42" t="s">
        <v>403</v>
      </c>
      <c r="AB42">
        <v>195</v>
      </c>
      <c r="AC42">
        <v>69.7</v>
      </c>
      <c r="AD42">
        <v>60</v>
      </c>
      <c r="AE42">
        <v>11.8</v>
      </c>
      <c r="AF42">
        <v>1</v>
      </c>
      <c r="AG42">
        <v>3.1</v>
      </c>
      <c r="AH42">
        <v>4.5999999999999996</v>
      </c>
      <c r="AI42">
        <v>17.399999999999999</v>
      </c>
      <c r="AJ42" t="s">
        <v>403</v>
      </c>
      <c r="AK42" t="s">
        <v>403</v>
      </c>
      <c r="AL42" t="s">
        <v>403</v>
      </c>
      <c r="AM42" t="s">
        <v>403</v>
      </c>
      <c r="AN42">
        <v>100</v>
      </c>
      <c r="AO42">
        <v>64.7</v>
      </c>
      <c r="AP42">
        <v>35</v>
      </c>
      <c r="AQ42">
        <v>14.7</v>
      </c>
      <c r="AR42">
        <v>2.9</v>
      </c>
      <c r="AS42">
        <v>5.9</v>
      </c>
      <c r="AT42">
        <v>7.8</v>
      </c>
      <c r="AU42">
        <v>17.600000000000001</v>
      </c>
      <c r="AV42" t="s">
        <v>403</v>
      </c>
      <c r="AW42" t="s">
        <v>403</v>
      </c>
      <c r="AX42" t="s">
        <v>403</v>
      </c>
      <c r="AY42" t="s">
        <v>403</v>
      </c>
      <c r="AZ42">
        <v>180</v>
      </c>
      <c r="BA42">
        <v>42.5</v>
      </c>
      <c r="BB42">
        <v>105</v>
      </c>
      <c r="BC42">
        <v>3.3</v>
      </c>
      <c r="BD42">
        <v>1.1000000000000001</v>
      </c>
      <c r="BE42">
        <v>2.2000000000000002</v>
      </c>
      <c r="BF42">
        <v>4.4000000000000004</v>
      </c>
      <c r="BG42">
        <v>53</v>
      </c>
      <c r="BH42" t="s">
        <v>403</v>
      </c>
      <c r="BI42" t="s">
        <v>403</v>
      </c>
      <c r="BJ42" t="s">
        <v>403</v>
      </c>
      <c r="BK42" t="s">
        <v>403</v>
      </c>
      <c r="BL42">
        <v>130</v>
      </c>
      <c r="BM42">
        <v>71.2</v>
      </c>
      <c r="BN42">
        <v>40</v>
      </c>
      <c r="BO42">
        <v>9.8000000000000007</v>
      </c>
      <c r="BP42">
        <v>1.5</v>
      </c>
      <c r="BQ42">
        <v>2.2999999999999998</v>
      </c>
      <c r="BR42">
        <v>3.8</v>
      </c>
      <c r="BS42">
        <v>17.399999999999999</v>
      </c>
      <c r="BT42" t="s">
        <v>403</v>
      </c>
      <c r="BU42" t="s">
        <v>403</v>
      </c>
      <c r="BV42" t="s">
        <v>403</v>
      </c>
      <c r="BW42" t="s">
        <v>403</v>
      </c>
      <c r="BX42">
        <v>60</v>
      </c>
      <c r="BY42">
        <v>62.3</v>
      </c>
      <c r="BZ42">
        <v>25</v>
      </c>
      <c r="CA42">
        <v>23</v>
      </c>
      <c r="CB42">
        <v>0</v>
      </c>
      <c r="CC42">
        <v>4.9000000000000004</v>
      </c>
      <c r="CD42">
        <v>6.6</v>
      </c>
      <c r="CE42">
        <v>14.8</v>
      </c>
      <c r="CF42" t="s">
        <v>403</v>
      </c>
      <c r="CG42" t="s">
        <v>403</v>
      </c>
      <c r="CH42" t="s">
        <v>403</v>
      </c>
      <c r="CI42" t="s">
        <v>403</v>
      </c>
      <c r="CJ42">
        <v>195</v>
      </c>
      <c r="CK42">
        <v>48.7</v>
      </c>
      <c r="CL42">
        <v>100</v>
      </c>
      <c r="CM42">
        <v>5.6</v>
      </c>
      <c r="CN42">
        <v>1</v>
      </c>
      <c r="CO42">
        <v>0.5</v>
      </c>
      <c r="CP42">
        <v>2.6</v>
      </c>
      <c r="CQ42">
        <v>44.6</v>
      </c>
      <c r="CR42" t="s">
        <v>403</v>
      </c>
      <c r="CS42" t="s">
        <v>403</v>
      </c>
      <c r="CT42" t="s">
        <v>403</v>
      </c>
      <c r="CU42" t="s">
        <v>403</v>
      </c>
      <c r="CV42">
        <v>100</v>
      </c>
      <c r="CW42">
        <v>65.7</v>
      </c>
      <c r="CX42">
        <v>35</v>
      </c>
      <c r="CY42">
        <v>13.7</v>
      </c>
      <c r="CZ42">
        <v>2.9</v>
      </c>
      <c r="DA42">
        <v>4.9000000000000004</v>
      </c>
      <c r="DB42">
        <v>5.9</v>
      </c>
      <c r="DC42">
        <v>17.600000000000001</v>
      </c>
      <c r="DD42" t="s">
        <v>403</v>
      </c>
      <c r="DE42" t="s">
        <v>403</v>
      </c>
      <c r="DF42" t="s">
        <v>403</v>
      </c>
      <c r="DG42" t="s">
        <v>403</v>
      </c>
      <c r="DH42">
        <v>50</v>
      </c>
      <c r="DI42">
        <v>58.8</v>
      </c>
      <c r="DJ42">
        <v>20</v>
      </c>
      <c r="DK42">
        <v>15.7</v>
      </c>
      <c r="DL42">
        <v>2</v>
      </c>
      <c r="DM42">
        <v>3.9</v>
      </c>
      <c r="DN42">
        <v>5.9</v>
      </c>
      <c r="DO42">
        <v>23.5</v>
      </c>
      <c r="DP42" t="s">
        <v>403</v>
      </c>
      <c r="DQ42" t="s">
        <v>403</v>
      </c>
      <c r="DR42" t="s">
        <v>403</v>
      </c>
      <c r="DS42" t="s">
        <v>403</v>
      </c>
    </row>
    <row r="43" spans="6:123" x14ac:dyDescent="0.45">
      <c r="F43" t="s">
        <v>4384</v>
      </c>
      <c r="G43" t="s">
        <v>4385</v>
      </c>
      <c r="H43" t="s">
        <v>4386</v>
      </c>
      <c r="I43" t="s">
        <v>4387</v>
      </c>
      <c r="J43" t="s">
        <v>4388</v>
      </c>
      <c r="K43" t="s">
        <v>4389</v>
      </c>
      <c r="L43" t="s">
        <v>4390</v>
      </c>
      <c r="M43" t="s">
        <v>4391</v>
      </c>
      <c r="N43" t="s">
        <v>4392</v>
      </c>
      <c r="O43" t="s">
        <v>4393</v>
      </c>
      <c r="P43">
        <v>790</v>
      </c>
      <c r="Q43">
        <v>60.3</v>
      </c>
      <c r="R43">
        <v>315</v>
      </c>
      <c r="S43">
        <v>11.9</v>
      </c>
      <c r="T43">
        <v>4.3</v>
      </c>
      <c r="U43">
        <v>8.8000000000000007</v>
      </c>
      <c r="V43">
        <v>11</v>
      </c>
      <c r="W43">
        <v>23.5</v>
      </c>
      <c r="X43">
        <v>65</v>
      </c>
      <c r="Y43">
        <v>21900</v>
      </c>
      <c r="Z43">
        <v>30800</v>
      </c>
      <c r="AA43">
        <v>39600</v>
      </c>
      <c r="AB43">
        <v>595</v>
      </c>
      <c r="AC43">
        <v>67.7</v>
      </c>
      <c r="AD43">
        <v>195</v>
      </c>
      <c r="AE43">
        <v>15.1</v>
      </c>
      <c r="AF43">
        <v>1.5</v>
      </c>
      <c r="AG43">
        <v>9.9</v>
      </c>
      <c r="AH43">
        <v>11.2</v>
      </c>
      <c r="AI43">
        <v>15.7</v>
      </c>
      <c r="AJ43">
        <v>55</v>
      </c>
      <c r="AK43">
        <v>30900</v>
      </c>
      <c r="AL43">
        <v>41000</v>
      </c>
      <c r="AM43">
        <v>53400</v>
      </c>
      <c r="AN43">
        <v>430</v>
      </c>
      <c r="AO43">
        <v>65.400000000000006</v>
      </c>
      <c r="AP43">
        <v>150</v>
      </c>
      <c r="AQ43">
        <v>18.2</v>
      </c>
      <c r="AR43">
        <v>1.2</v>
      </c>
      <c r="AS43">
        <v>11.2</v>
      </c>
      <c r="AT43">
        <v>12.9</v>
      </c>
      <c r="AU43">
        <v>15.2</v>
      </c>
      <c r="AV43">
        <v>45</v>
      </c>
      <c r="AW43">
        <v>29600</v>
      </c>
      <c r="AX43">
        <v>37100</v>
      </c>
      <c r="AY43">
        <v>52100</v>
      </c>
      <c r="AZ43">
        <v>695</v>
      </c>
      <c r="BA43">
        <v>60.7</v>
      </c>
      <c r="BB43">
        <v>275</v>
      </c>
      <c r="BC43">
        <v>10.9</v>
      </c>
      <c r="BD43">
        <v>2.6</v>
      </c>
      <c r="BE43">
        <v>8.6</v>
      </c>
      <c r="BF43">
        <v>11.4</v>
      </c>
      <c r="BG43">
        <v>25.8</v>
      </c>
      <c r="BH43">
        <v>50</v>
      </c>
      <c r="BI43">
        <v>24400</v>
      </c>
      <c r="BJ43">
        <v>35000</v>
      </c>
      <c r="BK43">
        <v>39200</v>
      </c>
      <c r="BL43">
        <v>425</v>
      </c>
      <c r="BM43">
        <v>67.8</v>
      </c>
      <c r="BN43">
        <v>135</v>
      </c>
      <c r="BO43">
        <v>15.8</v>
      </c>
      <c r="BP43">
        <v>1.9</v>
      </c>
      <c r="BQ43">
        <v>11.1</v>
      </c>
      <c r="BR43">
        <v>12.2</v>
      </c>
      <c r="BS43">
        <v>14.6</v>
      </c>
      <c r="BT43">
        <v>45</v>
      </c>
      <c r="BU43">
        <v>22600</v>
      </c>
      <c r="BV43">
        <v>36600</v>
      </c>
      <c r="BW43">
        <v>54800</v>
      </c>
      <c r="BX43">
        <v>320</v>
      </c>
      <c r="BY43">
        <v>63.4</v>
      </c>
      <c r="BZ43">
        <v>120</v>
      </c>
      <c r="CA43">
        <v>17.7</v>
      </c>
      <c r="CB43">
        <v>2.2000000000000002</v>
      </c>
      <c r="CC43">
        <v>11.8</v>
      </c>
      <c r="CD43">
        <v>12.7</v>
      </c>
      <c r="CE43">
        <v>16.8</v>
      </c>
      <c r="CF43">
        <v>35</v>
      </c>
      <c r="CG43">
        <v>28500</v>
      </c>
      <c r="CH43">
        <v>49200</v>
      </c>
      <c r="CI43">
        <v>70500</v>
      </c>
      <c r="CJ43">
        <v>595</v>
      </c>
      <c r="CK43">
        <v>59.5</v>
      </c>
      <c r="CL43">
        <v>240</v>
      </c>
      <c r="CM43">
        <v>12.7</v>
      </c>
      <c r="CN43">
        <v>2.8</v>
      </c>
      <c r="CO43">
        <v>7.7</v>
      </c>
      <c r="CP43">
        <v>10.4</v>
      </c>
      <c r="CQ43">
        <v>25</v>
      </c>
      <c r="CR43">
        <v>40</v>
      </c>
      <c r="CS43">
        <v>23900</v>
      </c>
      <c r="CT43">
        <v>34500</v>
      </c>
      <c r="CU43">
        <v>39600</v>
      </c>
      <c r="CV43">
        <v>430</v>
      </c>
      <c r="CW43">
        <v>65</v>
      </c>
      <c r="CX43">
        <v>150</v>
      </c>
      <c r="CY43">
        <v>16.600000000000001</v>
      </c>
      <c r="CZ43">
        <v>3.3</v>
      </c>
      <c r="DA43">
        <v>8.1999999999999993</v>
      </c>
      <c r="DB43">
        <v>11.7</v>
      </c>
      <c r="DC43">
        <v>15.2</v>
      </c>
      <c r="DD43">
        <v>35</v>
      </c>
      <c r="DE43">
        <v>25500</v>
      </c>
      <c r="DF43">
        <v>29300</v>
      </c>
      <c r="DG43">
        <v>43000</v>
      </c>
      <c r="DH43">
        <v>295</v>
      </c>
      <c r="DI43">
        <v>61.8</v>
      </c>
      <c r="DJ43">
        <v>115</v>
      </c>
      <c r="DK43">
        <v>18.899999999999999</v>
      </c>
      <c r="DL43">
        <v>2.4</v>
      </c>
      <c r="DM43">
        <v>12.8</v>
      </c>
      <c r="DN43">
        <v>14.2</v>
      </c>
      <c r="DO43">
        <v>16.899999999999999</v>
      </c>
      <c r="DP43">
        <v>35</v>
      </c>
      <c r="DQ43">
        <v>26700</v>
      </c>
      <c r="DR43">
        <v>41300</v>
      </c>
      <c r="DS43">
        <v>49800</v>
      </c>
    </row>
    <row r="44" spans="6:123" x14ac:dyDescent="0.45">
      <c r="F44" t="s">
        <v>4394</v>
      </c>
      <c r="G44" t="s">
        <v>4395</v>
      </c>
      <c r="H44" t="s">
        <v>4396</v>
      </c>
      <c r="I44" t="s">
        <v>4397</v>
      </c>
      <c r="J44" t="s">
        <v>4398</v>
      </c>
      <c r="K44" t="s">
        <v>4399</v>
      </c>
      <c r="L44" t="s">
        <v>4400</v>
      </c>
      <c r="M44" t="s">
        <v>4401</v>
      </c>
      <c r="N44" t="s">
        <v>4402</v>
      </c>
      <c r="O44" t="s">
        <v>4403</v>
      </c>
      <c r="P44">
        <v>1025</v>
      </c>
      <c r="Q44">
        <v>41.6</v>
      </c>
      <c r="R44">
        <v>600</v>
      </c>
      <c r="S44">
        <v>9.4</v>
      </c>
      <c r="T44">
        <v>3.1</v>
      </c>
      <c r="U44">
        <v>10.8</v>
      </c>
      <c r="V44">
        <v>18.3</v>
      </c>
      <c r="W44">
        <v>45.9</v>
      </c>
      <c r="X44">
        <v>110</v>
      </c>
      <c r="Y44">
        <v>12200</v>
      </c>
      <c r="Z44">
        <v>20000</v>
      </c>
      <c r="AA44">
        <v>26300</v>
      </c>
      <c r="AB44">
        <v>1115</v>
      </c>
      <c r="AC44">
        <v>56</v>
      </c>
      <c r="AD44">
        <v>490</v>
      </c>
      <c r="AE44">
        <v>14.7</v>
      </c>
      <c r="AF44">
        <v>3.3</v>
      </c>
      <c r="AG44">
        <v>15</v>
      </c>
      <c r="AH44">
        <v>19.7</v>
      </c>
      <c r="AI44">
        <v>26.1</v>
      </c>
      <c r="AJ44">
        <v>160</v>
      </c>
      <c r="AK44">
        <v>18400</v>
      </c>
      <c r="AL44">
        <v>26300</v>
      </c>
      <c r="AM44">
        <v>37900</v>
      </c>
      <c r="AN44">
        <v>1055</v>
      </c>
      <c r="AO44">
        <v>67.5</v>
      </c>
      <c r="AP44">
        <v>340</v>
      </c>
      <c r="AQ44">
        <v>12.4</v>
      </c>
      <c r="AR44">
        <v>2</v>
      </c>
      <c r="AS44">
        <v>13.3</v>
      </c>
      <c r="AT44">
        <v>16.399999999999999</v>
      </c>
      <c r="AU44">
        <v>18</v>
      </c>
      <c r="AV44">
        <v>140</v>
      </c>
      <c r="AW44">
        <v>18600</v>
      </c>
      <c r="AX44">
        <v>27000</v>
      </c>
      <c r="AY44">
        <v>33800</v>
      </c>
      <c r="AZ44">
        <v>1205</v>
      </c>
      <c r="BA44">
        <v>39.1</v>
      </c>
      <c r="BB44">
        <v>735</v>
      </c>
      <c r="BC44">
        <v>7.8</v>
      </c>
      <c r="BD44">
        <v>2.7</v>
      </c>
      <c r="BE44">
        <v>11.1</v>
      </c>
      <c r="BF44">
        <v>17.399999999999999</v>
      </c>
      <c r="BG44">
        <v>50.4</v>
      </c>
      <c r="BH44">
        <v>125</v>
      </c>
      <c r="BI44">
        <v>14300</v>
      </c>
      <c r="BJ44">
        <v>20600</v>
      </c>
      <c r="BK44">
        <v>26700</v>
      </c>
      <c r="BL44">
        <v>1100</v>
      </c>
      <c r="BM44">
        <v>61</v>
      </c>
      <c r="BN44">
        <v>430</v>
      </c>
      <c r="BO44">
        <v>12.2</v>
      </c>
      <c r="BP44">
        <v>2.5</v>
      </c>
      <c r="BQ44">
        <v>13</v>
      </c>
      <c r="BR44">
        <v>17.399999999999999</v>
      </c>
      <c r="BS44">
        <v>24.3</v>
      </c>
      <c r="BT44">
        <v>135</v>
      </c>
      <c r="BU44">
        <v>17100</v>
      </c>
      <c r="BV44">
        <v>24000</v>
      </c>
      <c r="BW44">
        <v>29300</v>
      </c>
      <c r="BX44">
        <v>1030</v>
      </c>
      <c r="BY44">
        <v>65.900000000000006</v>
      </c>
      <c r="BZ44">
        <v>350</v>
      </c>
      <c r="CA44">
        <v>13.6</v>
      </c>
      <c r="CB44">
        <v>2.8</v>
      </c>
      <c r="CC44">
        <v>12</v>
      </c>
      <c r="CD44">
        <v>14.9</v>
      </c>
      <c r="CE44">
        <v>17.7</v>
      </c>
      <c r="CF44">
        <v>120</v>
      </c>
      <c r="CG44">
        <v>20600</v>
      </c>
      <c r="CH44">
        <v>29500</v>
      </c>
      <c r="CI44">
        <v>43900</v>
      </c>
      <c r="CJ44">
        <v>1115</v>
      </c>
      <c r="CK44">
        <v>40</v>
      </c>
      <c r="CL44">
        <v>670</v>
      </c>
      <c r="CM44">
        <v>8.8000000000000007</v>
      </c>
      <c r="CN44">
        <v>3.1</v>
      </c>
      <c r="CO44">
        <v>9</v>
      </c>
      <c r="CP44">
        <v>16.399999999999999</v>
      </c>
      <c r="CQ44">
        <v>48.1</v>
      </c>
      <c r="CR44">
        <v>100</v>
      </c>
      <c r="CS44">
        <v>11500</v>
      </c>
      <c r="CT44">
        <v>19100</v>
      </c>
      <c r="CU44">
        <v>27200</v>
      </c>
      <c r="CV44">
        <v>1055</v>
      </c>
      <c r="CW44">
        <v>65.8</v>
      </c>
      <c r="CX44">
        <v>360</v>
      </c>
      <c r="CY44">
        <v>10.9</v>
      </c>
      <c r="CZ44">
        <v>2.9</v>
      </c>
      <c r="DA44">
        <v>11.1</v>
      </c>
      <c r="DB44">
        <v>14.8</v>
      </c>
      <c r="DC44">
        <v>20.3</v>
      </c>
      <c r="DD44">
        <v>110</v>
      </c>
      <c r="DE44">
        <v>16500</v>
      </c>
      <c r="DF44">
        <v>23300</v>
      </c>
      <c r="DG44">
        <v>27700</v>
      </c>
      <c r="DH44">
        <v>880</v>
      </c>
      <c r="DI44">
        <v>64.8</v>
      </c>
      <c r="DJ44">
        <v>310</v>
      </c>
      <c r="DK44">
        <v>14.6</v>
      </c>
      <c r="DL44">
        <v>2.8</v>
      </c>
      <c r="DM44">
        <v>10.8</v>
      </c>
      <c r="DN44">
        <v>14.2</v>
      </c>
      <c r="DO44">
        <v>17.7</v>
      </c>
      <c r="DP44">
        <v>90</v>
      </c>
      <c r="DQ44">
        <v>18400</v>
      </c>
      <c r="DR44">
        <v>30100</v>
      </c>
      <c r="DS44">
        <v>41700</v>
      </c>
    </row>
    <row r="45" spans="6:123" x14ac:dyDescent="0.45">
      <c r="F45" t="s">
        <v>4404</v>
      </c>
      <c r="G45" t="s">
        <v>4405</v>
      </c>
      <c r="H45" t="s">
        <v>4406</v>
      </c>
      <c r="I45" t="s">
        <v>4407</v>
      </c>
      <c r="J45" t="s">
        <v>4408</v>
      </c>
      <c r="K45" t="s">
        <v>4409</v>
      </c>
      <c r="L45" t="s">
        <v>4410</v>
      </c>
      <c r="M45" t="s">
        <v>4411</v>
      </c>
      <c r="N45" t="s">
        <v>4412</v>
      </c>
      <c r="O45" t="s">
        <v>4413</v>
      </c>
      <c r="P45">
        <v>440</v>
      </c>
      <c r="Q45">
        <v>14.3</v>
      </c>
      <c r="R45">
        <v>375</v>
      </c>
      <c r="S45">
        <v>21.6</v>
      </c>
      <c r="T45">
        <v>8.1999999999999993</v>
      </c>
      <c r="U45">
        <v>39.1</v>
      </c>
      <c r="V45">
        <v>47.5</v>
      </c>
      <c r="W45">
        <v>55.9</v>
      </c>
      <c r="X45">
        <v>165</v>
      </c>
      <c r="Y45">
        <v>16600</v>
      </c>
      <c r="Z45">
        <v>22700</v>
      </c>
      <c r="AA45">
        <v>30300</v>
      </c>
      <c r="AB45">
        <v>420</v>
      </c>
      <c r="AC45">
        <v>24.6</v>
      </c>
      <c r="AD45">
        <v>315</v>
      </c>
      <c r="AE45">
        <v>23.4</v>
      </c>
      <c r="AF45">
        <v>6.2</v>
      </c>
      <c r="AG45">
        <v>36.799999999999997</v>
      </c>
      <c r="AH45">
        <v>42.8</v>
      </c>
      <c r="AI45">
        <v>45.7</v>
      </c>
      <c r="AJ45">
        <v>140</v>
      </c>
      <c r="AK45">
        <v>22100</v>
      </c>
      <c r="AL45">
        <v>30300</v>
      </c>
      <c r="AM45">
        <v>41400</v>
      </c>
      <c r="AN45">
        <v>230</v>
      </c>
      <c r="AO45">
        <v>28</v>
      </c>
      <c r="AP45">
        <v>165</v>
      </c>
      <c r="AQ45">
        <v>31</v>
      </c>
      <c r="AR45">
        <v>2.2000000000000002</v>
      </c>
      <c r="AS45">
        <v>34.9</v>
      </c>
      <c r="AT45">
        <v>37.9</v>
      </c>
      <c r="AU45">
        <v>38.799999999999997</v>
      </c>
      <c r="AV45">
        <v>75</v>
      </c>
      <c r="AW45">
        <v>25100</v>
      </c>
      <c r="AX45">
        <v>33500</v>
      </c>
      <c r="AY45">
        <v>48000</v>
      </c>
      <c r="AZ45">
        <v>550</v>
      </c>
      <c r="BA45">
        <v>18.399999999999999</v>
      </c>
      <c r="BB45">
        <v>450</v>
      </c>
      <c r="BC45">
        <v>18.600000000000001</v>
      </c>
      <c r="BD45">
        <v>9.8000000000000007</v>
      </c>
      <c r="BE45">
        <v>35</v>
      </c>
      <c r="BF45">
        <v>44.1</v>
      </c>
      <c r="BG45">
        <v>53.2</v>
      </c>
      <c r="BH45">
        <v>175</v>
      </c>
      <c r="BI45">
        <v>14300</v>
      </c>
      <c r="BJ45">
        <v>20600</v>
      </c>
      <c r="BK45">
        <v>26800</v>
      </c>
      <c r="BL45">
        <v>385</v>
      </c>
      <c r="BM45">
        <v>26.5</v>
      </c>
      <c r="BN45">
        <v>285</v>
      </c>
      <c r="BO45">
        <v>26.5</v>
      </c>
      <c r="BP45">
        <v>3.1</v>
      </c>
      <c r="BQ45">
        <v>33.5</v>
      </c>
      <c r="BR45">
        <v>39.200000000000003</v>
      </c>
      <c r="BS45">
        <v>43.9</v>
      </c>
      <c r="BT45">
        <v>120</v>
      </c>
      <c r="BU45">
        <v>20200</v>
      </c>
      <c r="BV45">
        <v>28500</v>
      </c>
      <c r="BW45">
        <v>40200</v>
      </c>
      <c r="BX45">
        <v>125</v>
      </c>
      <c r="BY45">
        <v>29.3</v>
      </c>
      <c r="BZ45">
        <v>85</v>
      </c>
      <c r="CA45">
        <v>23.6</v>
      </c>
      <c r="CB45">
        <v>0.8</v>
      </c>
      <c r="CC45">
        <v>43.9</v>
      </c>
      <c r="CD45">
        <v>46.3</v>
      </c>
      <c r="CE45">
        <v>46.3</v>
      </c>
      <c r="CF45">
        <v>50</v>
      </c>
      <c r="CG45">
        <v>21400</v>
      </c>
      <c r="CH45">
        <v>35000</v>
      </c>
      <c r="CI45">
        <v>51200</v>
      </c>
      <c r="CJ45">
        <v>420</v>
      </c>
      <c r="CK45">
        <v>20.8</v>
      </c>
      <c r="CL45">
        <v>330</v>
      </c>
      <c r="CM45">
        <v>18.899999999999999</v>
      </c>
      <c r="CN45">
        <v>5.7</v>
      </c>
      <c r="CO45">
        <v>33</v>
      </c>
      <c r="CP45">
        <v>41.1</v>
      </c>
      <c r="CQ45">
        <v>54.5</v>
      </c>
      <c r="CR45">
        <v>125</v>
      </c>
      <c r="CS45">
        <v>13200</v>
      </c>
      <c r="CT45">
        <v>20000</v>
      </c>
      <c r="CU45">
        <v>27200</v>
      </c>
      <c r="CV45">
        <v>230</v>
      </c>
      <c r="CW45">
        <v>27.2</v>
      </c>
      <c r="CX45">
        <v>170</v>
      </c>
      <c r="CY45">
        <v>26.7</v>
      </c>
      <c r="CZ45">
        <v>3.4</v>
      </c>
      <c r="DA45">
        <v>35.799999999999997</v>
      </c>
      <c r="DB45">
        <v>40.1</v>
      </c>
      <c r="DC45">
        <v>42.7</v>
      </c>
      <c r="DD45">
        <v>80</v>
      </c>
      <c r="DE45">
        <v>18900</v>
      </c>
      <c r="DF45">
        <v>27000</v>
      </c>
      <c r="DG45">
        <v>36800</v>
      </c>
      <c r="DH45">
        <v>50</v>
      </c>
      <c r="DI45">
        <v>43.1</v>
      </c>
      <c r="DJ45">
        <v>30</v>
      </c>
      <c r="DK45">
        <v>23.5</v>
      </c>
      <c r="DL45">
        <v>5.9</v>
      </c>
      <c r="DM45">
        <v>25.5</v>
      </c>
      <c r="DN45">
        <v>25.5</v>
      </c>
      <c r="DO45">
        <v>27.5</v>
      </c>
      <c r="DP45">
        <v>15</v>
      </c>
      <c r="DQ45">
        <v>31700</v>
      </c>
      <c r="DR45">
        <v>36500</v>
      </c>
      <c r="DS45">
        <v>50400</v>
      </c>
    </row>
    <row r="46" spans="6:123" x14ac:dyDescent="0.45">
      <c r="F46" t="s">
        <v>4414</v>
      </c>
      <c r="G46" t="s">
        <v>4415</v>
      </c>
      <c r="H46" t="s">
        <v>4416</v>
      </c>
      <c r="I46" t="s">
        <v>4417</v>
      </c>
      <c r="J46" t="s">
        <v>4418</v>
      </c>
      <c r="K46" t="s">
        <v>4419</v>
      </c>
      <c r="L46" t="s">
        <v>4420</v>
      </c>
      <c r="M46" t="s">
        <v>4421</v>
      </c>
      <c r="N46" t="s">
        <v>4422</v>
      </c>
      <c r="O46" t="s">
        <v>4423</v>
      </c>
      <c r="P46">
        <v>325</v>
      </c>
      <c r="Q46">
        <v>53.8</v>
      </c>
      <c r="R46">
        <v>150</v>
      </c>
      <c r="S46">
        <v>16.600000000000001</v>
      </c>
      <c r="T46">
        <v>5.8</v>
      </c>
      <c r="U46">
        <v>16.600000000000001</v>
      </c>
      <c r="V46">
        <v>18.8</v>
      </c>
      <c r="W46">
        <v>23.7</v>
      </c>
      <c r="X46">
        <v>50</v>
      </c>
      <c r="Y46">
        <v>25200</v>
      </c>
      <c r="Z46">
        <v>35200</v>
      </c>
      <c r="AA46">
        <v>42600</v>
      </c>
      <c r="AB46">
        <v>315</v>
      </c>
      <c r="AC46">
        <v>55.9</v>
      </c>
      <c r="AD46">
        <v>140</v>
      </c>
      <c r="AE46">
        <v>23.8</v>
      </c>
      <c r="AF46">
        <v>2.9</v>
      </c>
      <c r="AG46">
        <v>12.1</v>
      </c>
      <c r="AH46">
        <v>15.2</v>
      </c>
      <c r="AI46">
        <v>17.5</v>
      </c>
      <c r="AJ46">
        <v>35</v>
      </c>
      <c r="AK46">
        <v>22300</v>
      </c>
      <c r="AL46">
        <v>31900</v>
      </c>
      <c r="AM46">
        <v>45700</v>
      </c>
      <c r="AN46">
        <v>225</v>
      </c>
      <c r="AO46">
        <v>50.7</v>
      </c>
      <c r="AP46">
        <v>110</v>
      </c>
      <c r="AQ46">
        <v>30.8</v>
      </c>
      <c r="AR46">
        <v>2.6</v>
      </c>
      <c r="AS46">
        <v>12.8</v>
      </c>
      <c r="AT46">
        <v>15.4</v>
      </c>
      <c r="AU46">
        <v>15.9</v>
      </c>
      <c r="AV46">
        <v>25</v>
      </c>
      <c r="AW46">
        <v>28900</v>
      </c>
      <c r="AX46">
        <v>42700</v>
      </c>
      <c r="AY46">
        <v>53600</v>
      </c>
      <c r="AZ46">
        <v>315</v>
      </c>
      <c r="BA46">
        <v>53.8</v>
      </c>
      <c r="BB46">
        <v>145</v>
      </c>
      <c r="BC46">
        <v>13.4</v>
      </c>
      <c r="BD46">
        <v>7.3</v>
      </c>
      <c r="BE46">
        <v>16.600000000000001</v>
      </c>
      <c r="BF46">
        <v>19.7</v>
      </c>
      <c r="BG46">
        <v>25.5</v>
      </c>
      <c r="BH46">
        <v>50</v>
      </c>
      <c r="BI46">
        <v>19300</v>
      </c>
      <c r="BJ46">
        <v>33000</v>
      </c>
      <c r="BK46">
        <v>39100</v>
      </c>
      <c r="BL46">
        <v>230</v>
      </c>
      <c r="BM46">
        <v>57.9</v>
      </c>
      <c r="BN46">
        <v>95</v>
      </c>
      <c r="BO46">
        <v>24.1</v>
      </c>
      <c r="BP46">
        <v>2.6</v>
      </c>
      <c r="BQ46">
        <v>11.8</v>
      </c>
      <c r="BR46">
        <v>14.5</v>
      </c>
      <c r="BS46">
        <v>15.4</v>
      </c>
      <c r="BT46">
        <v>25</v>
      </c>
      <c r="BU46">
        <v>19300</v>
      </c>
      <c r="BV46">
        <v>34700</v>
      </c>
      <c r="BW46">
        <v>43600</v>
      </c>
      <c r="BX46">
        <v>205</v>
      </c>
      <c r="BY46">
        <v>51.2</v>
      </c>
      <c r="BZ46">
        <v>100</v>
      </c>
      <c r="CA46">
        <v>26.8</v>
      </c>
      <c r="CB46">
        <v>2</v>
      </c>
      <c r="CC46">
        <v>15.6</v>
      </c>
      <c r="CD46">
        <v>18</v>
      </c>
      <c r="CE46">
        <v>20</v>
      </c>
      <c r="CF46">
        <v>30</v>
      </c>
      <c r="CG46">
        <v>18400</v>
      </c>
      <c r="CH46">
        <v>36500</v>
      </c>
      <c r="CI46">
        <v>47700</v>
      </c>
      <c r="CJ46">
        <v>315</v>
      </c>
      <c r="CK46">
        <v>54</v>
      </c>
      <c r="CL46">
        <v>145</v>
      </c>
      <c r="CM46">
        <v>18.7</v>
      </c>
      <c r="CN46">
        <v>5.7</v>
      </c>
      <c r="CO46">
        <v>11.7</v>
      </c>
      <c r="CP46">
        <v>15.2</v>
      </c>
      <c r="CQ46">
        <v>21.6</v>
      </c>
      <c r="CR46">
        <v>35</v>
      </c>
      <c r="CS46">
        <v>20300</v>
      </c>
      <c r="CT46">
        <v>30900</v>
      </c>
      <c r="CU46">
        <v>36400</v>
      </c>
      <c r="CV46">
        <v>225</v>
      </c>
      <c r="CW46">
        <v>49.8</v>
      </c>
      <c r="CX46">
        <v>115</v>
      </c>
      <c r="CY46">
        <v>26.4</v>
      </c>
      <c r="CZ46">
        <v>3.5</v>
      </c>
      <c r="DA46">
        <v>14.5</v>
      </c>
      <c r="DB46">
        <v>18.100000000000001</v>
      </c>
      <c r="DC46">
        <v>20.3</v>
      </c>
      <c r="DD46">
        <v>30</v>
      </c>
      <c r="DE46">
        <v>22800</v>
      </c>
      <c r="DF46">
        <v>31600</v>
      </c>
      <c r="DG46">
        <v>44100</v>
      </c>
      <c r="DH46">
        <v>170</v>
      </c>
      <c r="DI46">
        <v>56.4</v>
      </c>
      <c r="DJ46">
        <v>75</v>
      </c>
      <c r="DK46">
        <v>24.4</v>
      </c>
      <c r="DL46">
        <v>4.0999999999999996</v>
      </c>
      <c r="DM46">
        <v>11.6</v>
      </c>
      <c r="DN46">
        <v>14</v>
      </c>
      <c r="DO46">
        <v>15.1</v>
      </c>
      <c r="DP46">
        <v>15</v>
      </c>
      <c r="DQ46">
        <v>22100</v>
      </c>
      <c r="DR46">
        <v>34600</v>
      </c>
      <c r="DS46">
        <v>50100</v>
      </c>
    </row>
    <row r="47" spans="6:123" x14ac:dyDescent="0.45">
      <c r="F47" t="s">
        <v>4424</v>
      </c>
      <c r="G47" t="s">
        <v>4425</v>
      </c>
      <c r="H47" t="s">
        <v>4426</v>
      </c>
      <c r="I47" t="s">
        <v>4427</v>
      </c>
      <c r="J47" t="s">
        <v>4428</v>
      </c>
      <c r="K47" t="s">
        <v>4429</v>
      </c>
      <c r="L47" t="s">
        <v>4430</v>
      </c>
      <c r="M47" t="s">
        <v>4431</v>
      </c>
      <c r="N47" t="s">
        <v>4432</v>
      </c>
      <c r="O47" t="s">
        <v>4433</v>
      </c>
      <c r="P47">
        <v>6215</v>
      </c>
      <c r="Q47">
        <v>35.200000000000003</v>
      </c>
      <c r="R47">
        <v>4025</v>
      </c>
      <c r="S47">
        <v>3.5</v>
      </c>
      <c r="T47">
        <v>0.4</v>
      </c>
      <c r="U47">
        <v>1.2</v>
      </c>
      <c r="V47">
        <v>3.7</v>
      </c>
      <c r="W47">
        <v>60.9</v>
      </c>
      <c r="X47">
        <v>70</v>
      </c>
      <c r="Y47">
        <v>15700</v>
      </c>
      <c r="Z47">
        <v>26200</v>
      </c>
      <c r="AA47">
        <v>32000</v>
      </c>
      <c r="AB47">
        <v>5555</v>
      </c>
      <c r="AC47">
        <v>77</v>
      </c>
      <c r="AD47">
        <v>1280</v>
      </c>
      <c r="AE47">
        <v>13.5</v>
      </c>
      <c r="AF47">
        <v>0.8</v>
      </c>
      <c r="AG47">
        <v>2.8</v>
      </c>
      <c r="AH47">
        <v>4.7</v>
      </c>
      <c r="AI47">
        <v>8.6999999999999993</v>
      </c>
      <c r="AJ47">
        <v>145</v>
      </c>
      <c r="AK47">
        <v>20300</v>
      </c>
      <c r="AL47">
        <v>27900</v>
      </c>
      <c r="AM47">
        <v>36700</v>
      </c>
      <c r="AN47">
        <v>4465</v>
      </c>
      <c r="AO47">
        <v>72</v>
      </c>
      <c r="AP47">
        <v>1250</v>
      </c>
      <c r="AQ47">
        <v>18.899999999999999</v>
      </c>
      <c r="AR47">
        <v>0.7</v>
      </c>
      <c r="AS47">
        <v>4.4000000000000004</v>
      </c>
      <c r="AT47">
        <v>5.5</v>
      </c>
      <c r="AU47">
        <v>8.4</v>
      </c>
      <c r="AV47">
        <v>170</v>
      </c>
      <c r="AW47">
        <v>15900</v>
      </c>
      <c r="AX47">
        <v>28200</v>
      </c>
      <c r="AY47">
        <v>39900</v>
      </c>
      <c r="AZ47">
        <v>5930</v>
      </c>
      <c r="BA47">
        <v>34.200000000000003</v>
      </c>
      <c r="BB47">
        <v>3900</v>
      </c>
      <c r="BC47">
        <v>3.9</v>
      </c>
      <c r="BD47">
        <v>0.6</v>
      </c>
      <c r="BE47">
        <v>1.5</v>
      </c>
      <c r="BF47">
        <v>4</v>
      </c>
      <c r="BG47">
        <v>61.3</v>
      </c>
      <c r="BH47">
        <v>75</v>
      </c>
      <c r="BI47">
        <v>12200</v>
      </c>
      <c r="BJ47">
        <v>26100</v>
      </c>
      <c r="BK47">
        <v>33400</v>
      </c>
      <c r="BL47">
        <v>5295</v>
      </c>
      <c r="BM47">
        <v>76.099999999999994</v>
      </c>
      <c r="BN47">
        <v>1265</v>
      </c>
      <c r="BO47">
        <v>13.7</v>
      </c>
      <c r="BP47">
        <v>1.1000000000000001</v>
      </c>
      <c r="BQ47">
        <v>3.1</v>
      </c>
      <c r="BR47">
        <v>4.7</v>
      </c>
      <c r="BS47">
        <v>9.1</v>
      </c>
      <c r="BT47">
        <v>140</v>
      </c>
      <c r="BU47">
        <v>14400</v>
      </c>
      <c r="BV47">
        <v>23500</v>
      </c>
      <c r="BW47">
        <v>34400</v>
      </c>
      <c r="BX47">
        <v>3255</v>
      </c>
      <c r="BY47">
        <v>67.5</v>
      </c>
      <c r="BZ47">
        <v>1055</v>
      </c>
      <c r="CA47">
        <v>22.5</v>
      </c>
      <c r="CB47">
        <v>0.9</v>
      </c>
      <c r="CC47">
        <v>5.5</v>
      </c>
      <c r="CD47">
        <v>6.9</v>
      </c>
      <c r="CE47">
        <v>9</v>
      </c>
      <c r="CF47">
        <v>160</v>
      </c>
      <c r="CG47">
        <v>12400</v>
      </c>
      <c r="CH47">
        <v>27700</v>
      </c>
      <c r="CI47">
        <v>42000</v>
      </c>
      <c r="CJ47">
        <v>5555</v>
      </c>
      <c r="CK47">
        <v>31.9</v>
      </c>
      <c r="CL47">
        <v>3780</v>
      </c>
      <c r="CM47">
        <v>4.3</v>
      </c>
      <c r="CN47">
        <v>0.3</v>
      </c>
      <c r="CO47">
        <v>1.1000000000000001</v>
      </c>
      <c r="CP47">
        <v>4.2</v>
      </c>
      <c r="CQ47">
        <v>63.5</v>
      </c>
      <c r="CR47">
        <v>50</v>
      </c>
      <c r="CS47">
        <v>12000</v>
      </c>
      <c r="CT47">
        <v>22000</v>
      </c>
      <c r="CU47">
        <v>31600</v>
      </c>
      <c r="CV47">
        <v>4465</v>
      </c>
      <c r="CW47">
        <v>70.2</v>
      </c>
      <c r="CX47">
        <v>1330</v>
      </c>
      <c r="CY47">
        <v>17</v>
      </c>
      <c r="CZ47">
        <v>1</v>
      </c>
      <c r="DA47">
        <v>3.8</v>
      </c>
      <c r="DB47">
        <v>5.9</v>
      </c>
      <c r="DC47">
        <v>11.8</v>
      </c>
      <c r="DD47">
        <v>155</v>
      </c>
      <c r="DE47">
        <v>10700</v>
      </c>
      <c r="DF47">
        <v>21500</v>
      </c>
      <c r="DG47">
        <v>32200</v>
      </c>
      <c r="DH47">
        <v>2650</v>
      </c>
      <c r="DI47">
        <v>62.6</v>
      </c>
      <c r="DJ47">
        <v>990</v>
      </c>
      <c r="DK47">
        <v>25.7</v>
      </c>
      <c r="DL47">
        <v>1.1000000000000001</v>
      </c>
      <c r="DM47">
        <v>6.5</v>
      </c>
      <c r="DN47">
        <v>8.1</v>
      </c>
      <c r="DO47">
        <v>10.6</v>
      </c>
      <c r="DP47">
        <v>135</v>
      </c>
      <c r="DQ47">
        <v>15400</v>
      </c>
      <c r="DR47">
        <v>29000</v>
      </c>
      <c r="DS47">
        <v>44000</v>
      </c>
    </row>
    <row r="48" spans="6:123" x14ac:dyDescent="0.45">
      <c r="F48" t="s">
        <v>4434</v>
      </c>
      <c r="G48" t="s">
        <v>4435</v>
      </c>
      <c r="H48" t="s">
        <v>4436</v>
      </c>
      <c r="I48" t="s">
        <v>4437</v>
      </c>
      <c r="J48" t="s">
        <v>4438</v>
      </c>
      <c r="K48" t="s">
        <v>4439</v>
      </c>
      <c r="L48" t="s">
        <v>4440</v>
      </c>
      <c r="M48" t="s">
        <v>4441</v>
      </c>
      <c r="N48" t="s">
        <v>4442</v>
      </c>
      <c r="O48" t="s">
        <v>4443</v>
      </c>
      <c r="P48">
        <v>615</v>
      </c>
      <c r="Q48">
        <v>42.2</v>
      </c>
      <c r="R48">
        <v>355</v>
      </c>
      <c r="S48">
        <v>12.7</v>
      </c>
      <c r="T48">
        <v>4.0999999999999996</v>
      </c>
      <c r="U48">
        <v>14</v>
      </c>
      <c r="V48">
        <v>22.1</v>
      </c>
      <c r="W48">
        <v>41</v>
      </c>
      <c r="X48">
        <v>80</v>
      </c>
      <c r="Y48">
        <v>21100</v>
      </c>
      <c r="Z48">
        <v>29900</v>
      </c>
      <c r="AA48">
        <v>51300</v>
      </c>
      <c r="AB48">
        <v>740</v>
      </c>
      <c r="AC48">
        <v>47.8</v>
      </c>
      <c r="AD48">
        <v>385</v>
      </c>
      <c r="AE48">
        <v>21.3</v>
      </c>
      <c r="AF48">
        <v>3.7</v>
      </c>
      <c r="AG48">
        <v>17.899999999999999</v>
      </c>
      <c r="AH48">
        <v>22.8</v>
      </c>
      <c r="AI48">
        <v>27.2</v>
      </c>
      <c r="AJ48">
        <v>120</v>
      </c>
      <c r="AK48">
        <v>21700</v>
      </c>
      <c r="AL48">
        <v>33400</v>
      </c>
      <c r="AM48">
        <v>44100</v>
      </c>
      <c r="AN48">
        <v>840</v>
      </c>
      <c r="AO48">
        <v>58.2</v>
      </c>
      <c r="AP48">
        <v>350</v>
      </c>
      <c r="AQ48">
        <v>18.2</v>
      </c>
      <c r="AR48">
        <v>1.9</v>
      </c>
      <c r="AS48">
        <v>15.2</v>
      </c>
      <c r="AT48">
        <v>19</v>
      </c>
      <c r="AU48">
        <v>21.7</v>
      </c>
      <c r="AV48">
        <v>115</v>
      </c>
      <c r="AW48">
        <v>25100</v>
      </c>
      <c r="AX48">
        <v>36900</v>
      </c>
      <c r="AY48">
        <v>62400</v>
      </c>
      <c r="AZ48">
        <v>685</v>
      </c>
      <c r="BA48">
        <v>40</v>
      </c>
      <c r="BB48">
        <v>410</v>
      </c>
      <c r="BC48">
        <v>11.8</v>
      </c>
      <c r="BD48">
        <v>4.5</v>
      </c>
      <c r="BE48">
        <v>15.3</v>
      </c>
      <c r="BF48">
        <v>25</v>
      </c>
      <c r="BG48">
        <v>43.6</v>
      </c>
      <c r="BH48">
        <v>95</v>
      </c>
      <c r="BI48">
        <v>16900</v>
      </c>
      <c r="BJ48">
        <v>25400</v>
      </c>
      <c r="BK48">
        <v>36800</v>
      </c>
      <c r="BL48">
        <v>880</v>
      </c>
      <c r="BM48">
        <v>52.8</v>
      </c>
      <c r="BN48">
        <v>415</v>
      </c>
      <c r="BO48">
        <v>16.100000000000001</v>
      </c>
      <c r="BP48">
        <v>3.2</v>
      </c>
      <c r="BQ48">
        <v>17.2</v>
      </c>
      <c r="BR48">
        <v>21.2</v>
      </c>
      <c r="BS48">
        <v>27.9</v>
      </c>
      <c r="BT48">
        <v>140</v>
      </c>
      <c r="BU48">
        <v>21800</v>
      </c>
      <c r="BV48">
        <v>30600</v>
      </c>
      <c r="BW48">
        <v>42300</v>
      </c>
      <c r="BX48">
        <v>860</v>
      </c>
      <c r="BY48">
        <v>59</v>
      </c>
      <c r="BZ48">
        <v>350</v>
      </c>
      <c r="CA48">
        <v>19.7</v>
      </c>
      <c r="CB48">
        <v>2</v>
      </c>
      <c r="CC48">
        <v>13.9</v>
      </c>
      <c r="CD48">
        <v>16.899999999999999</v>
      </c>
      <c r="CE48">
        <v>19.3</v>
      </c>
      <c r="CF48">
        <v>105</v>
      </c>
      <c r="CG48">
        <v>23700</v>
      </c>
      <c r="CH48">
        <v>36600</v>
      </c>
      <c r="CI48">
        <v>55700</v>
      </c>
      <c r="CJ48">
        <v>740</v>
      </c>
      <c r="CK48">
        <v>41.2</v>
      </c>
      <c r="CL48">
        <v>435</v>
      </c>
      <c r="CM48">
        <v>13.4</v>
      </c>
      <c r="CN48">
        <v>3.3</v>
      </c>
      <c r="CO48">
        <v>14.9</v>
      </c>
      <c r="CP48">
        <v>23.3</v>
      </c>
      <c r="CQ48">
        <v>42.1</v>
      </c>
      <c r="CR48">
        <v>95</v>
      </c>
      <c r="CS48">
        <v>18500</v>
      </c>
      <c r="CT48">
        <v>26000</v>
      </c>
      <c r="CU48">
        <v>39000</v>
      </c>
      <c r="CV48">
        <v>840</v>
      </c>
      <c r="CW48">
        <v>57.6</v>
      </c>
      <c r="CX48">
        <v>355</v>
      </c>
      <c r="CY48">
        <v>15.7</v>
      </c>
      <c r="CZ48">
        <v>2.9</v>
      </c>
      <c r="DA48">
        <v>14</v>
      </c>
      <c r="DB48">
        <v>19.899999999999999</v>
      </c>
      <c r="DC48">
        <v>23.8</v>
      </c>
      <c r="DD48">
        <v>105</v>
      </c>
      <c r="DE48">
        <v>21800</v>
      </c>
      <c r="DF48">
        <v>31800</v>
      </c>
      <c r="DG48">
        <v>43900</v>
      </c>
      <c r="DH48">
        <v>825</v>
      </c>
      <c r="DI48">
        <v>54.7</v>
      </c>
      <c r="DJ48">
        <v>375</v>
      </c>
      <c r="DK48">
        <v>19.100000000000001</v>
      </c>
      <c r="DL48">
        <v>2.4</v>
      </c>
      <c r="DM48">
        <v>17.3</v>
      </c>
      <c r="DN48">
        <v>21.2</v>
      </c>
      <c r="DO48">
        <v>23.7</v>
      </c>
      <c r="DP48">
        <v>130</v>
      </c>
      <c r="DQ48">
        <v>20800</v>
      </c>
      <c r="DR48">
        <v>33000</v>
      </c>
      <c r="DS48">
        <v>50800</v>
      </c>
    </row>
    <row r="49" spans="6:123" x14ac:dyDescent="0.45">
      <c r="F49" t="s">
        <v>4444</v>
      </c>
      <c r="G49" t="s">
        <v>4445</v>
      </c>
      <c r="H49" t="s">
        <v>4446</v>
      </c>
      <c r="I49" t="s">
        <v>4447</v>
      </c>
      <c r="J49" t="s">
        <v>4448</v>
      </c>
      <c r="K49" t="s">
        <v>4449</v>
      </c>
      <c r="L49" t="s">
        <v>4450</v>
      </c>
      <c r="M49" t="s">
        <v>4451</v>
      </c>
      <c r="N49" t="s">
        <v>4452</v>
      </c>
      <c r="O49" t="s">
        <v>4453</v>
      </c>
      <c r="P49">
        <v>375</v>
      </c>
      <c r="Q49">
        <v>32.700000000000003</v>
      </c>
      <c r="R49">
        <v>250</v>
      </c>
      <c r="S49">
        <v>15</v>
      </c>
      <c r="T49">
        <v>6.2</v>
      </c>
      <c r="U49">
        <v>25.5</v>
      </c>
      <c r="V49">
        <v>33.200000000000003</v>
      </c>
      <c r="W49">
        <v>46.1</v>
      </c>
      <c r="X49">
        <v>90</v>
      </c>
      <c r="Y49">
        <v>17500</v>
      </c>
      <c r="Z49">
        <v>25300</v>
      </c>
      <c r="AA49">
        <v>31400</v>
      </c>
      <c r="AB49">
        <v>315</v>
      </c>
      <c r="AC49">
        <v>37.200000000000003</v>
      </c>
      <c r="AD49">
        <v>200</v>
      </c>
      <c r="AE49">
        <v>23</v>
      </c>
      <c r="AF49">
        <v>5.4</v>
      </c>
      <c r="AG49">
        <v>23.3</v>
      </c>
      <c r="AH49">
        <v>29.7</v>
      </c>
      <c r="AI49">
        <v>34.4</v>
      </c>
      <c r="AJ49">
        <v>70</v>
      </c>
      <c r="AK49">
        <v>20500</v>
      </c>
      <c r="AL49">
        <v>28700</v>
      </c>
      <c r="AM49">
        <v>42800</v>
      </c>
      <c r="AN49">
        <v>330</v>
      </c>
      <c r="AO49">
        <v>43.8</v>
      </c>
      <c r="AP49">
        <v>185</v>
      </c>
      <c r="AQ49">
        <v>25.7</v>
      </c>
      <c r="AR49">
        <v>1.5</v>
      </c>
      <c r="AS49">
        <v>22.1</v>
      </c>
      <c r="AT49">
        <v>25.1</v>
      </c>
      <c r="AU49">
        <v>29</v>
      </c>
      <c r="AV49">
        <v>65</v>
      </c>
      <c r="AW49">
        <v>18100</v>
      </c>
      <c r="AX49">
        <v>33300</v>
      </c>
      <c r="AY49">
        <v>44600</v>
      </c>
      <c r="AZ49">
        <v>375</v>
      </c>
      <c r="BA49">
        <v>30.8</v>
      </c>
      <c r="BB49">
        <v>260</v>
      </c>
      <c r="BC49">
        <v>17.2</v>
      </c>
      <c r="BD49">
        <v>9</v>
      </c>
      <c r="BE49">
        <v>25.7</v>
      </c>
      <c r="BF49">
        <v>32.1</v>
      </c>
      <c r="BG49">
        <v>43</v>
      </c>
      <c r="BH49">
        <v>90</v>
      </c>
      <c r="BI49">
        <v>13900</v>
      </c>
      <c r="BJ49">
        <v>22400</v>
      </c>
      <c r="BK49">
        <v>29000</v>
      </c>
      <c r="BL49">
        <v>330</v>
      </c>
      <c r="BM49">
        <v>33.5</v>
      </c>
      <c r="BN49">
        <v>220</v>
      </c>
      <c r="BO49">
        <v>21.3</v>
      </c>
      <c r="BP49">
        <v>6.1</v>
      </c>
      <c r="BQ49">
        <v>31.1</v>
      </c>
      <c r="BR49">
        <v>35.700000000000003</v>
      </c>
      <c r="BS49">
        <v>39</v>
      </c>
      <c r="BT49">
        <v>95</v>
      </c>
      <c r="BU49">
        <v>19500</v>
      </c>
      <c r="BV49">
        <v>26700</v>
      </c>
      <c r="BW49">
        <v>36300</v>
      </c>
      <c r="BX49">
        <v>310</v>
      </c>
      <c r="BY49">
        <v>45.6</v>
      </c>
      <c r="BZ49">
        <v>170</v>
      </c>
      <c r="CA49">
        <v>23</v>
      </c>
      <c r="CB49">
        <v>3.2</v>
      </c>
      <c r="CC49">
        <v>23.6</v>
      </c>
      <c r="CD49">
        <v>25.2</v>
      </c>
      <c r="CE49">
        <v>28.2</v>
      </c>
      <c r="CF49">
        <v>65</v>
      </c>
      <c r="CG49">
        <v>20600</v>
      </c>
      <c r="CH49">
        <v>31000</v>
      </c>
      <c r="CI49">
        <v>43300</v>
      </c>
      <c r="CJ49">
        <v>315</v>
      </c>
      <c r="CK49">
        <v>35</v>
      </c>
      <c r="CL49">
        <v>205</v>
      </c>
      <c r="CM49">
        <v>17</v>
      </c>
      <c r="CN49">
        <v>6.9</v>
      </c>
      <c r="CO49">
        <v>24</v>
      </c>
      <c r="CP49">
        <v>30.6</v>
      </c>
      <c r="CQ49">
        <v>41</v>
      </c>
      <c r="CR49">
        <v>70</v>
      </c>
      <c r="CS49">
        <v>15800</v>
      </c>
      <c r="CT49">
        <v>20700</v>
      </c>
      <c r="CU49">
        <v>29800</v>
      </c>
      <c r="CV49">
        <v>330</v>
      </c>
      <c r="CW49">
        <v>43.8</v>
      </c>
      <c r="CX49">
        <v>185</v>
      </c>
      <c r="CY49">
        <v>21.5</v>
      </c>
      <c r="CZ49">
        <v>3</v>
      </c>
      <c r="DA49">
        <v>21.5</v>
      </c>
      <c r="DB49">
        <v>26.6</v>
      </c>
      <c r="DC49">
        <v>31.7</v>
      </c>
      <c r="DD49">
        <v>65</v>
      </c>
      <c r="DE49">
        <v>13500</v>
      </c>
      <c r="DF49">
        <v>29600</v>
      </c>
      <c r="DG49">
        <v>36700</v>
      </c>
      <c r="DH49">
        <v>325</v>
      </c>
      <c r="DI49">
        <v>52.8</v>
      </c>
      <c r="DJ49">
        <v>155</v>
      </c>
      <c r="DK49">
        <v>22.2</v>
      </c>
      <c r="DL49">
        <v>3.4</v>
      </c>
      <c r="DM49">
        <v>17.899999999999999</v>
      </c>
      <c r="DN49">
        <v>20.399999999999999</v>
      </c>
      <c r="DO49">
        <v>21.6</v>
      </c>
      <c r="DP49">
        <v>55</v>
      </c>
      <c r="DQ49">
        <v>19500</v>
      </c>
      <c r="DR49">
        <v>27500</v>
      </c>
      <c r="DS49">
        <v>38500</v>
      </c>
    </row>
    <row r="50" spans="6:123" x14ac:dyDescent="0.45">
      <c r="F50" t="s">
        <v>4454</v>
      </c>
      <c r="G50" t="s">
        <v>4455</v>
      </c>
      <c r="H50" t="s">
        <v>4456</v>
      </c>
      <c r="I50" t="s">
        <v>4457</v>
      </c>
      <c r="J50" t="s">
        <v>4458</v>
      </c>
      <c r="K50" t="s">
        <v>4459</v>
      </c>
      <c r="L50" t="s">
        <v>4460</v>
      </c>
      <c r="M50" t="s">
        <v>4461</v>
      </c>
      <c r="N50" t="s">
        <v>4462</v>
      </c>
      <c r="O50" t="s">
        <v>4463</v>
      </c>
      <c r="P50">
        <v>630</v>
      </c>
      <c r="Q50">
        <v>32.4</v>
      </c>
      <c r="R50">
        <v>425</v>
      </c>
      <c r="S50">
        <v>17.899999999999999</v>
      </c>
      <c r="T50">
        <v>5.6</v>
      </c>
      <c r="U50">
        <v>19.399999999999999</v>
      </c>
      <c r="V50">
        <v>27.8</v>
      </c>
      <c r="W50">
        <v>44.1</v>
      </c>
      <c r="X50">
        <v>115</v>
      </c>
      <c r="Y50">
        <v>19000</v>
      </c>
      <c r="Z50">
        <v>26200</v>
      </c>
      <c r="AA50">
        <v>31600</v>
      </c>
      <c r="AB50">
        <v>785</v>
      </c>
      <c r="AC50">
        <v>45.5</v>
      </c>
      <c r="AD50">
        <v>430</v>
      </c>
      <c r="AE50">
        <v>22.4</v>
      </c>
      <c r="AF50">
        <v>4.8</v>
      </c>
      <c r="AG50">
        <v>21.8</v>
      </c>
      <c r="AH50">
        <v>24</v>
      </c>
      <c r="AI50">
        <v>27.2</v>
      </c>
      <c r="AJ50">
        <v>160</v>
      </c>
      <c r="AK50">
        <v>19500</v>
      </c>
      <c r="AL50">
        <v>28000</v>
      </c>
      <c r="AM50">
        <v>40000</v>
      </c>
      <c r="AN50">
        <v>1070</v>
      </c>
      <c r="AO50">
        <v>59.3</v>
      </c>
      <c r="AP50">
        <v>435</v>
      </c>
      <c r="AQ50">
        <v>21.7</v>
      </c>
      <c r="AR50">
        <v>2.4</v>
      </c>
      <c r="AS50">
        <v>14</v>
      </c>
      <c r="AT50">
        <v>15.5</v>
      </c>
      <c r="AU50">
        <v>16.5</v>
      </c>
      <c r="AV50">
        <v>140</v>
      </c>
      <c r="AW50">
        <v>24400</v>
      </c>
      <c r="AX50">
        <v>35700</v>
      </c>
      <c r="AY50">
        <v>47700</v>
      </c>
      <c r="AZ50">
        <v>675</v>
      </c>
      <c r="BA50">
        <v>33.1</v>
      </c>
      <c r="BB50">
        <v>450</v>
      </c>
      <c r="BC50">
        <v>17.7</v>
      </c>
      <c r="BD50">
        <v>7</v>
      </c>
      <c r="BE50">
        <v>21</v>
      </c>
      <c r="BF50">
        <v>26</v>
      </c>
      <c r="BG50">
        <v>42.2</v>
      </c>
      <c r="BH50">
        <v>120</v>
      </c>
      <c r="BI50">
        <v>15900</v>
      </c>
      <c r="BJ50">
        <v>25000</v>
      </c>
      <c r="BK50">
        <v>31100</v>
      </c>
      <c r="BL50">
        <v>970</v>
      </c>
      <c r="BM50">
        <v>51.7</v>
      </c>
      <c r="BN50">
        <v>470</v>
      </c>
      <c r="BO50">
        <v>21.5</v>
      </c>
      <c r="BP50">
        <v>4.4000000000000004</v>
      </c>
      <c r="BQ50">
        <v>16.399999999999999</v>
      </c>
      <c r="BR50">
        <v>19.899999999999999</v>
      </c>
      <c r="BS50">
        <v>22.3</v>
      </c>
      <c r="BT50">
        <v>145</v>
      </c>
      <c r="BU50">
        <v>19300</v>
      </c>
      <c r="BV50">
        <v>28300</v>
      </c>
      <c r="BW50">
        <v>39000</v>
      </c>
      <c r="BX50">
        <v>1080</v>
      </c>
      <c r="BY50">
        <v>54.9</v>
      </c>
      <c r="BZ50">
        <v>485</v>
      </c>
      <c r="CA50">
        <v>26</v>
      </c>
      <c r="CB50">
        <v>2.2000000000000002</v>
      </c>
      <c r="CC50">
        <v>14</v>
      </c>
      <c r="CD50">
        <v>15.8</v>
      </c>
      <c r="CE50">
        <v>16.899999999999999</v>
      </c>
      <c r="CF50">
        <v>135</v>
      </c>
      <c r="CG50">
        <v>21100</v>
      </c>
      <c r="CH50">
        <v>30600</v>
      </c>
      <c r="CI50">
        <v>44000</v>
      </c>
      <c r="CJ50">
        <v>785</v>
      </c>
      <c r="CK50">
        <v>42</v>
      </c>
      <c r="CL50">
        <v>455</v>
      </c>
      <c r="CM50">
        <v>17.2</v>
      </c>
      <c r="CN50">
        <v>6</v>
      </c>
      <c r="CO50">
        <v>15.9</v>
      </c>
      <c r="CP50">
        <v>21.2</v>
      </c>
      <c r="CQ50">
        <v>34.9</v>
      </c>
      <c r="CR50">
        <v>110</v>
      </c>
      <c r="CS50">
        <v>15500</v>
      </c>
      <c r="CT50">
        <v>22900</v>
      </c>
      <c r="CU50">
        <v>28200</v>
      </c>
      <c r="CV50">
        <v>1070</v>
      </c>
      <c r="CW50">
        <v>59</v>
      </c>
      <c r="CX50">
        <v>440</v>
      </c>
      <c r="CY50">
        <v>20.7</v>
      </c>
      <c r="CZ50">
        <v>2.9</v>
      </c>
      <c r="DA50">
        <v>13.3</v>
      </c>
      <c r="DB50">
        <v>15.1</v>
      </c>
      <c r="DC50">
        <v>17.399999999999999</v>
      </c>
      <c r="DD50">
        <v>130</v>
      </c>
      <c r="DE50">
        <v>18000</v>
      </c>
      <c r="DF50">
        <v>24600</v>
      </c>
      <c r="DG50">
        <v>34000</v>
      </c>
      <c r="DH50">
        <v>1015</v>
      </c>
      <c r="DI50">
        <v>54.1</v>
      </c>
      <c r="DJ50">
        <v>465</v>
      </c>
      <c r="DK50">
        <v>26</v>
      </c>
      <c r="DL50">
        <v>2.5</v>
      </c>
      <c r="DM50">
        <v>14.4</v>
      </c>
      <c r="DN50">
        <v>16.3</v>
      </c>
      <c r="DO50">
        <v>17.5</v>
      </c>
      <c r="DP50">
        <v>135</v>
      </c>
      <c r="DQ50">
        <v>20300</v>
      </c>
      <c r="DR50">
        <v>30200</v>
      </c>
      <c r="DS50">
        <v>45200</v>
      </c>
    </row>
    <row r="51" spans="6:123" x14ac:dyDescent="0.45">
      <c r="F51" t="s">
        <v>4464</v>
      </c>
      <c r="G51" t="s">
        <v>4465</v>
      </c>
      <c r="H51" t="s">
        <v>4466</v>
      </c>
      <c r="I51" t="s">
        <v>4467</v>
      </c>
      <c r="J51" t="s">
        <v>4468</v>
      </c>
      <c r="K51" t="s">
        <v>4469</v>
      </c>
      <c r="L51" t="s">
        <v>4470</v>
      </c>
      <c r="M51" t="s">
        <v>4471</v>
      </c>
      <c r="N51" t="s">
        <v>4472</v>
      </c>
      <c r="O51" t="s">
        <v>4473</v>
      </c>
      <c r="P51">
        <v>520</v>
      </c>
      <c r="Q51">
        <v>24.2</v>
      </c>
      <c r="R51">
        <v>395</v>
      </c>
      <c r="S51">
        <v>14.8</v>
      </c>
      <c r="T51">
        <v>5.8</v>
      </c>
      <c r="U51">
        <v>14.4</v>
      </c>
      <c r="V51">
        <v>24</v>
      </c>
      <c r="W51">
        <v>55.3</v>
      </c>
      <c r="X51">
        <v>75</v>
      </c>
      <c r="Y51">
        <v>18800</v>
      </c>
      <c r="Z51">
        <v>25400</v>
      </c>
      <c r="AA51">
        <v>33100</v>
      </c>
      <c r="AB51">
        <v>645</v>
      </c>
      <c r="AC51">
        <v>37.1</v>
      </c>
      <c r="AD51">
        <v>405</v>
      </c>
      <c r="AE51">
        <v>23.3</v>
      </c>
      <c r="AF51">
        <v>4.5</v>
      </c>
      <c r="AG51">
        <v>22.4</v>
      </c>
      <c r="AH51">
        <v>27.3</v>
      </c>
      <c r="AI51">
        <v>35.1</v>
      </c>
      <c r="AJ51">
        <v>140</v>
      </c>
      <c r="AK51">
        <v>19700</v>
      </c>
      <c r="AL51">
        <v>25800</v>
      </c>
      <c r="AM51">
        <v>32600</v>
      </c>
      <c r="AN51">
        <v>615</v>
      </c>
      <c r="AO51">
        <v>53.2</v>
      </c>
      <c r="AP51">
        <v>290</v>
      </c>
      <c r="AQ51">
        <v>15.4</v>
      </c>
      <c r="AR51">
        <v>3.6</v>
      </c>
      <c r="AS51">
        <v>20.7</v>
      </c>
      <c r="AT51">
        <v>23.8</v>
      </c>
      <c r="AU51">
        <v>27.9</v>
      </c>
      <c r="AV51">
        <v>120</v>
      </c>
      <c r="AW51">
        <v>21900</v>
      </c>
      <c r="AX51">
        <v>29000</v>
      </c>
      <c r="AY51">
        <v>37400</v>
      </c>
      <c r="AZ51">
        <v>640</v>
      </c>
      <c r="BA51">
        <v>23.9</v>
      </c>
      <c r="BB51">
        <v>485</v>
      </c>
      <c r="BC51">
        <v>10.6</v>
      </c>
      <c r="BD51">
        <v>5.8</v>
      </c>
      <c r="BE51">
        <v>15.8</v>
      </c>
      <c r="BF51">
        <v>26.3</v>
      </c>
      <c r="BG51">
        <v>59.6</v>
      </c>
      <c r="BH51">
        <v>90</v>
      </c>
      <c r="BI51">
        <v>15200</v>
      </c>
      <c r="BJ51">
        <v>23500</v>
      </c>
      <c r="BK51">
        <v>28900</v>
      </c>
      <c r="BL51">
        <v>590</v>
      </c>
      <c r="BM51">
        <v>39.9</v>
      </c>
      <c r="BN51">
        <v>355</v>
      </c>
      <c r="BO51">
        <v>19</v>
      </c>
      <c r="BP51">
        <v>3.7</v>
      </c>
      <c r="BQ51">
        <v>21.1</v>
      </c>
      <c r="BR51">
        <v>27.7</v>
      </c>
      <c r="BS51">
        <v>37.4</v>
      </c>
      <c r="BT51">
        <v>115</v>
      </c>
      <c r="BU51">
        <v>19400</v>
      </c>
      <c r="BV51">
        <v>24000</v>
      </c>
      <c r="BW51">
        <v>33800</v>
      </c>
      <c r="BX51">
        <v>585</v>
      </c>
      <c r="BY51">
        <v>52.4</v>
      </c>
      <c r="BZ51">
        <v>280</v>
      </c>
      <c r="CA51">
        <v>18.100000000000001</v>
      </c>
      <c r="CB51">
        <v>2.4</v>
      </c>
      <c r="CC51">
        <v>20</v>
      </c>
      <c r="CD51">
        <v>23.4</v>
      </c>
      <c r="CE51">
        <v>27.1</v>
      </c>
      <c r="CF51">
        <v>115</v>
      </c>
      <c r="CG51">
        <v>20200</v>
      </c>
      <c r="CH51">
        <v>31500</v>
      </c>
      <c r="CI51">
        <v>42900</v>
      </c>
      <c r="CJ51">
        <v>645</v>
      </c>
      <c r="CK51">
        <v>24.8</v>
      </c>
      <c r="CL51">
        <v>485</v>
      </c>
      <c r="CM51">
        <v>14</v>
      </c>
      <c r="CN51">
        <v>4.3</v>
      </c>
      <c r="CO51">
        <v>14.4</v>
      </c>
      <c r="CP51">
        <v>23</v>
      </c>
      <c r="CQ51">
        <v>56.8</v>
      </c>
      <c r="CR51">
        <v>85</v>
      </c>
      <c r="CS51">
        <v>11900</v>
      </c>
      <c r="CT51">
        <v>21800</v>
      </c>
      <c r="CU51">
        <v>27300</v>
      </c>
      <c r="CV51">
        <v>615</v>
      </c>
      <c r="CW51">
        <v>50.7</v>
      </c>
      <c r="CX51">
        <v>305</v>
      </c>
      <c r="CY51">
        <v>15.6</v>
      </c>
      <c r="CZ51">
        <v>2.9</v>
      </c>
      <c r="DA51">
        <v>17.3</v>
      </c>
      <c r="DB51">
        <v>22.2</v>
      </c>
      <c r="DC51">
        <v>30.8</v>
      </c>
      <c r="DD51">
        <v>105</v>
      </c>
      <c r="DE51">
        <v>17800</v>
      </c>
      <c r="DF51">
        <v>24400</v>
      </c>
      <c r="DG51">
        <v>31400</v>
      </c>
      <c r="DH51">
        <v>580</v>
      </c>
      <c r="DI51">
        <v>56.2</v>
      </c>
      <c r="DJ51">
        <v>255</v>
      </c>
      <c r="DK51">
        <v>15.4</v>
      </c>
      <c r="DL51">
        <v>4</v>
      </c>
      <c r="DM51">
        <v>16.8</v>
      </c>
      <c r="DN51">
        <v>20.2</v>
      </c>
      <c r="DO51">
        <v>24.4</v>
      </c>
      <c r="DP51">
        <v>90</v>
      </c>
      <c r="DQ51">
        <v>20500</v>
      </c>
      <c r="DR51">
        <v>28300</v>
      </c>
      <c r="DS51">
        <v>40000</v>
      </c>
    </row>
    <row r="52" spans="6:123" x14ac:dyDescent="0.45">
      <c r="F52" t="s">
        <v>4474</v>
      </c>
      <c r="G52" t="s">
        <v>4475</v>
      </c>
      <c r="H52" t="s">
        <v>4476</v>
      </c>
      <c r="I52" t="s">
        <v>4477</v>
      </c>
      <c r="J52" t="s">
        <v>4478</v>
      </c>
      <c r="K52" t="s">
        <v>4479</v>
      </c>
      <c r="L52" t="s">
        <v>4480</v>
      </c>
      <c r="M52" t="s">
        <v>4481</v>
      </c>
      <c r="N52" t="s">
        <v>4482</v>
      </c>
      <c r="O52" t="s">
        <v>4483</v>
      </c>
      <c r="P52">
        <v>1750</v>
      </c>
      <c r="Q52">
        <v>57.8</v>
      </c>
      <c r="R52">
        <v>740</v>
      </c>
      <c r="S52">
        <v>8.9</v>
      </c>
      <c r="T52">
        <v>3.1</v>
      </c>
      <c r="U52">
        <v>6.9</v>
      </c>
      <c r="V52">
        <v>10</v>
      </c>
      <c r="W52">
        <v>30.2</v>
      </c>
      <c r="X52">
        <v>110</v>
      </c>
      <c r="Y52">
        <v>18400</v>
      </c>
      <c r="Z52">
        <v>25500</v>
      </c>
      <c r="AA52">
        <v>31800</v>
      </c>
      <c r="AB52">
        <v>1230</v>
      </c>
      <c r="AC52">
        <v>67.3</v>
      </c>
      <c r="AD52">
        <v>400</v>
      </c>
      <c r="AE52">
        <v>14.8</v>
      </c>
      <c r="AF52">
        <v>2.5</v>
      </c>
      <c r="AG52">
        <v>8.9</v>
      </c>
      <c r="AH52">
        <v>11.3</v>
      </c>
      <c r="AI52">
        <v>15.4</v>
      </c>
      <c r="AJ52">
        <v>100</v>
      </c>
      <c r="AK52">
        <v>19800</v>
      </c>
      <c r="AL52">
        <v>33100</v>
      </c>
      <c r="AM52">
        <v>45800</v>
      </c>
      <c r="AN52">
        <v>1075</v>
      </c>
      <c r="AO52">
        <v>68.7</v>
      </c>
      <c r="AP52">
        <v>335</v>
      </c>
      <c r="AQ52">
        <v>18.5</v>
      </c>
      <c r="AR52">
        <v>1.1000000000000001</v>
      </c>
      <c r="AS52">
        <v>9.3000000000000007</v>
      </c>
      <c r="AT52">
        <v>10.5</v>
      </c>
      <c r="AU52">
        <v>11.7</v>
      </c>
      <c r="AV52">
        <v>95</v>
      </c>
      <c r="AW52">
        <v>26000</v>
      </c>
      <c r="AX52">
        <v>34500</v>
      </c>
      <c r="AY52">
        <v>50200</v>
      </c>
      <c r="AZ52">
        <v>1480</v>
      </c>
      <c r="BA52">
        <v>57.2</v>
      </c>
      <c r="BB52">
        <v>635</v>
      </c>
      <c r="BC52">
        <v>10.9</v>
      </c>
      <c r="BD52">
        <v>3.9</v>
      </c>
      <c r="BE52">
        <v>6.2</v>
      </c>
      <c r="BF52">
        <v>8.3000000000000007</v>
      </c>
      <c r="BG52">
        <v>28.1</v>
      </c>
      <c r="BH52">
        <v>80</v>
      </c>
      <c r="BI52">
        <v>16200</v>
      </c>
      <c r="BJ52">
        <v>23500</v>
      </c>
      <c r="BK52">
        <v>30500</v>
      </c>
      <c r="BL52">
        <v>1090</v>
      </c>
      <c r="BM52">
        <v>67.7</v>
      </c>
      <c r="BN52">
        <v>350</v>
      </c>
      <c r="BO52">
        <v>17.8</v>
      </c>
      <c r="BP52">
        <v>1.7</v>
      </c>
      <c r="BQ52">
        <v>8.1999999999999993</v>
      </c>
      <c r="BR52">
        <v>10.3</v>
      </c>
      <c r="BS52">
        <v>12.7</v>
      </c>
      <c r="BT52">
        <v>90</v>
      </c>
      <c r="BU52">
        <v>20200</v>
      </c>
      <c r="BV52">
        <v>28700</v>
      </c>
      <c r="BW52">
        <v>42200</v>
      </c>
      <c r="BX52">
        <v>990</v>
      </c>
      <c r="BY52">
        <v>64.7</v>
      </c>
      <c r="BZ52">
        <v>350</v>
      </c>
      <c r="CA52">
        <v>23.8</v>
      </c>
      <c r="CB52">
        <v>1.2</v>
      </c>
      <c r="CC52">
        <v>8.1</v>
      </c>
      <c r="CD52">
        <v>9.6</v>
      </c>
      <c r="CE52">
        <v>10.3</v>
      </c>
      <c r="CF52">
        <v>75</v>
      </c>
      <c r="CG52">
        <v>22000</v>
      </c>
      <c r="CH52">
        <v>31500</v>
      </c>
      <c r="CI52">
        <v>51300</v>
      </c>
      <c r="CJ52">
        <v>1230</v>
      </c>
      <c r="CK52">
        <v>58</v>
      </c>
      <c r="CL52">
        <v>515</v>
      </c>
      <c r="CM52">
        <v>10.6</v>
      </c>
      <c r="CN52">
        <v>2.1</v>
      </c>
      <c r="CO52">
        <v>7.7</v>
      </c>
      <c r="CP52">
        <v>11</v>
      </c>
      <c r="CQ52">
        <v>29.3</v>
      </c>
      <c r="CR52">
        <v>80</v>
      </c>
      <c r="CS52">
        <v>12600</v>
      </c>
      <c r="CT52">
        <v>24800</v>
      </c>
      <c r="CU52">
        <v>35900</v>
      </c>
      <c r="CV52">
        <v>1075</v>
      </c>
      <c r="CW52">
        <v>67.5</v>
      </c>
      <c r="CX52">
        <v>350</v>
      </c>
      <c r="CY52">
        <v>16.600000000000001</v>
      </c>
      <c r="CZ52">
        <v>2</v>
      </c>
      <c r="DA52">
        <v>9.5</v>
      </c>
      <c r="DB52">
        <v>11</v>
      </c>
      <c r="DC52">
        <v>14</v>
      </c>
      <c r="DD52">
        <v>90</v>
      </c>
      <c r="DE52">
        <v>21600</v>
      </c>
      <c r="DF52">
        <v>30400</v>
      </c>
      <c r="DG52">
        <v>42700</v>
      </c>
      <c r="DH52">
        <v>875</v>
      </c>
      <c r="DI52">
        <v>63.4</v>
      </c>
      <c r="DJ52">
        <v>320</v>
      </c>
      <c r="DK52">
        <v>21.1</v>
      </c>
      <c r="DL52">
        <v>1.4</v>
      </c>
      <c r="DM52">
        <v>10.3</v>
      </c>
      <c r="DN52">
        <v>12</v>
      </c>
      <c r="DO52">
        <v>14.1</v>
      </c>
      <c r="DP52">
        <v>85</v>
      </c>
      <c r="DQ52">
        <v>19100</v>
      </c>
      <c r="DR52">
        <v>34700</v>
      </c>
      <c r="DS52">
        <v>45600</v>
      </c>
    </row>
    <row r="53" spans="6:123" x14ac:dyDescent="0.45">
      <c r="F53" t="s">
        <v>4484</v>
      </c>
      <c r="G53" t="s">
        <v>4485</v>
      </c>
      <c r="H53" t="s">
        <v>4486</v>
      </c>
      <c r="I53" t="s">
        <v>4487</v>
      </c>
      <c r="J53" t="s">
        <v>4488</v>
      </c>
      <c r="K53" t="s">
        <v>4489</v>
      </c>
      <c r="L53" t="s">
        <v>4490</v>
      </c>
      <c r="M53" t="s">
        <v>4491</v>
      </c>
      <c r="N53" t="s">
        <v>4492</v>
      </c>
      <c r="O53" t="s">
        <v>4493</v>
      </c>
      <c r="P53">
        <v>255</v>
      </c>
      <c r="Q53">
        <v>13.4</v>
      </c>
      <c r="R53">
        <v>220</v>
      </c>
      <c r="S53">
        <v>20.100000000000001</v>
      </c>
      <c r="T53">
        <v>8.6999999999999993</v>
      </c>
      <c r="U53">
        <v>39.4</v>
      </c>
      <c r="V53">
        <v>50.8</v>
      </c>
      <c r="W53">
        <v>57.9</v>
      </c>
      <c r="X53">
        <v>95</v>
      </c>
      <c r="Y53">
        <v>21600</v>
      </c>
      <c r="Z53">
        <v>26400</v>
      </c>
      <c r="AA53">
        <v>33100</v>
      </c>
      <c r="AB53">
        <v>315</v>
      </c>
      <c r="AC53">
        <v>12.9</v>
      </c>
      <c r="AD53">
        <v>275</v>
      </c>
      <c r="AE53">
        <v>23.7</v>
      </c>
      <c r="AF53">
        <v>7.3</v>
      </c>
      <c r="AG53">
        <v>42.6</v>
      </c>
      <c r="AH53">
        <v>52.1</v>
      </c>
      <c r="AI53">
        <v>56.2</v>
      </c>
      <c r="AJ53">
        <v>125</v>
      </c>
      <c r="AK53">
        <v>19800</v>
      </c>
      <c r="AL53">
        <v>27600</v>
      </c>
      <c r="AM53">
        <v>38200</v>
      </c>
      <c r="AN53">
        <v>385</v>
      </c>
      <c r="AO53">
        <v>23.6</v>
      </c>
      <c r="AP53">
        <v>295</v>
      </c>
      <c r="AQ53">
        <v>32.1</v>
      </c>
      <c r="AR53">
        <v>2.8</v>
      </c>
      <c r="AS53">
        <v>33.9</v>
      </c>
      <c r="AT53">
        <v>37.299999999999997</v>
      </c>
      <c r="AU53">
        <v>41.5</v>
      </c>
      <c r="AV53">
        <v>125</v>
      </c>
      <c r="AW53">
        <v>21300</v>
      </c>
      <c r="AX53">
        <v>31100</v>
      </c>
      <c r="AY53">
        <v>42600</v>
      </c>
      <c r="AZ53">
        <v>305</v>
      </c>
      <c r="BA53">
        <v>15.7</v>
      </c>
      <c r="BB53">
        <v>255</v>
      </c>
      <c r="BC53">
        <v>19.3</v>
      </c>
      <c r="BD53">
        <v>12.1</v>
      </c>
      <c r="BE53">
        <v>36.700000000000003</v>
      </c>
      <c r="BF53">
        <v>45.6</v>
      </c>
      <c r="BG53">
        <v>52.8</v>
      </c>
      <c r="BH53">
        <v>105</v>
      </c>
      <c r="BI53">
        <v>15400</v>
      </c>
      <c r="BJ53">
        <v>22900</v>
      </c>
      <c r="BK53">
        <v>30400</v>
      </c>
      <c r="BL53">
        <v>390</v>
      </c>
      <c r="BM53">
        <v>18.7</v>
      </c>
      <c r="BN53">
        <v>320</v>
      </c>
      <c r="BO53">
        <v>23</v>
      </c>
      <c r="BP53">
        <v>5.4</v>
      </c>
      <c r="BQ53">
        <v>41.4</v>
      </c>
      <c r="BR53">
        <v>49.1</v>
      </c>
      <c r="BS53">
        <v>52.9</v>
      </c>
      <c r="BT53">
        <v>155</v>
      </c>
      <c r="BU53">
        <v>19400</v>
      </c>
      <c r="BV53">
        <v>26800</v>
      </c>
      <c r="BW53">
        <v>34300</v>
      </c>
      <c r="BX53">
        <v>400</v>
      </c>
      <c r="BY53">
        <v>29.2</v>
      </c>
      <c r="BZ53">
        <v>285</v>
      </c>
      <c r="CA53">
        <v>29.2</v>
      </c>
      <c r="CB53">
        <v>3.8</v>
      </c>
      <c r="CC53">
        <v>30.8</v>
      </c>
      <c r="CD53">
        <v>36.799999999999997</v>
      </c>
      <c r="CE53">
        <v>37.799999999999997</v>
      </c>
      <c r="CF53">
        <v>115</v>
      </c>
      <c r="CG53">
        <v>16700</v>
      </c>
      <c r="CH53">
        <v>28300</v>
      </c>
      <c r="CI53">
        <v>43400</v>
      </c>
      <c r="CJ53">
        <v>315</v>
      </c>
      <c r="CK53">
        <v>12</v>
      </c>
      <c r="CL53">
        <v>280</v>
      </c>
      <c r="CM53">
        <v>18.899999999999999</v>
      </c>
      <c r="CN53">
        <v>7.9</v>
      </c>
      <c r="CO53">
        <v>42.3</v>
      </c>
      <c r="CP53">
        <v>53.6</v>
      </c>
      <c r="CQ53">
        <v>61.2</v>
      </c>
      <c r="CR53">
        <v>125</v>
      </c>
      <c r="CS53">
        <v>14400</v>
      </c>
      <c r="CT53">
        <v>22500</v>
      </c>
      <c r="CU53">
        <v>29200</v>
      </c>
      <c r="CV53">
        <v>385</v>
      </c>
      <c r="CW53">
        <v>24.9</v>
      </c>
      <c r="CX53">
        <v>290</v>
      </c>
      <c r="CY53">
        <v>26.2</v>
      </c>
      <c r="CZ53">
        <v>6</v>
      </c>
      <c r="DA53">
        <v>32.4</v>
      </c>
      <c r="DB53">
        <v>40.200000000000003</v>
      </c>
      <c r="DC53">
        <v>43</v>
      </c>
      <c r="DD53">
        <v>110</v>
      </c>
      <c r="DE53">
        <v>18400</v>
      </c>
      <c r="DF53">
        <v>25100</v>
      </c>
      <c r="DG53">
        <v>33600</v>
      </c>
      <c r="DH53">
        <v>440</v>
      </c>
      <c r="DI53">
        <v>27.1</v>
      </c>
      <c r="DJ53">
        <v>320</v>
      </c>
      <c r="DK53">
        <v>25.3</v>
      </c>
      <c r="DL53">
        <v>5.9</v>
      </c>
      <c r="DM53">
        <v>32.6</v>
      </c>
      <c r="DN53">
        <v>39.4</v>
      </c>
      <c r="DO53">
        <v>41.6</v>
      </c>
      <c r="DP53">
        <v>120</v>
      </c>
      <c r="DQ53">
        <v>21700</v>
      </c>
      <c r="DR53">
        <v>29500</v>
      </c>
      <c r="DS53">
        <v>35500</v>
      </c>
    </row>
    <row r="54" spans="6:123" x14ac:dyDescent="0.45">
      <c r="F54" t="s">
        <v>4494</v>
      </c>
      <c r="G54" t="s">
        <v>4495</v>
      </c>
      <c r="H54" t="s">
        <v>4496</v>
      </c>
      <c r="I54" t="s">
        <v>4497</v>
      </c>
      <c r="J54" t="s">
        <v>4498</v>
      </c>
      <c r="K54" t="s">
        <v>4499</v>
      </c>
      <c r="L54" t="s">
        <v>4500</v>
      </c>
      <c r="M54" t="s">
        <v>4501</v>
      </c>
      <c r="N54" t="s">
        <v>4502</v>
      </c>
      <c r="O54" t="s">
        <v>4503</v>
      </c>
      <c r="P54">
        <v>955</v>
      </c>
      <c r="Q54">
        <v>27.5</v>
      </c>
      <c r="R54">
        <v>690</v>
      </c>
      <c r="S54">
        <v>33.299999999999997</v>
      </c>
      <c r="T54">
        <v>5</v>
      </c>
      <c r="U54">
        <v>13.4</v>
      </c>
      <c r="V54">
        <v>18.600000000000001</v>
      </c>
      <c r="W54">
        <v>34.200000000000003</v>
      </c>
      <c r="X54">
        <v>105</v>
      </c>
      <c r="Y54">
        <v>23500</v>
      </c>
      <c r="Z54">
        <v>29300</v>
      </c>
      <c r="AA54">
        <v>34500</v>
      </c>
      <c r="AB54">
        <v>1030</v>
      </c>
      <c r="AC54">
        <v>28.7</v>
      </c>
      <c r="AD54">
        <v>735</v>
      </c>
      <c r="AE54">
        <v>51</v>
      </c>
      <c r="AF54">
        <v>1.7</v>
      </c>
      <c r="AG54">
        <v>13.7</v>
      </c>
      <c r="AH54">
        <v>16.2</v>
      </c>
      <c r="AI54">
        <v>18.600000000000001</v>
      </c>
      <c r="AJ54">
        <v>120</v>
      </c>
      <c r="AK54">
        <v>22600</v>
      </c>
      <c r="AL54">
        <v>30400</v>
      </c>
      <c r="AM54">
        <v>42200</v>
      </c>
      <c r="AN54">
        <v>1015</v>
      </c>
      <c r="AO54">
        <v>24</v>
      </c>
      <c r="AP54">
        <v>770</v>
      </c>
      <c r="AQ54">
        <v>49.4</v>
      </c>
      <c r="AR54">
        <v>3</v>
      </c>
      <c r="AS54">
        <v>17.899999999999999</v>
      </c>
      <c r="AT54">
        <v>20.8</v>
      </c>
      <c r="AU54">
        <v>23.6</v>
      </c>
      <c r="AV54">
        <v>160</v>
      </c>
      <c r="AW54">
        <v>23900</v>
      </c>
      <c r="AX54">
        <v>32400</v>
      </c>
      <c r="AY54">
        <v>43500</v>
      </c>
      <c r="AZ54">
        <v>960</v>
      </c>
      <c r="BA54">
        <v>29.4</v>
      </c>
      <c r="BB54">
        <v>680</v>
      </c>
      <c r="BC54">
        <v>34.4</v>
      </c>
      <c r="BD54">
        <v>5</v>
      </c>
      <c r="BE54">
        <v>12.6</v>
      </c>
      <c r="BF54">
        <v>18.100000000000001</v>
      </c>
      <c r="BG54">
        <v>31.2</v>
      </c>
      <c r="BH54">
        <v>100</v>
      </c>
      <c r="BI54">
        <v>17200</v>
      </c>
      <c r="BJ54">
        <v>27000</v>
      </c>
      <c r="BK54">
        <v>32600</v>
      </c>
      <c r="BL54">
        <v>1035</v>
      </c>
      <c r="BM54">
        <v>26.4</v>
      </c>
      <c r="BN54">
        <v>760</v>
      </c>
      <c r="BO54">
        <v>48.5</v>
      </c>
      <c r="BP54">
        <v>3.4</v>
      </c>
      <c r="BQ54">
        <v>15.7</v>
      </c>
      <c r="BR54">
        <v>18.399999999999999</v>
      </c>
      <c r="BS54">
        <v>21.7</v>
      </c>
      <c r="BT54">
        <v>140</v>
      </c>
      <c r="BU54">
        <v>18800</v>
      </c>
      <c r="BV54">
        <v>23700</v>
      </c>
      <c r="BW54">
        <v>34800</v>
      </c>
      <c r="BX54">
        <v>885</v>
      </c>
      <c r="BY54">
        <v>23.4</v>
      </c>
      <c r="BZ54">
        <v>675</v>
      </c>
      <c r="CA54">
        <v>50.5</v>
      </c>
      <c r="CB54">
        <v>2.1</v>
      </c>
      <c r="CC54">
        <v>19.7</v>
      </c>
      <c r="CD54">
        <v>22.2</v>
      </c>
      <c r="CE54">
        <v>24</v>
      </c>
      <c r="CF54">
        <v>150</v>
      </c>
      <c r="CG54">
        <v>19600</v>
      </c>
      <c r="CH54">
        <v>29100</v>
      </c>
      <c r="CI54">
        <v>38900</v>
      </c>
      <c r="CJ54">
        <v>1030</v>
      </c>
      <c r="CK54">
        <v>23.8</v>
      </c>
      <c r="CL54">
        <v>785</v>
      </c>
      <c r="CM54">
        <v>37</v>
      </c>
      <c r="CN54">
        <v>4.5999999999999996</v>
      </c>
      <c r="CO54">
        <v>14.3</v>
      </c>
      <c r="CP54">
        <v>19.3</v>
      </c>
      <c r="CQ54">
        <v>34.700000000000003</v>
      </c>
      <c r="CR54">
        <v>105</v>
      </c>
      <c r="CS54">
        <v>14700</v>
      </c>
      <c r="CT54">
        <v>25300</v>
      </c>
      <c r="CU54">
        <v>33300</v>
      </c>
      <c r="CV54">
        <v>1015</v>
      </c>
      <c r="CW54">
        <v>24.7</v>
      </c>
      <c r="CX54">
        <v>765</v>
      </c>
      <c r="CY54">
        <v>42.5</v>
      </c>
      <c r="CZ54">
        <v>4.8</v>
      </c>
      <c r="DA54">
        <v>19.100000000000001</v>
      </c>
      <c r="DB54">
        <v>24</v>
      </c>
      <c r="DC54">
        <v>28</v>
      </c>
      <c r="DD54">
        <v>170</v>
      </c>
      <c r="DE54">
        <v>18200</v>
      </c>
      <c r="DF54">
        <v>25500</v>
      </c>
      <c r="DG54">
        <v>35000</v>
      </c>
      <c r="DH54">
        <v>800</v>
      </c>
      <c r="DI54">
        <v>28</v>
      </c>
      <c r="DJ54">
        <v>575</v>
      </c>
      <c r="DK54">
        <v>44</v>
      </c>
      <c r="DL54">
        <v>2.4</v>
      </c>
      <c r="DM54">
        <v>20.8</v>
      </c>
      <c r="DN54">
        <v>23.5</v>
      </c>
      <c r="DO54">
        <v>25.6</v>
      </c>
      <c r="DP54">
        <v>145</v>
      </c>
      <c r="DQ54">
        <v>24200</v>
      </c>
      <c r="DR54">
        <v>31200</v>
      </c>
      <c r="DS54">
        <v>44200</v>
      </c>
    </row>
    <row r="55" spans="6:123" x14ac:dyDescent="0.45">
      <c r="F55" t="s">
        <v>4504</v>
      </c>
      <c r="G55" t="s">
        <v>4505</v>
      </c>
      <c r="H55" t="s">
        <v>4506</v>
      </c>
      <c r="I55" t="s">
        <v>4507</v>
      </c>
      <c r="J55" t="s">
        <v>4508</v>
      </c>
      <c r="K55" t="s">
        <v>4509</v>
      </c>
      <c r="L55" t="s">
        <v>4510</v>
      </c>
      <c r="M55" t="s">
        <v>4511</v>
      </c>
      <c r="N55" t="s">
        <v>4512</v>
      </c>
      <c r="O55" t="s">
        <v>4513</v>
      </c>
      <c r="P55">
        <v>410</v>
      </c>
      <c r="Q55">
        <v>17.600000000000001</v>
      </c>
      <c r="R55">
        <v>335</v>
      </c>
      <c r="S55">
        <v>17.399999999999999</v>
      </c>
      <c r="T55">
        <v>8.1</v>
      </c>
      <c r="U55">
        <v>25.9</v>
      </c>
      <c r="V55">
        <v>37.700000000000003</v>
      </c>
      <c r="W55">
        <v>57</v>
      </c>
      <c r="X55">
        <v>100</v>
      </c>
      <c r="Y55">
        <v>14600</v>
      </c>
      <c r="Z55">
        <v>22700</v>
      </c>
      <c r="AA55">
        <v>27200</v>
      </c>
      <c r="AB55">
        <v>380</v>
      </c>
      <c r="AC55">
        <v>21.8</v>
      </c>
      <c r="AD55">
        <v>300</v>
      </c>
      <c r="AE55">
        <v>26.5</v>
      </c>
      <c r="AF55">
        <v>7.3</v>
      </c>
      <c r="AG55">
        <v>31.2</v>
      </c>
      <c r="AH55">
        <v>37.799999999999997</v>
      </c>
      <c r="AI55">
        <v>44.4</v>
      </c>
      <c r="AJ55">
        <v>105</v>
      </c>
      <c r="AK55">
        <v>17800</v>
      </c>
      <c r="AL55">
        <v>28100</v>
      </c>
      <c r="AM55">
        <v>41400</v>
      </c>
      <c r="AN55">
        <v>260</v>
      </c>
      <c r="AO55">
        <v>27.9</v>
      </c>
      <c r="AP55">
        <v>190</v>
      </c>
      <c r="AQ55">
        <v>29.8</v>
      </c>
      <c r="AR55">
        <v>5.3</v>
      </c>
      <c r="AS55">
        <v>28.6</v>
      </c>
      <c r="AT55">
        <v>34</v>
      </c>
      <c r="AU55">
        <v>37</v>
      </c>
      <c r="AV55">
        <v>70</v>
      </c>
      <c r="AW55">
        <v>22700</v>
      </c>
      <c r="AX55">
        <v>33900</v>
      </c>
      <c r="AY55">
        <v>44500</v>
      </c>
      <c r="AZ55">
        <v>430</v>
      </c>
      <c r="BA55">
        <v>15.1</v>
      </c>
      <c r="BB55">
        <v>365</v>
      </c>
      <c r="BC55">
        <v>15.5</v>
      </c>
      <c r="BD55">
        <v>6.5</v>
      </c>
      <c r="BE55">
        <v>25.8</v>
      </c>
      <c r="BF55">
        <v>38.1</v>
      </c>
      <c r="BG55">
        <v>62.9</v>
      </c>
      <c r="BH55">
        <v>100</v>
      </c>
      <c r="BI55">
        <v>16800</v>
      </c>
      <c r="BJ55">
        <v>23400</v>
      </c>
      <c r="BK55">
        <v>28900</v>
      </c>
      <c r="BL55">
        <v>285</v>
      </c>
      <c r="BM55">
        <v>20.399999999999999</v>
      </c>
      <c r="BN55">
        <v>225</v>
      </c>
      <c r="BO55">
        <v>25.3</v>
      </c>
      <c r="BP55">
        <v>4.5999999999999996</v>
      </c>
      <c r="BQ55">
        <v>34</v>
      </c>
      <c r="BR55">
        <v>41.8</v>
      </c>
      <c r="BS55">
        <v>49.8</v>
      </c>
      <c r="BT55">
        <v>90</v>
      </c>
      <c r="BU55">
        <v>20200</v>
      </c>
      <c r="BV55">
        <v>26200</v>
      </c>
      <c r="BW55">
        <v>33100</v>
      </c>
      <c r="BX55">
        <v>235</v>
      </c>
      <c r="BY55">
        <v>24.1</v>
      </c>
      <c r="BZ55">
        <v>180</v>
      </c>
      <c r="CA55">
        <v>30</v>
      </c>
      <c r="CB55">
        <v>6.8</v>
      </c>
      <c r="CC55">
        <v>32.1</v>
      </c>
      <c r="CD55">
        <v>36.700000000000003</v>
      </c>
      <c r="CE55">
        <v>39.200000000000003</v>
      </c>
      <c r="CF55">
        <v>70</v>
      </c>
      <c r="CG55">
        <v>23900</v>
      </c>
      <c r="CH55">
        <v>29600</v>
      </c>
      <c r="CI55">
        <v>39700</v>
      </c>
      <c r="CJ55">
        <v>380</v>
      </c>
      <c r="CK55">
        <v>18.600000000000001</v>
      </c>
      <c r="CL55">
        <v>310</v>
      </c>
      <c r="CM55">
        <v>19.399999999999999</v>
      </c>
      <c r="CN55">
        <v>6.6</v>
      </c>
      <c r="CO55">
        <v>22.3</v>
      </c>
      <c r="CP55">
        <v>34.9</v>
      </c>
      <c r="CQ55">
        <v>55.4</v>
      </c>
      <c r="CR55">
        <v>75</v>
      </c>
      <c r="CS55">
        <v>15200</v>
      </c>
      <c r="CT55">
        <v>22900</v>
      </c>
      <c r="CU55">
        <v>31000</v>
      </c>
      <c r="CV55">
        <v>260</v>
      </c>
      <c r="CW55">
        <v>26.3</v>
      </c>
      <c r="CX55">
        <v>195</v>
      </c>
      <c r="CY55">
        <v>26.7</v>
      </c>
      <c r="CZ55">
        <v>4.2</v>
      </c>
      <c r="DA55">
        <v>27.5</v>
      </c>
      <c r="DB55">
        <v>33.200000000000003</v>
      </c>
      <c r="DC55">
        <v>42.7</v>
      </c>
      <c r="DD55">
        <v>65</v>
      </c>
      <c r="DE55">
        <v>16400</v>
      </c>
      <c r="DF55">
        <v>29500</v>
      </c>
      <c r="DG55">
        <v>35100</v>
      </c>
      <c r="DH55">
        <v>210</v>
      </c>
      <c r="DI55">
        <v>29.2</v>
      </c>
      <c r="DJ55">
        <v>150</v>
      </c>
      <c r="DK55">
        <v>31.6</v>
      </c>
      <c r="DL55">
        <v>4.2</v>
      </c>
      <c r="DM55">
        <v>29.2</v>
      </c>
      <c r="DN55">
        <v>32.1</v>
      </c>
      <c r="DO55">
        <v>34.9</v>
      </c>
      <c r="DP55">
        <v>55</v>
      </c>
      <c r="DQ55">
        <v>17900</v>
      </c>
      <c r="DR55">
        <v>33800</v>
      </c>
      <c r="DS55">
        <v>50100</v>
      </c>
    </row>
    <row r="56" spans="6:123" x14ac:dyDescent="0.45">
      <c r="F56" t="s">
        <v>4514</v>
      </c>
      <c r="G56" t="s">
        <v>4515</v>
      </c>
      <c r="H56" t="s">
        <v>4516</v>
      </c>
      <c r="I56" t="s">
        <v>4517</v>
      </c>
      <c r="J56" t="s">
        <v>4518</v>
      </c>
      <c r="K56" t="s">
        <v>4519</v>
      </c>
      <c r="L56" t="s">
        <v>4520</v>
      </c>
      <c r="M56" t="s">
        <v>4521</v>
      </c>
      <c r="N56" t="s">
        <v>4522</v>
      </c>
      <c r="O56" t="s">
        <v>4523</v>
      </c>
      <c r="P56">
        <v>310</v>
      </c>
      <c r="Q56">
        <v>8.3000000000000007</v>
      </c>
      <c r="R56">
        <v>285</v>
      </c>
      <c r="S56">
        <v>23.7</v>
      </c>
      <c r="T56">
        <v>7.4</v>
      </c>
      <c r="U56">
        <v>48.4</v>
      </c>
      <c r="V56">
        <v>54.8</v>
      </c>
      <c r="W56">
        <v>60.6</v>
      </c>
      <c r="X56">
        <v>145</v>
      </c>
      <c r="Y56">
        <v>15500</v>
      </c>
      <c r="Z56">
        <v>20400</v>
      </c>
      <c r="AA56">
        <v>25900</v>
      </c>
      <c r="AB56">
        <v>355</v>
      </c>
      <c r="AC56">
        <v>8.8000000000000007</v>
      </c>
      <c r="AD56">
        <v>320</v>
      </c>
      <c r="AE56">
        <v>37.1</v>
      </c>
      <c r="AF56">
        <v>6.5</v>
      </c>
      <c r="AG56">
        <v>37.700000000000003</v>
      </c>
      <c r="AH56">
        <v>42.8</v>
      </c>
      <c r="AI56">
        <v>47.6</v>
      </c>
      <c r="AJ56">
        <v>120</v>
      </c>
      <c r="AK56">
        <v>19500</v>
      </c>
      <c r="AL56">
        <v>25800</v>
      </c>
      <c r="AM56">
        <v>34500</v>
      </c>
      <c r="AN56">
        <v>225</v>
      </c>
      <c r="AO56">
        <v>11.7</v>
      </c>
      <c r="AP56">
        <v>195</v>
      </c>
      <c r="AQ56">
        <v>39.5</v>
      </c>
      <c r="AR56">
        <v>2.7</v>
      </c>
      <c r="AS56">
        <v>41.7</v>
      </c>
      <c r="AT56">
        <v>44.8</v>
      </c>
      <c r="AU56">
        <v>46.2</v>
      </c>
      <c r="AV56">
        <v>90</v>
      </c>
      <c r="AW56">
        <v>22900</v>
      </c>
      <c r="AX56">
        <v>32500</v>
      </c>
      <c r="AY56">
        <v>51300</v>
      </c>
      <c r="AZ56">
        <v>400</v>
      </c>
      <c r="BA56">
        <v>7</v>
      </c>
      <c r="BB56">
        <v>375</v>
      </c>
      <c r="BC56">
        <v>27.6</v>
      </c>
      <c r="BD56">
        <v>8.6999999999999993</v>
      </c>
      <c r="BE56">
        <v>46</v>
      </c>
      <c r="BF56">
        <v>51.2</v>
      </c>
      <c r="BG56">
        <v>56.7</v>
      </c>
      <c r="BH56">
        <v>170</v>
      </c>
      <c r="BI56">
        <v>15100</v>
      </c>
      <c r="BJ56">
        <v>20800</v>
      </c>
      <c r="BK56">
        <v>26900</v>
      </c>
      <c r="BL56">
        <v>280</v>
      </c>
      <c r="BM56">
        <v>14.9</v>
      </c>
      <c r="BN56">
        <v>240</v>
      </c>
      <c r="BO56">
        <v>32.6</v>
      </c>
      <c r="BP56">
        <v>4.5999999999999996</v>
      </c>
      <c r="BQ56">
        <v>36.200000000000003</v>
      </c>
      <c r="BR56">
        <v>45.4</v>
      </c>
      <c r="BS56">
        <v>47.9</v>
      </c>
      <c r="BT56">
        <v>100</v>
      </c>
      <c r="BU56">
        <v>22200</v>
      </c>
      <c r="BV56">
        <v>27400</v>
      </c>
      <c r="BW56">
        <v>34500</v>
      </c>
      <c r="BX56">
        <v>210</v>
      </c>
      <c r="BY56">
        <v>12.4</v>
      </c>
      <c r="BZ56">
        <v>185</v>
      </c>
      <c r="CA56">
        <v>34.9</v>
      </c>
      <c r="CB56">
        <v>2.4</v>
      </c>
      <c r="CC56">
        <v>46.4</v>
      </c>
      <c r="CD56">
        <v>49.3</v>
      </c>
      <c r="CE56">
        <v>50.2</v>
      </c>
      <c r="CF56">
        <v>90</v>
      </c>
      <c r="CG56">
        <v>24100</v>
      </c>
      <c r="CH56">
        <v>32700</v>
      </c>
      <c r="CI56">
        <v>54300</v>
      </c>
      <c r="CJ56">
        <v>355</v>
      </c>
      <c r="CK56">
        <v>8.5</v>
      </c>
      <c r="CL56">
        <v>325</v>
      </c>
      <c r="CM56">
        <v>26.9</v>
      </c>
      <c r="CN56">
        <v>11.6</v>
      </c>
      <c r="CO56">
        <v>39.700000000000003</v>
      </c>
      <c r="CP56">
        <v>47.6</v>
      </c>
      <c r="CQ56">
        <v>53</v>
      </c>
      <c r="CR56">
        <v>125</v>
      </c>
      <c r="CS56">
        <v>14500</v>
      </c>
      <c r="CT56">
        <v>20200</v>
      </c>
      <c r="CU56">
        <v>26100</v>
      </c>
      <c r="CV56">
        <v>225</v>
      </c>
      <c r="CW56">
        <v>11.2</v>
      </c>
      <c r="CX56">
        <v>200</v>
      </c>
      <c r="CY56">
        <v>36.799999999999997</v>
      </c>
      <c r="CZ56">
        <v>5.4</v>
      </c>
      <c r="DA56">
        <v>36.299999999999997</v>
      </c>
      <c r="DB56">
        <v>43</v>
      </c>
      <c r="DC56">
        <v>46.6</v>
      </c>
      <c r="DD56">
        <v>80</v>
      </c>
      <c r="DE56">
        <v>17100</v>
      </c>
      <c r="DF56">
        <v>25800</v>
      </c>
      <c r="DG56">
        <v>36500</v>
      </c>
      <c r="DH56">
        <v>135</v>
      </c>
      <c r="DI56">
        <v>11</v>
      </c>
      <c r="DJ56">
        <v>120</v>
      </c>
      <c r="DK56">
        <v>33.1</v>
      </c>
      <c r="DL56">
        <v>3.7</v>
      </c>
      <c r="DM56">
        <v>45.6</v>
      </c>
      <c r="DN56">
        <v>51.5</v>
      </c>
      <c r="DO56">
        <v>52.2</v>
      </c>
      <c r="DP56">
        <v>55</v>
      </c>
      <c r="DQ56">
        <v>22300</v>
      </c>
      <c r="DR56">
        <v>29000</v>
      </c>
      <c r="DS56">
        <v>47200</v>
      </c>
    </row>
    <row r="57" spans="6:123" x14ac:dyDescent="0.45">
      <c r="F57" t="s">
        <v>4524</v>
      </c>
      <c r="G57" t="s">
        <v>4525</v>
      </c>
      <c r="H57" t="s">
        <v>4526</v>
      </c>
      <c r="I57" t="s">
        <v>4527</v>
      </c>
      <c r="J57" t="s">
        <v>4528</v>
      </c>
      <c r="K57" t="s">
        <v>4529</v>
      </c>
      <c r="L57" t="s">
        <v>4530</v>
      </c>
      <c r="M57" t="s">
        <v>4531</v>
      </c>
      <c r="N57" t="s">
        <v>4532</v>
      </c>
      <c r="O57" t="s">
        <v>4533</v>
      </c>
      <c r="P57">
        <v>2345</v>
      </c>
      <c r="Q57">
        <v>68.400000000000006</v>
      </c>
      <c r="R57">
        <v>740</v>
      </c>
      <c r="S57">
        <v>12.2</v>
      </c>
      <c r="T57">
        <v>1.9</v>
      </c>
      <c r="U57">
        <v>5.6</v>
      </c>
      <c r="V57">
        <v>6.9</v>
      </c>
      <c r="W57">
        <v>17.5</v>
      </c>
      <c r="X57">
        <v>120</v>
      </c>
      <c r="Y57">
        <v>24900</v>
      </c>
      <c r="Z57">
        <v>32300</v>
      </c>
      <c r="AA57">
        <v>37400</v>
      </c>
      <c r="AB57">
        <v>1945</v>
      </c>
      <c r="AC57">
        <v>70.599999999999994</v>
      </c>
      <c r="AD57">
        <v>575</v>
      </c>
      <c r="AE57">
        <v>19.899999999999999</v>
      </c>
      <c r="AF57">
        <v>0.7</v>
      </c>
      <c r="AG57">
        <v>5.6</v>
      </c>
      <c r="AH57">
        <v>6.7</v>
      </c>
      <c r="AI57">
        <v>8.8000000000000007</v>
      </c>
      <c r="AJ57">
        <v>95</v>
      </c>
      <c r="AK57">
        <v>22900</v>
      </c>
      <c r="AL57">
        <v>37200</v>
      </c>
      <c r="AM57">
        <v>45100</v>
      </c>
      <c r="AN57">
        <v>2090</v>
      </c>
      <c r="AO57">
        <v>73.599999999999994</v>
      </c>
      <c r="AP57">
        <v>555</v>
      </c>
      <c r="AQ57">
        <v>19</v>
      </c>
      <c r="AR57">
        <v>0.9</v>
      </c>
      <c r="AS57">
        <v>5</v>
      </c>
      <c r="AT57">
        <v>5.7</v>
      </c>
      <c r="AU57">
        <v>6.5</v>
      </c>
      <c r="AV57">
        <v>95</v>
      </c>
      <c r="AW57">
        <v>24700</v>
      </c>
      <c r="AX57">
        <v>38200</v>
      </c>
      <c r="AY57">
        <v>52500</v>
      </c>
      <c r="AZ57">
        <v>2465</v>
      </c>
      <c r="BA57">
        <v>70.5</v>
      </c>
      <c r="BB57">
        <v>725</v>
      </c>
      <c r="BC57">
        <v>12</v>
      </c>
      <c r="BD57">
        <v>1.8</v>
      </c>
      <c r="BE57">
        <v>4.5999999999999996</v>
      </c>
      <c r="BF57">
        <v>5.9</v>
      </c>
      <c r="BG57">
        <v>15.7</v>
      </c>
      <c r="BH57">
        <v>95</v>
      </c>
      <c r="BI57">
        <v>22800</v>
      </c>
      <c r="BJ57">
        <v>27400</v>
      </c>
      <c r="BK57">
        <v>37000</v>
      </c>
      <c r="BL57">
        <v>2260</v>
      </c>
      <c r="BM57">
        <v>75</v>
      </c>
      <c r="BN57">
        <v>565</v>
      </c>
      <c r="BO57">
        <v>17.7</v>
      </c>
      <c r="BP57">
        <v>0.7</v>
      </c>
      <c r="BQ57">
        <v>3.7</v>
      </c>
      <c r="BR57">
        <v>4.3</v>
      </c>
      <c r="BS57">
        <v>6.6</v>
      </c>
      <c r="BT57">
        <v>80</v>
      </c>
      <c r="BU57">
        <v>28800</v>
      </c>
      <c r="BV57">
        <v>40400</v>
      </c>
      <c r="BW57">
        <v>45000</v>
      </c>
      <c r="BX57">
        <v>1915</v>
      </c>
      <c r="BY57">
        <v>69.3</v>
      </c>
      <c r="BZ57">
        <v>590</v>
      </c>
      <c r="CA57">
        <v>21.7</v>
      </c>
      <c r="CB57">
        <v>0.8</v>
      </c>
      <c r="CC57">
        <v>5.7</v>
      </c>
      <c r="CD57">
        <v>6.9</v>
      </c>
      <c r="CE57">
        <v>8.1999999999999993</v>
      </c>
      <c r="CF57">
        <v>95</v>
      </c>
      <c r="CG57">
        <v>29900</v>
      </c>
      <c r="CH57">
        <v>46900</v>
      </c>
      <c r="CI57">
        <v>57700</v>
      </c>
      <c r="CJ57">
        <v>1945</v>
      </c>
      <c r="CK57">
        <v>65.7</v>
      </c>
      <c r="CL57">
        <v>670</v>
      </c>
      <c r="CM57">
        <v>15.6</v>
      </c>
      <c r="CN57">
        <v>2</v>
      </c>
      <c r="CO57">
        <v>5.4</v>
      </c>
      <c r="CP57">
        <v>7.6</v>
      </c>
      <c r="CQ57">
        <v>16.7</v>
      </c>
      <c r="CR57">
        <v>85</v>
      </c>
      <c r="CS57">
        <v>18100</v>
      </c>
      <c r="CT57">
        <v>29200</v>
      </c>
      <c r="CU57">
        <v>36300</v>
      </c>
      <c r="CV57">
        <v>2090</v>
      </c>
      <c r="CW57">
        <v>73.099999999999994</v>
      </c>
      <c r="CX57">
        <v>565</v>
      </c>
      <c r="CY57">
        <v>17.8</v>
      </c>
      <c r="CZ57">
        <v>0.9</v>
      </c>
      <c r="DA57">
        <v>5.0999999999999996</v>
      </c>
      <c r="DB57">
        <v>6.5</v>
      </c>
      <c r="DC57">
        <v>8.1999999999999993</v>
      </c>
      <c r="DD57">
        <v>95</v>
      </c>
      <c r="DE57">
        <v>21700</v>
      </c>
      <c r="DF57">
        <v>32200</v>
      </c>
      <c r="DG57">
        <v>45300</v>
      </c>
      <c r="DH57">
        <v>1700</v>
      </c>
      <c r="DI57">
        <v>67.3</v>
      </c>
      <c r="DJ57">
        <v>555</v>
      </c>
      <c r="DK57">
        <v>23.8</v>
      </c>
      <c r="DL57">
        <v>0.9</v>
      </c>
      <c r="DM57">
        <v>5.7</v>
      </c>
      <c r="DN57">
        <v>6.8</v>
      </c>
      <c r="DO57">
        <v>8</v>
      </c>
      <c r="DP57">
        <v>85</v>
      </c>
      <c r="DQ57">
        <v>32800</v>
      </c>
      <c r="DR57">
        <v>46900</v>
      </c>
      <c r="DS57">
        <v>55300</v>
      </c>
    </row>
    <row r="58" spans="6:123" x14ac:dyDescent="0.45">
      <c r="F58" t="s">
        <v>4534</v>
      </c>
      <c r="G58" t="s">
        <v>4535</v>
      </c>
      <c r="H58" t="s">
        <v>4536</v>
      </c>
      <c r="I58" t="s">
        <v>4537</v>
      </c>
      <c r="J58" t="s">
        <v>4538</v>
      </c>
      <c r="K58" t="s">
        <v>4539</v>
      </c>
      <c r="L58" t="s">
        <v>4540</v>
      </c>
      <c r="M58" t="s">
        <v>4541</v>
      </c>
      <c r="N58" t="s">
        <v>4542</v>
      </c>
      <c r="O58" t="s">
        <v>4543</v>
      </c>
      <c r="P58">
        <v>915</v>
      </c>
      <c r="Q58">
        <v>19.5</v>
      </c>
      <c r="R58">
        <v>735</v>
      </c>
      <c r="S58">
        <v>31.5</v>
      </c>
      <c r="T58">
        <v>4.4000000000000004</v>
      </c>
      <c r="U58">
        <v>11</v>
      </c>
      <c r="V58">
        <v>21.5</v>
      </c>
      <c r="W58">
        <v>44.7</v>
      </c>
      <c r="X58">
        <v>75</v>
      </c>
      <c r="Y58">
        <v>13000</v>
      </c>
      <c r="Z58">
        <v>19700</v>
      </c>
      <c r="AA58">
        <v>28200</v>
      </c>
      <c r="AB58">
        <v>975</v>
      </c>
      <c r="AC58">
        <v>22.9</v>
      </c>
      <c r="AD58">
        <v>755</v>
      </c>
      <c r="AE58">
        <v>48.1</v>
      </c>
      <c r="AF58">
        <v>4</v>
      </c>
      <c r="AG58">
        <v>15.7</v>
      </c>
      <c r="AH58">
        <v>20</v>
      </c>
      <c r="AI58">
        <v>25</v>
      </c>
      <c r="AJ58">
        <v>115</v>
      </c>
      <c r="AK58">
        <v>14800</v>
      </c>
      <c r="AL58">
        <v>22300</v>
      </c>
      <c r="AM58">
        <v>32300</v>
      </c>
      <c r="AN58">
        <v>720</v>
      </c>
      <c r="AO58">
        <v>21.1</v>
      </c>
      <c r="AP58">
        <v>570</v>
      </c>
      <c r="AQ58">
        <v>43.9</v>
      </c>
      <c r="AR58">
        <v>2.8</v>
      </c>
      <c r="AS58">
        <v>22.6</v>
      </c>
      <c r="AT58">
        <v>28.6</v>
      </c>
      <c r="AU58">
        <v>32.200000000000003</v>
      </c>
      <c r="AV58">
        <v>135</v>
      </c>
      <c r="AW58">
        <v>17000</v>
      </c>
      <c r="AX58">
        <v>26200</v>
      </c>
      <c r="AY58">
        <v>36500</v>
      </c>
      <c r="AZ58">
        <v>940</v>
      </c>
      <c r="BA58">
        <v>17.7</v>
      </c>
      <c r="BB58">
        <v>775</v>
      </c>
      <c r="BC58">
        <v>24.5</v>
      </c>
      <c r="BD58">
        <v>6.4</v>
      </c>
      <c r="BE58">
        <v>11.6</v>
      </c>
      <c r="BF58">
        <v>22.6</v>
      </c>
      <c r="BG58">
        <v>51.5</v>
      </c>
      <c r="BH58">
        <v>85</v>
      </c>
      <c r="BI58">
        <v>11000</v>
      </c>
      <c r="BJ58">
        <v>20300</v>
      </c>
      <c r="BK58">
        <v>27400</v>
      </c>
      <c r="BL58">
        <v>905</v>
      </c>
      <c r="BM58">
        <v>21.7</v>
      </c>
      <c r="BN58">
        <v>710</v>
      </c>
      <c r="BO58">
        <v>44.4</v>
      </c>
      <c r="BP58">
        <v>5</v>
      </c>
      <c r="BQ58">
        <v>17.7</v>
      </c>
      <c r="BR58">
        <v>21.4</v>
      </c>
      <c r="BS58">
        <v>28.9</v>
      </c>
      <c r="BT58">
        <v>135</v>
      </c>
      <c r="BU58">
        <v>12900</v>
      </c>
      <c r="BV58">
        <v>22200</v>
      </c>
      <c r="BW58">
        <v>32100</v>
      </c>
      <c r="BX58">
        <v>660</v>
      </c>
      <c r="BY58">
        <v>21.7</v>
      </c>
      <c r="BZ58">
        <v>515</v>
      </c>
      <c r="CA58">
        <v>41</v>
      </c>
      <c r="CB58">
        <v>4.7</v>
      </c>
      <c r="CC58">
        <v>24.3</v>
      </c>
      <c r="CD58">
        <v>30.2</v>
      </c>
      <c r="CE58">
        <v>32.5</v>
      </c>
      <c r="CF58">
        <v>135</v>
      </c>
      <c r="CG58">
        <v>16600</v>
      </c>
      <c r="CH58">
        <v>24600</v>
      </c>
      <c r="CI58">
        <v>37500</v>
      </c>
      <c r="CJ58">
        <v>975</v>
      </c>
      <c r="CK58">
        <v>16</v>
      </c>
      <c r="CL58">
        <v>820</v>
      </c>
      <c r="CM58">
        <v>26.8</v>
      </c>
      <c r="CN58">
        <v>4.5999999999999996</v>
      </c>
      <c r="CO58">
        <v>12</v>
      </c>
      <c r="CP58">
        <v>25.5</v>
      </c>
      <c r="CQ58">
        <v>52.6</v>
      </c>
      <c r="CR58">
        <v>80</v>
      </c>
      <c r="CS58">
        <v>7400</v>
      </c>
      <c r="CT58">
        <v>14900</v>
      </c>
      <c r="CU58">
        <v>25600</v>
      </c>
      <c r="CV58">
        <v>720</v>
      </c>
      <c r="CW58">
        <v>19.899999999999999</v>
      </c>
      <c r="CX58">
        <v>575</v>
      </c>
      <c r="CY58">
        <v>37.5</v>
      </c>
      <c r="CZ58">
        <v>5.8</v>
      </c>
      <c r="DA58">
        <v>20.3</v>
      </c>
      <c r="DB58">
        <v>28.8</v>
      </c>
      <c r="DC58">
        <v>36.799999999999997</v>
      </c>
      <c r="DD58">
        <v>125</v>
      </c>
      <c r="DE58">
        <v>13900</v>
      </c>
      <c r="DF58">
        <v>21800</v>
      </c>
      <c r="DG58">
        <v>31000</v>
      </c>
      <c r="DH58">
        <v>550</v>
      </c>
      <c r="DI58">
        <v>22.9</v>
      </c>
      <c r="DJ58">
        <v>425</v>
      </c>
      <c r="DK58">
        <v>31.4</v>
      </c>
      <c r="DL58">
        <v>4.9000000000000004</v>
      </c>
      <c r="DM58">
        <v>32.299999999999997</v>
      </c>
      <c r="DN58">
        <v>36.700000000000003</v>
      </c>
      <c r="DO58">
        <v>40.799999999999997</v>
      </c>
      <c r="DP58">
        <v>155</v>
      </c>
      <c r="DQ58">
        <v>16000</v>
      </c>
      <c r="DR58">
        <v>24700</v>
      </c>
      <c r="DS58">
        <v>32600</v>
      </c>
    </row>
    <row r="59" spans="6:123" x14ac:dyDescent="0.45">
      <c r="F59" t="s">
        <v>4544</v>
      </c>
      <c r="G59" t="s">
        <v>4545</v>
      </c>
      <c r="H59" t="s">
        <v>4546</v>
      </c>
      <c r="I59" t="s">
        <v>4547</v>
      </c>
      <c r="J59" t="s">
        <v>4548</v>
      </c>
      <c r="K59" t="s">
        <v>4549</v>
      </c>
      <c r="L59" t="s">
        <v>4550</v>
      </c>
      <c r="M59" t="s">
        <v>4551</v>
      </c>
      <c r="N59" t="s">
        <v>4552</v>
      </c>
      <c r="O59" t="s">
        <v>4553</v>
      </c>
      <c r="P59">
        <v>320</v>
      </c>
      <c r="Q59">
        <v>61.4</v>
      </c>
      <c r="R59">
        <v>125</v>
      </c>
      <c r="S59">
        <v>9.4</v>
      </c>
      <c r="T59">
        <v>1.6</v>
      </c>
      <c r="U59">
        <v>8.1999999999999993</v>
      </c>
      <c r="V59">
        <v>11.3</v>
      </c>
      <c r="W59">
        <v>27.6</v>
      </c>
      <c r="X59">
        <v>20</v>
      </c>
      <c r="Y59">
        <v>9100</v>
      </c>
      <c r="Z59">
        <v>21000</v>
      </c>
      <c r="AA59">
        <v>29400</v>
      </c>
      <c r="AB59">
        <v>285</v>
      </c>
      <c r="AC59">
        <v>69.3</v>
      </c>
      <c r="AD59">
        <v>85</v>
      </c>
      <c r="AE59">
        <v>11.7</v>
      </c>
      <c r="AF59">
        <v>3.9</v>
      </c>
      <c r="AG59">
        <v>10.199999999999999</v>
      </c>
      <c r="AH59">
        <v>11</v>
      </c>
      <c r="AI59">
        <v>15.2</v>
      </c>
      <c r="AJ59">
        <v>25</v>
      </c>
      <c r="AK59">
        <v>18100</v>
      </c>
      <c r="AL59">
        <v>31600</v>
      </c>
      <c r="AM59">
        <v>44600</v>
      </c>
      <c r="AN59">
        <v>260</v>
      </c>
      <c r="AO59">
        <v>76.8</v>
      </c>
      <c r="AP59">
        <v>60</v>
      </c>
      <c r="AQ59">
        <v>9.6999999999999993</v>
      </c>
      <c r="AR59">
        <v>1.2</v>
      </c>
      <c r="AS59">
        <v>11.6</v>
      </c>
      <c r="AT59">
        <v>12</v>
      </c>
      <c r="AU59">
        <v>12.4</v>
      </c>
      <c r="AV59">
        <v>25</v>
      </c>
      <c r="AW59">
        <v>26200</v>
      </c>
      <c r="AX59">
        <v>34400</v>
      </c>
      <c r="AY59">
        <v>54000</v>
      </c>
      <c r="AZ59">
        <v>330</v>
      </c>
      <c r="BA59">
        <v>56.5</v>
      </c>
      <c r="BB59">
        <v>145</v>
      </c>
      <c r="BC59">
        <v>6.4</v>
      </c>
      <c r="BD59">
        <v>4</v>
      </c>
      <c r="BE59">
        <v>11.2</v>
      </c>
      <c r="BF59">
        <v>14.9</v>
      </c>
      <c r="BG59">
        <v>33.1</v>
      </c>
      <c r="BH59">
        <v>35</v>
      </c>
      <c r="BI59">
        <v>16900</v>
      </c>
      <c r="BJ59">
        <v>25000</v>
      </c>
      <c r="BK59">
        <v>29200</v>
      </c>
      <c r="BL59">
        <v>270</v>
      </c>
      <c r="BM59">
        <v>70.900000000000006</v>
      </c>
      <c r="BN59">
        <v>80</v>
      </c>
      <c r="BO59">
        <v>11.9</v>
      </c>
      <c r="BP59">
        <v>2.2000000000000002</v>
      </c>
      <c r="BQ59">
        <v>9</v>
      </c>
      <c r="BR59">
        <v>10.8</v>
      </c>
      <c r="BS59">
        <v>14.9</v>
      </c>
      <c r="BT59">
        <v>20</v>
      </c>
      <c r="BU59">
        <v>22000</v>
      </c>
      <c r="BV59">
        <v>31100</v>
      </c>
      <c r="BW59">
        <v>44000</v>
      </c>
      <c r="BX59">
        <v>170</v>
      </c>
      <c r="BY59">
        <v>72.599999999999994</v>
      </c>
      <c r="BZ59">
        <v>45</v>
      </c>
      <c r="CA59">
        <v>13.7</v>
      </c>
      <c r="CB59">
        <v>1.2</v>
      </c>
      <c r="CC59">
        <v>8.9</v>
      </c>
      <c r="CD59">
        <v>10.1</v>
      </c>
      <c r="CE59">
        <v>12.5</v>
      </c>
      <c r="CF59">
        <v>15</v>
      </c>
      <c r="CG59">
        <v>28200</v>
      </c>
      <c r="CH59">
        <v>38600</v>
      </c>
      <c r="CI59">
        <v>54600</v>
      </c>
      <c r="CJ59">
        <v>285</v>
      </c>
      <c r="CK59">
        <v>63.6</v>
      </c>
      <c r="CL59">
        <v>105</v>
      </c>
      <c r="CM59">
        <v>8.5</v>
      </c>
      <c r="CN59">
        <v>1.8</v>
      </c>
      <c r="CO59">
        <v>8.8000000000000007</v>
      </c>
      <c r="CP59">
        <v>13.8</v>
      </c>
      <c r="CQ59">
        <v>26.1</v>
      </c>
      <c r="CR59">
        <v>20</v>
      </c>
      <c r="CS59">
        <v>11600</v>
      </c>
      <c r="CT59">
        <v>20200</v>
      </c>
      <c r="CU59">
        <v>30200</v>
      </c>
      <c r="CV59">
        <v>260</v>
      </c>
      <c r="CW59">
        <v>76.099999999999994</v>
      </c>
      <c r="CX59">
        <v>60</v>
      </c>
      <c r="CY59">
        <v>10.4</v>
      </c>
      <c r="CZ59">
        <v>0.4</v>
      </c>
      <c r="DA59">
        <v>10.8</v>
      </c>
      <c r="DB59">
        <v>12.4</v>
      </c>
      <c r="DC59">
        <v>13.1</v>
      </c>
      <c r="DD59">
        <v>25</v>
      </c>
      <c r="DE59">
        <v>23600</v>
      </c>
      <c r="DF59">
        <v>34500</v>
      </c>
      <c r="DG59">
        <v>43900</v>
      </c>
      <c r="DH59">
        <v>185</v>
      </c>
      <c r="DI59">
        <v>71.400000000000006</v>
      </c>
      <c r="DJ59">
        <v>55</v>
      </c>
      <c r="DK59">
        <v>16.8</v>
      </c>
      <c r="DL59">
        <v>0.5</v>
      </c>
      <c r="DM59">
        <v>9.1999999999999993</v>
      </c>
      <c r="DN59">
        <v>9.6999999999999993</v>
      </c>
      <c r="DO59">
        <v>11.4</v>
      </c>
      <c r="DP59">
        <v>15</v>
      </c>
      <c r="DQ59">
        <v>26800</v>
      </c>
      <c r="DR59">
        <v>34600</v>
      </c>
      <c r="DS59">
        <v>45600</v>
      </c>
    </row>
    <row r="60" spans="6:123" x14ac:dyDescent="0.45">
      <c r="F60" t="s">
        <v>4554</v>
      </c>
      <c r="G60" t="s">
        <v>4555</v>
      </c>
      <c r="H60" t="s">
        <v>4556</v>
      </c>
      <c r="I60" t="s">
        <v>4557</v>
      </c>
      <c r="J60" t="s">
        <v>4558</v>
      </c>
      <c r="K60" t="s">
        <v>4559</v>
      </c>
      <c r="L60" t="s">
        <v>4560</v>
      </c>
      <c r="M60" t="s">
        <v>4561</v>
      </c>
      <c r="N60" t="s">
        <v>4562</v>
      </c>
      <c r="O60" t="s">
        <v>4563</v>
      </c>
      <c r="P60">
        <v>620</v>
      </c>
      <c r="Q60">
        <v>19.3</v>
      </c>
      <c r="R60">
        <v>500</v>
      </c>
      <c r="S60">
        <v>37.9</v>
      </c>
      <c r="T60">
        <v>4.8</v>
      </c>
      <c r="U60">
        <v>12.9</v>
      </c>
      <c r="V60">
        <v>21.5</v>
      </c>
      <c r="W60">
        <v>37.9</v>
      </c>
      <c r="X60">
        <v>65</v>
      </c>
      <c r="Y60">
        <v>15300</v>
      </c>
      <c r="Z60">
        <v>22400</v>
      </c>
      <c r="AA60">
        <v>30200</v>
      </c>
      <c r="AB60">
        <v>695</v>
      </c>
      <c r="AC60">
        <v>19.3</v>
      </c>
      <c r="AD60">
        <v>560</v>
      </c>
      <c r="AE60">
        <v>52.3</v>
      </c>
      <c r="AF60">
        <v>3</v>
      </c>
      <c r="AG60">
        <v>19.3</v>
      </c>
      <c r="AH60">
        <v>22.3</v>
      </c>
      <c r="AI60">
        <v>25.4</v>
      </c>
      <c r="AJ60">
        <v>115</v>
      </c>
      <c r="AK60">
        <v>17300</v>
      </c>
      <c r="AL60">
        <v>26400</v>
      </c>
      <c r="AM60">
        <v>34300</v>
      </c>
      <c r="AN60">
        <v>780</v>
      </c>
      <c r="AO60">
        <v>15.9</v>
      </c>
      <c r="AP60">
        <v>660</v>
      </c>
      <c r="AQ60">
        <v>48.1</v>
      </c>
      <c r="AR60">
        <v>3.2</v>
      </c>
      <c r="AS60">
        <v>28</v>
      </c>
      <c r="AT60">
        <v>31.2</v>
      </c>
      <c r="AU60">
        <v>32.9</v>
      </c>
      <c r="AV60">
        <v>195</v>
      </c>
      <c r="AW60">
        <v>12700</v>
      </c>
      <c r="AX60">
        <v>27000</v>
      </c>
      <c r="AY60">
        <v>42100</v>
      </c>
      <c r="AZ60">
        <v>645</v>
      </c>
      <c r="BA60">
        <v>17.399999999999999</v>
      </c>
      <c r="BB60">
        <v>530</v>
      </c>
      <c r="BC60">
        <v>33.6</v>
      </c>
      <c r="BD60">
        <v>9.5</v>
      </c>
      <c r="BE60">
        <v>18</v>
      </c>
      <c r="BF60">
        <v>24.9</v>
      </c>
      <c r="BG60">
        <v>39.5</v>
      </c>
      <c r="BH60">
        <v>100</v>
      </c>
      <c r="BI60">
        <v>12200</v>
      </c>
      <c r="BJ60">
        <v>21700</v>
      </c>
      <c r="BK60">
        <v>28600</v>
      </c>
      <c r="BL60">
        <v>610</v>
      </c>
      <c r="BM60">
        <v>21.6</v>
      </c>
      <c r="BN60">
        <v>480</v>
      </c>
      <c r="BO60">
        <v>43</v>
      </c>
      <c r="BP60">
        <v>5.0999999999999996</v>
      </c>
      <c r="BQ60">
        <v>21.9</v>
      </c>
      <c r="BR60">
        <v>25.8</v>
      </c>
      <c r="BS60">
        <v>30.4</v>
      </c>
      <c r="BT60">
        <v>115</v>
      </c>
      <c r="BU60">
        <v>11600</v>
      </c>
      <c r="BV60">
        <v>25400</v>
      </c>
      <c r="BW60">
        <v>35600</v>
      </c>
      <c r="BX60">
        <v>735</v>
      </c>
      <c r="BY60">
        <v>19.8</v>
      </c>
      <c r="BZ60">
        <v>590</v>
      </c>
      <c r="CA60">
        <v>40.9</v>
      </c>
      <c r="CB60">
        <v>3.1</v>
      </c>
      <c r="CC60">
        <v>29.9</v>
      </c>
      <c r="CD60">
        <v>34.1</v>
      </c>
      <c r="CE60">
        <v>36.1</v>
      </c>
      <c r="CF60">
        <v>195</v>
      </c>
      <c r="CG60">
        <v>13400</v>
      </c>
      <c r="CH60">
        <v>25600</v>
      </c>
      <c r="CI60">
        <v>37500</v>
      </c>
      <c r="CJ60">
        <v>695</v>
      </c>
      <c r="CK60">
        <v>16.3</v>
      </c>
      <c r="CL60">
        <v>580</v>
      </c>
      <c r="CM60">
        <v>35.6</v>
      </c>
      <c r="CN60">
        <v>5.9</v>
      </c>
      <c r="CO60">
        <v>17</v>
      </c>
      <c r="CP60">
        <v>28</v>
      </c>
      <c r="CQ60">
        <v>42.2</v>
      </c>
      <c r="CR60">
        <v>95</v>
      </c>
      <c r="CS60">
        <v>12900</v>
      </c>
      <c r="CT60">
        <v>18600</v>
      </c>
      <c r="CU60">
        <v>28700</v>
      </c>
      <c r="CV60">
        <v>780</v>
      </c>
      <c r="CW60">
        <v>14.8</v>
      </c>
      <c r="CX60">
        <v>665</v>
      </c>
      <c r="CY60">
        <v>39</v>
      </c>
      <c r="CZ60">
        <v>6.8</v>
      </c>
      <c r="DA60">
        <v>28.6</v>
      </c>
      <c r="DB60">
        <v>33.4</v>
      </c>
      <c r="DC60">
        <v>39.4</v>
      </c>
      <c r="DD60">
        <v>200</v>
      </c>
      <c r="DE60">
        <v>11200</v>
      </c>
      <c r="DF60">
        <v>22100</v>
      </c>
      <c r="DG60">
        <v>33400</v>
      </c>
      <c r="DH60">
        <v>630</v>
      </c>
      <c r="DI60">
        <v>23.7</v>
      </c>
      <c r="DJ60">
        <v>480</v>
      </c>
      <c r="DK60">
        <v>34.799999999999997</v>
      </c>
      <c r="DL60">
        <v>4.0999999999999996</v>
      </c>
      <c r="DM60">
        <v>33.1</v>
      </c>
      <c r="DN60">
        <v>35.4</v>
      </c>
      <c r="DO60">
        <v>37.299999999999997</v>
      </c>
      <c r="DP60">
        <v>185</v>
      </c>
      <c r="DQ60">
        <v>18300</v>
      </c>
      <c r="DR60">
        <v>27600</v>
      </c>
      <c r="DS60">
        <v>36800</v>
      </c>
    </row>
    <row r="61" spans="6:123" x14ac:dyDescent="0.45">
      <c r="F61" t="s">
        <v>4564</v>
      </c>
      <c r="G61" t="s">
        <v>4565</v>
      </c>
      <c r="H61" t="s">
        <v>4566</v>
      </c>
      <c r="I61" t="s">
        <v>4567</v>
      </c>
      <c r="J61" t="s">
        <v>4568</v>
      </c>
      <c r="K61" t="s">
        <v>4569</v>
      </c>
      <c r="L61" t="s">
        <v>4570</v>
      </c>
      <c r="M61" t="s">
        <v>4571</v>
      </c>
      <c r="N61" t="s">
        <v>4572</v>
      </c>
      <c r="O61" t="s">
        <v>4573</v>
      </c>
      <c r="P61">
        <v>540</v>
      </c>
      <c r="Q61">
        <v>10.9</v>
      </c>
      <c r="R61">
        <v>480</v>
      </c>
      <c r="S61">
        <v>15.2</v>
      </c>
      <c r="T61">
        <v>6.9</v>
      </c>
      <c r="U61">
        <v>45.7</v>
      </c>
      <c r="V61">
        <v>56.3</v>
      </c>
      <c r="W61">
        <v>67</v>
      </c>
      <c r="X61">
        <v>235</v>
      </c>
      <c r="Y61">
        <v>17100</v>
      </c>
      <c r="Z61">
        <v>23400</v>
      </c>
      <c r="AA61">
        <v>32900</v>
      </c>
      <c r="AB61">
        <v>420</v>
      </c>
      <c r="AC61">
        <v>19.899999999999999</v>
      </c>
      <c r="AD61">
        <v>340</v>
      </c>
      <c r="AE61">
        <v>23.5</v>
      </c>
      <c r="AF61">
        <v>5.2</v>
      </c>
      <c r="AG61">
        <v>39.1</v>
      </c>
      <c r="AH61">
        <v>47.9</v>
      </c>
      <c r="AI61">
        <v>51.4</v>
      </c>
      <c r="AJ61">
        <v>160</v>
      </c>
      <c r="AK61">
        <v>20400</v>
      </c>
      <c r="AL61">
        <v>28000</v>
      </c>
      <c r="AM61">
        <v>38600</v>
      </c>
      <c r="AN61">
        <v>190</v>
      </c>
      <c r="AO61">
        <v>23</v>
      </c>
      <c r="AP61">
        <v>145</v>
      </c>
      <c r="AQ61">
        <v>22</v>
      </c>
      <c r="AR61">
        <v>3.7</v>
      </c>
      <c r="AS61">
        <v>39.799999999999997</v>
      </c>
      <c r="AT61">
        <v>48.2</v>
      </c>
      <c r="AU61">
        <v>51.3</v>
      </c>
      <c r="AV61">
        <v>70</v>
      </c>
      <c r="AW61">
        <v>20500</v>
      </c>
      <c r="AX61">
        <v>31800</v>
      </c>
      <c r="AY61">
        <v>46800</v>
      </c>
      <c r="AZ61">
        <v>535</v>
      </c>
      <c r="BA61">
        <v>14.6</v>
      </c>
      <c r="BB61">
        <v>455</v>
      </c>
      <c r="BC61">
        <v>14.2</v>
      </c>
      <c r="BD61">
        <v>8.1999999999999993</v>
      </c>
      <c r="BE61">
        <v>41.5</v>
      </c>
      <c r="BF61">
        <v>52.1</v>
      </c>
      <c r="BG61">
        <v>63</v>
      </c>
      <c r="BH61">
        <v>210</v>
      </c>
      <c r="BI61">
        <v>16200</v>
      </c>
      <c r="BJ61">
        <v>21700</v>
      </c>
      <c r="BK61">
        <v>29500</v>
      </c>
      <c r="BL61">
        <v>270</v>
      </c>
      <c r="BM61">
        <v>21.9</v>
      </c>
      <c r="BN61">
        <v>210</v>
      </c>
      <c r="BO61">
        <v>18.600000000000001</v>
      </c>
      <c r="BP61">
        <v>4.5</v>
      </c>
      <c r="BQ61">
        <v>43.9</v>
      </c>
      <c r="BR61">
        <v>48.7</v>
      </c>
      <c r="BS61">
        <v>55</v>
      </c>
      <c r="BT61">
        <v>110</v>
      </c>
      <c r="BU61">
        <v>20000</v>
      </c>
      <c r="BV61">
        <v>27400</v>
      </c>
      <c r="BW61">
        <v>35100</v>
      </c>
      <c r="BX61">
        <v>90</v>
      </c>
      <c r="BY61">
        <v>26.4</v>
      </c>
      <c r="BZ61">
        <v>65</v>
      </c>
      <c r="CA61">
        <v>17.600000000000001</v>
      </c>
      <c r="CB61">
        <v>2.2000000000000002</v>
      </c>
      <c r="CC61">
        <v>42.9</v>
      </c>
      <c r="CD61">
        <v>49.5</v>
      </c>
      <c r="CE61">
        <v>53.8</v>
      </c>
      <c r="CF61">
        <v>40</v>
      </c>
      <c r="CG61">
        <v>18700</v>
      </c>
      <c r="CH61">
        <v>30000</v>
      </c>
      <c r="CI61">
        <v>44700</v>
      </c>
      <c r="CJ61">
        <v>420</v>
      </c>
      <c r="CK61">
        <v>16.100000000000001</v>
      </c>
      <c r="CL61">
        <v>355</v>
      </c>
      <c r="CM61">
        <v>18.2</v>
      </c>
      <c r="CN61">
        <v>5.2</v>
      </c>
      <c r="CO61">
        <v>35.5</v>
      </c>
      <c r="CP61">
        <v>46.7</v>
      </c>
      <c r="CQ61">
        <v>60.4</v>
      </c>
      <c r="CR61">
        <v>140</v>
      </c>
      <c r="CS61">
        <v>14000</v>
      </c>
      <c r="CT61">
        <v>19900</v>
      </c>
      <c r="CU61">
        <v>26500</v>
      </c>
      <c r="CV61">
        <v>190</v>
      </c>
      <c r="CW61">
        <v>22.5</v>
      </c>
      <c r="CX61">
        <v>150</v>
      </c>
      <c r="CY61">
        <v>17.3</v>
      </c>
      <c r="CZ61">
        <v>7.3</v>
      </c>
      <c r="DA61">
        <v>35.1</v>
      </c>
      <c r="DB61">
        <v>47.1</v>
      </c>
      <c r="DC61">
        <v>52.9</v>
      </c>
      <c r="DD61">
        <v>65</v>
      </c>
      <c r="DE61">
        <v>20400</v>
      </c>
      <c r="DF61">
        <v>28300</v>
      </c>
      <c r="DG61">
        <v>38000</v>
      </c>
      <c r="DH61">
        <v>30</v>
      </c>
      <c r="DI61">
        <v>22.6</v>
      </c>
      <c r="DJ61">
        <v>25</v>
      </c>
      <c r="DK61">
        <v>29</v>
      </c>
      <c r="DL61">
        <v>0</v>
      </c>
      <c r="DM61">
        <v>29</v>
      </c>
      <c r="DN61">
        <v>38.700000000000003</v>
      </c>
      <c r="DO61">
        <v>48.4</v>
      </c>
      <c r="DP61" t="s">
        <v>403</v>
      </c>
      <c r="DQ61" t="s">
        <v>403</v>
      </c>
      <c r="DR61" t="s">
        <v>403</v>
      </c>
      <c r="DS61" t="s">
        <v>403</v>
      </c>
    </row>
    <row r="62" spans="6:123" x14ac:dyDescent="0.45">
      <c r="F62" t="s">
        <v>4574</v>
      </c>
      <c r="G62" t="s">
        <v>4575</v>
      </c>
      <c r="H62" t="s">
        <v>4576</v>
      </c>
      <c r="I62" t="s">
        <v>4577</v>
      </c>
      <c r="J62" t="s">
        <v>4578</v>
      </c>
      <c r="K62" t="s">
        <v>4579</v>
      </c>
      <c r="L62" t="s">
        <v>4580</v>
      </c>
      <c r="M62" t="s">
        <v>4581</v>
      </c>
      <c r="N62" t="s">
        <v>4582</v>
      </c>
      <c r="O62" t="s">
        <v>4583</v>
      </c>
      <c r="P62">
        <v>580</v>
      </c>
      <c r="Q62">
        <v>67.5</v>
      </c>
      <c r="R62">
        <v>190</v>
      </c>
      <c r="S62">
        <v>9.3000000000000007</v>
      </c>
      <c r="T62">
        <v>1.2</v>
      </c>
      <c r="U62">
        <v>3.3</v>
      </c>
      <c r="V62">
        <v>4.2</v>
      </c>
      <c r="W62">
        <v>22</v>
      </c>
      <c r="X62">
        <v>15</v>
      </c>
      <c r="Y62">
        <v>14800</v>
      </c>
      <c r="Z62">
        <v>23100</v>
      </c>
      <c r="AA62">
        <v>28300</v>
      </c>
      <c r="AB62">
        <v>1020</v>
      </c>
      <c r="AC62">
        <v>81</v>
      </c>
      <c r="AD62">
        <v>195</v>
      </c>
      <c r="AE62">
        <v>8.6999999999999993</v>
      </c>
      <c r="AF62">
        <v>1.2</v>
      </c>
      <c r="AG62">
        <v>3.1</v>
      </c>
      <c r="AH62">
        <v>4</v>
      </c>
      <c r="AI62">
        <v>9.1</v>
      </c>
      <c r="AJ62">
        <v>25</v>
      </c>
      <c r="AK62">
        <v>16500</v>
      </c>
      <c r="AL62">
        <v>19800</v>
      </c>
      <c r="AM62">
        <v>29500</v>
      </c>
      <c r="AN62">
        <v>380</v>
      </c>
      <c r="AO62">
        <v>82.7</v>
      </c>
      <c r="AP62">
        <v>65</v>
      </c>
      <c r="AQ62">
        <v>9.4</v>
      </c>
      <c r="AR62">
        <v>0</v>
      </c>
      <c r="AS62">
        <v>2.9</v>
      </c>
      <c r="AT62">
        <v>3.4</v>
      </c>
      <c r="AU62">
        <v>7.9</v>
      </c>
      <c r="AV62" t="s">
        <v>403</v>
      </c>
      <c r="AW62" t="s">
        <v>403</v>
      </c>
      <c r="AX62" t="s">
        <v>403</v>
      </c>
      <c r="AY62" t="s">
        <v>403</v>
      </c>
      <c r="AZ62">
        <v>865</v>
      </c>
      <c r="BA62">
        <v>54.6</v>
      </c>
      <c r="BB62">
        <v>395</v>
      </c>
      <c r="BC62">
        <v>7</v>
      </c>
      <c r="BD62">
        <v>0.7</v>
      </c>
      <c r="BE62">
        <v>3.1</v>
      </c>
      <c r="BF62">
        <v>5</v>
      </c>
      <c r="BG62">
        <v>37.6</v>
      </c>
      <c r="BH62">
        <v>20</v>
      </c>
      <c r="BI62">
        <v>9600</v>
      </c>
      <c r="BJ62">
        <v>23900</v>
      </c>
      <c r="BK62">
        <v>31700</v>
      </c>
      <c r="BL62">
        <v>595</v>
      </c>
      <c r="BM62">
        <v>81.3</v>
      </c>
      <c r="BN62">
        <v>110</v>
      </c>
      <c r="BO62">
        <v>7.9</v>
      </c>
      <c r="BP62">
        <v>0.5</v>
      </c>
      <c r="BQ62">
        <v>2.4</v>
      </c>
      <c r="BR62">
        <v>2.9</v>
      </c>
      <c r="BS62">
        <v>10.3</v>
      </c>
      <c r="BT62">
        <v>10</v>
      </c>
      <c r="BU62">
        <v>22700</v>
      </c>
      <c r="BV62">
        <v>25400</v>
      </c>
      <c r="BW62">
        <v>29100</v>
      </c>
      <c r="BX62">
        <v>255</v>
      </c>
      <c r="BY62">
        <v>74.099999999999994</v>
      </c>
      <c r="BZ62">
        <v>65</v>
      </c>
      <c r="CA62">
        <v>12.5</v>
      </c>
      <c r="CB62">
        <v>1.2</v>
      </c>
      <c r="CC62">
        <v>2.7</v>
      </c>
      <c r="CD62">
        <v>3.5</v>
      </c>
      <c r="CE62">
        <v>12.2</v>
      </c>
      <c r="CF62" t="s">
        <v>403</v>
      </c>
      <c r="CG62" t="s">
        <v>403</v>
      </c>
      <c r="CH62" t="s">
        <v>403</v>
      </c>
      <c r="CI62" t="s">
        <v>403</v>
      </c>
      <c r="CJ62">
        <v>1020</v>
      </c>
      <c r="CK62">
        <v>49.2</v>
      </c>
      <c r="CL62">
        <v>520</v>
      </c>
      <c r="CM62">
        <v>4.3</v>
      </c>
      <c r="CN62">
        <v>0.7</v>
      </c>
      <c r="CO62">
        <v>1.5</v>
      </c>
      <c r="CP62">
        <v>4.0999999999999996</v>
      </c>
      <c r="CQ62">
        <v>45.8</v>
      </c>
      <c r="CR62">
        <v>15</v>
      </c>
      <c r="CS62">
        <v>9100</v>
      </c>
      <c r="CT62">
        <v>19200</v>
      </c>
      <c r="CU62">
        <v>26800</v>
      </c>
      <c r="CV62">
        <v>380</v>
      </c>
      <c r="CW62">
        <v>81.7</v>
      </c>
      <c r="CX62">
        <v>70</v>
      </c>
      <c r="CY62">
        <v>8.9</v>
      </c>
      <c r="CZ62">
        <v>0.5</v>
      </c>
      <c r="DA62">
        <v>2.4</v>
      </c>
      <c r="DB62">
        <v>3.7</v>
      </c>
      <c r="DC62">
        <v>8.9</v>
      </c>
      <c r="DD62" t="s">
        <v>403</v>
      </c>
      <c r="DE62" t="s">
        <v>403</v>
      </c>
      <c r="DF62" t="s">
        <v>403</v>
      </c>
      <c r="DG62" t="s">
        <v>403</v>
      </c>
      <c r="DH62">
        <v>165</v>
      </c>
      <c r="DI62">
        <v>69.900000000000006</v>
      </c>
      <c r="DJ62">
        <v>50</v>
      </c>
      <c r="DK62">
        <v>15.1</v>
      </c>
      <c r="DL62">
        <v>1.2</v>
      </c>
      <c r="DM62">
        <v>4.8</v>
      </c>
      <c r="DN62">
        <v>6</v>
      </c>
      <c r="DO62">
        <v>13.9</v>
      </c>
      <c r="DP62" t="s">
        <v>403</v>
      </c>
      <c r="DQ62" t="s">
        <v>403</v>
      </c>
      <c r="DR62" t="s">
        <v>403</v>
      </c>
      <c r="DS62" t="s">
        <v>403</v>
      </c>
    </row>
    <row r="63" spans="6:123" x14ac:dyDescent="0.45">
      <c r="F63" t="s">
        <v>4584</v>
      </c>
      <c r="G63" t="s">
        <v>4585</v>
      </c>
      <c r="H63" t="s">
        <v>4586</v>
      </c>
      <c r="I63" t="s">
        <v>4587</v>
      </c>
      <c r="J63" t="s">
        <v>4588</v>
      </c>
      <c r="K63" t="s">
        <v>4589</v>
      </c>
      <c r="L63" t="s">
        <v>4590</v>
      </c>
      <c r="M63" t="s">
        <v>4591</v>
      </c>
      <c r="N63" t="s">
        <v>4592</v>
      </c>
      <c r="O63" t="s">
        <v>4593</v>
      </c>
      <c r="P63">
        <v>720</v>
      </c>
      <c r="Q63">
        <v>62.8</v>
      </c>
      <c r="R63">
        <v>265</v>
      </c>
      <c r="S63">
        <v>10.6</v>
      </c>
      <c r="T63">
        <v>2.9</v>
      </c>
      <c r="U63">
        <v>7.9</v>
      </c>
      <c r="V63">
        <v>11.1</v>
      </c>
      <c r="W63">
        <v>23.7</v>
      </c>
      <c r="X63">
        <v>50</v>
      </c>
      <c r="Y63">
        <v>22100</v>
      </c>
      <c r="Z63">
        <v>34800</v>
      </c>
      <c r="AA63">
        <v>44200</v>
      </c>
      <c r="AB63">
        <v>545</v>
      </c>
      <c r="AC63">
        <v>70.7</v>
      </c>
      <c r="AD63">
        <v>160</v>
      </c>
      <c r="AE63">
        <v>10.8</v>
      </c>
      <c r="AF63">
        <v>2.4</v>
      </c>
      <c r="AG63">
        <v>10.1</v>
      </c>
      <c r="AH63">
        <v>12.5</v>
      </c>
      <c r="AI63">
        <v>16.100000000000001</v>
      </c>
      <c r="AJ63">
        <v>50</v>
      </c>
      <c r="AK63">
        <v>33000</v>
      </c>
      <c r="AL63">
        <v>49300</v>
      </c>
      <c r="AM63">
        <v>67200</v>
      </c>
      <c r="AN63">
        <v>290</v>
      </c>
      <c r="AO63">
        <v>71.599999999999994</v>
      </c>
      <c r="AP63">
        <v>80</v>
      </c>
      <c r="AQ63">
        <v>12.8</v>
      </c>
      <c r="AR63">
        <v>2.4</v>
      </c>
      <c r="AS63">
        <v>9</v>
      </c>
      <c r="AT63">
        <v>9.3000000000000007</v>
      </c>
      <c r="AU63">
        <v>13.1</v>
      </c>
      <c r="AV63">
        <v>25</v>
      </c>
      <c r="AW63">
        <v>36000</v>
      </c>
      <c r="AX63">
        <v>56400</v>
      </c>
      <c r="AY63">
        <v>92100</v>
      </c>
      <c r="AZ63">
        <v>660</v>
      </c>
      <c r="BA63">
        <v>62.2</v>
      </c>
      <c r="BB63">
        <v>250</v>
      </c>
      <c r="BC63">
        <v>9.1</v>
      </c>
      <c r="BD63">
        <v>2.4</v>
      </c>
      <c r="BE63">
        <v>7.1</v>
      </c>
      <c r="BF63">
        <v>9.6999999999999993</v>
      </c>
      <c r="BG63">
        <v>26.3</v>
      </c>
      <c r="BH63">
        <v>40</v>
      </c>
      <c r="BI63">
        <v>27400</v>
      </c>
      <c r="BJ63">
        <v>34600</v>
      </c>
      <c r="BK63">
        <v>44400</v>
      </c>
      <c r="BL63">
        <v>425</v>
      </c>
      <c r="BM63">
        <v>69.7</v>
      </c>
      <c r="BN63">
        <v>130</v>
      </c>
      <c r="BO63">
        <v>12.4</v>
      </c>
      <c r="BP63">
        <v>1.6</v>
      </c>
      <c r="BQ63">
        <v>11.3</v>
      </c>
      <c r="BR63">
        <v>12.7</v>
      </c>
      <c r="BS63">
        <v>16.2</v>
      </c>
      <c r="BT63">
        <v>45</v>
      </c>
      <c r="BU63">
        <v>33800</v>
      </c>
      <c r="BV63">
        <v>45000</v>
      </c>
      <c r="BW63">
        <v>58500</v>
      </c>
      <c r="BX63">
        <v>250</v>
      </c>
      <c r="BY63">
        <v>68.3</v>
      </c>
      <c r="BZ63">
        <v>80</v>
      </c>
      <c r="CA63">
        <v>15.1</v>
      </c>
      <c r="CB63">
        <v>2.8</v>
      </c>
      <c r="CC63">
        <v>10.7</v>
      </c>
      <c r="CD63">
        <v>12.3</v>
      </c>
      <c r="CE63">
        <v>13.9</v>
      </c>
      <c r="CF63">
        <v>25</v>
      </c>
      <c r="CG63">
        <v>42500</v>
      </c>
      <c r="CH63">
        <v>52000</v>
      </c>
      <c r="CI63">
        <v>66300</v>
      </c>
      <c r="CJ63">
        <v>545</v>
      </c>
      <c r="CK63">
        <v>59.7</v>
      </c>
      <c r="CL63">
        <v>220</v>
      </c>
      <c r="CM63">
        <v>7.5</v>
      </c>
      <c r="CN63">
        <v>2.4</v>
      </c>
      <c r="CO63">
        <v>10.4</v>
      </c>
      <c r="CP63">
        <v>12.8</v>
      </c>
      <c r="CQ63">
        <v>30.4</v>
      </c>
      <c r="CR63">
        <v>50</v>
      </c>
      <c r="CS63">
        <v>24500</v>
      </c>
      <c r="CT63">
        <v>31800</v>
      </c>
      <c r="CU63">
        <v>39500</v>
      </c>
      <c r="CV63">
        <v>290</v>
      </c>
      <c r="CW63">
        <v>70.599999999999994</v>
      </c>
      <c r="CX63">
        <v>85</v>
      </c>
      <c r="CY63">
        <v>11.1</v>
      </c>
      <c r="CZ63">
        <v>2.8</v>
      </c>
      <c r="DA63">
        <v>9.6999999999999993</v>
      </c>
      <c r="DB63">
        <v>11.4</v>
      </c>
      <c r="DC63">
        <v>15.6</v>
      </c>
      <c r="DD63">
        <v>25</v>
      </c>
      <c r="DE63">
        <v>33400</v>
      </c>
      <c r="DF63">
        <v>45500</v>
      </c>
      <c r="DG63">
        <v>85000</v>
      </c>
      <c r="DH63">
        <v>285</v>
      </c>
      <c r="DI63">
        <v>68.8</v>
      </c>
      <c r="DJ63">
        <v>90</v>
      </c>
      <c r="DK63">
        <v>15.8</v>
      </c>
      <c r="DL63">
        <v>2.1</v>
      </c>
      <c r="DM63">
        <v>9.5</v>
      </c>
      <c r="DN63">
        <v>10.9</v>
      </c>
      <c r="DO63">
        <v>13.3</v>
      </c>
      <c r="DP63">
        <v>25</v>
      </c>
      <c r="DQ63">
        <v>21100</v>
      </c>
      <c r="DR63">
        <v>45000</v>
      </c>
      <c r="DS63">
        <v>65500</v>
      </c>
    </row>
    <row r="64" spans="6:123" x14ac:dyDescent="0.45">
      <c r="F64" t="s">
        <v>4594</v>
      </c>
      <c r="G64" t="s">
        <v>4595</v>
      </c>
      <c r="H64" t="s">
        <v>4596</v>
      </c>
      <c r="I64" t="s">
        <v>4597</v>
      </c>
      <c r="J64" t="s">
        <v>4598</v>
      </c>
      <c r="K64" t="s">
        <v>4599</v>
      </c>
      <c r="L64" t="s">
        <v>4600</v>
      </c>
      <c r="M64" t="s">
        <v>4601</v>
      </c>
      <c r="N64" t="s">
        <v>4602</v>
      </c>
      <c r="O64" t="s">
        <v>4603</v>
      </c>
      <c r="P64">
        <v>960</v>
      </c>
      <c r="Q64">
        <v>38.5</v>
      </c>
      <c r="R64">
        <v>590</v>
      </c>
      <c r="S64">
        <v>8.6</v>
      </c>
      <c r="T64">
        <v>3.5</v>
      </c>
      <c r="U64">
        <v>16.100000000000001</v>
      </c>
      <c r="V64">
        <v>23.3</v>
      </c>
      <c r="W64">
        <v>49.3</v>
      </c>
      <c r="X64">
        <v>145</v>
      </c>
      <c r="Y64">
        <v>18700</v>
      </c>
      <c r="Z64">
        <v>25700</v>
      </c>
      <c r="AA64">
        <v>31300</v>
      </c>
      <c r="AB64">
        <v>1070</v>
      </c>
      <c r="AC64">
        <v>55.5</v>
      </c>
      <c r="AD64">
        <v>475</v>
      </c>
      <c r="AE64">
        <v>14.7</v>
      </c>
      <c r="AF64">
        <v>3.4</v>
      </c>
      <c r="AG64">
        <v>15.7</v>
      </c>
      <c r="AH64">
        <v>20</v>
      </c>
      <c r="AI64">
        <v>26.5</v>
      </c>
      <c r="AJ64">
        <v>165</v>
      </c>
      <c r="AK64">
        <v>23600</v>
      </c>
      <c r="AL64">
        <v>30000</v>
      </c>
      <c r="AM64">
        <v>38700</v>
      </c>
      <c r="AN64">
        <v>975</v>
      </c>
      <c r="AO64">
        <v>66.5</v>
      </c>
      <c r="AP64">
        <v>325</v>
      </c>
      <c r="AQ64">
        <v>13.3</v>
      </c>
      <c r="AR64">
        <v>1.6</v>
      </c>
      <c r="AS64">
        <v>13.8</v>
      </c>
      <c r="AT64">
        <v>15.7</v>
      </c>
      <c r="AU64">
        <v>18.5</v>
      </c>
      <c r="AV64">
        <v>125</v>
      </c>
      <c r="AW64">
        <v>23400</v>
      </c>
      <c r="AX64">
        <v>34100</v>
      </c>
      <c r="AY64">
        <v>49700</v>
      </c>
      <c r="AZ64">
        <v>1150</v>
      </c>
      <c r="BA64">
        <v>39.5</v>
      </c>
      <c r="BB64">
        <v>695</v>
      </c>
      <c r="BC64">
        <v>10.6</v>
      </c>
      <c r="BD64">
        <v>2.2999999999999998</v>
      </c>
      <c r="BE64">
        <v>13.2</v>
      </c>
      <c r="BF64">
        <v>19.8</v>
      </c>
      <c r="BG64">
        <v>47.5</v>
      </c>
      <c r="BH64">
        <v>145</v>
      </c>
      <c r="BI64">
        <v>16000</v>
      </c>
      <c r="BJ64">
        <v>22900</v>
      </c>
      <c r="BK64">
        <v>30300</v>
      </c>
      <c r="BL64">
        <v>970</v>
      </c>
      <c r="BM64">
        <v>61</v>
      </c>
      <c r="BN64">
        <v>380</v>
      </c>
      <c r="BO64">
        <v>12.6</v>
      </c>
      <c r="BP64">
        <v>2.7</v>
      </c>
      <c r="BQ64">
        <v>14.5</v>
      </c>
      <c r="BR64">
        <v>18</v>
      </c>
      <c r="BS64">
        <v>23.8</v>
      </c>
      <c r="BT64">
        <v>140</v>
      </c>
      <c r="BU64">
        <v>21000</v>
      </c>
      <c r="BV64">
        <v>28600</v>
      </c>
      <c r="BW64">
        <v>37700</v>
      </c>
      <c r="BX64">
        <v>900</v>
      </c>
      <c r="BY64">
        <v>63.3</v>
      </c>
      <c r="BZ64">
        <v>330</v>
      </c>
      <c r="CA64">
        <v>13.5</v>
      </c>
      <c r="CB64">
        <v>2.9</v>
      </c>
      <c r="CC64">
        <v>15.6</v>
      </c>
      <c r="CD64">
        <v>18.3</v>
      </c>
      <c r="CE64">
        <v>20.399999999999999</v>
      </c>
      <c r="CF64">
        <v>135</v>
      </c>
      <c r="CG64">
        <v>24200</v>
      </c>
      <c r="CH64">
        <v>32600</v>
      </c>
      <c r="CI64">
        <v>49100</v>
      </c>
      <c r="CJ64">
        <v>1070</v>
      </c>
      <c r="CK64">
        <v>41.2</v>
      </c>
      <c r="CL64">
        <v>630</v>
      </c>
      <c r="CM64">
        <v>8.1</v>
      </c>
      <c r="CN64">
        <v>4.4000000000000004</v>
      </c>
      <c r="CO64">
        <v>10.1</v>
      </c>
      <c r="CP64">
        <v>16.899999999999999</v>
      </c>
      <c r="CQ64">
        <v>46.3</v>
      </c>
      <c r="CR64">
        <v>100</v>
      </c>
      <c r="CS64">
        <v>19000</v>
      </c>
      <c r="CT64">
        <v>25200</v>
      </c>
      <c r="CU64">
        <v>32300</v>
      </c>
      <c r="CV64">
        <v>975</v>
      </c>
      <c r="CW64">
        <v>65.2</v>
      </c>
      <c r="CX64">
        <v>340</v>
      </c>
      <c r="CY64">
        <v>11.4</v>
      </c>
      <c r="CZ64">
        <v>3.7</v>
      </c>
      <c r="DA64">
        <v>11.2</v>
      </c>
      <c r="DB64">
        <v>14.7</v>
      </c>
      <c r="DC64">
        <v>19.7</v>
      </c>
      <c r="DD64">
        <v>105</v>
      </c>
      <c r="DE64">
        <v>20900</v>
      </c>
      <c r="DF64">
        <v>28900</v>
      </c>
      <c r="DG64">
        <v>37400</v>
      </c>
      <c r="DH64">
        <v>825</v>
      </c>
      <c r="DI64">
        <v>67.400000000000006</v>
      </c>
      <c r="DJ64">
        <v>270</v>
      </c>
      <c r="DK64">
        <v>13.4</v>
      </c>
      <c r="DL64">
        <v>2.1</v>
      </c>
      <c r="DM64">
        <v>11.5</v>
      </c>
      <c r="DN64">
        <v>14.8</v>
      </c>
      <c r="DO64">
        <v>17.2</v>
      </c>
      <c r="DP64">
        <v>85</v>
      </c>
      <c r="DQ64">
        <v>27400</v>
      </c>
      <c r="DR64">
        <v>35300</v>
      </c>
      <c r="DS64">
        <v>51000</v>
      </c>
    </row>
    <row r="67" spans="2:2" x14ac:dyDescent="0.45">
      <c r="B67"/>
    </row>
    <row r="68" spans="2:2" x14ac:dyDescent="0.45">
      <c r="B68"/>
    </row>
    <row r="69" spans="2:2" x14ac:dyDescent="0.45">
      <c r="B69"/>
    </row>
    <row r="70" spans="2:2" x14ac:dyDescent="0.45">
      <c r="B70"/>
    </row>
    <row r="71" spans="2:2" x14ac:dyDescent="0.45">
      <c r="B71"/>
    </row>
    <row r="72" spans="2:2" x14ac:dyDescent="0.45">
      <c r="B72"/>
    </row>
    <row r="73" spans="2:2" x14ac:dyDescent="0.45">
      <c r="B73"/>
    </row>
    <row r="74" spans="2:2" x14ac:dyDescent="0.45">
      <c r="B74"/>
    </row>
    <row r="75" spans="2:2" x14ac:dyDescent="0.45">
      <c r="B75"/>
    </row>
    <row r="76" spans="2:2" x14ac:dyDescent="0.45">
      <c r="B76"/>
    </row>
    <row r="77" spans="2:2" x14ac:dyDescent="0.45">
      <c r="B77"/>
    </row>
    <row r="78" spans="2:2" x14ac:dyDescent="0.45">
      <c r="B78"/>
    </row>
    <row r="79" spans="2:2" x14ac:dyDescent="0.45">
      <c r="B79"/>
    </row>
    <row r="80" spans="2:2" x14ac:dyDescent="0.45">
      <c r="B80"/>
    </row>
    <row r="81" spans="2:2" x14ac:dyDescent="0.45">
      <c r="B81"/>
    </row>
    <row r="82" spans="2:2" x14ac:dyDescent="0.45">
      <c r="B82"/>
    </row>
    <row r="83" spans="2:2" x14ac:dyDescent="0.45">
      <c r="B83"/>
    </row>
    <row r="84" spans="2:2" x14ac:dyDescent="0.45">
      <c r="B84"/>
    </row>
    <row r="85" spans="2:2" x14ac:dyDescent="0.45">
      <c r="B85"/>
    </row>
    <row r="86" spans="2:2" x14ac:dyDescent="0.45">
      <c r="B86"/>
    </row>
    <row r="87" spans="2:2" x14ac:dyDescent="0.45">
      <c r="B87"/>
    </row>
    <row r="88" spans="2:2" x14ac:dyDescent="0.45">
      <c r="B88"/>
    </row>
    <row r="89" spans="2:2" x14ac:dyDescent="0.45">
      <c r="B89"/>
    </row>
  </sheetData>
  <mergeCells count="18">
    <mergeCell ref="CJ2:CU2"/>
    <mergeCell ref="CV2:DG2"/>
    <mergeCell ref="DH2:DS2"/>
    <mergeCell ref="P2:AA2"/>
    <mergeCell ref="AB2:AM2"/>
    <mergeCell ref="AN2:AY2"/>
    <mergeCell ref="AZ2:BK2"/>
    <mergeCell ref="BL2:BW2"/>
    <mergeCell ref="BX2:CI2"/>
    <mergeCell ref="CJ3:CU3"/>
    <mergeCell ref="CV3:DG3"/>
    <mergeCell ref="DH3:DS3"/>
    <mergeCell ref="P3:AA3"/>
    <mergeCell ref="AB3:AM3"/>
    <mergeCell ref="AN3:AY3"/>
    <mergeCell ref="AZ3:BK3"/>
    <mergeCell ref="BL3:BW3"/>
    <mergeCell ref="BX3:CI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EEF6145FB444B8A28CA291FEA22B3" ma:contentTypeVersion="6" ma:contentTypeDescription="Create a new document." ma:contentTypeScope="" ma:versionID="6a1f6d810880e0bc6d5e288352338b5d">
  <xsd:schema xmlns:xsd="http://www.w3.org/2001/XMLSchema" xmlns:xs="http://www.w3.org/2001/XMLSchema" xmlns:p="http://schemas.microsoft.com/office/2006/metadata/properties" xmlns:ns2="6d476623-d28d-4cfd-b4aa-03c021ba9ac0" xmlns:ns3="1fe84117-520c-42b6-b753-2c95094dbdd9" targetNamespace="http://schemas.microsoft.com/office/2006/metadata/properties" ma:root="true" ma:fieldsID="da19551d0c9a00039327c6cef3062465" ns2:_="" ns3:_="">
    <xsd:import namespace="6d476623-d28d-4cfd-b4aa-03c021ba9ac0"/>
    <xsd:import namespace="1fe84117-520c-42b6-b753-2c95094dbd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476623-d28d-4cfd-b4aa-03c021ba9ac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e84117-520c-42b6-b753-2c95094dbd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8864B4-6CBA-4288-9C89-C2D53E5005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476623-d28d-4cfd-b4aa-03c021ba9ac0"/>
    <ds:schemaRef ds:uri="1fe84117-520c-42b6-b753-2c95094dbd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27EC6C-E55F-452D-AF2A-DA931AF7111D}">
  <ds:schemaRefs>
    <ds:schemaRef ds:uri="http://schemas.openxmlformats.org/package/2006/metadata/core-properties"/>
    <ds:schemaRef ds:uri="1fe84117-520c-42b6-b753-2c95094dbdd9"/>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6d476623-d28d-4cfd-b4aa-03c021ba9ac0"/>
    <ds:schemaRef ds:uri="http://www.w3.org/XML/1998/namespace"/>
  </ds:schemaRefs>
</ds:datastoreItem>
</file>

<file path=customXml/itemProps3.xml><?xml version="1.0" encoding="utf-8"?>
<ds:datastoreItem xmlns:ds="http://schemas.openxmlformats.org/officeDocument/2006/customXml" ds:itemID="{7575ABC9-799A-4481-89B7-B04877E335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Definitions</vt:lpstr>
      <vt:lpstr>Table 15</vt:lpstr>
      <vt:lpstr>Table 16</vt:lpstr>
      <vt:lpstr>Table 17</vt:lpstr>
      <vt:lpstr>Table 15 + 16 feed</vt:lpstr>
      <vt:lpstr>Table 17 feed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fw</dc:creator>
  <cp:keywords/>
  <dc:description/>
  <cp:lastModifiedBy>LOCKHART, Thomas</cp:lastModifiedBy>
  <cp:revision/>
  <dcterms:created xsi:type="dcterms:W3CDTF">2016-10-10T08:35:46Z</dcterms:created>
  <dcterms:modified xsi:type="dcterms:W3CDTF">2019-03-26T17:46:50Z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0x010100524EEF6145FB444B8A28CA291FEA22B3</vt:lpwstr>
  </property>
</Properties>
</file>