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xr:revisionPtr revIDLastSave="0" documentId="10_ncr:100000_{FAEBE8B9-249C-4106-BE75-6D649B68AF75}" xr6:coauthVersionLast="31" xr6:coauthVersionMax="31" xr10:uidLastSave="{00000000-0000-0000-0000-000000000000}"/>
  <workbookProtection workbookAlgorithmName="SHA-512" workbookHashValue="QxwOBnpjgFsXDE4hT9zVjzFHaOCSRtPEHJghySGI5ENBTdjl0pPUEh7GsRYMZZFx8ILcsxl2hXMjlhBEekgWgA==" workbookSaltValue="O20BMXwTMFmRYfSABsVOyg==" workbookSpinCount="100000" lockStructure="1"/>
  <bookViews>
    <workbookView xWindow="0" yWindow="0" windowWidth="19320" windowHeight="10700" xr2:uid="{00000000-000D-0000-FFFF-FFFF00000000}"/>
  </bookViews>
  <sheets>
    <sheet name="Notes" sheetId="5" r:id="rId1"/>
    <sheet name="FIRE0101" sheetId="1" r:id="rId2"/>
    <sheet name="Population" sheetId="2" r:id="rId3"/>
    <sheet name="Izzie QA" sheetId="3" state="hidden" r:id="rId4"/>
    <sheet name="SQL" sheetId="4" state="hidden" r:id="rId5"/>
  </sheets>
  <calcPr calcId="179017"/>
</workbook>
</file>

<file path=xl/calcChain.xml><?xml version="1.0" encoding="utf-8"?>
<calcChain xmlns="http://schemas.openxmlformats.org/spreadsheetml/2006/main">
  <c r="J23" i="1" l="1"/>
  <c r="H23" i="1"/>
  <c r="E23" i="1"/>
  <c r="I7" i="1" l="1"/>
  <c r="I8" i="1"/>
  <c r="I9" i="1"/>
  <c r="I23" i="1" l="1"/>
  <c r="G23" i="1" l="1"/>
  <c r="H22" i="1" l="1"/>
  <c r="E22" i="1"/>
  <c r="J22" i="1" s="1"/>
  <c r="I22" i="1" l="1"/>
  <c r="G22" i="1" l="1"/>
  <c r="G21" i="1" l="1"/>
  <c r="B30" i="3"/>
  <c r="C29" i="3"/>
  <c r="M24" i="3" l="1"/>
  <c r="I9" i="3"/>
  <c r="C30" i="3"/>
  <c r="D20" i="3"/>
  <c r="G20" i="1" l="1"/>
  <c r="A4" i="4"/>
  <c r="D6" i="3" l="1"/>
  <c r="L23" i="3" l="1"/>
  <c r="M23" i="3" s="1"/>
  <c r="T7" i="3"/>
  <c r="U7" i="3"/>
  <c r="T8" i="3"/>
  <c r="U8" i="3"/>
  <c r="T9" i="3"/>
  <c r="U9" i="3"/>
  <c r="T10" i="3"/>
  <c r="U10" i="3"/>
  <c r="T11" i="3"/>
  <c r="U11" i="3"/>
  <c r="T12" i="3"/>
  <c r="U12" i="3"/>
  <c r="T13" i="3"/>
  <c r="U13" i="3"/>
  <c r="T14" i="3"/>
  <c r="U14" i="3"/>
  <c r="T15" i="3"/>
  <c r="U15" i="3"/>
  <c r="T16" i="3"/>
  <c r="U16" i="3"/>
  <c r="T17" i="3"/>
  <c r="U17" i="3"/>
  <c r="T18" i="3"/>
  <c r="U18" i="3"/>
  <c r="T19" i="3"/>
  <c r="U19" i="3"/>
  <c r="T20" i="3"/>
  <c r="U20" i="3"/>
  <c r="T21" i="3"/>
  <c r="U21" i="3"/>
  <c r="T22" i="3"/>
  <c r="U22" i="3"/>
  <c r="T23" i="3"/>
  <c r="U23" i="3"/>
  <c r="S8" i="3"/>
  <c r="S9" i="3"/>
  <c r="S10" i="3"/>
  <c r="S11" i="3"/>
  <c r="S12" i="3"/>
  <c r="S13" i="3"/>
  <c r="S14" i="3"/>
  <c r="S15" i="3"/>
  <c r="S16" i="3"/>
  <c r="S17" i="3"/>
  <c r="S18" i="3"/>
  <c r="S19" i="3"/>
  <c r="S20" i="3"/>
  <c r="S21" i="3"/>
  <c r="S22" i="3"/>
  <c r="S23" i="3"/>
  <c r="S7" i="3"/>
  <c r="P2" i="3" l="1"/>
  <c r="C24" i="3"/>
  <c r="C25" i="3"/>
  <c r="C26" i="3"/>
  <c r="C27" i="3"/>
  <c r="C28" i="3"/>
  <c r="C23" i="3"/>
  <c r="I3" i="3"/>
  <c r="I4" i="3"/>
  <c r="I5" i="3"/>
  <c r="I6" i="3"/>
  <c r="I7" i="3"/>
  <c r="I8" i="3"/>
  <c r="I2" i="3"/>
  <c r="D4" i="3" l="1"/>
  <c r="D5" i="3"/>
  <c r="D7" i="3"/>
  <c r="D8" i="3"/>
  <c r="D9" i="3"/>
  <c r="D10" i="3"/>
  <c r="D11" i="3"/>
  <c r="D12" i="3"/>
  <c r="D13" i="3"/>
  <c r="D14" i="3"/>
  <c r="D15" i="3"/>
  <c r="D16" i="3"/>
  <c r="D17" i="3"/>
  <c r="D18" i="3"/>
  <c r="D19" i="3"/>
  <c r="D3" i="3"/>
  <c r="I11" i="1" l="1"/>
  <c r="I12" i="1"/>
  <c r="I13" i="1"/>
  <c r="I14" i="1"/>
  <c r="I15" i="1"/>
  <c r="I16" i="1"/>
  <c r="I17" i="1"/>
  <c r="I18" i="1"/>
  <c r="I19" i="1"/>
  <c r="I20" i="1"/>
  <c r="I21" i="1"/>
  <c r="I10" i="1"/>
  <c r="G13" i="1" l="1"/>
  <c r="G5" i="1" l="1"/>
  <c r="G6" i="1"/>
  <c r="G7" i="1"/>
  <c r="G8" i="1"/>
  <c r="G9" i="1"/>
  <c r="G10" i="1"/>
  <c r="G11" i="1"/>
  <c r="G12" i="1"/>
  <c r="G14" i="1"/>
  <c r="G15" i="1"/>
  <c r="G16" i="1"/>
  <c r="G17" i="1"/>
  <c r="G18" i="1"/>
  <c r="G19" i="1"/>
  <c r="H15" i="1" l="1"/>
  <c r="H16" i="1"/>
  <c r="H17" i="1"/>
  <c r="H18" i="1"/>
  <c r="H19" i="1"/>
  <c r="H20" i="1"/>
  <c r="H21" i="1"/>
  <c r="E21" i="1"/>
  <c r="J21" i="1" l="1"/>
  <c r="E18" i="1"/>
  <c r="J18" i="1" s="1"/>
  <c r="E19" i="1"/>
  <c r="J19" i="1" s="1"/>
  <c r="E20" i="1"/>
  <c r="J20" i="1" s="1"/>
  <c r="E17" i="1"/>
  <c r="J17" i="1" s="1"/>
  <c r="E16" i="1"/>
  <c r="J16" i="1" s="1"/>
  <c r="E15" i="1"/>
  <c r="J15" i="1" s="1"/>
</calcChain>
</file>

<file path=xl/sharedStrings.xml><?xml version="1.0" encoding="utf-8"?>
<sst xmlns="http://schemas.openxmlformats.org/spreadsheetml/2006/main" count="180" uniqueCount="83">
  <si>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</si>
  <si>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</si>
  <si>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</si>
  <si>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</si>
  <si>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</si>
  <si>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</si>
  <si>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</si>
  <si>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</si>
  <si>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</si>
  <si>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</si>
  <si>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</si>
  <si>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</si>
  <si>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</si>
  <si>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</si>
  <si>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</si>
  <si>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</si>
  <si>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</si>
  <si>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</si>
  <si>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</si>
  <si>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</si>
  <si>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</si>
  <si>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</si>
  <si>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</si>
  <si>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</si>
  <si>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Incident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</si>
  <si>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Source: Home Office Incident Recording System</t>
  </si>
  <si>
    <t>The full set of fire statistics releases, tables and guidance can be found on our landing page, here-</t>
  </si>
  <si>
    <t>https://www.gov.uk/government/collections/fire-statistics</t>
  </si>
  <si>
    <r>
      <t>FIRE STATISTICS TABLE 0101: Incidents attended</t>
    </r>
    <r>
      <rPr>
        <b/>
        <vertAlign val="superscript"/>
        <sz val="11"/>
        <color theme="0"/>
        <rFont val="Arial Black"/>
        <family val="2"/>
      </rPr>
      <t>1</t>
    </r>
    <r>
      <rPr>
        <b/>
        <sz val="11"/>
        <color theme="0"/>
        <rFont val="Arial Black"/>
        <family val="2"/>
      </rPr>
      <t xml:space="preserve"> by fire and rescue services by Nation and population</t>
    </r>
    <r>
      <rPr>
        <b/>
        <vertAlign val="superscript"/>
        <sz val="11"/>
        <color theme="0"/>
        <rFont val="Arial Black"/>
        <family val="2"/>
      </rPr>
      <t>2</t>
    </r>
  </si>
  <si>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</si>
  <si>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</si>
  <si>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</si>
  <si>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</si>
  <si>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</si>
  <si>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</si>
  <si>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</si>
  <si>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England3</t>
  </si>
  <si>
    <t>Column B 0101</t>
  </si>
  <si>
    <t>Column B 0102</t>
  </si>
  <si>
    <t>0101 C - Wales</t>
  </si>
  <si>
    <t>0101 C - Scotland</t>
  </si>
  <si>
    <t>Wales - fires</t>
  </si>
  <si>
    <t>Wales - false alarms</t>
  </si>
  <si>
    <t>Wales - Other</t>
  </si>
  <si>
    <t>B-D</t>
  </si>
  <si>
    <t>Spot check G-J</t>
  </si>
  <si>
    <t>1401 G-J</t>
  </si>
  <si>
    <t>Wales RTC</t>
  </si>
  <si>
    <t>Total</t>
  </si>
  <si>
    <t>--Table 0101 Incidents attended by Fire and Rescue Services by Nation</t>
  </si>
  <si>
    <t xml:space="preserve">--Do NOT re-run 2009/10 data as data in the excel tables has already been adjusted for missing data and must NOT be changed </t>
  </si>
  <si>
    <t>USE</t>
  </si>
  <si>
    <t>SELECT</t>
  </si>
  <si>
    <t>RTRIM(FINANCIAL_YEAR) AS 'FINANCIAL_YEAR' --Eliminate blank spaces at end of year</t>
  </si>
  <si>
    <t>,COUNT(PUB_INCIDENT_ID) AS 'Count'</t>
  </si>
  <si>
    <t>FROM</t>
  </si>
  <si>
    <t>dbo.vINCIDENT</t>
  </si>
  <si>
    <t>WHERE</t>
  </si>
  <si>
    <t>AND INCIDENT_STATUS_CODE &gt;55</t>
  </si>
  <si>
    <t>AND TER_FRS_ID&lt;'M'</t>
  </si>
  <si>
    <t>GROUP BY</t>
  </si>
  <si>
    <t xml:space="preserve">FINANCIAL_YEAR </t>
  </si>
  <si>
    <t>ORDER BY</t>
  </si>
  <si>
    <t>FINANCIAL_YEAR</t>
  </si>
  <si>
    <t>The statistics in this table for England and Wales are National Statistics. The Scottish Fire and Rescue Service is working towards achieving UK Statistics Authority accreditation.</t>
  </si>
  <si>
    <t>2016/17</t>
  </si>
  <si>
    <t>IRS_CURRENT</t>
  </si>
  <si>
    <t xml:space="preserve">FINANCIAL_YEAR IN ('2014/15','2015/16','2016/17') </t>
  </si>
  <si>
    <t>1 Incidents attended includes fires, false alarms and non-fire incidents (special service incidents).</t>
  </si>
  <si>
    <t>2017/18</t>
  </si>
  <si>
    <t>FIRE STATISTICS TABLE 0101: Incidents attended by fire and rescue services by Nation and population</t>
  </si>
  <si>
    <t>There are two other worksheets in this file. The 'FIRE0101' worksheet shows the number of incidents attended by nation for financial years and the rate of incidents per million population. The 'Population' worksheet shows the mid-year population estimate for each nation from the Office for National Statistics used in the incident rate calculations in the 'FIRE0101' worksheet.</t>
  </si>
  <si>
    <t>Contact: FireStatistics@homeoffice.gov.uk</t>
  </si>
  <si>
    <t>Contact: stats.inclusion@gov.wales</t>
  </si>
  <si>
    <t>Next update: February 2019</t>
  </si>
  <si>
    <t>Last updated: 8 November 2018</t>
  </si>
  <si>
    <t>3 Figures for England are from the latest statistical release, published by the Home Office on 8 November 2018. This included data received by 12 September 2018.</t>
  </si>
  <si>
    <r>
      <t>Wales</t>
    </r>
    <r>
      <rPr>
        <vertAlign val="superscript"/>
        <sz val="11"/>
        <color theme="1"/>
        <rFont val="Calibri"/>
        <family val="2"/>
        <scheme val="minor"/>
      </rPr>
      <t>5,6</t>
    </r>
  </si>
  <si>
    <t>4 Figures for Scotland are from the latest statistical release, published by the Scottish Fire and Rescue Service on 31 October 2018. This included data received by 28 June 2018.</t>
  </si>
  <si>
    <t>This file contains information on the number of incidents attended by fire and rescue services in England, Wales and Scotland. This is for financial years from 1981/82 to 2017/18.</t>
  </si>
  <si>
    <t>5 Figures for Wales are from the latest statistical release (for a full financial year), published by the Welsh Government on 21 August 2018. This included data received by 5 July 2018.</t>
  </si>
  <si>
    <t>Contact: SFRS.NationalStatistics@firescotland.gov.uk</t>
  </si>
  <si>
    <t>6 Figures for Wales from 2001/02 to 2003/04 were published by DCLG. From 2004/05, fire was devolved and from 2004/05 to 2008/09 data are taken from the annual Operational data collection; 2009-10 data onwards are taken from IRS. Data from 2009-10 onwards have been adjusted to include special service incident False alarms; data previously published for 2004-05 to 2008-09 have not been amended but do include special service incident false alarms.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</si>
</sst>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6"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b/>
      <sz val="11"/>
      <color theme="0"/>
      <name val="Arial Black"/>
      <family val="2"/>
    </font>
    <font>
      <b/>
      <vertAlign val="superscript"/>
      <sz val="11"/>
      <color theme="0"/>
      <name val="Arial Black"/>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b/>
      <sz val="9"/>
      <color theme="1"/>
      <name val="Arial"/>
      <family val="2"/>
    </font>
    <font>
      <b/>
      <sz val="9"/>
      <color rgb="FF0070C0"/>
      <name val="Arial"/>
      <family val="2"/>
    </font>
    <font>
      <b/>
      <sz val="9"/>
      <color rgb="FFFF0000"/>
      <name val="Arial"/>
      <family val="2"/>
    </font>
    <font>
      <b/>
      <sz val="9"/>
      <name val="Arial"/>
      <family val="2"/>
    </font>
    <font>
      <b/>
      <sz val="10"/>
      <name val="Arial"/>
      <family val="2"/>
    </font>
    <font>
      <b/>
      <sz val="10"/>
      <color rgb="FF000000"/>
      <name val="Arial"/>
      <family val="2"/>
    </font>
    <font>
      <sz val="9"/>
      <color theme="1"/>
      <name val="Arial"/>
      <family val="2"/>
    </font>
    <font>
      <u/>
      <sz val="11"/>
      <name val="Calibri"/>
      <family val="2"/>
      <scheme val="minor"/>
    </font>
    <font>
      <sz val="11"/>
      <name val="Calibri"/>
      <family val="2"/>
      <scheme val="minor"/>
    </font>
    <font>
      <sz val="11"/>
      <color indexed="8"/>
      <name val="Calibri"/>
      <family val="2"/>
    </font>
    <font>
      <b/>
      <sz val="11"/>
      <color indexed="8"/>
      <name val="Calibri"/>
      <family val="2"/>
    </font>
    <font>
      <sz val="9"/>
      <color theme="1"/>
      <name val="Arial Black"/>
      <family val="2"/>
    </font>
    <font>
      <sz val="10"/>
      <color rgb="FF000000"/>
      <name val="Calibri"/>
      <family val="2"/>
      <scheme val="minor"/>
    </font>
    <font>
      <sz val="10"/>
      <color rgb="FF000000"/>
      <name val="Arial"/>
      <family val="2"/>
    </font>
    <font>
      <sz val="10"/>
      <color theme="1"/>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FF"/>
        <bgColor rgb="FFFFFFFF"/>
      </patternFill>
    </fill>
    <fill>
      <patternFill patternType="solid">
        <fgColor rgb="FFFFFFFF"/>
        <bgColor indexed="64"/>
      </patternFill>
    </fill>
  </fills>
  <borders count="16">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58">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7" applyNumberFormat="0" applyAlignment="0" applyProtection="0"/>
    <xf numFmtId="0" fontId="20" fillId="8" borderId="8" applyNumberFormat="0" applyAlignment="0" applyProtection="0"/>
    <xf numFmtId="0" fontId="21" fillId="8" borderId="7" applyNumberFormat="0" applyAlignment="0" applyProtection="0"/>
    <xf numFmtId="0" fontId="22" fillId="0" borderId="9" applyNumberFormat="0" applyFill="0" applyAlignment="0" applyProtection="0"/>
    <xf numFmtId="0" fontId="23" fillId="9" borderId="10" applyNumberFormat="0" applyAlignment="0" applyProtection="0"/>
    <xf numFmtId="0" fontId="24" fillId="0" borderId="0" applyNumberFormat="0" applyFill="0" applyBorder="0" applyAlignment="0" applyProtection="0"/>
    <xf numFmtId="0" fontId="2" fillId="10" borderId="11" applyNumberFormat="0" applyFon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7" fillId="34" borderId="0" applyNumberFormat="0" applyBorder="0" applyAlignment="0" applyProtection="0"/>
    <xf numFmtId="0" fontId="3"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xf numFmtId="0" fontId="11" fillId="0" borderId="0"/>
    <xf numFmtId="0" fontId="3" fillId="0" borderId="0"/>
  </cellStyleXfs>
  <cellXfs count="73">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1" xfId="0" applyFill="1" applyBorder="1"/>
    <xf numFmtId="0" fontId="0" fillId="3" borderId="0" xfId="0" applyFont="1" applyFill="1" applyAlignment="1">
      <alignment horizontal="left" wrapText="1"/>
    </xf>
    <xf numFmtId="0" fontId="0" fillId="3" borderId="0" xfId="0" applyFont="1" applyFill="1" applyAlignment="1">
      <alignment wrapText="1"/>
    </xf>
    <xf numFmtId="0" fontId="0" fillId="3" borderId="0" xfId="0" applyFill="1"/>
    <xf numFmtId="0" fontId="0" fillId="3" borderId="0" xfId="0" applyFont="1" applyFill="1"/>
    <xf numFmtId="0" fontId="0" fillId="3" borderId="1" xfId="0" applyFont="1" applyFill="1" applyBorder="1" applyAlignment="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3" fontId="31" fillId="0" borderId="0" xfId="0" applyNumberFormat="1" applyFont="1" applyFill="1" applyBorder="1" applyAlignment="1">
      <alignment horizontal="right"/>
    </xf>
    <xf numFmtId="3" fontId="32" fillId="0" borderId="0" xfId="0" applyNumberFormat="1" applyFont="1" applyFill="1" applyBorder="1" applyAlignment="1">
      <alignment horizontal="right"/>
    </xf>
    <xf numFmtId="3" fontId="33" fillId="0" borderId="0" xfId="3" applyNumberFormat="1" applyFont="1" applyFill="1" applyBorder="1" applyAlignment="1">
      <alignment horizontal="right"/>
    </xf>
    <xf numFmtId="3" fontId="31" fillId="0" borderId="0" xfId="3" applyNumberFormat="1" applyFont="1" applyFill="1" applyBorder="1" applyAlignment="1">
      <alignment horizontal="right"/>
    </xf>
    <xf numFmtId="3" fontId="34" fillId="0" borderId="0" xfId="2" applyNumberFormat="1" applyFont="1" applyFill="1" applyBorder="1" applyAlignment="1">
      <alignment horizontal="right"/>
    </xf>
    <xf numFmtId="3" fontId="35" fillId="0" borderId="0" xfId="54" applyNumberFormat="1" applyFont="1"/>
    <xf numFmtId="0" fontId="0" fillId="0" borderId="0" xfId="0" applyAlignment="1">
      <alignment wrapText="1"/>
    </xf>
    <xf numFmtId="3" fontId="35" fillId="35" borderId="13" xfId="0" applyNumberFormat="1" applyFont="1" applyFill="1" applyBorder="1" applyAlignment="1">
      <alignment vertical="center"/>
    </xf>
    <xf numFmtId="3" fontId="35" fillId="3" borderId="13" xfId="0" applyNumberFormat="1" applyFont="1" applyFill="1" applyBorder="1" applyAlignment="1">
      <alignment vertical="center"/>
    </xf>
    <xf numFmtId="3" fontId="35" fillId="35" borderId="14" xfId="0" applyNumberFormat="1" applyFont="1" applyFill="1" applyBorder="1"/>
    <xf numFmtId="3" fontId="36" fillId="36" borderId="0" xfId="0" applyNumberFormat="1" applyFont="1" applyFill="1"/>
    <xf numFmtId="0" fontId="1" fillId="0" borderId="0" xfId="0" applyFont="1" applyAlignment="1">
      <alignment wrapText="1"/>
    </xf>
    <xf numFmtId="0" fontId="1" fillId="0" borderId="0" xfId="0" applyFont="1"/>
    <xf numFmtId="0" fontId="37" fillId="0" borderId="15" xfId="0" applyFont="1" applyFill="1" applyBorder="1" applyAlignment="1">
      <alignment horizontal="right"/>
    </xf>
    <xf numFmtId="3" fontId="0" fillId="0" borderId="0" xfId="0" applyNumberFormat="1"/>
    <xf numFmtId="1" fontId="0" fillId="0" borderId="0" xfId="0" applyNumberFormat="1"/>
    <xf numFmtId="0" fontId="39" fillId="3" borderId="0" xfId="0" applyFont="1" applyFill="1"/>
    <xf numFmtId="3" fontId="40" fillId="37" borderId="0" xfId="0" applyNumberFormat="1" applyFont="1" applyFill="1" applyBorder="1" applyAlignment="1" applyProtection="1"/>
    <xf numFmtId="3" fontId="40" fillId="37" borderId="0" xfId="0" applyNumberFormat="1" applyFont="1" applyFill="1" applyBorder="1" applyAlignment="1" applyProtection="1">
      <alignment horizontal="right"/>
    </xf>
    <xf numFmtId="3" fontId="40" fillId="37" borderId="1" xfId="0" applyNumberFormat="1" applyFont="1" applyFill="1" applyBorder="1" applyAlignment="1" applyProtection="1">
      <alignment horizontal="right"/>
    </xf>
    <xf numFmtId="3" fontId="41" fillId="37" borderId="1" xfId="0" applyNumberFormat="1" applyFont="1" applyFill="1" applyBorder="1" applyAlignment="1" applyProtection="1">
      <alignment horizontal="right"/>
    </xf>
    <xf numFmtId="3" fontId="41" fillId="37" borderId="0" xfId="0" applyNumberFormat="1" applyFont="1" applyFill="1" applyBorder="1" applyAlignment="1" applyProtection="1">
      <alignment horizontal="right"/>
    </xf>
    <xf numFmtId="0" fontId="44" fillId="36" borderId="0" xfId="2" applyFont="1" applyFill="1" applyAlignment="1">
      <alignment wrapText="1"/>
    </xf>
    <xf numFmtId="0" fontId="43" fillId="36" borderId="0" xfId="0" applyFont="1" applyFill="1" applyAlignment="1"/>
    <xf numFmtId="0" fontId="44" fillId="36" borderId="0" xfId="0" applyFont="1" applyFill="1" applyAlignment="1"/>
    <xf numFmtId="0" fontId="7" fillId="3" borderId="0" xfId="6" applyFill="1" applyAlignment="1"/>
    <xf numFmtId="0" fontId="42" fillId="2" borderId="0" xfId="0" applyFont="1" applyFill="1" applyAlignment="1">
      <alignment horizontal="left" vertical="center" wrapText="1"/>
    </xf>
    <xf numFmtId="0" fontId="43" fillId="36" borderId="0" xfId="2" applyFont="1" applyFill="1" applyAlignment="1">
      <alignment horizontal="left" vertical="center" wrapText="1"/>
    </xf>
    <xf numFmtId="0" fontId="45" fillId="3" borderId="0" xfId="0" applyFont="1" applyFill="1" applyAlignment="1">
      <alignment horizontal="left" wrapText="1"/>
    </xf>
    <xf numFmtId="0" fontId="0" fillId="3" borderId="0" xfId="0" applyFont="1" applyFill="1" applyAlignment="1">
      <alignment horizontal="left" wrapText="1"/>
    </xf>
    <xf numFmtId="0" fontId="9" fillId="2" borderId="0" xfId="0" applyFont="1" applyFill="1" applyAlignment="1">
      <alignment horizontal="left" wrapText="1"/>
    </xf>
    <xf numFmtId="0" fontId="0" fillId="3" borderId="0" xfId="0" applyFill="1" applyAlignment="1">
      <alignment horizontal="left"/>
    </xf>
    <xf numFmtId="0" fontId="0" fillId="3" borderId="0" xfId="0" applyFont="1" applyFill="1" applyAlignment="1">
      <alignment horizontal="left"/>
    </xf>
    <xf numFmtId="0" fontId="38" fillId="3" borderId="0" xfId="6" applyFont="1" applyFill="1" applyAlignment="1">
      <alignment horizontal="left" wrapText="1"/>
    </xf>
    <xf numFmtId="0" fontId="39" fillId="3" borderId="0" xfId="6" applyFont="1" applyFill="1" applyAlignment="1">
      <alignment horizontal="left" wrapText="1"/>
    </xf>
    <xf numFmtId="0" fontId="7" fillId="3" borderId="0" xfId="6" applyFill="1" applyAlignment="1">
      <alignment horizontal="left"/>
    </xf>
    <xf numFmtId="0" fontId="7" fillId="3" borderId="0" xfId="6" applyFont="1" applyFill="1" applyAlignment="1">
      <alignment horizontal="left"/>
    </xf>
    <xf numFmtId="0" fontId="0" fillId="3" borderId="0" xfId="0" applyFill="1" applyAlignment="1">
      <alignment horizontal="right"/>
    </xf>
    <xf numFmtId="0" fontId="7" fillId="3" borderId="0" xfId="6" applyFill="1" applyAlignment="1">
      <alignment horizontal="right"/>
    </xf>
  </cellXfs>
  <cellStyles count="58">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3" xfId="52" xr:uid="{00000000-0005-0000-0000-000024000000}"/>
    <cellStyle name="Hyperlink 4" xfId="53" xr:uid="{00000000-0005-0000-0000-000025000000}"/>
    <cellStyle name="Hyperlink 5" xfId="55" xr:uid="{00000000-0005-0000-0000-000026000000}"/>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7" xfId="51" xr:uid="{00000000-0005-0000-0000-000032000000}"/>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tats.inclusion@gov.wales" TargetMode="External"/><Relationship Id="rId3" Type="http://schemas.openxmlformats.org/officeDocument/2006/relationships/hyperlink" Target="mailto:firestatistics@homeoffice.gsi.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printerSettings" Target="../printerSettings/printerSettings2.bin"/><Relationship Id="rId2" Type="http://schemas.openxmlformats.org/officeDocument/2006/relationships/hyperlink" Target="http://gov.wales/statistics-and-research/fire-statistics/?lang=en"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https://www.gov.uk/government/collections/fire-statistics" TargetMode="External"/><Relationship Id="rId11" Type="http://schemas.openxmlformats.org/officeDocument/2006/relationships/hyperlink" Target="mailto:SFRS.NationalStatistics@firescotland.gov.uk" TargetMode="External"/><Relationship Id="rId5" Type="http://schemas.openxmlformats.org/officeDocument/2006/relationships/hyperlink" Target="mailto:SFRS.PerformanceDataServices1@firescotland.gov.uk" TargetMode="External"/><Relationship Id="rId10" Type="http://schemas.openxmlformats.org/officeDocument/2006/relationships/hyperlink" Target="https://www.gov.uk/government/collections/fire-statistics-monitor" TargetMode="External"/><Relationship Id="rId4" Type="http://schemas.openxmlformats.org/officeDocument/2006/relationships/hyperlink" Target="mailto:statsinclusion@wales.gsi.gov.uk" TargetMode="External"/><Relationship Id="rId9"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zoomScaleNormal="100" workbookViewId="0">
      <selection sqref="A1:K1"/>
    </sheetView>
  </sheetViews>
  <sheetFormatPr defaultColWidth="9.1796875" defaultRowHeight="14.5" x14ac:dyDescent="0.35"/>
  <cols>
    <col min="1" max="16384" width="9.1796875" style="26"/>
  </cols>
  <sheetData>
    <row r="1" spans="1:15" ht="16.5" customHeight="1" x14ac:dyDescent="0.35">
      <c r="A1" s="60" t="s">
        <v>70</v>
      </c>
      <c r="B1" s="60"/>
      <c r="C1" s="60"/>
      <c r="D1" s="60"/>
      <c r="E1" s="60"/>
      <c r="F1" s="60"/>
      <c r="G1" s="60"/>
      <c r="H1" s="60"/>
      <c r="I1" s="60"/>
      <c r="J1" s="60"/>
      <c r="K1" s="60"/>
    </row>
    <row r="3" spans="1:15" ht="30.75" customHeight="1" x14ac:dyDescent="0.35">
      <c r="A3" s="61" t="s">
        <v>79</v>
      </c>
      <c r="B3" s="61"/>
      <c r="C3" s="61"/>
      <c r="D3" s="61"/>
      <c r="E3" s="61"/>
      <c r="F3" s="61"/>
      <c r="G3" s="61"/>
      <c r="H3" s="61"/>
      <c r="I3" s="61"/>
      <c r="J3" s="61"/>
      <c r="K3" s="61"/>
      <c r="L3" s="56"/>
      <c r="M3" s="56"/>
      <c r="N3" s="56"/>
      <c r="O3" s="56"/>
    </row>
    <row r="4" spans="1:15" ht="15" customHeight="1" x14ac:dyDescent="0.35">
      <c r="A4" s="57"/>
      <c r="B4" s="57"/>
      <c r="C4" s="57"/>
      <c r="D4" s="57"/>
      <c r="E4" s="57"/>
      <c r="F4" s="57"/>
      <c r="G4" s="57"/>
      <c r="H4" s="57"/>
      <c r="I4" s="57"/>
      <c r="J4" s="57"/>
      <c r="K4" s="57"/>
      <c r="L4" s="58"/>
      <c r="M4" s="58"/>
      <c r="N4" s="58"/>
      <c r="O4" s="58"/>
    </row>
    <row r="5" spans="1:15" ht="50.25" customHeight="1" x14ac:dyDescent="0.35">
      <c r="A5" s="61" t="s">
        <v>71</v>
      </c>
      <c r="B5" s="61"/>
      <c r="C5" s="61"/>
      <c r="D5" s="61"/>
      <c r="E5" s="61"/>
      <c r="F5" s="61"/>
      <c r="G5" s="61"/>
      <c r="H5" s="61"/>
      <c r="I5" s="61"/>
      <c r="J5" s="61"/>
      <c r="K5" s="61"/>
      <c r="L5" s="58"/>
      <c r="M5" s="58"/>
      <c r="N5" s="58"/>
      <c r="O5" s="58"/>
    </row>
    <row r="7" spans="1:15" x14ac:dyDescent="0.35">
      <c r="A7" s="62"/>
      <c r="B7" s="62"/>
      <c r="C7" s="62"/>
      <c r="D7" s="62"/>
      <c r="E7" s="62"/>
      <c r="F7" s="62"/>
      <c r="G7" s="62"/>
      <c r="H7" s="62"/>
      <c r="I7" s="62"/>
      <c r="J7" s="62"/>
      <c r="K7" s="62"/>
    </row>
  </sheetData>
  <mergeCells count="4">
    <mergeCell ref="A1:K1"/>
    <mergeCell ref="A3:K3"/>
    <mergeCell ref="A5:K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workbookViewId="0">
      <pane ySplit="4" topLeftCell="A5" activePane="bottomLeft" state="frozen"/>
      <selection pane="bottomLeft" sqref="A1:J1"/>
    </sheetView>
  </sheetViews>
  <sheetFormatPr defaultColWidth="9.1796875" defaultRowHeight="14.5" x14ac:dyDescent="0.35"/>
  <cols>
    <col min="1" max="1" width="20.453125" style="6" customWidth="1"/>
    <col min="2" max="10" width="10.54296875" style="6" customWidth="1"/>
    <col min="11" max="11" width="15.54296875" style="6" customWidth="1"/>
    <col min="12" max="16384" width="9.1796875" style="6"/>
  </cols>
  <sheetData>
    <row r="1" spans="1:14" ht="36.75" customHeight="1" x14ac:dyDescent="0.5">
      <c r="A1" s="64" t="s">
        <v>28</v>
      </c>
      <c r="B1" s="64"/>
      <c r="C1" s="64"/>
      <c r="D1" s="64"/>
      <c r="E1" s="64"/>
      <c r="F1" s="64"/>
      <c r="G1" s="64"/>
      <c r="H1" s="64"/>
      <c r="I1" s="64"/>
      <c r="J1" s="64"/>
      <c r="K1" s="27"/>
      <c r="L1" s="27"/>
    </row>
    <row r="2" spans="1:14" ht="15" customHeight="1" x14ac:dyDescent="0.35"/>
    <row r="3" spans="1:14" ht="15" customHeight="1" thickBot="1" x14ac:dyDescent="0.4">
      <c r="A3" s="7"/>
      <c r="B3" s="28" t="s">
        <v>30</v>
      </c>
      <c r="C3" s="8"/>
      <c r="D3" s="8"/>
      <c r="E3" s="8"/>
      <c r="F3" s="7"/>
      <c r="G3" s="23" t="s">
        <v>31</v>
      </c>
      <c r="H3" s="8"/>
      <c r="I3" s="8"/>
      <c r="J3" s="8"/>
    </row>
    <row r="4" spans="1:14" s="11" customFormat="1" ht="29.5" thickBot="1" x14ac:dyDescent="0.4">
      <c r="A4" s="9" t="s">
        <v>0</v>
      </c>
      <c r="B4" s="10" t="s">
        <v>19</v>
      </c>
      <c r="C4" s="10" t="s">
        <v>20</v>
      </c>
      <c r="D4" s="10" t="s">
        <v>77</v>
      </c>
      <c r="E4" s="1" t="s">
        <v>1</v>
      </c>
      <c r="F4" s="10"/>
      <c r="G4" s="22" t="s">
        <v>19</v>
      </c>
      <c r="H4" s="22" t="s">
        <v>20</v>
      </c>
      <c r="I4" s="10" t="s">
        <v>77</v>
      </c>
      <c r="J4" s="1" t="s">
        <v>1</v>
      </c>
    </row>
    <row r="5" spans="1:14" ht="15" customHeight="1" x14ac:dyDescent="0.35">
      <c r="A5" s="12" t="s">
        <v>2</v>
      </c>
      <c r="B5" s="13">
        <v>929573</v>
      </c>
      <c r="C5" s="14" t="s">
        <v>18</v>
      </c>
      <c r="D5" s="14" t="s">
        <v>18</v>
      </c>
      <c r="E5" s="2" t="s">
        <v>18</v>
      </c>
      <c r="F5" s="13"/>
      <c r="G5" s="16">
        <f>ROUND(1000000*(B5/Population!B2),0)</f>
        <v>18958</v>
      </c>
      <c r="H5" s="21" t="s">
        <v>18</v>
      </c>
      <c r="I5" s="14" t="s">
        <v>18</v>
      </c>
      <c r="J5" s="2" t="s">
        <v>18</v>
      </c>
      <c r="L5" s="19"/>
    </row>
    <row r="6" spans="1:14" ht="15" customHeight="1" x14ac:dyDescent="0.35">
      <c r="A6" s="7" t="s">
        <v>3</v>
      </c>
      <c r="B6" s="15">
        <v>912741</v>
      </c>
      <c r="C6" s="16" t="s">
        <v>18</v>
      </c>
      <c r="D6" s="16" t="s">
        <v>18</v>
      </c>
      <c r="E6" s="3" t="s">
        <v>18</v>
      </c>
      <c r="F6" s="15"/>
      <c r="G6" s="16">
        <f>ROUND(1000000*(B6/Population!B3),0)</f>
        <v>18539</v>
      </c>
      <c r="H6" s="21" t="s">
        <v>18</v>
      </c>
      <c r="I6" s="16" t="s">
        <v>18</v>
      </c>
      <c r="J6" s="3" t="s">
        <v>18</v>
      </c>
      <c r="K6" s="27"/>
      <c r="L6" s="19"/>
      <c r="M6" s="27"/>
      <c r="N6" s="27"/>
    </row>
    <row r="7" spans="1:14" ht="15" customHeight="1" x14ac:dyDescent="0.35">
      <c r="A7" s="7" t="s">
        <v>4</v>
      </c>
      <c r="B7" s="15">
        <v>990793</v>
      </c>
      <c r="C7" s="16" t="s">
        <v>18</v>
      </c>
      <c r="D7" s="16">
        <v>63907</v>
      </c>
      <c r="E7" s="3" t="s">
        <v>18</v>
      </c>
      <c r="F7" s="15"/>
      <c r="G7" s="16">
        <f>ROUND(1000000*(B7/Population!B4),0)</f>
        <v>20036</v>
      </c>
      <c r="H7" s="21" t="s">
        <v>18</v>
      </c>
      <c r="I7" s="16">
        <f>ROUND(1000000*(D7/Population!D4),0)</f>
        <v>21960</v>
      </c>
      <c r="J7" s="3" t="s">
        <v>18</v>
      </c>
      <c r="K7" s="27"/>
      <c r="L7" s="19"/>
      <c r="M7" s="27"/>
      <c r="N7" s="27"/>
    </row>
    <row r="8" spans="1:14" ht="15" customHeight="1" x14ac:dyDescent="0.35">
      <c r="A8" s="7" t="s">
        <v>5</v>
      </c>
      <c r="B8" s="15">
        <v>958142</v>
      </c>
      <c r="C8" s="16" t="s">
        <v>18</v>
      </c>
      <c r="D8" s="16">
        <v>62540.471428571429</v>
      </c>
      <c r="E8" s="3" t="s">
        <v>18</v>
      </c>
      <c r="F8" s="15"/>
      <c r="G8" s="16">
        <f>ROUND(1000000*(B8/Population!B5),0)</f>
        <v>19287</v>
      </c>
      <c r="H8" s="21" t="s">
        <v>18</v>
      </c>
      <c r="I8" s="16">
        <f>ROUND(1000000*(D8/Population!D5),0)</f>
        <v>21397</v>
      </c>
      <c r="J8" s="3" t="s">
        <v>18</v>
      </c>
      <c r="K8" s="27"/>
      <c r="L8" s="19"/>
      <c r="M8" s="27"/>
      <c r="N8" s="27"/>
    </row>
    <row r="9" spans="1:14" ht="15" customHeight="1" x14ac:dyDescent="0.35">
      <c r="A9" s="7" t="s">
        <v>6</v>
      </c>
      <c r="B9" s="15">
        <v>1016028</v>
      </c>
      <c r="C9" s="16" t="s">
        <v>18</v>
      </c>
      <c r="D9" s="16">
        <v>63832</v>
      </c>
      <c r="E9" s="3" t="s">
        <v>18</v>
      </c>
      <c r="F9" s="15"/>
      <c r="G9" s="16">
        <f>ROUND(1000000*(B9/Population!B6),0)</f>
        <v>20351</v>
      </c>
      <c r="H9" s="21" t="s">
        <v>18</v>
      </c>
      <c r="I9" s="16">
        <f>ROUND(1000000*(D9/Population!D6),0)</f>
        <v>21729</v>
      </c>
      <c r="J9" s="3" t="s">
        <v>18</v>
      </c>
      <c r="K9" s="27"/>
      <c r="L9" s="19"/>
      <c r="M9" s="27"/>
    </row>
    <row r="10" spans="1:14" ht="15" customHeight="1" x14ac:dyDescent="0.35">
      <c r="A10" s="7" t="s">
        <v>7</v>
      </c>
      <c r="B10" s="15">
        <v>861384</v>
      </c>
      <c r="C10" s="16" t="s">
        <v>18</v>
      </c>
      <c r="D10" s="15">
        <v>52866</v>
      </c>
      <c r="E10" s="3" t="s">
        <v>18</v>
      </c>
      <c r="F10" s="15"/>
      <c r="G10" s="16">
        <f>ROUND(1000000*(B10/Population!B7),0)</f>
        <v>17161</v>
      </c>
      <c r="H10" s="21" t="s">
        <v>18</v>
      </c>
      <c r="I10" s="16">
        <f>ROUND(1000000*(D10/Population!D7),0)</f>
        <v>17876</v>
      </c>
      <c r="J10" s="3" t="s">
        <v>18</v>
      </c>
      <c r="K10" s="27"/>
      <c r="L10" s="19"/>
      <c r="M10" s="27"/>
    </row>
    <row r="11" spans="1:14" ht="15" customHeight="1" x14ac:dyDescent="0.35">
      <c r="A11" s="7" t="s">
        <v>8</v>
      </c>
      <c r="B11" s="15">
        <v>843734</v>
      </c>
      <c r="C11" s="16" t="s">
        <v>18</v>
      </c>
      <c r="D11" s="15">
        <v>52485</v>
      </c>
      <c r="E11" s="3" t="s">
        <v>18</v>
      </c>
      <c r="F11" s="15"/>
      <c r="G11" s="16">
        <f>ROUND(1000000*(B11/Population!B8),0)</f>
        <v>16673</v>
      </c>
      <c r="H11" s="21" t="s">
        <v>18</v>
      </c>
      <c r="I11" s="16">
        <f>ROUND(1000000*(D11/Population!D8),0)</f>
        <v>17676</v>
      </c>
      <c r="J11" s="3" t="s">
        <v>18</v>
      </c>
      <c r="K11" s="27"/>
      <c r="L11" s="19"/>
      <c r="M11" s="27"/>
    </row>
    <row r="12" spans="1:14" ht="15" customHeight="1" x14ac:dyDescent="0.35">
      <c r="A12" s="7" t="s">
        <v>9</v>
      </c>
      <c r="B12" s="15">
        <v>854371</v>
      </c>
      <c r="C12" s="16" t="s">
        <v>18</v>
      </c>
      <c r="D12" s="15">
        <v>56675</v>
      </c>
      <c r="E12" s="3" t="s">
        <v>18</v>
      </c>
      <c r="F12" s="15"/>
      <c r="G12" s="16">
        <f>ROUND(1000000*(B12/Population!B9),0)</f>
        <v>16764</v>
      </c>
      <c r="H12" s="21" t="s">
        <v>18</v>
      </c>
      <c r="I12" s="16">
        <f>ROUND(1000000*(D12/Population!D9),0)</f>
        <v>18982</v>
      </c>
      <c r="J12" s="3" t="s">
        <v>18</v>
      </c>
      <c r="K12" s="27"/>
      <c r="L12" s="19"/>
      <c r="M12" s="27"/>
    </row>
    <row r="13" spans="1:14" ht="15" customHeight="1" x14ac:dyDescent="0.35">
      <c r="A13" s="7" t="s">
        <v>10</v>
      </c>
      <c r="B13" s="15">
        <v>791746</v>
      </c>
      <c r="C13" s="16" t="s">
        <v>18</v>
      </c>
      <c r="D13" s="15">
        <v>55086</v>
      </c>
      <c r="E13" s="3" t="s">
        <v>18</v>
      </c>
      <c r="F13" s="15"/>
      <c r="G13" s="16">
        <f>ROUND(1000000*(B13/Population!B10),0)</f>
        <v>15409</v>
      </c>
      <c r="H13" s="21" t="s">
        <v>18</v>
      </c>
      <c r="I13" s="16">
        <f>ROUND(1000000*(D13/Population!D10),0)</f>
        <v>18324</v>
      </c>
      <c r="J13" s="3" t="s">
        <v>18</v>
      </c>
      <c r="K13" s="27"/>
      <c r="L13" s="19"/>
      <c r="M13" s="27"/>
    </row>
    <row r="14" spans="1:14" ht="15" customHeight="1" x14ac:dyDescent="0.35">
      <c r="A14" s="7" t="s">
        <v>11</v>
      </c>
      <c r="B14" s="15">
        <v>717805</v>
      </c>
      <c r="C14" s="16" t="s">
        <v>18</v>
      </c>
      <c r="D14" s="15">
        <v>49293</v>
      </c>
      <c r="E14" s="3" t="s">
        <v>18</v>
      </c>
      <c r="F14" s="15"/>
      <c r="G14" s="16">
        <f>ROUND(1000000*(B14/Population!B11),0)</f>
        <v>13853</v>
      </c>
      <c r="H14" s="21" t="s">
        <v>18</v>
      </c>
      <c r="I14" s="16">
        <f>ROUND(1000000*(D14/Population!D11),0)</f>
        <v>16290</v>
      </c>
      <c r="J14" s="3" t="s">
        <v>18</v>
      </c>
      <c r="K14" s="27"/>
      <c r="L14" s="19"/>
      <c r="M14" s="27"/>
    </row>
    <row r="15" spans="1:14" ht="15" customHeight="1" x14ac:dyDescent="0.35">
      <c r="A15" s="7" t="s">
        <v>12</v>
      </c>
      <c r="B15" s="15">
        <v>680634</v>
      </c>
      <c r="C15" s="15">
        <v>103781</v>
      </c>
      <c r="D15" s="15">
        <v>46341</v>
      </c>
      <c r="E15" s="4">
        <f t="shared" ref="E15:E19" si="0">SUM(B15:D15)</f>
        <v>830756</v>
      </c>
      <c r="F15" s="15"/>
      <c r="G15" s="16">
        <f>ROUND(1000000*(B15/Population!B12),0)</f>
        <v>13040</v>
      </c>
      <c r="H15" s="16">
        <f>ROUND(1000000*(C15/Population!C12),0)</f>
        <v>19836</v>
      </c>
      <c r="I15" s="16">
        <f>ROUND(1000000*(D15/Population!D12),0)</f>
        <v>15249</v>
      </c>
      <c r="J15" s="3">
        <f>ROUND(1000000*(E15/Population!E12),0)</f>
        <v>13739</v>
      </c>
      <c r="K15" s="27"/>
      <c r="L15" s="19"/>
      <c r="M15" s="20"/>
      <c r="N15" s="20"/>
    </row>
    <row r="16" spans="1:14" ht="15" customHeight="1" x14ac:dyDescent="0.35">
      <c r="A16" s="7" t="s">
        <v>13</v>
      </c>
      <c r="B16" s="15">
        <v>647350</v>
      </c>
      <c r="C16" s="15">
        <v>101414</v>
      </c>
      <c r="D16" s="15">
        <v>46881</v>
      </c>
      <c r="E16" s="4">
        <f t="shared" si="0"/>
        <v>795645</v>
      </c>
      <c r="F16" s="15"/>
      <c r="G16" s="16">
        <f>ROUND(1000000*(B16/Population!B13),0)</f>
        <v>12297</v>
      </c>
      <c r="H16" s="16">
        <f>ROUND(1000000*(C16/Population!C13),0)</f>
        <v>19272</v>
      </c>
      <c r="I16" s="16">
        <f>ROUND(1000000*(D16/Population!D13),0)</f>
        <v>15371</v>
      </c>
      <c r="J16" s="3">
        <f>ROUND(1000000*(E16/Population!E13),0)</f>
        <v>13053</v>
      </c>
      <c r="K16" s="27"/>
      <c r="L16" s="19"/>
      <c r="M16" s="20"/>
      <c r="N16" s="20"/>
    </row>
    <row r="17" spans="1:14" ht="15" customHeight="1" x14ac:dyDescent="0.35">
      <c r="A17" s="7" t="s">
        <v>14</v>
      </c>
      <c r="B17" s="15">
        <v>606937</v>
      </c>
      <c r="C17" s="15">
        <v>91558</v>
      </c>
      <c r="D17" s="15">
        <v>39997</v>
      </c>
      <c r="E17" s="4">
        <f t="shared" si="0"/>
        <v>738492</v>
      </c>
      <c r="F17" s="15"/>
      <c r="G17" s="16">
        <f>ROUND(1000000*(B17/Population!B14),0)</f>
        <v>11429</v>
      </c>
      <c r="H17" s="16">
        <f>ROUND(1000000*(C17/Population!C14),0)</f>
        <v>17275</v>
      </c>
      <c r="I17" s="16">
        <f>ROUND(1000000*(D17/Population!D14),0)</f>
        <v>13055</v>
      </c>
      <c r="J17" s="3">
        <f>ROUND(1000000*(E17/Population!E14),0)</f>
        <v>12014</v>
      </c>
      <c r="K17" s="27"/>
      <c r="L17" s="19"/>
      <c r="M17" s="20"/>
      <c r="N17" s="20"/>
    </row>
    <row r="18" spans="1:14" ht="15" customHeight="1" x14ac:dyDescent="0.35">
      <c r="A18" s="7" t="s">
        <v>15</v>
      </c>
      <c r="B18" s="15">
        <v>521277</v>
      </c>
      <c r="C18" s="15">
        <v>83830</v>
      </c>
      <c r="D18" s="15">
        <v>36251</v>
      </c>
      <c r="E18" s="4">
        <f t="shared" si="0"/>
        <v>641358</v>
      </c>
      <c r="F18" s="15"/>
      <c r="G18" s="16">
        <f>ROUND(1000000*(B18/Population!B15),0)</f>
        <v>9745</v>
      </c>
      <c r="H18" s="16">
        <f>ROUND(1000000*(C18/Population!C15),0)</f>
        <v>15776</v>
      </c>
      <c r="I18" s="16">
        <f>ROUND(1000000*(D18/Population!D15),0)</f>
        <v>11792</v>
      </c>
      <c r="J18" s="3">
        <f>ROUND(1000000*(E18/Population!E15),0)</f>
        <v>10364</v>
      </c>
      <c r="K18" s="27"/>
      <c r="L18" s="19"/>
      <c r="M18" s="15"/>
      <c r="N18" s="20"/>
    </row>
    <row r="19" spans="1:14" ht="15" customHeight="1" x14ac:dyDescent="0.35">
      <c r="A19" s="7" t="s">
        <v>16</v>
      </c>
      <c r="B19" s="15">
        <v>526803</v>
      </c>
      <c r="C19" s="15">
        <v>84907</v>
      </c>
      <c r="D19" s="15">
        <v>38599</v>
      </c>
      <c r="E19" s="4">
        <f t="shared" si="0"/>
        <v>650309</v>
      </c>
      <c r="F19" s="15"/>
      <c r="G19" s="16">
        <f>ROUND(1000000*(B19/Population!B16),0)</f>
        <v>9780</v>
      </c>
      <c r="H19" s="16">
        <f>ROUND(1000000*(C19/Population!C16),0)</f>
        <v>15937</v>
      </c>
      <c r="I19" s="16">
        <f>ROUND(1000000*(D19/Population!D16),0)</f>
        <v>12522</v>
      </c>
      <c r="J19" s="3">
        <f>ROUND(1000000*(E19/Population!E16),0)</f>
        <v>10442</v>
      </c>
      <c r="K19" s="27"/>
      <c r="L19" s="19"/>
      <c r="M19" s="20"/>
      <c r="N19" s="20"/>
    </row>
    <row r="20" spans="1:14" ht="15" customHeight="1" x14ac:dyDescent="0.35">
      <c r="A20" s="7" t="s">
        <v>17</v>
      </c>
      <c r="B20" s="15">
        <v>496124</v>
      </c>
      <c r="C20" s="15">
        <v>85072</v>
      </c>
      <c r="D20" s="15">
        <v>36425</v>
      </c>
      <c r="E20" s="4">
        <f>SUM(B20:D20)</f>
        <v>617621</v>
      </c>
      <c r="F20" s="15"/>
      <c r="G20" s="16">
        <f>ROUND(1000000*(B20/Population!B17),0)</f>
        <v>9134</v>
      </c>
      <c r="H20" s="16">
        <f>ROUND(1000000*(C20/Population!C17),0)</f>
        <v>15908</v>
      </c>
      <c r="I20" s="16">
        <f>ROUND(1000000*(D20/Population!D17),0)</f>
        <v>11780</v>
      </c>
      <c r="J20" s="3">
        <f>ROUND(1000000*(E20/Population!E17),0)</f>
        <v>9842</v>
      </c>
      <c r="K20" s="27"/>
      <c r="L20" s="19"/>
      <c r="M20" s="20"/>
      <c r="N20" s="20"/>
    </row>
    <row r="21" spans="1:14" s="27" customFormat="1" ht="15" customHeight="1" x14ac:dyDescent="0.35">
      <c r="A21" s="7" t="s">
        <v>32</v>
      </c>
      <c r="B21" s="15">
        <v>529433</v>
      </c>
      <c r="C21" s="16">
        <v>88869</v>
      </c>
      <c r="D21" s="16">
        <v>36750</v>
      </c>
      <c r="E21" s="3">
        <f>SUM(B21:D21)</f>
        <v>655052</v>
      </c>
      <c r="F21" s="15"/>
      <c r="G21" s="16">
        <f>ROUND(1000000*(B21/Population!B18),0)</f>
        <v>9664</v>
      </c>
      <c r="H21" s="16">
        <f>ROUND(1000000*(C21/Population!C18),0)</f>
        <v>16540</v>
      </c>
      <c r="I21" s="16">
        <f>ROUND(1000000*(D21/Population!D18),0)</f>
        <v>11858</v>
      </c>
      <c r="J21" s="3">
        <f>ROUND(1000000*(E21/Population!E18),0)</f>
        <v>10355</v>
      </c>
      <c r="L21" s="19"/>
      <c r="M21" s="20"/>
      <c r="N21" s="20"/>
    </row>
    <row r="22" spans="1:14" x14ac:dyDescent="0.35">
      <c r="A22" s="7" t="s">
        <v>65</v>
      </c>
      <c r="B22" s="16">
        <v>560408</v>
      </c>
      <c r="C22" s="16">
        <v>91220</v>
      </c>
      <c r="D22" s="16">
        <v>37216</v>
      </c>
      <c r="E22" s="3">
        <f>SUM(B22:D22)</f>
        <v>688844</v>
      </c>
      <c r="F22" s="15"/>
      <c r="G22" s="16">
        <f>ROUND(1000000*(B22/Population!B19),0)</f>
        <v>10140</v>
      </c>
      <c r="H22" s="16">
        <f>ROUND(1000000*(C22/Population!C19),0)</f>
        <v>16878</v>
      </c>
      <c r="I22" s="16">
        <f>ROUND(1000000*(D22/Population!D19),0)</f>
        <v>11954</v>
      </c>
      <c r="J22" s="3">
        <f>ROUND(1000000*(E22/Population!E19),0)</f>
        <v>10799</v>
      </c>
      <c r="K22" s="27"/>
      <c r="L22" s="27"/>
      <c r="M22" s="27"/>
    </row>
    <row r="23" spans="1:14" s="27" customFormat="1" ht="15" thickBot="1" x14ac:dyDescent="0.4">
      <c r="A23" s="8" t="s">
        <v>69</v>
      </c>
      <c r="B23" s="18">
        <v>565717</v>
      </c>
      <c r="C23" s="18">
        <v>91695</v>
      </c>
      <c r="D23" s="18">
        <v>36764</v>
      </c>
      <c r="E23" s="29">
        <f>SUM(B23:D23)</f>
        <v>694176</v>
      </c>
      <c r="F23" s="17"/>
      <c r="G23" s="18">
        <f>ROUND(1000000*(B23/Population!B20),0)</f>
        <v>10171</v>
      </c>
      <c r="H23" s="18">
        <f>ROUND(1000000*(C23/Population!C20),0)</f>
        <v>16903</v>
      </c>
      <c r="I23" s="18">
        <f>ROUND(1000000*(D23/Population!D20),0)</f>
        <v>11764</v>
      </c>
      <c r="J23" s="29">
        <f>ROUND(1000000*(E23/Population!E20),0)</f>
        <v>10818</v>
      </c>
    </row>
    <row r="24" spans="1:14" s="27" customFormat="1" ht="15" customHeight="1" x14ac:dyDescent="0.35">
      <c r="B24" s="32"/>
      <c r="C24" s="32"/>
      <c r="D24" s="32"/>
    </row>
    <row r="25" spans="1:14" ht="15" customHeight="1" x14ac:dyDescent="0.35">
      <c r="A25" s="63" t="s">
        <v>68</v>
      </c>
      <c r="B25" s="63"/>
      <c r="C25" s="63"/>
      <c r="D25" s="63"/>
      <c r="E25" s="63"/>
      <c r="F25" s="63"/>
      <c r="G25" s="63"/>
      <c r="H25" s="63"/>
      <c r="I25" s="63"/>
      <c r="J25" s="63"/>
      <c r="K25" s="27"/>
      <c r="L25" s="27"/>
    </row>
    <row r="26" spans="1:14" x14ac:dyDescent="0.35">
      <c r="A26" s="65" t="s">
        <v>29</v>
      </c>
      <c r="B26" s="66"/>
      <c r="C26" s="66"/>
      <c r="D26" s="66"/>
      <c r="E26" s="66"/>
      <c r="F26" s="66"/>
      <c r="G26" s="66"/>
      <c r="H26" s="66"/>
      <c r="I26" s="66"/>
      <c r="J26" s="66"/>
      <c r="K26" s="27"/>
    </row>
    <row r="27" spans="1:14" ht="30" customHeight="1" x14ac:dyDescent="0.35">
      <c r="A27" s="67" t="s">
        <v>76</v>
      </c>
      <c r="B27" s="67"/>
      <c r="C27" s="67"/>
      <c r="D27" s="67"/>
      <c r="E27" s="67"/>
      <c r="F27" s="67"/>
      <c r="G27" s="67"/>
      <c r="H27" s="67"/>
      <c r="I27" s="67"/>
      <c r="J27" s="67"/>
      <c r="K27" s="27"/>
    </row>
    <row r="28" spans="1:14" ht="30" customHeight="1" x14ac:dyDescent="0.35">
      <c r="A28" s="67" t="s">
        <v>78</v>
      </c>
      <c r="B28" s="67"/>
      <c r="C28" s="67"/>
      <c r="D28" s="67"/>
      <c r="E28" s="67"/>
      <c r="F28" s="67"/>
      <c r="G28" s="67"/>
      <c r="H28" s="67"/>
      <c r="I28" s="67"/>
      <c r="J28" s="67"/>
      <c r="K28" s="27"/>
    </row>
    <row r="29" spans="1:14" ht="28.5" customHeight="1" x14ac:dyDescent="0.35">
      <c r="A29" s="67" t="s">
        <v>80</v>
      </c>
      <c r="B29" s="67"/>
      <c r="C29" s="67"/>
      <c r="D29" s="67"/>
      <c r="E29" s="67"/>
      <c r="F29" s="67"/>
      <c r="G29" s="67"/>
      <c r="H29" s="67"/>
      <c r="I29" s="67"/>
      <c r="J29" s="67"/>
    </row>
    <row r="30" spans="1:14" s="27" customFormat="1" ht="58.5" customHeight="1" x14ac:dyDescent="0.35">
      <c r="A30" s="68" t="s">
        <v>82</v>
      </c>
      <c r="B30" s="68"/>
      <c r="C30" s="68"/>
      <c r="D30" s="68"/>
      <c r="E30" s="68"/>
      <c r="F30" s="68"/>
      <c r="G30" s="68"/>
      <c r="H30" s="68"/>
      <c r="I30" s="68"/>
      <c r="J30" s="68"/>
    </row>
    <row r="31" spans="1:14" ht="15" customHeight="1" x14ac:dyDescent="0.35">
      <c r="A31" s="50"/>
      <c r="B31" s="50"/>
      <c r="C31" s="50"/>
      <c r="D31" s="50"/>
      <c r="E31" s="50"/>
      <c r="F31" s="50"/>
      <c r="G31" s="50"/>
      <c r="H31" s="50"/>
      <c r="I31" s="50"/>
      <c r="J31" s="50"/>
    </row>
    <row r="32" spans="1:14" x14ac:dyDescent="0.35">
      <c r="A32" s="5" t="s">
        <v>21</v>
      </c>
    </row>
    <row r="33" spans="1:10" s="27" customFormat="1" ht="41.25" customHeight="1" x14ac:dyDescent="0.35">
      <c r="A33" s="63" t="s">
        <v>23</v>
      </c>
      <c r="B33" s="63"/>
      <c r="C33" s="63"/>
      <c r="D33" s="63"/>
      <c r="E33" s="63"/>
      <c r="F33" s="63"/>
      <c r="G33" s="63"/>
      <c r="H33" s="63"/>
      <c r="I33" s="63"/>
      <c r="J33" s="63"/>
    </row>
    <row r="34" spans="1:10" x14ac:dyDescent="0.35">
      <c r="A34" s="24"/>
      <c r="B34" s="24"/>
      <c r="C34" s="24"/>
      <c r="D34" s="24"/>
      <c r="E34" s="24"/>
      <c r="F34" s="24"/>
      <c r="G34" s="24"/>
      <c r="H34" s="24"/>
      <c r="I34" s="24"/>
      <c r="J34" s="24"/>
    </row>
    <row r="35" spans="1:10" x14ac:dyDescent="0.35">
      <c r="A35" s="5" t="s">
        <v>22</v>
      </c>
    </row>
    <row r="36" spans="1:10" s="27" customFormat="1" ht="42" customHeight="1" x14ac:dyDescent="0.35">
      <c r="A36" s="63" t="s">
        <v>24</v>
      </c>
      <c r="B36" s="63"/>
      <c r="C36" s="63"/>
      <c r="D36" s="63"/>
      <c r="E36" s="63"/>
      <c r="F36" s="63"/>
      <c r="G36" s="63"/>
      <c r="H36" s="63"/>
      <c r="I36" s="63"/>
      <c r="J36" s="63"/>
    </row>
    <row r="37" spans="1:10" ht="15" customHeight="1" x14ac:dyDescent="0.35">
      <c r="A37" s="33"/>
      <c r="B37" s="33"/>
      <c r="C37" s="33"/>
      <c r="D37" s="33"/>
      <c r="E37" s="33"/>
      <c r="F37" s="33"/>
      <c r="G37" s="33"/>
      <c r="H37" s="33"/>
      <c r="I37" s="33"/>
      <c r="J37" s="33"/>
    </row>
    <row r="38" spans="1:10" ht="15" customHeight="1" x14ac:dyDescent="0.35">
      <c r="A38" s="26" t="s">
        <v>26</v>
      </c>
      <c r="B38" s="25"/>
      <c r="C38" s="25"/>
      <c r="D38" s="25"/>
      <c r="E38" s="25"/>
      <c r="F38" s="25"/>
      <c r="G38" s="25"/>
      <c r="H38" s="25"/>
      <c r="I38" s="25"/>
      <c r="J38" s="25"/>
    </row>
    <row r="39" spans="1:10" x14ac:dyDescent="0.35">
      <c r="A39" s="70" t="s">
        <v>27</v>
      </c>
      <c r="B39" s="70"/>
      <c r="C39" s="70"/>
      <c r="D39" s="70"/>
      <c r="E39" s="70"/>
      <c r="F39" s="25"/>
      <c r="G39" s="25"/>
      <c r="H39" s="25"/>
      <c r="I39" s="25"/>
      <c r="J39" s="25"/>
    </row>
    <row r="41" spans="1:10" ht="29.25" customHeight="1" x14ac:dyDescent="0.35">
      <c r="A41" s="63" t="s">
        <v>64</v>
      </c>
      <c r="B41" s="63"/>
      <c r="C41" s="63"/>
      <c r="D41" s="63"/>
      <c r="E41" s="63"/>
      <c r="F41" s="63"/>
      <c r="G41" s="63"/>
      <c r="H41" s="63"/>
      <c r="I41" s="63"/>
      <c r="J41" s="63"/>
    </row>
    <row r="43" spans="1:10" x14ac:dyDescent="0.35">
      <c r="A43" s="6" t="s">
        <v>25</v>
      </c>
    </row>
    <row r="44" spans="1:10" x14ac:dyDescent="0.35">
      <c r="A44" s="69" t="s">
        <v>72</v>
      </c>
      <c r="B44" s="69"/>
      <c r="C44" s="69"/>
    </row>
    <row r="45" spans="1:10" x14ac:dyDescent="0.35">
      <c r="A45" s="69" t="s">
        <v>73</v>
      </c>
      <c r="B45" s="69"/>
      <c r="C45" s="69"/>
      <c r="G45" s="59"/>
      <c r="H45" s="72" t="s">
        <v>75</v>
      </c>
      <c r="I45" s="72"/>
      <c r="J45" s="72"/>
    </row>
    <row r="46" spans="1:10" x14ac:dyDescent="0.35">
      <c r="A46" s="69" t="s">
        <v>81</v>
      </c>
      <c r="B46" s="69"/>
      <c r="C46" s="69"/>
      <c r="D46" s="69"/>
      <c r="E46" s="69"/>
      <c r="H46" s="71" t="s">
        <v>74</v>
      </c>
      <c r="I46" s="71"/>
      <c r="J46" s="71"/>
    </row>
  </sheetData>
  <mergeCells count="16">
    <mergeCell ref="A46:E46"/>
    <mergeCell ref="A45:C45"/>
    <mergeCell ref="A44:C44"/>
    <mergeCell ref="A39:E39"/>
    <mergeCell ref="A41:J41"/>
    <mergeCell ref="H46:J46"/>
    <mergeCell ref="H45:J45"/>
    <mergeCell ref="A36:J36"/>
    <mergeCell ref="A1:J1"/>
    <mergeCell ref="A33:J33"/>
    <mergeCell ref="A25:J25"/>
    <mergeCell ref="A26:J26"/>
    <mergeCell ref="A27:J27"/>
    <mergeCell ref="A28:J28"/>
    <mergeCell ref="A29:J29"/>
    <mergeCell ref="A30:J30"/>
  </mergeCells>
  <hyperlinks>
    <hyperlink ref="A28:J28" r:id="rId1" display="4 Figures for Scotland are from the latest statistical release, published by the Scottish Fire and Rescue Service on 15 December 2015. This included data received by XX XXXXXXX 2015." xr:uid="{00000000-0004-0000-0100-000000000000}"/>
    <hyperlink ref="A29:J29" r:id="rId2" display="5 Figures for Wales are from the latest statistical release, published by the Welsh Government on 27 July 2016. This included data received by 5 July 2016." xr:uid="{00000000-0004-0000-0100-000001000000}"/>
    <hyperlink ref="A44" r:id="rId3" display="Contact: firestatistics@homeoffice.gsi.gov.uk" xr:uid="{00000000-0004-0000-0100-000002000000}"/>
    <hyperlink ref="A45" r:id="rId4" display="Contact: statsinclusion@wales.gsi.gov.uk" xr:uid="{00000000-0004-0000-0100-000003000000}"/>
    <hyperlink ref="A46" r:id="rId5" display="Contact: SFRS.PerformanceDataServices1@firescotland.gov.uk" xr:uid="{00000000-0004-0000-0100-000004000000}"/>
    <hyperlink ref="A39" r:id="rId6" xr:uid="{00000000-0004-0000-0100-000005000000}"/>
    <hyperlink ref="A27:J27" r:id="rId7" display="3 Figures for England are from the latest statistical release, published by the Home Office on 9th November 2017. This included data received by 11th September 2017." xr:uid="{00000000-0004-0000-0100-000006000000}"/>
    <hyperlink ref="A45:C45" r:id="rId8" display="Contact: stats.inclusion@gov.wales" xr:uid="{00000000-0004-0000-0100-000007000000}"/>
    <hyperlink ref="A44:C44" r:id="rId9" display="Contact: FireStatistics@homeoffice.gov.uk" xr:uid="{00000000-0004-0000-0100-000008000000}"/>
    <hyperlink ref="H45:J45" r:id="rId10" display="Last updated: 9 August 2018" xr:uid="{00000000-0004-0000-0100-000009000000}"/>
    <hyperlink ref="A46:E46" r:id="rId11" display="Contact: SFRS.NationalStatistics@firescotland.gov.uk" xr:uid="{78CA8EB8-6CC4-451D-8AF7-B5F9044875FF}"/>
  </hyperlinks>
  <pageMargins left="0.7" right="0.7" top="0.75" bottom="0.75" header="0.3" footer="0.3"/>
  <pageSetup paperSize="9" orientation="portrait" r:id="rId12"/>
  <ignoredErrors>
    <ignoredError sqref="G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heetViews>
  <sheetFormatPr defaultRowHeight="14.5" x14ac:dyDescent="0.35"/>
  <cols>
    <col min="2" max="2" width="10.1796875" bestFit="1" customWidth="1"/>
    <col min="5" max="5" width="10.1796875" bestFit="1" customWidth="1"/>
    <col min="7" max="7" width="10.1796875" bestFit="1" customWidth="1"/>
  </cols>
  <sheetData>
    <row r="1" spans="1:5" ht="29.5" thickBot="1" x14ac:dyDescent="0.4">
      <c r="A1" s="9" t="s">
        <v>0</v>
      </c>
      <c r="B1" s="10" t="s">
        <v>33</v>
      </c>
      <c r="C1" s="10" t="s">
        <v>34</v>
      </c>
      <c r="D1" s="10" t="s">
        <v>35</v>
      </c>
      <c r="E1" s="1" t="s">
        <v>1</v>
      </c>
    </row>
    <row r="2" spans="1:5" x14ac:dyDescent="0.35">
      <c r="A2" s="30">
        <v>1999</v>
      </c>
      <c r="B2" s="51">
        <v>49032900</v>
      </c>
      <c r="C2" s="52">
        <v>5072000</v>
      </c>
      <c r="D2" s="51">
        <v>2900600</v>
      </c>
      <c r="E2" s="4">
        <v>57005500</v>
      </c>
    </row>
    <row r="3" spans="1:5" x14ac:dyDescent="0.35">
      <c r="A3" s="30">
        <v>2000</v>
      </c>
      <c r="B3" s="51">
        <v>49233300</v>
      </c>
      <c r="C3" s="52">
        <v>5062900</v>
      </c>
      <c r="D3" s="51">
        <v>2906900</v>
      </c>
      <c r="E3" s="4">
        <v>57203100</v>
      </c>
    </row>
    <row r="4" spans="1:5" x14ac:dyDescent="0.35">
      <c r="A4" s="30">
        <v>2001</v>
      </c>
      <c r="B4" s="51">
        <v>49449700</v>
      </c>
      <c r="C4" s="52">
        <v>5064200</v>
      </c>
      <c r="D4" s="51">
        <v>2910200</v>
      </c>
      <c r="E4" s="4">
        <v>57424200</v>
      </c>
    </row>
    <row r="5" spans="1:5" x14ac:dyDescent="0.35">
      <c r="A5" s="30">
        <v>2002</v>
      </c>
      <c r="B5" s="51">
        <v>49679300</v>
      </c>
      <c r="C5" s="51">
        <v>5066000</v>
      </c>
      <c r="D5" s="51">
        <v>2922900</v>
      </c>
      <c r="E5" s="4">
        <v>57668100</v>
      </c>
    </row>
    <row r="6" spans="1:5" x14ac:dyDescent="0.35">
      <c r="A6" s="30">
        <v>2003</v>
      </c>
      <c r="B6" s="51">
        <v>49925500</v>
      </c>
      <c r="C6" s="51">
        <v>5068500</v>
      </c>
      <c r="D6" s="51">
        <v>2937700</v>
      </c>
      <c r="E6" s="4">
        <v>57931700</v>
      </c>
    </row>
    <row r="7" spans="1:5" x14ac:dyDescent="0.35">
      <c r="A7" s="30">
        <v>2004</v>
      </c>
      <c r="B7" s="51">
        <v>50194600</v>
      </c>
      <c r="C7" s="51">
        <v>5084300</v>
      </c>
      <c r="D7" s="51">
        <v>2957400</v>
      </c>
      <c r="E7" s="4">
        <v>58236300</v>
      </c>
    </row>
    <row r="8" spans="1:5" x14ac:dyDescent="0.35">
      <c r="A8" s="30">
        <v>2005</v>
      </c>
      <c r="B8" s="51">
        <v>50606000</v>
      </c>
      <c r="C8" s="51">
        <v>5110200</v>
      </c>
      <c r="D8" s="51">
        <v>2969300</v>
      </c>
      <c r="E8" s="4">
        <v>58685500</v>
      </c>
    </row>
    <row r="9" spans="1:5" x14ac:dyDescent="0.35">
      <c r="A9" s="30">
        <v>2006</v>
      </c>
      <c r="B9" s="51">
        <v>50965200</v>
      </c>
      <c r="C9" s="51">
        <v>5133100</v>
      </c>
      <c r="D9" s="51">
        <v>2985700</v>
      </c>
      <c r="E9" s="4">
        <v>59084000</v>
      </c>
    </row>
    <row r="10" spans="1:5" x14ac:dyDescent="0.35">
      <c r="A10" s="30">
        <v>2007</v>
      </c>
      <c r="B10" s="51">
        <v>51381100</v>
      </c>
      <c r="C10" s="51">
        <v>5170000</v>
      </c>
      <c r="D10" s="51">
        <v>3006300</v>
      </c>
      <c r="E10" s="4">
        <v>59557400</v>
      </c>
    </row>
    <row r="11" spans="1:5" x14ac:dyDescent="0.35">
      <c r="A11" s="30">
        <v>2008</v>
      </c>
      <c r="B11" s="51">
        <v>51815900</v>
      </c>
      <c r="C11" s="51">
        <v>5202900</v>
      </c>
      <c r="D11" s="51">
        <v>3025900</v>
      </c>
      <c r="E11" s="4">
        <v>60044600</v>
      </c>
    </row>
    <row r="12" spans="1:5" x14ac:dyDescent="0.35">
      <c r="A12" s="30">
        <v>2009</v>
      </c>
      <c r="B12" s="51">
        <v>52196400</v>
      </c>
      <c r="C12" s="51">
        <v>5231900</v>
      </c>
      <c r="D12" s="51">
        <v>3038900</v>
      </c>
      <c r="E12" s="4">
        <v>60467200</v>
      </c>
    </row>
    <row r="13" spans="1:5" x14ac:dyDescent="0.35">
      <c r="A13" s="30">
        <v>2010</v>
      </c>
      <c r="B13" s="51">
        <v>52642500</v>
      </c>
      <c r="C13" s="51">
        <v>5262200</v>
      </c>
      <c r="D13" s="51">
        <v>3050000</v>
      </c>
      <c r="E13" s="4">
        <v>60954600</v>
      </c>
    </row>
    <row r="14" spans="1:5" x14ac:dyDescent="0.35">
      <c r="A14" s="30">
        <v>2011</v>
      </c>
      <c r="B14" s="51">
        <v>53107200</v>
      </c>
      <c r="C14" s="51">
        <v>5299900</v>
      </c>
      <c r="D14" s="51">
        <v>3063800</v>
      </c>
      <c r="E14" s="4">
        <v>61470800</v>
      </c>
    </row>
    <row r="15" spans="1:5" x14ac:dyDescent="0.35">
      <c r="A15" s="30">
        <v>2012</v>
      </c>
      <c r="B15" s="51">
        <v>53493700</v>
      </c>
      <c r="C15" s="51">
        <v>5313600</v>
      </c>
      <c r="D15" s="51">
        <v>3074100</v>
      </c>
      <c r="E15" s="4">
        <v>61881400</v>
      </c>
    </row>
    <row r="16" spans="1:5" x14ac:dyDescent="0.35">
      <c r="A16" s="30">
        <v>2013</v>
      </c>
      <c r="B16" s="51">
        <v>53865800</v>
      </c>
      <c r="C16" s="51">
        <v>5327700</v>
      </c>
      <c r="D16" s="51">
        <v>3082400</v>
      </c>
      <c r="E16" s="4">
        <v>62275900</v>
      </c>
    </row>
    <row r="17" spans="1:5" x14ac:dyDescent="0.35">
      <c r="A17" s="30">
        <v>2014</v>
      </c>
      <c r="B17" s="51">
        <v>54316600</v>
      </c>
      <c r="C17" s="51">
        <v>5347600</v>
      </c>
      <c r="D17" s="51">
        <v>3092000</v>
      </c>
      <c r="E17" s="4">
        <v>62756300</v>
      </c>
    </row>
    <row r="18" spans="1:5" x14ac:dyDescent="0.35">
      <c r="A18" s="30">
        <v>2015</v>
      </c>
      <c r="B18" s="52">
        <v>54786300</v>
      </c>
      <c r="C18" s="52">
        <v>5373000</v>
      </c>
      <c r="D18" s="52">
        <v>3099100</v>
      </c>
      <c r="E18" s="4">
        <v>63258400</v>
      </c>
    </row>
    <row r="19" spans="1:5" x14ac:dyDescent="0.35">
      <c r="A19" s="30">
        <v>2016</v>
      </c>
      <c r="B19" s="52">
        <v>55268100</v>
      </c>
      <c r="C19" s="52">
        <v>5404700</v>
      </c>
      <c r="D19" s="52">
        <v>3113200</v>
      </c>
      <c r="E19" s="55">
        <v>63786000</v>
      </c>
    </row>
    <row r="20" spans="1:5" ht="15" thickBot="1" x14ac:dyDescent="0.4">
      <c r="A20" s="31">
        <v>2017</v>
      </c>
      <c r="B20" s="53">
        <v>55619400</v>
      </c>
      <c r="C20" s="53">
        <v>5424800</v>
      </c>
      <c r="D20" s="53">
        <v>3125200</v>
      </c>
      <c r="E20" s="54">
        <v>64169400</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0"/>
  <sheetViews>
    <sheetView workbookViewId="0">
      <selection activeCell="D31" sqref="D31"/>
    </sheetView>
  </sheetViews>
  <sheetFormatPr defaultRowHeight="14.5" x14ac:dyDescent="0.35"/>
  <cols>
    <col min="7" max="7" width="12.81640625" customWidth="1"/>
    <col min="16" max="16" width="10.81640625" customWidth="1"/>
  </cols>
  <sheetData>
    <row r="1" spans="1:21" s="40" customFormat="1" ht="32.25" customHeight="1" x14ac:dyDescent="0.35">
      <c r="B1" s="45" t="s">
        <v>37</v>
      </c>
      <c r="C1" s="45" t="s">
        <v>38</v>
      </c>
      <c r="G1" s="45" t="s">
        <v>40</v>
      </c>
      <c r="H1" s="45" t="s">
        <v>34</v>
      </c>
      <c r="P1" s="40" t="s">
        <v>45</v>
      </c>
      <c r="T1" s="45"/>
    </row>
    <row r="2" spans="1:21" ht="15" thickBot="1" x14ac:dyDescent="0.4">
      <c r="B2" t="s">
        <v>36</v>
      </c>
      <c r="F2" s="7" t="s">
        <v>12</v>
      </c>
      <c r="G2" s="15">
        <v>103781</v>
      </c>
      <c r="H2" s="41">
        <v>103781</v>
      </c>
      <c r="I2" t="b">
        <f>(G2=H2)</f>
        <v>1</v>
      </c>
      <c r="P2">
        <f>FIRE0101!B18/(Population!B15/1000000)</f>
        <v>9744.6428270992656</v>
      </c>
    </row>
    <row r="3" spans="1:21" x14ac:dyDescent="0.35">
      <c r="A3" s="12" t="s">
        <v>2</v>
      </c>
      <c r="B3">
        <v>929573</v>
      </c>
      <c r="C3">
        <v>929573</v>
      </c>
      <c r="D3" t="b">
        <f>(B3=C3)</f>
        <v>1</v>
      </c>
      <c r="F3" s="7" t="s">
        <v>13</v>
      </c>
      <c r="G3" s="15">
        <v>101414</v>
      </c>
      <c r="H3" s="42">
        <v>101414</v>
      </c>
      <c r="I3" t="b">
        <f t="shared" ref="I3:I9" si="0">(G3=H3)</f>
        <v>1</v>
      </c>
    </row>
    <row r="4" spans="1:21" x14ac:dyDescent="0.35">
      <c r="A4" s="7" t="s">
        <v>3</v>
      </c>
      <c r="B4">
        <v>912741</v>
      </c>
      <c r="C4">
        <v>912741</v>
      </c>
      <c r="D4" t="b">
        <f t="shared" ref="D4:D20" si="1">(B4=C4)</f>
        <v>1</v>
      </c>
      <c r="F4" s="7" t="s">
        <v>14</v>
      </c>
      <c r="G4" s="15">
        <v>91558</v>
      </c>
      <c r="H4" s="41">
        <v>91558</v>
      </c>
      <c r="I4" t="b">
        <f t="shared" si="0"/>
        <v>1</v>
      </c>
    </row>
    <row r="5" spans="1:21" x14ac:dyDescent="0.35">
      <c r="A5" s="7" t="s">
        <v>4</v>
      </c>
      <c r="B5">
        <v>990793</v>
      </c>
      <c r="C5">
        <v>990793</v>
      </c>
      <c r="D5" t="b">
        <f>(B5=C5)</f>
        <v>1</v>
      </c>
      <c r="F5" s="7" t="s">
        <v>15</v>
      </c>
      <c r="G5" s="15">
        <v>83830</v>
      </c>
      <c r="H5" s="42">
        <v>83830</v>
      </c>
      <c r="I5" t="b">
        <f t="shared" si="0"/>
        <v>1</v>
      </c>
    </row>
    <row r="6" spans="1:21" x14ac:dyDescent="0.35">
      <c r="A6" s="7" t="s">
        <v>5</v>
      </c>
      <c r="B6" s="49">
        <v>958142</v>
      </c>
      <c r="C6">
        <v>958142</v>
      </c>
      <c r="D6" t="b">
        <f>(B6=C6)</f>
        <v>1</v>
      </c>
      <c r="F6" s="7" t="s">
        <v>16</v>
      </c>
      <c r="G6" s="15">
        <v>84907</v>
      </c>
      <c r="H6" s="41">
        <v>84907</v>
      </c>
      <c r="I6" t="b">
        <f t="shared" si="0"/>
        <v>1</v>
      </c>
      <c r="P6" t="s">
        <v>46</v>
      </c>
    </row>
    <row r="7" spans="1:21" x14ac:dyDescent="0.35">
      <c r="A7" s="7" t="s">
        <v>6</v>
      </c>
      <c r="B7">
        <v>1016028</v>
      </c>
      <c r="C7">
        <v>1016028</v>
      </c>
      <c r="D7" t="b">
        <f t="shared" si="1"/>
        <v>1</v>
      </c>
      <c r="F7" s="7" t="s">
        <v>17</v>
      </c>
      <c r="G7" s="15">
        <v>85071</v>
      </c>
      <c r="H7" s="42">
        <v>85071</v>
      </c>
      <c r="I7" t="b">
        <f t="shared" si="0"/>
        <v>1</v>
      </c>
      <c r="O7" s="47">
        <v>1999</v>
      </c>
      <c r="P7" s="34">
        <v>49032900</v>
      </c>
      <c r="Q7" s="35">
        <v>5072000</v>
      </c>
      <c r="R7" s="36">
        <v>2900599</v>
      </c>
      <c r="S7" t="b">
        <f>(P7=Population!B2)</f>
        <v>1</v>
      </c>
      <c r="T7" t="b">
        <f>(Q7=Population!C2)</f>
        <v>1</v>
      </c>
      <c r="U7" t="b">
        <f>(R7=Population!D2)</f>
        <v>0</v>
      </c>
    </row>
    <row r="8" spans="1:21" ht="15" thickBot="1" x14ac:dyDescent="0.4">
      <c r="A8" s="7" t="s">
        <v>7</v>
      </c>
      <c r="B8">
        <v>861384</v>
      </c>
      <c r="C8">
        <v>861384</v>
      </c>
      <c r="D8" t="b">
        <f t="shared" si="1"/>
        <v>1</v>
      </c>
      <c r="F8" s="8" t="s">
        <v>32</v>
      </c>
      <c r="G8" s="18">
        <v>88857</v>
      </c>
      <c r="H8" s="43">
        <v>88857</v>
      </c>
      <c r="I8" t="b">
        <f t="shared" si="0"/>
        <v>1</v>
      </c>
      <c r="O8" s="47">
        <v>2000</v>
      </c>
      <c r="P8" s="34">
        <v>49233300</v>
      </c>
      <c r="Q8" s="35">
        <v>5062900</v>
      </c>
      <c r="R8" s="36">
        <v>2906870</v>
      </c>
      <c r="S8" t="b">
        <f>(P8=Population!B3)</f>
        <v>1</v>
      </c>
      <c r="T8" t="b">
        <f>(Q8=Population!C3)</f>
        <v>1</v>
      </c>
      <c r="U8" t="b">
        <f>(R8=Population!D3)</f>
        <v>0</v>
      </c>
    </row>
    <row r="9" spans="1:21" ht="15" thickBot="1" x14ac:dyDescent="0.4">
      <c r="A9" s="7" t="s">
        <v>8</v>
      </c>
      <c r="B9">
        <v>843734</v>
      </c>
      <c r="C9">
        <v>843734</v>
      </c>
      <c r="D9" t="b">
        <f t="shared" si="1"/>
        <v>1</v>
      </c>
      <c r="F9" s="8" t="s">
        <v>65</v>
      </c>
      <c r="I9" t="b">
        <f t="shared" si="0"/>
        <v>1</v>
      </c>
      <c r="O9" s="47">
        <v>2001</v>
      </c>
      <c r="P9" s="37">
        <v>49449746</v>
      </c>
      <c r="Q9" s="35">
        <v>5064200</v>
      </c>
      <c r="R9" s="36">
        <v>2910232</v>
      </c>
      <c r="S9" t="b">
        <f>(P9=Population!B4)</f>
        <v>0</v>
      </c>
      <c r="T9" t="b">
        <f>(Q9=Population!C4)</f>
        <v>1</v>
      </c>
      <c r="U9" t="b">
        <f>(R9=Population!D4)</f>
        <v>0</v>
      </c>
    </row>
    <row r="10" spans="1:21" x14ac:dyDescent="0.35">
      <c r="A10" s="7" t="s">
        <v>9</v>
      </c>
      <c r="B10">
        <v>854371</v>
      </c>
      <c r="C10">
        <v>854371</v>
      </c>
      <c r="D10" t="b">
        <f t="shared" si="1"/>
        <v>1</v>
      </c>
      <c r="O10" s="47">
        <v>2002</v>
      </c>
      <c r="P10" s="37">
        <v>49679267</v>
      </c>
      <c r="Q10" s="35">
        <v>5066000</v>
      </c>
      <c r="R10" s="36">
        <v>2922876</v>
      </c>
      <c r="S10" t="b">
        <f>(P10=Population!B5)</f>
        <v>0</v>
      </c>
      <c r="T10" t="b">
        <f>(Q10=Population!C5)</f>
        <v>1</v>
      </c>
      <c r="U10" t="b">
        <f>(R10=Population!D5)</f>
        <v>0</v>
      </c>
    </row>
    <row r="11" spans="1:21" x14ac:dyDescent="0.35">
      <c r="A11" s="7" t="s">
        <v>10</v>
      </c>
      <c r="B11">
        <v>791746</v>
      </c>
      <c r="C11">
        <v>791746</v>
      </c>
      <c r="D11" s="26" t="b">
        <f t="shared" si="1"/>
        <v>1</v>
      </c>
      <c r="G11" s="46" t="s">
        <v>39</v>
      </c>
      <c r="H11" s="46" t="s">
        <v>41</v>
      </c>
      <c r="I11" s="46" t="s">
        <v>42</v>
      </c>
      <c r="J11" s="46" t="s">
        <v>47</v>
      </c>
      <c r="K11" s="46" t="s">
        <v>43</v>
      </c>
      <c r="L11" s="46" t="s">
        <v>48</v>
      </c>
      <c r="O11" s="47">
        <v>2003</v>
      </c>
      <c r="P11" s="37">
        <v>49925517</v>
      </c>
      <c r="Q11" s="35">
        <v>5068500</v>
      </c>
      <c r="R11" s="36">
        <v>2937721</v>
      </c>
      <c r="S11" t="b">
        <f>(P11=Population!B6)</f>
        <v>0</v>
      </c>
      <c r="T11" t="b">
        <f>(Q11=Population!C6)</f>
        <v>1</v>
      </c>
      <c r="U11" t="b">
        <f>(R11=Population!D6)</f>
        <v>0</v>
      </c>
    </row>
    <row r="12" spans="1:21" x14ac:dyDescent="0.35">
      <c r="A12" s="7" t="s">
        <v>11</v>
      </c>
      <c r="B12">
        <v>717805</v>
      </c>
      <c r="C12">
        <v>717805</v>
      </c>
      <c r="D12" t="b">
        <f t="shared" si="1"/>
        <v>1</v>
      </c>
      <c r="F12" t="s">
        <v>7</v>
      </c>
      <c r="G12">
        <v>52866</v>
      </c>
      <c r="H12">
        <v>26327</v>
      </c>
      <c r="O12" s="47">
        <v>2004</v>
      </c>
      <c r="P12" s="37">
        <v>50194600</v>
      </c>
      <c r="Q12" s="35">
        <v>5084300</v>
      </c>
      <c r="R12" s="36">
        <v>2957422</v>
      </c>
      <c r="S12" t="b">
        <f>(P12=Population!B7)</f>
        <v>1</v>
      </c>
      <c r="T12" t="b">
        <f>(Q12=Population!C7)</f>
        <v>1</v>
      </c>
      <c r="U12" t="b">
        <f>(R12=Population!D7)</f>
        <v>0</v>
      </c>
    </row>
    <row r="13" spans="1:21" x14ac:dyDescent="0.35">
      <c r="A13" s="7" t="s">
        <v>12</v>
      </c>
      <c r="B13">
        <v>680634</v>
      </c>
      <c r="C13">
        <v>680634</v>
      </c>
      <c r="D13" t="b">
        <f t="shared" si="1"/>
        <v>1</v>
      </c>
      <c r="F13" t="s">
        <v>8</v>
      </c>
      <c r="G13">
        <v>52485</v>
      </c>
      <c r="H13">
        <v>24395</v>
      </c>
      <c r="O13" s="47">
        <v>2005</v>
      </c>
      <c r="P13" s="37">
        <v>50606034</v>
      </c>
      <c r="Q13" s="35">
        <v>5110200</v>
      </c>
      <c r="R13" s="36">
        <v>2969309</v>
      </c>
      <c r="S13" t="b">
        <f>(P13=Population!B8)</f>
        <v>0</v>
      </c>
      <c r="T13" t="b">
        <f>(Q13=Population!C8)</f>
        <v>1</v>
      </c>
      <c r="U13" t="b">
        <f>(R13=Population!D8)</f>
        <v>0</v>
      </c>
    </row>
    <row r="14" spans="1:21" x14ac:dyDescent="0.35">
      <c r="A14" s="7" t="s">
        <v>13</v>
      </c>
      <c r="B14">
        <v>647258</v>
      </c>
      <c r="C14">
        <v>647258</v>
      </c>
      <c r="D14" t="b">
        <f t="shared" si="1"/>
        <v>1</v>
      </c>
      <c r="F14" t="s">
        <v>9</v>
      </c>
      <c r="G14">
        <v>56675</v>
      </c>
      <c r="H14" s="44">
        <v>46490</v>
      </c>
      <c r="O14" s="47">
        <v>2006</v>
      </c>
      <c r="P14" s="37">
        <v>50965186</v>
      </c>
      <c r="Q14" s="35">
        <v>5133100</v>
      </c>
      <c r="R14" s="36">
        <v>2985668</v>
      </c>
      <c r="S14" t="b">
        <f>(P14=Population!B9)</f>
        <v>0</v>
      </c>
      <c r="T14" t="b">
        <f>(Q14=Population!C9)</f>
        <v>1</v>
      </c>
      <c r="U14" t="b">
        <f>(R14=Population!D9)</f>
        <v>0</v>
      </c>
    </row>
    <row r="15" spans="1:21" x14ac:dyDescent="0.35">
      <c r="A15" s="7" t="s">
        <v>14</v>
      </c>
      <c r="B15">
        <v>606875</v>
      </c>
      <c r="C15">
        <v>606875</v>
      </c>
      <c r="D15" t="b">
        <f t="shared" si="1"/>
        <v>1</v>
      </c>
      <c r="F15" t="s">
        <v>10</v>
      </c>
      <c r="G15">
        <v>55086</v>
      </c>
      <c r="H15" s="44">
        <v>44259</v>
      </c>
      <c r="O15" s="47">
        <v>2007</v>
      </c>
      <c r="P15" s="37">
        <v>51381093</v>
      </c>
      <c r="Q15" s="35">
        <v>5170000</v>
      </c>
      <c r="R15" s="36">
        <v>3006299</v>
      </c>
      <c r="S15" t="b">
        <f>(P15=Population!B10)</f>
        <v>0</v>
      </c>
      <c r="T15" t="b">
        <f>(Q15=Population!C10)</f>
        <v>1</v>
      </c>
      <c r="U15" t="b">
        <f>(R15=Population!D10)</f>
        <v>0</v>
      </c>
    </row>
    <row r="16" spans="1:21" x14ac:dyDescent="0.35">
      <c r="A16" s="7" t="s">
        <v>15</v>
      </c>
      <c r="B16">
        <v>521249</v>
      </c>
      <c r="C16">
        <v>521249</v>
      </c>
      <c r="D16" t="b">
        <f t="shared" si="1"/>
        <v>1</v>
      </c>
      <c r="F16" t="s">
        <v>11</v>
      </c>
      <c r="G16">
        <v>49293</v>
      </c>
      <c r="H16" s="44">
        <v>38376</v>
      </c>
      <c r="O16" s="47">
        <v>2008</v>
      </c>
      <c r="P16" s="37">
        <v>51815853</v>
      </c>
      <c r="Q16" s="35">
        <v>5202900</v>
      </c>
      <c r="R16" s="36">
        <v>3025867</v>
      </c>
      <c r="S16" t="b">
        <f>(P16=Population!B11)</f>
        <v>0</v>
      </c>
      <c r="T16" t="b">
        <f>(Q16=Population!C11)</f>
        <v>1</v>
      </c>
      <c r="U16" t="b">
        <f>(R16=Population!D11)</f>
        <v>0</v>
      </c>
    </row>
    <row r="17" spans="1:21" x14ac:dyDescent="0.35">
      <c r="A17" s="7" t="s">
        <v>16</v>
      </c>
      <c r="B17">
        <v>526795</v>
      </c>
      <c r="C17">
        <v>526795</v>
      </c>
      <c r="D17" t="b">
        <f t="shared" si="1"/>
        <v>1</v>
      </c>
      <c r="F17" t="s">
        <v>12</v>
      </c>
      <c r="G17">
        <v>45746</v>
      </c>
      <c r="H17" s="44">
        <v>36053</v>
      </c>
      <c r="O17" s="47">
        <v>2009</v>
      </c>
      <c r="P17" s="37">
        <v>52196381</v>
      </c>
      <c r="Q17" s="35">
        <v>5231900</v>
      </c>
      <c r="R17" s="36">
        <v>3038872</v>
      </c>
      <c r="S17" t="b">
        <f>(P17=Population!B12)</f>
        <v>0</v>
      </c>
      <c r="T17" t="b">
        <f>(Q17=Population!C12)</f>
        <v>1</v>
      </c>
      <c r="U17" t="b">
        <f>(R17=Population!D12)</f>
        <v>0</v>
      </c>
    </row>
    <row r="18" spans="1:21" x14ac:dyDescent="0.35">
      <c r="A18" s="7" t="s">
        <v>17</v>
      </c>
      <c r="B18">
        <v>496114</v>
      </c>
      <c r="C18">
        <v>496114</v>
      </c>
      <c r="D18" t="b">
        <f t="shared" si="1"/>
        <v>1</v>
      </c>
      <c r="F18" t="s">
        <v>13</v>
      </c>
      <c r="G18">
        <v>46393</v>
      </c>
      <c r="H18" s="44">
        <v>37694</v>
      </c>
      <c r="O18" s="47">
        <v>2010</v>
      </c>
      <c r="P18" s="37">
        <v>52642452</v>
      </c>
      <c r="Q18" s="35">
        <v>5262200</v>
      </c>
      <c r="R18" s="36">
        <v>3049971</v>
      </c>
      <c r="S18" t="b">
        <f>(P18=Population!B13)</f>
        <v>0</v>
      </c>
      <c r="T18" t="b">
        <f>(Q18=Population!C13)</f>
        <v>1</v>
      </c>
      <c r="U18" t="b">
        <f>(R18=Population!D13)</f>
        <v>0</v>
      </c>
    </row>
    <row r="19" spans="1:21" ht="15" thickBot="1" x14ac:dyDescent="0.4">
      <c r="A19" s="8" t="s">
        <v>32</v>
      </c>
      <c r="B19">
        <v>529362</v>
      </c>
      <c r="C19">
        <v>529362</v>
      </c>
      <c r="D19" t="b">
        <f t="shared" si="1"/>
        <v>1</v>
      </c>
      <c r="F19" t="s">
        <v>14</v>
      </c>
      <c r="G19">
        <v>39744</v>
      </c>
      <c r="H19" s="44">
        <v>32338</v>
      </c>
      <c r="I19">
        <v>15874</v>
      </c>
      <c r="O19" s="47">
        <v>2011</v>
      </c>
      <c r="P19" s="37">
        <v>53107169</v>
      </c>
      <c r="Q19" s="35">
        <v>5299900</v>
      </c>
      <c r="R19" s="36">
        <v>3063758</v>
      </c>
      <c r="S19" t="b">
        <f>(P19=Population!B14)</f>
        <v>0</v>
      </c>
      <c r="T19" t="b">
        <f>(Q19=Population!C14)</f>
        <v>1</v>
      </c>
      <c r="U19" t="b">
        <f>(R19=Population!D14)</f>
        <v>0</v>
      </c>
    </row>
    <row r="20" spans="1:21" ht="15" thickBot="1" x14ac:dyDescent="0.4">
      <c r="A20" s="8" t="s">
        <v>65</v>
      </c>
      <c r="B20">
        <v>558963</v>
      </c>
      <c r="C20">
        <v>558963</v>
      </c>
      <c r="D20" t="b">
        <f t="shared" si="1"/>
        <v>1</v>
      </c>
      <c r="F20" t="s">
        <v>15</v>
      </c>
      <c r="G20">
        <v>35932</v>
      </c>
      <c r="H20" s="44">
        <v>26526</v>
      </c>
      <c r="I20">
        <v>15088</v>
      </c>
      <c r="O20" s="47">
        <v>2012</v>
      </c>
      <c r="P20" s="38">
        <v>53493729</v>
      </c>
      <c r="Q20" s="35">
        <v>5313600</v>
      </c>
      <c r="R20" s="36">
        <v>3074067</v>
      </c>
      <c r="S20" t="b">
        <f>(P20=Population!B15)</f>
        <v>0</v>
      </c>
      <c r="T20" t="b">
        <f>(Q20=Population!C15)</f>
        <v>1</v>
      </c>
      <c r="U20" t="b">
        <f>(R20=Population!D15)</f>
        <v>0</v>
      </c>
    </row>
    <row r="21" spans="1:21" x14ac:dyDescent="0.35">
      <c r="A21" s="7"/>
      <c r="F21" t="s">
        <v>16</v>
      </c>
      <c r="G21">
        <v>38242</v>
      </c>
      <c r="H21" s="44">
        <v>28481</v>
      </c>
      <c r="I21">
        <v>15312</v>
      </c>
      <c r="O21" s="47">
        <v>2013</v>
      </c>
      <c r="P21" s="37">
        <v>53865817</v>
      </c>
      <c r="Q21" s="35">
        <v>5327700</v>
      </c>
      <c r="R21" s="36">
        <v>3082412</v>
      </c>
      <c r="S21" t="b">
        <f>(P21=Population!B16)</f>
        <v>0</v>
      </c>
      <c r="T21" t="b">
        <f>(Q21=Population!C16)</f>
        <v>1</v>
      </c>
      <c r="U21" t="b">
        <f>(R21=Population!D16)</f>
        <v>0</v>
      </c>
    </row>
    <row r="22" spans="1:21" x14ac:dyDescent="0.35">
      <c r="B22" s="46" t="s">
        <v>44</v>
      </c>
      <c r="F22" t="s">
        <v>17</v>
      </c>
      <c r="G22">
        <v>36025</v>
      </c>
      <c r="H22" s="44">
        <v>27136</v>
      </c>
      <c r="I22">
        <v>15485</v>
      </c>
      <c r="O22" s="47">
        <v>2014</v>
      </c>
      <c r="P22" s="37">
        <v>54316618</v>
      </c>
      <c r="Q22" s="35">
        <v>5347600</v>
      </c>
      <c r="R22" s="36">
        <v>3092036</v>
      </c>
      <c r="S22" t="b">
        <f>(P22=Population!B17)</f>
        <v>0</v>
      </c>
      <c r="T22" t="b">
        <f>(Q22=Population!C17)</f>
        <v>1</v>
      </c>
      <c r="U22" t="b">
        <f>(R22=Population!D17)</f>
        <v>0</v>
      </c>
    </row>
    <row r="23" spans="1:21" x14ac:dyDescent="0.35">
      <c r="A23" s="7" t="s">
        <v>12</v>
      </c>
      <c r="B23" s="4">
        <v>830161</v>
      </c>
      <c r="C23" t="b">
        <f>(B23=SUM(FIRE0101!B15:D15))</f>
        <v>0</v>
      </c>
      <c r="F23" t="s">
        <v>32</v>
      </c>
      <c r="G23">
        <v>36352</v>
      </c>
      <c r="H23" s="44">
        <v>26609</v>
      </c>
      <c r="I23">
        <v>14498</v>
      </c>
      <c r="J23">
        <v>2613</v>
      </c>
      <c r="K23">
        <v>7111</v>
      </c>
      <c r="L23" s="48">
        <f>SUM(H23:K23)</f>
        <v>50831</v>
      </c>
      <c r="M23" t="b">
        <f>(L23=G23)</f>
        <v>0</v>
      </c>
      <c r="O23" s="47">
        <v>2015</v>
      </c>
      <c r="P23" s="39">
        <v>54786327</v>
      </c>
      <c r="Q23" s="35">
        <v>5373000</v>
      </c>
      <c r="R23" s="36">
        <v>3099086</v>
      </c>
      <c r="S23" t="b">
        <f>(P23=Population!B18)</f>
        <v>0</v>
      </c>
      <c r="T23" t="b">
        <f>(Q23=Population!C18)</f>
        <v>1</v>
      </c>
      <c r="U23" t="b">
        <f>(R23=Population!D18)</f>
        <v>0</v>
      </c>
    </row>
    <row r="24" spans="1:21" x14ac:dyDescent="0.35">
      <c r="A24" s="7" t="s">
        <v>13</v>
      </c>
      <c r="B24" s="4">
        <v>795065</v>
      </c>
      <c r="C24" t="b">
        <f>(B24=SUM(FIRE0101!B16:D16))</f>
        <v>0</v>
      </c>
      <c r="F24" t="s">
        <v>65</v>
      </c>
      <c r="M24" t="b">
        <f>(L24=G24)</f>
        <v>1</v>
      </c>
      <c r="O24" s="47">
        <v>2016</v>
      </c>
    </row>
    <row r="25" spans="1:21" x14ac:dyDescent="0.35">
      <c r="A25" s="7" t="s">
        <v>14</v>
      </c>
      <c r="B25" s="4">
        <v>738177</v>
      </c>
      <c r="C25" t="b">
        <f>(B25=SUM(FIRE0101!B17:D17))</f>
        <v>0</v>
      </c>
    </row>
    <row r="26" spans="1:21" x14ac:dyDescent="0.35">
      <c r="A26" s="7" t="s">
        <v>15</v>
      </c>
      <c r="B26" s="4">
        <v>641011</v>
      </c>
      <c r="C26" t="b">
        <f>(B26=SUM(FIRE0101!B18:D18))</f>
        <v>0</v>
      </c>
    </row>
    <row r="27" spans="1:21" x14ac:dyDescent="0.35">
      <c r="A27" s="7" t="s">
        <v>16</v>
      </c>
      <c r="B27" s="4">
        <v>649944</v>
      </c>
      <c r="C27" t="b">
        <f>(B27=SUM(FIRE0101!B19:D19))</f>
        <v>0</v>
      </c>
    </row>
    <row r="28" spans="1:21" x14ac:dyDescent="0.35">
      <c r="A28" s="7" t="s">
        <v>17</v>
      </c>
      <c r="B28" s="4">
        <v>617210</v>
      </c>
      <c r="C28" t="b">
        <f>(B28=SUM(FIRE0101!B20:D20))</f>
        <v>0</v>
      </c>
    </row>
    <row r="29" spans="1:21" ht="15" thickBot="1" x14ac:dyDescent="0.4">
      <c r="A29" s="8" t="s">
        <v>32</v>
      </c>
      <c r="B29" s="29">
        <v>654571</v>
      </c>
      <c r="C29" t="b">
        <f>(B29=SUM(FIRE0101!B21:D21))</f>
        <v>0</v>
      </c>
    </row>
    <row r="30" spans="1:21" ht="15" thickBot="1" x14ac:dyDescent="0.4">
      <c r="A30" s="8" t="s">
        <v>65</v>
      </c>
      <c r="B30" s="48">
        <f>FIRE0101!E22</f>
        <v>688844</v>
      </c>
      <c r="C30" t="b">
        <f>(B30=SUM(FIRE0101!B22:D22))</f>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workbookViewId="0">
      <selection activeCell="H13" sqref="H13"/>
    </sheetView>
  </sheetViews>
  <sheetFormatPr defaultRowHeight="14.5" x14ac:dyDescent="0.35"/>
  <sheetData>
    <row r="1" spans="1:1" x14ac:dyDescent="0.35">
      <c r="A1" t="s">
        <v>49</v>
      </c>
    </row>
    <row r="2" spans="1:1" x14ac:dyDescent="0.35">
      <c r="A2" t="s">
        <v>50</v>
      </c>
    </row>
    <row r="4" spans="1:1" x14ac:dyDescent="0.35">
      <c r="A4" t="e">
        <f>--England</f>
        <v>#NAME?</v>
      </c>
    </row>
    <row r="5" spans="1:1" x14ac:dyDescent="0.35">
      <c r="A5" t="s">
        <v>51</v>
      </c>
    </row>
    <row r="6" spans="1:1" x14ac:dyDescent="0.35">
      <c r="A6" t="s">
        <v>66</v>
      </c>
    </row>
    <row r="8" spans="1:1" x14ac:dyDescent="0.35">
      <c r="A8" t="s">
        <v>52</v>
      </c>
    </row>
    <row r="9" spans="1:1" x14ac:dyDescent="0.35">
      <c r="A9" t="s">
        <v>53</v>
      </c>
    </row>
    <row r="10" spans="1:1" x14ac:dyDescent="0.35">
      <c r="A10" t="s">
        <v>54</v>
      </c>
    </row>
    <row r="12" spans="1:1" x14ac:dyDescent="0.35">
      <c r="A12" t="s">
        <v>55</v>
      </c>
    </row>
    <row r="13" spans="1:1" x14ac:dyDescent="0.35">
      <c r="A13" t="s">
        <v>56</v>
      </c>
    </row>
    <row r="15" spans="1:1" x14ac:dyDescent="0.35">
      <c r="A15" t="s">
        <v>57</v>
      </c>
    </row>
    <row r="16" spans="1:1" x14ac:dyDescent="0.35">
      <c r="A16" t="s">
        <v>67</v>
      </c>
    </row>
    <row r="17" spans="1:1" x14ac:dyDescent="0.35">
      <c r="A17" t="s">
        <v>58</v>
      </c>
    </row>
    <row r="18" spans="1:1" x14ac:dyDescent="0.35">
      <c r="A18" t="s">
        <v>59</v>
      </c>
    </row>
    <row r="20" spans="1:1" x14ac:dyDescent="0.35">
      <c r="A20" t="s">
        <v>60</v>
      </c>
    </row>
    <row r="21" spans="1:1" x14ac:dyDescent="0.35">
      <c r="A21" t="s">
        <v>61</v>
      </c>
    </row>
    <row r="23" spans="1:1" x14ac:dyDescent="0.35">
      <c r="A23" t="s">
        <v>62</v>
      </c>
    </row>
    <row r="24" spans="1:1" x14ac:dyDescent="0.35">
      <c r="A24" t="s">
        <v>63</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FIRE0101</vt:lpstr>
      <vt:lpstr>Population</vt:lpstr>
      <vt:lpstr>Izzie QA</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2018</cp:keywords>
  <cp:lastModifiedBy/>
  <dcterms:created xsi:type="dcterms:W3CDTF">2018-11-06T14:11:04Z</dcterms:created>
  <dcterms:modified xsi:type="dcterms:W3CDTF">2018-11-06T14:15:41Z</dcterms:modified>
</cp:coreProperties>
</file>