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educationgovuk-my.sharepoint.com/personal/andrew_seal_education_gov_uk/Documents/Desktop/"/>
    </mc:Choice>
  </mc:AlternateContent>
  <bookViews>
    <workbookView xWindow="0" yWindow="0" windowWidth="28800" windowHeight="11700"/>
  </bookViews>
  <sheets>
    <sheet name="Information " sheetId="3" r:id="rId1"/>
    <sheet name="2018-19" sheetId="2" r:id="rId2"/>
    <sheet name="2019-20" sheetId="1" r:id="rId3"/>
  </sheets>
  <definedNames>
    <definedName name="_xlnm._FilterDatabase" localSheetId="2" hidden="1">'2019-20'!$A$2:$E$2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E4" i="2"/>
  <c r="E3" i="2" s="1"/>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D3" i="2" l="1"/>
  <c r="H10" i="2" l="1"/>
  <c r="H11" i="2"/>
  <c r="H8" i="2"/>
  <c r="H7" i="2"/>
  <c r="H12" i="2"/>
  <c r="H9" i="2"/>
  <c r="H4" i="2"/>
  <c r="H5" i="2"/>
  <c r="H6" i="2"/>
  <c r="I11" i="2" l="1"/>
  <c r="I9" i="2"/>
  <c r="I6" i="2"/>
  <c r="I7" i="2"/>
  <c r="I12" i="2"/>
  <c r="I4" i="2"/>
  <c r="I5" i="2"/>
  <c r="I8" i="2"/>
  <c r="H3" i="2"/>
  <c r="I10" i="2"/>
  <c r="I3" i="2" l="1"/>
  <c r="E141" i="1" l="1"/>
  <c r="E125" i="1"/>
  <c r="D3" i="1"/>
  <c r="E153" i="1" s="1"/>
  <c r="E113" i="1"/>
  <c r="E81" i="1"/>
  <c r="E48" i="1"/>
  <c r="E20" i="1"/>
  <c r="E124" i="1"/>
  <c r="E104" i="1"/>
  <c r="E88" i="1"/>
  <c r="E71" i="1"/>
  <c r="E55" i="1"/>
  <c r="E39" i="1"/>
  <c r="E23" i="1"/>
  <c r="E7" i="1"/>
  <c r="E85" i="1"/>
  <c r="E52" i="1"/>
  <c r="E16" i="1"/>
  <c r="E151" i="1"/>
  <c r="E107" i="1"/>
  <c r="E62" i="1"/>
  <c r="E18" i="1"/>
  <c r="E6" i="1"/>
  <c r="E21" i="1"/>
  <c r="E25" i="1"/>
  <c r="E37" i="1"/>
  <c r="E41" i="1"/>
  <c r="E53" i="1"/>
  <c r="E57" i="1"/>
  <c r="E78" i="1"/>
  <c r="E86" i="1"/>
  <c r="E106" i="1"/>
  <c r="E114" i="1"/>
  <c r="E138" i="1"/>
  <c r="E146" i="1"/>
  <c r="E61" i="1"/>
  <c r="E74" i="1"/>
  <c r="E102" i="1"/>
  <c r="E110" i="1"/>
  <c r="E134" i="1"/>
  <c r="E142" i="1"/>
  <c r="E128" i="1"/>
  <c r="E120" i="1"/>
  <c r="E139" i="1"/>
  <c r="E135" i="1"/>
  <c r="E115" i="1"/>
  <c r="E111" i="1"/>
  <c r="E91" i="1"/>
  <c r="E87" i="1"/>
  <c r="E66" i="1"/>
  <c r="E58" i="1"/>
  <c r="E42" i="1"/>
  <c r="E38" i="1"/>
  <c r="E22" i="1"/>
  <c r="E5" i="1"/>
  <c r="E8" i="1"/>
  <c r="E75" i="1" l="1"/>
  <c r="E123" i="1"/>
  <c r="E132" i="1"/>
  <c r="E28" i="1"/>
  <c r="E60" i="1"/>
  <c r="E93" i="1"/>
  <c r="E11" i="1"/>
  <c r="E27" i="1"/>
  <c r="E43" i="1"/>
  <c r="E59" i="1"/>
  <c r="E76" i="1"/>
  <c r="E92" i="1"/>
  <c r="E108" i="1"/>
  <c r="E136" i="1"/>
  <c r="E24" i="1"/>
  <c r="E56" i="1"/>
  <c r="E89" i="1"/>
  <c r="E145" i="1"/>
  <c r="E154" i="1"/>
  <c r="E26" i="1"/>
  <c r="E46" i="1"/>
  <c r="E70" i="1"/>
  <c r="E99" i="1"/>
  <c r="E119" i="1"/>
  <c r="E147" i="1"/>
  <c r="E140" i="1"/>
  <c r="E126" i="1"/>
  <c r="E90" i="1"/>
  <c r="E13" i="1"/>
  <c r="E130" i="1"/>
  <c r="E98" i="1"/>
  <c r="E69" i="1"/>
  <c r="E49" i="1"/>
  <c r="E33" i="1"/>
  <c r="E17" i="1"/>
  <c r="E34" i="1"/>
  <c r="E83" i="1"/>
  <c r="E131" i="1"/>
  <c r="E144" i="1"/>
  <c r="E36" i="1"/>
  <c r="E68" i="1"/>
  <c r="E101" i="1"/>
  <c r="E15" i="1"/>
  <c r="E31" i="1"/>
  <c r="E47" i="1"/>
  <c r="E63" i="1"/>
  <c r="E80" i="1"/>
  <c r="E96" i="1"/>
  <c r="E112" i="1"/>
  <c r="E148" i="1"/>
  <c r="E32" i="1"/>
  <c r="E64" i="1"/>
  <c r="E97" i="1"/>
  <c r="E117" i="1"/>
  <c r="E133" i="1"/>
  <c r="E149" i="1"/>
  <c r="E129" i="1"/>
  <c r="E10" i="1"/>
  <c r="E30" i="1"/>
  <c r="E54" i="1"/>
  <c r="E79" i="1"/>
  <c r="E103" i="1"/>
  <c r="E127" i="1"/>
  <c r="E4" i="1"/>
  <c r="E152" i="1"/>
  <c r="E118" i="1"/>
  <c r="E82" i="1"/>
  <c r="E150" i="1"/>
  <c r="E122" i="1"/>
  <c r="E94" i="1"/>
  <c r="E65" i="1"/>
  <c r="E45" i="1"/>
  <c r="E29" i="1"/>
  <c r="E9" i="1"/>
  <c r="E50" i="1"/>
  <c r="E95" i="1"/>
  <c r="E143" i="1"/>
  <c r="E73" i="1"/>
  <c r="E44" i="1"/>
  <c r="E77" i="1"/>
  <c r="E109" i="1"/>
  <c r="E19" i="1"/>
  <c r="E35" i="1"/>
  <c r="E51" i="1"/>
  <c r="E67" i="1"/>
  <c r="E84" i="1"/>
  <c r="E100" i="1"/>
  <c r="E116" i="1"/>
  <c r="E12" i="1"/>
  <c r="E40" i="1"/>
  <c r="E72" i="1"/>
  <c r="E105" i="1"/>
  <c r="E121" i="1"/>
  <c r="E137" i="1"/>
  <c r="E3" i="1" l="1"/>
  <c r="I11" i="1" l="1"/>
  <c r="I7" i="1"/>
  <c r="H12" i="1"/>
  <c r="H6" i="1"/>
  <c r="H4" i="1"/>
  <c r="I10" i="1"/>
  <c r="I6" i="1"/>
  <c r="H11" i="1"/>
  <c r="H8" i="1"/>
  <c r="I9" i="1"/>
  <c r="H10" i="1"/>
  <c r="H7" i="1"/>
  <c r="I5" i="1"/>
  <c r="I12" i="1"/>
  <c r="I4" i="1"/>
  <c r="H5" i="1"/>
  <c r="I8" i="1"/>
  <c r="H9" i="1"/>
  <c r="I3" i="1" l="1"/>
  <c r="H3" i="1"/>
</calcChain>
</file>

<file path=xl/sharedStrings.xml><?xml version="1.0" encoding="utf-8"?>
<sst xmlns="http://schemas.openxmlformats.org/spreadsheetml/2006/main" count="652" uniqueCount="187">
  <si>
    <t>LA Number</t>
  </si>
  <si>
    <t>LA Name</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</si>
  <si>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</si>
  <si>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</si>
  <si>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</si>
  <si>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</si>
  <si>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</si>
  <si>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</si>
  <si>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</si>
  <si>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</si>
  <si>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</si>
  <si>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</si>
  <si>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</si>
  <si>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</si>
  <si>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</si>
  <si>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</si>
  <si>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</si>
  <si>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</si>
  <si>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</si>
  <si>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</si>
  <si>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</si>
  <si>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</si>
  <si>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</si>
  <si>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</si>
  <si>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</si>
  <si>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</si>
  <si>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</si>
  <si>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</si>
  <si>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</si>
  <si>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</si>
  <si>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</si>
  <si>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</si>
  <si>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</si>
  <si>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</si>
  <si>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</si>
  <si>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</si>
  <si>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</si>
  <si>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</si>
  <si>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</si>
  <si>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</si>
  <si>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</si>
  <si>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</si>
  <si>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</si>
  <si>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</si>
  <si>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</si>
  <si>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</si>
  <si>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</si>
  <si>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</si>
  <si>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</si>
  <si>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</si>
  <si>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</si>
  <si>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</si>
  <si>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</si>
  <si>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</si>
  <si>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</si>
  <si>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</si>
  <si>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</si>
  <si>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</si>
  <si>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</si>
  <si>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</si>
  <si>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</si>
  <si>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</si>
  <si>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</si>
  <si>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</si>
  <si>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</si>
  <si>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</si>
  <si>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</si>
  <si>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</si>
  <si>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</si>
  <si>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</si>
  <si>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Bath and North East Somerset</t>
  </si>
  <si>
    <t>Bristol, City of</t>
  </si>
  <si>
    <t>North Somerset</t>
  </si>
  <si>
    <t>South Gloucestershire</t>
  </si>
  <si>
    <t>Hartlepool</t>
  </si>
  <si>
    <t>Middlesbrough</t>
  </si>
  <si>
    <t>Redcar and Cleveland</t>
  </si>
  <si>
    <t>Stockton-on-Tees</t>
  </si>
  <si>
    <t>Kingston upon Hull, City of</t>
  </si>
  <si>
    <t>East Riding of Yorkshire</t>
  </si>
  <si>
    <t>North East Lincolnshire</t>
  </si>
  <si>
    <t>North Lincolnshire</t>
  </si>
  <si>
    <t>North Yorkshire</t>
  </si>
  <si>
    <t>York</t>
  </si>
  <si>
    <t>Luton</t>
  </si>
  <si>
    <t>Bedford Borough</t>
  </si>
  <si>
    <t>Central Bedfordshire</t>
  </si>
  <si>
    <t>Buckinghamshire</t>
  </si>
  <si>
    <t>Milton Keynes</t>
  </si>
  <si>
    <t>Derbyshire</t>
  </si>
  <si>
    <t>Derby</t>
  </si>
  <si>
    <t>Rest of Dorset</t>
  </si>
  <si>
    <t>Bournemouth, Christchurch &amp; Poole</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</si>
  <si>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</si>
  <si>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</si>
  <si>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</si>
  <si>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</si>
  <si>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</si>
  <si>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</si>
  <si>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</si>
  <si>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</si>
  <si>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</si>
  <si>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</si>
  <si>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</si>
  <si>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</si>
  <si>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</si>
  <si>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</si>
  <si>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</si>
  <si>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</si>
  <si>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</si>
  <si>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</si>
  <si>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</si>
  <si>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</si>
  <si>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</si>
  <si>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</si>
  <si>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</si>
  <si>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</si>
  <si>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</si>
  <si>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</si>
  <si>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</si>
  <si>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</si>
  <si>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Southend-on-Sea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</si>
  <si>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</si>
  <si>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</si>
  <si>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</si>
  <si>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</si>
  <si>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</si>
  <si>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</si>
  <si>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</si>
  <si>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</si>
  <si>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</si>
  <si>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</si>
  <si>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</si>
  <si>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</si>
  <si>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</si>
  <si>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</si>
  <si>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</si>
  <si>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</si>
  <si>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</si>
  <si>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</si>
  <si>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</si>
  <si>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</si>
  <si>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</si>
  <si>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</si>
  <si>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</si>
  <si>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</si>
  <si>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</si>
  <si>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</si>
  <si>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</si>
  <si>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</si>
  <si>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</si>
  <si>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City of London</t>
  </si>
  <si>
    <t>Isles of Scilly</t>
  </si>
  <si>
    <t>Dorset</t>
  </si>
  <si>
    <t>Poole</t>
  </si>
  <si>
    <t>Bournemouth</t>
  </si>
  <si>
    <t>Region</t>
  </si>
  <si>
    <t>Region Code</t>
  </si>
  <si>
    <t>2019 Population</t>
  </si>
  <si>
    <t>Allocation</t>
  </si>
  <si>
    <t>North East</t>
  </si>
  <si>
    <t>North West</t>
  </si>
  <si>
    <t>Yorkshire and the Humber</t>
  </si>
  <si>
    <t>East Midlands</t>
  </si>
  <si>
    <t>West Midlands</t>
  </si>
  <si>
    <t>East of England</t>
  </si>
  <si>
    <t>London</t>
  </si>
  <si>
    <t>South East</t>
  </si>
  <si>
    <t>South West</t>
  </si>
  <si>
    <t>SW</t>
  </si>
  <si>
    <t>England</t>
  </si>
  <si>
    <t>This spreadsheet contains the following worksheets:</t>
  </si>
  <si>
    <t>2018-19</t>
  </si>
  <si>
    <t>2019-20</t>
  </si>
  <si>
    <t>Publication date: 17th December 2018</t>
  </si>
  <si>
    <t>Additional High Needs Funding for financial years 2018 to 2019 and 2019 to 2020</t>
  </si>
  <si>
    <t>This files gives details of the additional £250m of high needs funding allocated to local authorities over two years.
Please note that the new local authorities in financial year 2019 to 2020 of Dorset and Bournemouth, Christchurch and Poole have been allocated proxy LA numbers. The tables will be updated in due course once the numbers for the new authorities have been confirmed.</t>
  </si>
  <si>
    <t>Local authority allocation for additional high needs funding in financial year 2018 to 2019</t>
  </si>
  <si>
    <t>Local authority allocation for additional high needs funding in financial year 2019 to 2020</t>
  </si>
  <si>
    <t>L</t>
  </si>
  <si>
    <t>WM</t>
  </si>
  <si>
    <t>NW</t>
  </si>
  <si>
    <t>Y</t>
  </si>
  <si>
    <t>NE</t>
  </si>
  <si>
    <t>E</t>
  </si>
  <si>
    <t>SE</t>
  </si>
  <si>
    <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</si>
</sst>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7" formatCode="&quot;£&quot;#,##0.00;\-&quot;£&quot;#,##0.00"/>
    <numFmt numFmtId="164" formatCode="#,##0_ ;\-#,##0\ "/>
    <numFmt numFmtId="165" formatCode="[$-F800]dddd\,\ mmmm\ dd\,\ yyyy"/>
    <numFmt numFmtId="166" formatCode="&quot;£&quot;#,##0"/>
  </numFmts>
  <fonts count="9" x14ac:knownFonts="1">
    <font>
      <sz val="11"/>
      <color theme="1"/>
      <name val="Calibri"/>
      <family val="2"/>
      <scheme val="minor"/>
    </font>
    <font>
      <sz val="10"/>
      <color theme="1"/>
      <name val="Arial"/>
      <family val="2"/>
    </font>
    <font>
      <b/>
      <sz val="10"/>
      <color theme="1"/>
      <name val="Arial"/>
      <family val="2"/>
    </font>
    <font>
      <sz val="10"/>
      <name val="Arial"/>
      <family val="2"/>
    </font>
    <font>
      <sz val="11"/>
      <color theme="4" tint="-0.249977111117893"/>
      <name val="Arial"/>
      <family val="2"/>
    </font>
    <font>
      <b/>
      <u/>
      <sz val="12"/>
      <name val="Arial"/>
      <family val="2"/>
    </font>
    <font>
      <b/>
      <sz val="11"/>
      <name val="Arial"/>
      <family val="2"/>
    </font>
    <font>
      <sz val="11"/>
      <name val="Arial"/>
      <family val="2"/>
    </font>
    <font>
      <sz val="11"/>
      <color rgb="FFFF0000"/>
      <name val="Arial"/>
      <family val="2"/>
    </font>
  </fonts>
  <fills count="4">
    <fill>
      <patternFill patternType="none"/>
    </fill>
    <fill>
      <patternFill patternType="gray125"/>
    </fill>
    <fill>
      <patternFill patternType="solid">
        <fgColor theme="8" tint="0.59999389629810485"/>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50">
    <xf numFmtId="0" fontId="0" fillId="0" borderId="0" xfId="0"/>
    <xf numFmtId="0" fontId="1" fillId="0" borderId="0" xfId="0" applyFont="1"/>
    <xf numFmtId="7" fontId="1" fillId="0" borderId="0" xfId="0" applyNumberFormat="1" applyFont="1" applyBorder="1"/>
    <xf numFmtId="0" fontId="1" fillId="0" borderId="9" xfId="0" applyFont="1" applyBorder="1"/>
    <xf numFmtId="0" fontId="1" fillId="0" borderId="10" xfId="0" applyFont="1" applyBorder="1"/>
    <xf numFmtId="164" fontId="2" fillId="0" borderId="1" xfId="0" applyNumberFormat="1" applyFont="1" applyBorder="1"/>
    <xf numFmtId="0" fontId="3" fillId="0" borderId="5" xfId="0" applyFont="1" applyFill="1" applyBorder="1" applyAlignment="1">
      <alignment horizontal="left"/>
    </xf>
    <xf numFmtId="0" fontId="1" fillId="0" borderId="5" xfId="0" applyFont="1" applyFill="1" applyBorder="1"/>
    <xf numFmtId="7" fontId="1" fillId="0" borderId="5" xfId="0" applyNumberFormat="1" applyFont="1" applyFill="1" applyBorder="1" applyAlignment="1">
      <alignment vertical="center"/>
    </xf>
    <xf numFmtId="164" fontId="1" fillId="0" borderId="5" xfId="0" applyNumberFormat="1" applyFont="1" applyFill="1" applyBorder="1" applyAlignment="1">
      <alignment vertical="center"/>
    </xf>
    <xf numFmtId="0" fontId="3" fillId="0" borderId="6" xfId="0" applyFont="1" applyFill="1" applyBorder="1" applyAlignment="1">
      <alignment horizontal="left"/>
    </xf>
    <xf numFmtId="0" fontId="1" fillId="0" borderId="6" xfId="0" applyFont="1" applyFill="1" applyBorder="1"/>
    <xf numFmtId="7" fontId="1" fillId="0" borderId="6" xfId="0" applyNumberFormat="1" applyFont="1" applyFill="1" applyBorder="1" applyAlignment="1">
      <alignment vertical="center"/>
    </xf>
    <xf numFmtId="164" fontId="1" fillId="0" borderId="6" xfId="0" applyNumberFormat="1" applyFont="1" applyFill="1" applyBorder="1" applyAlignment="1">
      <alignment vertical="center"/>
    </xf>
    <xf numFmtId="0" fontId="3" fillId="0" borderId="7" xfId="0" applyFont="1" applyFill="1" applyBorder="1" applyAlignment="1">
      <alignment horizontal="left"/>
    </xf>
    <xf numFmtId="0" fontId="1" fillId="0" borderId="7" xfId="0" applyFont="1" applyFill="1" applyBorder="1"/>
    <xf numFmtId="7" fontId="1" fillId="0" borderId="7" xfId="0" applyNumberFormat="1" applyFont="1" applyFill="1" applyBorder="1" applyAlignment="1">
      <alignment vertical="center"/>
    </xf>
    <xf numFmtId="164" fontId="1" fillId="0" borderId="7" xfId="0" applyNumberFormat="1" applyFont="1" applyFill="1" applyBorder="1" applyAlignment="1">
      <alignment vertical="center"/>
    </xf>
    <xf numFmtId="0" fontId="2" fillId="0" borderId="8" xfId="0" applyFont="1" applyBorder="1"/>
    <xf numFmtId="0" fontId="1" fillId="0" borderId="2" xfId="0" applyFont="1" applyBorder="1"/>
    <xf numFmtId="0" fontId="1" fillId="0" borderId="3" xfId="0" applyFont="1" applyBorder="1"/>
    <xf numFmtId="3" fontId="1" fillId="0" borderId="6" xfId="0" applyNumberFormat="1" applyFont="1" applyBorder="1"/>
    <xf numFmtId="3" fontId="1" fillId="0" borderId="7" xfId="0" applyNumberFormat="1" applyFont="1" applyBorder="1"/>
    <xf numFmtId="3" fontId="2" fillId="0" borderId="1" xfId="0" applyNumberFormat="1" applyFont="1" applyBorder="1"/>
    <xf numFmtId="0" fontId="1" fillId="0" borderId="0" xfId="0" applyFont="1" applyBorder="1"/>
    <xf numFmtId="0" fontId="1" fillId="2" borderId="1" xfId="0" applyFont="1" applyFill="1" applyBorder="1" applyAlignment="1">
      <alignment vertical="center" wrapText="1"/>
    </xf>
    <xf numFmtId="7" fontId="1" fillId="0" borderId="4" xfId="0" applyNumberFormat="1" applyFont="1" applyBorder="1"/>
    <xf numFmtId="0" fontId="4" fillId="3" borderId="0" xfId="1" applyFont="1" applyFill="1" applyProtection="1">
      <protection hidden="1"/>
    </xf>
    <xf numFmtId="0" fontId="6" fillId="3" borderId="0" xfId="1" applyFont="1" applyFill="1" applyProtection="1">
      <protection hidden="1"/>
    </xf>
    <xf numFmtId="0" fontId="7" fillId="3" borderId="0" xfId="1" applyFont="1" applyFill="1" applyProtection="1">
      <protection hidden="1"/>
    </xf>
    <xf numFmtId="0" fontId="7" fillId="3" borderId="0" xfId="1" applyFont="1" applyFill="1" applyAlignment="1" applyProtection="1">
      <alignment horizontal="left"/>
      <protection hidden="1"/>
    </xf>
    <xf numFmtId="0" fontId="7" fillId="3" borderId="0" xfId="1" applyFont="1" applyFill="1" applyAlignment="1" applyProtection="1">
      <alignment horizontal="left" vertical="top" wrapText="1"/>
      <protection hidden="1"/>
    </xf>
    <xf numFmtId="0" fontId="6" fillId="3" borderId="0" xfId="1" applyFont="1" applyFill="1" applyAlignment="1" applyProtection="1">
      <alignment vertical="top"/>
      <protection hidden="1"/>
    </xf>
    <xf numFmtId="0" fontId="6" fillId="3" borderId="0" xfId="1" applyFont="1" applyFill="1" applyAlignment="1" applyProtection="1">
      <alignment horizontal="left" vertical="top"/>
      <protection hidden="1"/>
    </xf>
    <xf numFmtId="0" fontId="7" fillId="3" borderId="0" xfId="1" applyFont="1" applyFill="1" applyAlignment="1" applyProtection="1">
      <alignment wrapText="1"/>
      <protection hidden="1"/>
    </xf>
    <xf numFmtId="0" fontId="7" fillId="3" borderId="0" xfId="1" applyFont="1" applyFill="1" applyAlignment="1" applyProtection="1">
      <alignment vertical="top" wrapText="1"/>
      <protection hidden="1"/>
    </xf>
    <xf numFmtId="0" fontId="6" fillId="3" borderId="0" xfId="1" applyFont="1" applyFill="1" applyAlignment="1" applyProtection="1">
      <alignment vertical="center"/>
      <protection hidden="1"/>
    </xf>
    <xf numFmtId="165" fontId="8" fillId="3" borderId="0" xfId="1" applyNumberFormat="1" applyFont="1" applyFill="1" applyAlignment="1" applyProtection="1">
      <alignment horizontal="left" vertical="center"/>
      <protection hidden="1"/>
    </xf>
    <xf numFmtId="0" fontId="7" fillId="3" borderId="0" xfId="1" applyFont="1" applyFill="1" applyAlignment="1" applyProtection="1">
      <alignment vertical="center" wrapText="1"/>
      <protection hidden="1"/>
    </xf>
    <xf numFmtId="5" fontId="1" fillId="0" borderId="5" xfId="0" applyNumberFormat="1" applyFont="1" applyFill="1" applyBorder="1" applyAlignment="1">
      <alignment vertical="center"/>
    </xf>
    <xf numFmtId="5" fontId="1" fillId="0" borderId="6" xfId="0" applyNumberFormat="1" applyFont="1" applyFill="1" applyBorder="1" applyAlignment="1">
      <alignment vertical="center"/>
    </xf>
    <xf numFmtId="5" fontId="1" fillId="0" borderId="7" xfId="0" applyNumberFormat="1" applyFont="1" applyFill="1" applyBorder="1" applyAlignment="1">
      <alignment vertical="center"/>
    </xf>
    <xf numFmtId="166" fontId="1" fillId="0" borderId="6" xfId="0" applyNumberFormat="1" applyFont="1" applyBorder="1"/>
    <xf numFmtId="166" fontId="1" fillId="0" borderId="7" xfId="0" applyNumberFormat="1" applyFont="1" applyBorder="1"/>
    <xf numFmtId="166" fontId="2" fillId="0" borderId="1" xfId="0" applyNumberFormat="1" applyFont="1" applyBorder="1"/>
    <xf numFmtId="5" fontId="2" fillId="0" borderId="1" xfId="0" applyNumberFormat="1" applyFont="1" applyBorder="1"/>
    <xf numFmtId="0" fontId="5" fillId="3" borderId="0" xfId="1" applyFont="1" applyFill="1" applyAlignment="1" applyProtection="1">
      <alignment horizontal="left"/>
      <protection hidden="1"/>
    </xf>
    <xf numFmtId="0" fontId="7" fillId="3" borderId="0" xfId="1" applyFont="1" applyFill="1" applyAlignment="1" applyProtection="1">
      <alignment horizontal="left" vertical="top" wrapText="1"/>
      <protection hidden="1"/>
    </xf>
    <xf numFmtId="0" fontId="7" fillId="3" borderId="0" xfId="1" applyFont="1" applyFill="1" applyAlignment="1" applyProtection="1">
      <alignment horizontal="left"/>
      <protection hidden="1"/>
    </xf>
    <xf numFmtId="0" fontId="7" fillId="3" borderId="0" xfId="1" applyFont="1" applyFill="1" applyAlignment="1" applyProtection="1">
      <alignment horizontal="left" vertical="top"/>
      <protection hidden="1"/>
    </xf>
  </cellXfs>
  <cellStyles count="2">
    <cellStyle name="%"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157159</xdr:rowOff>
    </xdr:from>
    <xdr:to>
      <xdr:col>1</xdr:col>
      <xdr:colOff>1778000</xdr:colOff>
      <xdr:row>7</xdr:row>
      <xdr:rowOff>17459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13" y="157159"/>
          <a:ext cx="1778000" cy="10795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8"/>
  <sheetViews>
    <sheetView tabSelected="1" zoomScaleNormal="100" workbookViewId="0">
      <selection activeCell="B11" sqref="B11:P11"/>
    </sheetView>
  </sheetViews>
  <sheetFormatPr defaultColWidth="9.1328125" defaultRowHeight="13.5" x14ac:dyDescent="0.35"/>
  <cols>
    <col min="1" max="1" width="5.1328125" style="27" customWidth="1"/>
    <col min="2" max="2" width="41.3984375" style="27" bestFit="1" customWidth="1"/>
    <col min="3" max="3" width="19.265625" style="27" bestFit="1" customWidth="1"/>
    <col min="4" max="16384" width="9.1328125" style="27"/>
  </cols>
  <sheetData>
    <row r="1" spans="2:30" ht="15" customHeight="1" x14ac:dyDescent="0.35"/>
    <row r="8" spans="2:30" ht="15" customHeight="1" x14ac:dyDescent="0.35"/>
    <row r="9" spans="2:30" ht="15" customHeight="1" x14ac:dyDescent="0.4">
      <c r="B9" s="46" t="s">
        <v>175</v>
      </c>
      <c r="C9" s="46"/>
      <c r="D9" s="46"/>
      <c r="E9" s="46"/>
      <c r="F9" s="46"/>
      <c r="G9" s="46"/>
      <c r="H9" s="46"/>
      <c r="I9" s="46"/>
      <c r="J9" s="46"/>
      <c r="K9" s="46"/>
      <c r="L9" s="46"/>
      <c r="M9" s="46"/>
      <c r="N9" s="46"/>
      <c r="O9" s="46"/>
      <c r="P9" s="46"/>
    </row>
    <row r="10" spans="2:30" ht="9.9499999999999993" customHeight="1" x14ac:dyDescent="0.4">
      <c r="B10" s="28"/>
      <c r="C10" s="29"/>
      <c r="D10" s="29"/>
      <c r="E10" s="29"/>
      <c r="F10" s="29"/>
      <c r="G10" s="29"/>
      <c r="H10" s="29"/>
      <c r="I10" s="29"/>
      <c r="J10" s="29"/>
      <c r="K10" s="29"/>
      <c r="L10" s="29"/>
      <c r="M10" s="29"/>
      <c r="N10" s="29"/>
      <c r="O10" s="29"/>
      <c r="P10" s="29"/>
    </row>
    <row r="11" spans="2:30" ht="57.75" customHeight="1" x14ac:dyDescent="0.35">
      <c r="B11" s="47" t="s">
        <v>176</v>
      </c>
      <c r="C11" s="47"/>
      <c r="D11" s="47"/>
      <c r="E11" s="47"/>
      <c r="F11" s="47"/>
      <c r="G11" s="47"/>
      <c r="H11" s="47"/>
      <c r="I11" s="47"/>
      <c r="J11" s="47"/>
      <c r="K11" s="47"/>
      <c r="L11" s="47"/>
      <c r="M11" s="47"/>
      <c r="N11" s="47"/>
      <c r="O11" s="47"/>
      <c r="P11" s="47"/>
    </row>
    <row r="12" spans="2:30" ht="9.9499999999999993" customHeight="1" x14ac:dyDescent="0.35">
      <c r="B12" s="30"/>
      <c r="C12" s="30"/>
      <c r="D12" s="30"/>
      <c r="E12" s="30"/>
      <c r="F12" s="30"/>
      <c r="G12" s="30"/>
      <c r="H12" s="30"/>
      <c r="I12" s="30"/>
      <c r="J12" s="30"/>
      <c r="K12" s="30"/>
      <c r="L12" s="30"/>
      <c r="M12" s="30"/>
      <c r="N12" s="30"/>
      <c r="O12" s="30"/>
      <c r="P12" s="30"/>
    </row>
    <row r="13" spans="2:30" ht="15" customHeight="1" x14ac:dyDescent="0.35">
      <c r="B13" s="48" t="s">
        <v>171</v>
      </c>
      <c r="C13" s="48"/>
      <c r="D13" s="48"/>
      <c r="E13" s="48"/>
      <c r="F13" s="48"/>
      <c r="G13" s="48"/>
      <c r="H13" s="48"/>
      <c r="I13" s="48"/>
      <c r="J13" s="48"/>
      <c r="K13" s="48"/>
      <c r="L13" s="48"/>
      <c r="M13" s="48"/>
      <c r="N13" s="48"/>
      <c r="O13" s="48"/>
      <c r="P13" s="48"/>
    </row>
    <row r="14" spans="2:30" ht="15" customHeight="1" x14ac:dyDescent="0.35">
      <c r="B14" s="29"/>
      <c r="C14" s="31"/>
      <c r="D14" s="31"/>
      <c r="E14" s="31"/>
      <c r="F14" s="31"/>
      <c r="G14" s="31"/>
      <c r="H14" s="31"/>
      <c r="I14" s="31"/>
      <c r="J14" s="31"/>
      <c r="K14" s="31"/>
      <c r="L14" s="31"/>
      <c r="M14" s="29"/>
      <c r="N14" s="29"/>
      <c r="O14" s="29"/>
      <c r="P14" s="29"/>
    </row>
    <row r="15" spans="2:30" ht="15" customHeight="1" x14ac:dyDescent="0.35">
      <c r="B15" s="32" t="s">
        <v>172</v>
      </c>
      <c r="C15" s="49" t="s">
        <v>177</v>
      </c>
      <c r="D15" s="49"/>
      <c r="E15" s="49"/>
      <c r="F15" s="49"/>
      <c r="G15" s="49"/>
      <c r="H15" s="49"/>
      <c r="I15" s="49"/>
      <c r="J15" s="49"/>
      <c r="K15" s="49"/>
      <c r="L15" s="49"/>
      <c r="M15" s="33"/>
      <c r="N15" s="33"/>
      <c r="O15" s="33"/>
      <c r="P15" s="33"/>
      <c r="R15" s="34"/>
      <c r="S15" s="34"/>
      <c r="T15" s="34"/>
      <c r="U15" s="34"/>
      <c r="V15" s="34"/>
      <c r="W15" s="34"/>
      <c r="X15" s="34"/>
      <c r="Y15" s="34"/>
      <c r="Z15" s="34"/>
      <c r="AA15" s="34"/>
      <c r="AB15" s="34"/>
      <c r="AC15" s="34"/>
      <c r="AD15" s="34"/>
    </row>
    <row r="16" spans="2:30" ht="15" customHeight="1" x14ac:dyDescent="0.35">
      <c r="B16" s="32" t="s">
        <v>173</v>
      </c>
      <c r="C16" s="49" t="s">
        <v>178</v>
      </c>
      <c r="D16" s="49"/>
      <c r="E16" s="49"/>
      <c r="F16" s="49"/>
      <c r="G16" s="49"/>
      <c r="H16" s="49"/>
      <c r="I16" s="49"/>
      <c r="J16" s="49"/>
      <c r="K16" s="49"/>
      <c r="L16" s="49"/>
      <c r="M16" s="35"/>
      <c r="N16" s="35"/>
      <c r="O16" s="35"/>
      <c r="P16" s="35"/>
    </row>
    <row r="17" spans="2:16" ht="15" customHeight="1" x14ac:dyDescent="0.35">
      <c r="B17" s="32"/>
      <c r="C17" s="47"/>
      <c r="D17" s="47"/>
      <c r="E17" s="47"/>
      <c r="F17" s="47"/>
      <c r="G17" s="47"/>
      <c r="H17" s="47"/>
      <c r="I17" s="47"/>
      <c r="J17" s="47"/>
      <c r="K17" s="47"/>
      <c r="L17" s="47"/>
      <c r="M17" s="47"/>
      <c r="N17" s="47"/>
      <c r="O17" s="47"/>
      <c r="P17" s="47"/>
    </row>
    <row r="18" spans="2:16" ht="13.9" x14ac:dyDescent="0.35">
      <c r="B18" s="36" t="s">
        <v>174</v>
      </c>
      <c r="C18" s="37"/>
      <c r="D18" s="38"/>
      <c r="E18" s="38"/>
      <c r="F18" s="38"/>
      <c r="G18" s="38"/>
      <c r="H18" s="38"/>
      <c r="I18" s="38"/>
      <c r="J18" s="38"/>
      <c r="K18" s="38"/>
      <c r="L18" s="38"/>
      <c r="M18" s="38"/>
      <c r="N18" s="38"/>
      <c r="O18" s="38"/>
      <c r="P18" s="38"/>
    </row>
  </sheetData>
  <mergeCells count="6">
    <mergeCell ref="B9:P9"/>
    <mergeCell ref="B11:P11"/>
    <mergeCell ref="B13:P13"/>
    <mergeCell ref="C15:L15"/>
    <mergeCell ref="C17:P17"/>
    <mergeCell ref="C16:L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showGridLines="0" topLeftCell="A2" workbookViewId="0">
      <selection activeCell="C4" sqref="C4"/>
    </sheetView>
  </sheetViews>
  <sheetFormatPr defaultColWidth="9.1328125" defaultRowHeight="12.75" x14ac:dyDescent="0.35"/>
  <cols>
    <col min="1" max="1" width="9.1328125" style="1"/>
    <col min="2" max="2" width="33.3984375" style="1" bestFit="1" customWidth="1"/>
    <col min="3" max="3" width="7.86328125" style="1" customWidth="1"/>
    <col min="4" max="4" width="17.86328125" style="1" customWidth="1"/>
    <col min="5" max="5" width="22.1328125" style="1" customWidth="1"/>
    <col min="6" max="6" width="2.73046875" style="1" customWidth="1"/>
    <col min="7" max="7" width="23" style="1" bestFit="1" customWidth="1"/>
    <col min="8" max="8" width="14.59765625" style="1" customWidth="1"/>
    <col min="9" max="9" width="13.73046875" style="1" customWidth="1"/>
    <col min="10" max="16384" width="9.1328125" style="1"/>
  </cols>
  <sheetData>
    <row r="1" spans="1:9" x14ac:dyDescent="0.35">
      <c r="A1" s="24"/>
      <c r="B1" s="24"/>
      <c r="C1" s="2"/>
      <c r="D1" s="2"/>
      <c r="E1" s="26"/>
      <c r="F1" s="24"/>
      <c r="G1" s="24"/>
      <c r="H1" s="24"/>
      <c r="I1" s="24"/>
    </row>
    <row r="2" spans="1:9" ht="25.5" x14ac:dyDescent="0.35">
      <c r="A2" s="25" t="s">
        <v>0</v>
      </c>
      <c r="B2" s="25" t="s">
        <v>1</v>
      </c>
      <c r="C2" s="25" t="s">
        <v>157</v>
      </c>
      <c r="D2" s="25" t="s">
        <v>158</v>
      </c>
      <c r="E2" s="25" t="s">
        <v>159</v>
      </c>
      <c r="G2" s="25" t="s">
        <v>156</v>
      </c>
      <c r="H2" s="25" t="s">
        <v>158</v>
      </c>
      <c r="I2" s="25" t="s">
        <v>159</v>
      </c>
    </row>
    <row r="3" spans="1:9" ht="13.15" x14ac:dyDescent="0.4">
      <c r="A3" s="18" t="s">
        <v>170</v>
      </c>
      <c r="B3" s="3"/>
      <c r="C3" s="4"/>
      <c r="D3" s="5">
        <f>SUM(D4:D155)</f>
        <v>11362616.002999999</v>
      </c>
      <c r="E3" s="45">
        <f>SUM(E4:E155)</f>
        <v>124999999.99999996</v>
      </c>
      <c r="G3" s="18" t="s">
        <v>170</v>
      </c>
      <c r="H3" s="23">
        <f>SUM(H4:H12)</f>
        <v>11362616.003</v>
      </c>
      <c r="I3" s="44">
        <f>SUM(I4:I12)</f>
        <v>125000000.00000001</v>
      </c>
    </row>
    <row r="4" spans="1:9" x14ac:dyDescent="0.35">
      <c r="A4" s="6">
        <v>201</v>
      </c>
      <c r="B4" s="7" t="s">
        <v>151</v>
      </c>
      <c r="C4" s="8" t="s">
        <v>179</v>
      </c>
      <c r="D4" s="9">
        <v>1148.1859999999999</v>
      </c>
      <c r="E4" s="39">
        <f t="shared" ref="E4:E35" si="0">D4/$D$3*125000000</f>
        <v>12631.180175595695</v>
      </c>
      <c r="G4" s="19" t="s">
        <v>160</v>
      </c>
      <c r="H4" s="21">
        <f>SUMIF($C$4:$C$155,"NE",$D$4:$D$155)</f>
        <v>502328.63499999995</v>
      </c>
      <c r="I4" s="42">
        <f>SUMIF($C$4:$C$155,"NE",$E$4:$E$155)</f>
        <v>5526111.1841165526</v>
      </c>
    </row>
    <row r="5" spans="1:9" x14ac:dyDescent="0.35">
      <c r="A5" s="10">
        <v>202</v>
      </c>
      <c r="B5" s="11" t="s">
        <v>2</v>
      </c>
      <c r="C5" s="12" t="s">
        <v>179</v>
      </c>
      <c r="D5" s="13">
        <v>48567.961000000003</v>
      </c>
      <c r="E5" s="40">
        <f t="shared" si="0"/>
        <v>534295.54632464168</v>
      </c>
      <c r="G5" s="19" t="s">
        <v>161</v>
      </c>
      <c r="H5" s="21">
        <f>SUMIF($C$4:$C$155,"NW",$D$4:$D$155)</f>
        <v>1470919.9510000004</v>
      </c>
      <c r="I5" s="42">
        <f>SUMIF($C$4:$C$155,"NW",$E$4:$E$155)</f>
        <v>16181572.432479924</v>
      </c>
    </row>
    <row r="6" spans="1:9" x14ac:dyDescent="0.35">
      <c r="A6" s="10">
        <v>203</v>
      </c>
      <c r="B6" s="11" t="s">
        <v>3</v>
      </c>
      <c r="C6" s="12" t="s">
        <v>179</v>
      </c>
      <c r="D6" s="13">
        <v>64155.025999999998</v>
      </c>
      <c r="E6" s="40">
        <f t="shared" si="0"/>
        <v>705768.65819303354</v>
      </c>
      <c r="G6" s="19" t="s">
        <v>162</v>
      </c>
      <c r="H6" s="21">
        <f>SUMIF($C$4:$C$155,"Y",$D$4:$D$155)</f>
        <v>1105867.6540000001</v>
      </c>
      <c r="I6" s="42">
        <f>SUMIF($C$4:$C$155,"Y",$E$4:$E$155)</f>
        <v>12165636.567626953</v>
      </c>
    </row>
    <row r="7" spans="1:9" x14ac:dyDescent="0.35">
      <c r="A7" s="10">
        <v>204</v>
      </c>
      <c r="B7" s="11" t="s">
        <v>4</v>
      </c>
      <c r="C7" s="12" t="s">
        <v>179</v>
      </c>
      <c r="D7" s="13">
        <v>59226.307999999997</v>
      </c>
      <c r="E7" s="40">
        <f t="shared" si="0"/>
        <v>651547.89161627542</v>
      </c>
      <c r="G7" s="19" t="s">
        <v>163</v>
      </c>
      <c r="H7" s="21">
        <f>SUMIF($C$4:$C$155,"EM",$D$4:$D$155)</f>
        <v>947628.89800000004</v>
      </c>
      <c r="I7" s="42">
        <f>SUMIF($C$4:$C$155,"EM",$E$4:$E$155)</f>
        <v>10424853.943733156</v>
      </c>
    </row>
    <row r="8" spans="1:9" x14ac:dyDescent="0.35">
      <c r="A8" s="10">
        <v>205</v>
      </c>
      <c r="B8" s="11" t="s">
        <v>5</v>
      </c>
      <c r="C8" s="12" t="s">
        <v>179</v>
      </c>
      <c r="D8" s="13">
        <v>32542.013999999999</v>
      </c>
      <c r="E8" s="40">
        <f t="shared" si="0"/>
        <v>357994.29892957903</v>
      </c>
      <c r="G8" s="19" t="s">
        <v>164</v>
      </c>
      <c r="H8" s="21">
        <f>SUMIF($C$4:$C$155,"WM",$D$4:$D$155)</f>
        <v>1225147.6679999998</v>
      </c>
      <c r="I8" s="42">
        <f>SUMIF($C$4:$C$155,"WM",$E$4:$E$155)</f>
        <v>13477834.546161423</v>
      </c>
    </row>
    <row r="9" spans="1:9" x14ac:dyDescent="0.35">
      <c r="A9" s="10">
        <v>206</v>
      </c>
      <c r="B9" s="11" t="s">
        <v>6</v>
      </c>
      <c r="C9" s="12" t="s">
        <v>179</v>
      </c>
      <c r="D9" s="13">
        <v>39415.296000000002</v>
      </c>
      <c r="E9" s="40">
        <f t="shared" si="0"/>
        <v>433607.19034236297</v>
      </c>
      <c r="G9" s="19" t="s">
        <v>165</v>
      </c>
      <c r="H9" s="21">
        <f>SUMIF($C$4:$C$155,"E",$D$4:$D$155)</f>
        <v>1274966.0180000002</v>
      </c>
      <c r="I9" s="42">
        <f>SUMIF($C$4:$C$155,"E",$E$4:$E$155)</f>
        <v>14025885.606617559</v>
      </c>
    </row>
    <row r="10" spans="1:9" x14ac:dyDescent="0.35">
      <c r="A10" s="10">
        <v>207</v>
      </c>
      <c r="B10" s="11" t="s">
        <v>7</v>
      </c>
      <c r="C10" s="12" t="s">
        <v>179</v>
      </c>
      <c r="D10" s="13">
        <v>26380.887999999999</v>
      </c>
      <c r="E10" s="40">
        <f t="shared" si="0"/>
        <v>290215.82698291953</v>
      </c>
      <c r="G10" s="19" t="s">
        <v>166</v>
      </c>
      <c r="H10" s="21">
        <f>SUMIF($C$4:$C$155,"L",$D$4:$D$155)</f>
        <v>1901693.2370000004</v>
      </c>
      <c r="I10" s="42">
        <f>SUMIF($C$4:$C$155,"L",$E$4:$E$155)</f>
        <v>20920504.095380727</v>
      </c>
    </row>
    <row r="11" spans="1:9" x14ac:dyDescent="0.35">
      <c r="A11" s="10">
        <v>208</v>
      </c>
      <c r="B11" s="11" t="s">
        <v>8</v>
      </c>
      <c r="C11" s="12" t="s">
        <v>179</v>
      </c>
      <c r="D11" s="13">
        <v>57618.328000000001</v>
      </c>
      <c r="E11" s="40">
        <f t="shared" si="0"/>
        <v>633858.52325718175</v>
      </c>
      <c r="G11" s="19" t="s">
        <v>167</v>
      </c>
      <c r="H11" s="21">
        <f>SUMIF($C$4:$C$155,"SE",$D$4:$D$155)</f>
        <v>1875304.42</v>
      </c>
      <c r="I11" s="42">
        <f>SUMIF($C$4:$C$155,"SE",$E$4:$E$155)</f>
        <v>20630201.041565552</v>
      </c>
    </row>
    <row r="12" spans="1:9" x14ac:dyDescent="0.35">
      <c r="A12" s="10">
        <v>209</v>
      </c>
      <c r="B12" s="11" t="s">
        <v>9</v>
      </c>
      <c r="C12" s="12" t="s">
        <v>179</v>
      </c>
      <c r="D12" s="13">
        <v>63988.915000000001</v>
      </c>
      <c r="E12" s="40">
        <f t="shared" si="0"/>
        <v>703941.27310895466</v>
      </c>
      <c r="G12" s="20" t="s">
        <v>168</v>
      </c>
      <c r="H12" s="22">
        <f>SUMIF($C$4:$C$155,"SW",$D$4:$D$155)</f>
        <v>1058759.5219999999</v>
      </c>
      <c r="I12" s="43">
        <f>SUMIF($C$4:$C$155,"SW",$E$4:$E$155)</f>
        <v>11647400.582318176</v>
      </c>
    </row>
    <row r="13" spans="1:9" x14ac:dyDescent="0.35">
      <c r="A13" s="10">
        <v>210</v>
      </c>
      <c r="B13" s="11" t="s">
        <v>10</v>
      </c>
      <c r="C13" s="12" t="s">
        <v>179</v>
      </c>
      <c r="D13" s="13">
        <v>59798.205999999998</v>
      </c>
      <c r="E13" s="40">
        <f t="shared" si="0"/>
        <v>657839.3345358572</v>
      </c>
    </row>
    <row r="14" spans="1:9" x14ac:dyDescent="0.35">
      <c r="A14" s="10">
        <v>211</v>
      </c>
      <c r="B14" s="11" t="s">
        <v>11</v>
      </c>
      <c r="C14" s="12" t="s">
        <v>179</v>
      </c>
      <c r="D14" s="13">
        <v>65781.430999999997</v>
      </c>
      <c r="E14" s="40">
        <f t="shared" si="0"/>
        <v>723660.71975230158</v>
      </c>
    </row>
    <row r="15" spans="1:9" x14ac:dyDescent="0.35">
      <c r="A15" s="10">
        <v>212</v>
      </c>
      <c r="B15" s="11" t="s">
        <v>12</v>
      </c>
      <c r="C15" s="12" t="s">
        <v>179</v>
      </c>
      <c r="D15" s="13">
        <v>57318.449000000001</v>
      </c>
      <c r="E15" s="40">
        <f t="shared" si="0"/>
        <v>630559.55803736765</v>
      </c>
    </row>
    <row r="16" spans="1:9" x14ac:dyDescent="0.35">
      <c r="A16" s="10">
        <v>213</v>
      </c>
      <c r="B16" s="11" t="s">
        <v>13</v>
      </c>
      <c r="C16" s="12" t="s">
        <v>179</v>
      </c>
      <c r="D16" s="13">
        <v>43745.875</v>
      </c>
      <c r="E16" s="40">
        <f t="shared" si="0"/>
        <v>481247.83707873762</v>
      </c>
    </row>
    <row r="17" spans="1:5" x14ac:dyDescent="0.35">
      <c r="A17" s="10">
        <v>301</v>
      </c>
      <c r="B17" s="11" t="s">
        <v>14</v>
      </c>
      <c r="C17" s="12" t="s">
        <v>179</v>
      </c>
      <c r="D17" s="13">
        <v>61110.881999999998</v>
      </c>
      <c r="E17" s="40">
        <f t="shared" si="0"/>
        <v>672280.06719431165</v>
      </c>
    </row>
    <row r="18" spans="1:5" x14ac:dyDescent="0.35">
      <c r="A18" s="10">
        <v>302</v>
      </c>
      <c r="B18" s="11" t="s">
        <v>15</v>
      </c>
      <c r="C18" s="12" t="s">
        <v>179</v>
      </c>
      <c r="D18" s="13">
        <v>87627.451000000001</v>
      </c>
      <c r="E18" s="40">
        <f t="shared" si="0"/>
        <v>963988.5192026234</v>
      </c>
    </row>
    <row r="19" spans="1:5" x14ac:dyDescent="0.35">
      <c r="A19" s="10">
        <v>303</v>
      </c>
      <c r="B19" s="11" t="s">
        <v>16</v>
      </c>
      <c r="C19" s="12" t="s">
        <v>179</v>
      </c>
      <c r="D19" s="13">
        <v>55322.500999999997</v>
      </c>
      <c r="E19" s="40">
        <f t="shared" si="0"/>
        <v>608602.15844434011</v>
      </c>
    </row>
    <row r="20" spans="1:5" x14ac:dyDescent="0.35">
      <c r="A20" s="10">
        <v>304</v>
      </c>
      <c r="B20" s="11" t="s">
        <v>17</v>
      </c>
      <c r="C20" s="12" t="s">
        <v>179</v>
      </c>
      <c r="D20" s="13">
        <v>72455.538</v>
      </c>
      <c r="E20" s="40">
        <f t="shared" si="0"/>
        <v>797082.48942046042</v>
      </c>
    </row>
    <row r="21" spans="1:5" x14ac:dyDescent="0.35">
      <c r="A21" s="10">
        <v>305</v>
      </c>
      <c r="B21" s="11" t="s">
        <v>18</v>
      </c>
      <c r="C21" s="12" t="s">
        <v>179</v>
      </c>
      <c r="D21" s="13">
        <v>71632.801999999996</v>
      </c>
      <c r="E21" s="40">
        <f t="shared" si="0"/>
        <v>788031.58072365599</v>
      </c>
    </row>
    <row r="22" spans="1:5" x14ac:dyDescent="0.35">
      <c r="A22" s="10">
        <v>306</v>
      </c>
      <c r="B22" s="11" t="s">
        <v>19</v>
      </c>
      <c r="C22" s="12" t="s">
        <v>179</v>
      </c>
      <c r="D22" s="13">
        <v>90717.058999999994</v>
      </c>
      <c r="E22" s="40">
        <f t="shared" si="0"/>
        <v>997977.25911058404</v>
      </c>
    </row>
    <row r="23" spans="1:5" x14ac:dyDescent="0.35">
      <c r="A23" s="10">
        <v>307</v>
      </c>
      <c r="B23" s="11" t="s">
        <v>20</v>
      </c>
      <c r="C23" s="12" t="s">
        <v>179</v>
      </c>
      <c r="D23" s="13">
        <v>77197.752999999997</v>
      </c>
      <c r="E23" s="40">
        <f t="shared" si="0"/>
        <v>849251.53876996692</v>
      </c>
    </row>
    <row r="24" spans="1:5" x14ac:dyDescent="0.35">
      <c r="A24" s="10">
        <v>308</v>
      </c>
      <c r="B24" s="11" t="s">
        <v>21</v>
      </c>
      <c r="C24" s="12" t="s">
        <v>179</v>
      </c>
      <c r="D24" s="13">
        <v>81053.77</v>
      </c>
      <c r="E24" s="40">
        <f t="shared" si="0"/>
        <v>891671.53473504575</v>
      </c>
    </row>
    <row r="25" spans="1:5" x14ac:dyDescent="0.35">
      <c r="A25" s="10">
        <v>309</v>
      </c>
      <c r="B25" s="11" t="s">
        <v>22</v>
      </c>
      <c r="C25" s="12" t="s">
        <v>179</v>
      </c>
      <c r="D25" s="13">
        <v>56864.457999999999</v>
      </c>
      <c r="E25" s="40">
        <f t="shared" si="0"/>
        <v>625565.20858606021</v>
      </c>
    </row>
    <row r="26" spans="1:5" x14ac:dyDescent="0.35">
      <c r="A26" s="10">
        <v>310</v>
      </c>
      <c r="B26" s="11" t="s">
        <v>23</v>
      </c>
      <c r="C26" s="12" t="s">
        <v>179</v>
      </c>
      <c r="D26" s="13">
        <v>55148.046000000002</v>
      </c>
      <c r="E26" s="40">
        <f t="shared" si="0"/>
        <v>606682.98111807636</v>
      </c>
    </row>
    <row r="27" spans="1:5" x14ac:dyDescent="0.35">
      <c r="A27" s="10">
        <v>311</v>
      </c>
      <c r="B27" s="11" t="s">
        <v>24</v>
      </c>
      <c r="C27" s="12" t="s">
        <v>179</v>
      </c>
      <c r="D27" s="13">
        <v>55565.775999999998</v>
      </c>
      <c r="E27" s="40">
        <f t="shared" si="0"/>
        <v>611278.42375084804</v>
      </c>
    </row>
    <row r="28" spans="1:5" x14ac:dyDescent="0.35">
      <c r="A28" s="10">
        <v>312</v>
      </c>
      <c r="B28" s="11" t="s">
        <v>25</v>
      </c>
      <c r="C28" s="12" t="s">
        <v>179</v>
      </c>
      <c r="D28" s="13">
        <v>70434.216</v>
      </c>
      <c r="E28" s="40">
        <f t="shared" si="0"/>
        <v>774845.95076305163</v>
      </c>
    </row>
    <row r="29" spans="1:5" x14ac:dyDescent="0.35">
      <c r="A29" s="10">
        <v>313</v>
      </c>
      <c r="B29" s="11" t="s">
        <v>26</v>
      </c>
      <c r="C29" s="12" t="s">
        <v>179</v>
      </c>
      <c r="D29" s="13">
        <v>60132.745000000003</v>
      </c>
      <c r="E29" s="40">
        <f t="shared" si="0"/>
        <v>661519.59399274271</v>
      </c>
    </row>
    <row r="30" spans="1:5" x14ac:dyDescent="0.35">
      <c r="A30" s="10">
        <v>314</v>
      </c>
      <c r="B30" s="11" t="s">
        <v>27</v>
      </c>
      <c r="C30" s="12" t="s">
        <v>179</v>
      </c>
      <c r="D30" s="13">
        <v>37646.137999999999</v>
      </c>
      <c r="E30" s="40">
        <f t="shared" si="0"/>
        <v>414144.70477199671</v>
      </c>
    </row>
    <row r="31" spans="1:5" x14ac:dyDescent="0.35">
      <c r="A31" s="10">
        <v>315</v>
      </c>
      <c r="B31" s="11" t="s">
        <v>28</v>
      </c>
      <c r="C31" s="12" t="s">
        <v>179</v>
      </c>
      <c r="D31" s="13">
        <v>43928.108</v>
      </c>
      <c r="E31" s="40">
        <f t="shared" si="0"/>
        <v>483252.58008809265</v>
      </c>
    </row>
    <row r="32" spans="1:5" x14ac:dyDescent="0.35">
      <c r="A32" s="10">
        <v>316</v>
      </c>
      <c r="B32" s="11" t="s">
        <v>29</v>
      </c>
      <c r="C32" s="12" t="s">
        <v>179</v>
      </c>
      <c r="D32" s="13">
        <v>80746.028999999995</v>
      </c>
      <c r="E32" s="40">
        <f t="shared" si="0"/>
        <v>888286.07974916534</v>
      </c>
    </row>
    <row r="33" spans="1:5" x14ac:dyDescent="0.35">
      <c r="A33" s="10">
        <v>317</v>
      </c>
      <c r="B33" s="11" t="s">
        <v>30</v>
      </c>
      <c r="C33" s="12" t="s">
        <v>179</v>
      </c>
      <c r="D33" s="13">
        <v>73214.77</v>
      </c>
      <c r="E33" s="40">
        <f t="shared" si="0"/>
        <v>805434.79138815368</v>
      </c>
    </row>
    <row r="34" spans="1:5" x14ac:dyDescent="0.35">
      <c r="A34" s="10">
        <v>318</v>
      </c>
      <c r="B34" s="11" t="s">
        <v>31</v>
      </c>
      <c r="C34" s="12" t="s">
        <v>179</v>
      </c>
      <c r="D34" s="13">
        <v>43133.63</v>
      </c>
      <c r="E34" s="40">
        <f t="shared" si="0"/>
        <v>474512.53730447835</v>
      </c>
    </row>
    <row r="35" spans="1:5" x14ac:dyDescent="0.35">
      <c r="A35" s="10">
        <v>319</v>
      </c>
      <c r="B35" s="11" t="s">
        <v>32</v>
      </c>
      <c r="C35" s="12" t="s">
        <v>179</v>
      </c>
      <c r="D35" s="13">
        <v>46017.49</v>
      </c>
      <c r="E35" s="40">
        <f t="shared" si="0"/>
        <v>506237.8459750191</v>
      </c>
    </row>
    <row r="36" spans="1:5" x14ac:dyDescent="0.35">
      <c r="A36" s="10">
        <v>320</v>
      </c>
      <c r="B36" s="11" t="s">
        <v>33</v>
      </c>
      <c r="C36" s="12" t="s">
        <v>179</v>
      </c>
      <c r="D36" s="13">
        <v>62057.192000000003</v>
      </c>
      <c r="E36" s="40">
        <f t="shared" ref="E36:E67" si="1">D36/$D$3*125000000</f>
        <v>682690.41195724031</v>
      </c>
    </row>
    <row r="37" spans="1:5" x14ac:dyDescent="0.35">
      <c r="A37" s="10">
        <v>330</v>
      </c>
      <c r="B37" s="11" t="s">
        <v>34</v>
      </c>
      <c r="C37" s="12" t="s">
        <v>180</v>
      </c>
      <c r="D37" s="13">
        <v>274713.29399999999</v>
      </c>
      <c r="E37" s="40">
        <f t="shared" si="1"/>
        <v>3022117.5951852682</v>
      </c>
    </row>
    <row r="38" spans="1:5" x14ac:dyDescent="0.35">
      <c r="A38" s="10">
        <v>331</v>
      </c>
      <c r="B38" s="11" t="s">
        <v>35</v>
      </c>
      <c r="C38" s="12" t="s">
        <v>180</v>
      </c>
      <c r="D38" s="13">
        <v>75783.678</v>
      </c>
      <c r="E38" s="40">
        <f t="shared" si="1"/>
        <v>833695.31694980408</v>
      </c>
    </row>
    <row r="39" spans="1:5" x14ac:dyDescent="0.35">
      <c r="A39" s="10">
        <v>332</v>
      </c>
      <c r="B39" s="11" t="s">
        <v>36</v>
      </c>
      <c r="C39" s="12" t="s">
        <v>180</v>
      </c>
      <c r="D39" s="13">
        <v>65410.546000000002</v>
      </c>
      <c r="E39" s="40">
        <f t="shared" si="1"/>
        <v>719580.61839291756</v>
      </c>
    </row>
    <row r="40" spans="1:5" x14ac:dyDescent="0.35">
      <c r="A40" s="10">
        <v>333</v>
      </c>
      <c r="B40" s="11" t="s">
        <v>37</v>
      </c>
      <c r="C40" s="12" t="s">
        <v>180</v>
      </c>
      <c r="D40" s="13">
        <v>77396.904999999999</v>
      </c>
      <c r="E40" s="40">
        <f t="shared" si="1"/>
        <v>851442.40749187279</v>
      </c>
    </row>
    <row r="41" spans="1:5" x14ac:dyDescent="0.35">
      <c r="A41" s="10">
        <v>334</v>
      </c>
      <c r="B41" s="11" t="s">
        <v>38</v>
      </c>
      <c r="C41" s="12" t="s">
        <v>180</v>
      </c>
      <c r="D41" s="13">
        <v>45024.192999999999</v>
      </c>
      <c r="E41" s="40">
        <f t="shared" si="1"/>
        <v>495310.59779843554</v>
      </c>
    </row>
    <row r="42" spans="1:5" x14ac:dyDescent="0.35">
      <c r="A42" s="10">
        <v>335</v>
      </c>
      <c r="B42" s="11" t="s">
        <v>39</v>
      </c>
      <c r="C42" s="12" t="s">
        <v>180</v>
      </c>
      <c r="D42" s="13">
        <v>63911.391000000003</v>
      </c>
      <c r="E42" s="40">
        <f t="shared" si="1"/>
        <v>703088.43253091862</v>
      </c>
    </row>
    <row r="43" spans="1:5" x14ac:dyDescent="0.35">
      <c r="A43" s="10">
        <v>336</v>
      </c>
      <c r="B43" s="11" t="s">
        <v>40</v>
      </c>
      <c r="C43" s="12" t="s">
        <v>180</v>
      </c>
      <c r="D43" s="13">
        <v>57464.644</v>
      </c>
      <c r="E43" s="40">
        <f t="shared" si="1"/>
        <v>632167.84744846588</v>
      </c>
    </row>
    <row r="44" spans="1:5" x14ac:dyDescent="0.35">
      <c r="A44" s="10">
        <v>340</v>
      </c>
      <c r="B44" s="11" t="s">
        <v>41</v>
      </c>
      <c r="C44" s="12" t="s">
        <v>181</v>
      </c>
      <c r="D44" s="13">
        <v>31240.875</v>
      </c>
      <c r="E44" s="40">
        <f t="shared" si="1"/>
        <v>343680.48466734769</v>
      </c>
    </row>
    <row r="45" spans="1:5" x14ac:dyDescent="0.35">
      <c r="A45" s="10">
        <v>341</v>
      </c>
      <c r="B45" s="11" t="s">
        <v>42</v>
      </c>
      <c r="C45" s="12" t="s">
        <v>181</v>
      </c>
      <c r="D45" s="13">
        <v>89145.667000000001</v>
      </c>
      <c r="E45" s="40">
        <f t="shared" si="1"/>
        <v>980690.39489303599</v>
      </c>
    </row>
    <row r="46" spans="1:5" x14ac:dyDescent="0.35">
      <c r="A46" s="10">
        <v>342</v>
      </c>
      <c r="B46" s="11" t="s">
        <v>43</v>
      </c>
      <c r="C46" s="12" t="s">
        <v>181</v>
      </c>
      <c r="D46" s="13">
        <v>34587.811000000002</v>
      </c>
      <c r="E46" s="40">
        <f t="shared" si="1"/>
        <v>380500.08676333865</v>
      </c>
    </row>
    <row r="47" spans="1:5" x14ac:dyDescent="0.35">
      <c r="A47" s="10">
        <v>343</v>
      </c>
      <c r="B47" s="11" t="s">
        <v>44</v>
      </c>
      <c r="C47" s="12" t="s">
        <v>181</v>
      </c>
      <c r="D47" s="13">
        <v>51095.597999999998</v>
      </c>
      <c r="E47" s="40">
        <f t="shared" si="1"/>
        <v>562102.05011888943</v>
      </c>
    </row>
    <row r="48" spans="1:5" x14ac:dyDescent="0.35">
      <c r="A48" s="10">
        <v>344</v>
      </c>
      <c r="B48" s="11" t="s">
        <v>45</v>
      </c>
      <c r="C48" s="12" t="s">
        <v>181</v>
      </c>
      <c r="D48" s="13">
        <v>64723.623</v>
      </c>
      <c r="E48" s="40">
        <f t="shared" si="1"/>
        <v>712023.78685189481</v>
      </c>
    </row>
    <row r="49" spans="1:5" x14ac:dyDescent="0.35">
      <c r="A49" s="10">
        <v>350</v>
      </c>
      <c r="B49" s="11" t="s">
        <v>46</v>
      </c>
      <c r="C49" s="12" t="s">
        <v>181</v>
      </c>
      <c r="D49" s="13">
        <v>63970.794000000002</v>
      </c>
      <c r="E49" s="40">
        <f t="shared" si="1"/>
        <v>703741.92420907086</v>
      </c>
    </row>
    <row r="50" spans="1:5" x14ac:dyDescent="0.35">
      <c r="A50" s="10">
        <v>351</v>
      </c>
      <c r="B50" s="11" t="s">
        <v>47</v>
      </c>
      <c r="C50" s="12" t="s">
        <v>181</v>
      </c>
      <c r="D50" s="13">
        <v>40997.065999999999</v>
      </c>
      <c r="E50" s="40">
        <f t="shared" si="1"/>
        <v>451008.22281127656</v>
      </c>
    </row>
    <row r="51" spans="1:5" x14ac:dyDescent="0.35">
      <c r="A51" s="10">
        <v>352</v>
      </c>
      <c r="B51" s="11" t="s">
        <v>48</v>
      </c>
      <c r="C51" s="12" t="s">
        <v>181</v>
      </c>
      <c r="D51" s="13">
        <v>116427.861</v>
      </c>
      <c r="E51" s="40">
        <f t="shared" si="1"/>
        <v>1280821.4781840325</v>
      </c>
    </row>
    <row r="52" spans="1:5" x14ac:dyDescent="0.35">
      <c r="A52" s="10">
        <v>353</v>
      </c>
      <c r="B52" s="11" t="s">
        <v>49</v>
      </c>
      <c r="C52" s="12" t="s">
        <v>181</v>
      </c>
      <c r="D52" s="13">
        <v>56520.368000000002</v>
      </c>
      <c r="E52" s="40">
        <f t="shared" si="1"/>
        <v>621779.87869471789</v>
      </c>
    </row>
    <row r="53" spans="1:5" x14ac:dyDescent="0.35">
      <c r="A53" s="10">
        <v>354</v>
      </c>
      <c r="B53" s="11" t="s">
        <v>50</v>
      </c>
      <c r="C53" s="12" t="s">
        <v>181</v>
      </c>
      <c r="D53" s="13">
        <v>49125.875999999997</v>
      </c>
      <c r="E53" s="40">
        <f t="shared" si="1"/>
        <v>540433.16243184672</v>
      </c>
    </row>
    <row r="54" spans="1:5" x14ac:dyDescent="0.35">
      <c r="A54" s="10">
        <v>355</v>
      </c>
      <c r="B54" s="11" t="s">
        <v>51</v>
      </c>
      <c r="C54" s="12" t="s">
        <v>181</v>
      </c>
      <c r="D54" s="13">
        <v>53053.343999999997</v>
      </c>
      <c r="E54" s="40">
        <f t="shared" si="1"/>
        <v>583639.18997606565</v>
      </c>
    </row>
    <row r="55" spans="1:5" x14ac:dyDescent="0.35">
      <c r="A55" s="10">
        <v>356</v>
      </c>
      <c r="B55" s="11" t="s">
        <v>52</v>
      </c>
      <c r="C55" s="12" t="s">
        <v>181</v>
      </c>
      <c r="D55" s="13">
        <v>60202.332999999999</v>
      </c>
      <c r="E55" s="40">
        <f t="shared" si="1"/>
        <v>662285.13073161535</v>
      </c>
    </row>
    <row r="56" spans="1:5" x14ac:dyDescent="0.35">
      <c r="A56" s="10">
        <v>357</v>
      </c>
      <c r="B56" s="11" t="s">
        <v>53</v>
      </c>
      <c r="C56" s="12" t="s">
        <v>181</v>
      </c>
      <c r="D56" s="13">
        <v>47001.981</v>
      </c>
      <c r="E56" s="40">
        <f t="shared" si="1"/>
        <v>517068.21945305518</v>
      </c>
    </row>
    <row r="57" spans="1:5" x14ac:dyDescent="0.35">
      <c r="A57" s="10">
        <v>358</v>
      </c>
      <c r="B57" s="11" t="s">
        <v>54</v>
      </c>
      <c r="C57" s="12" t="s">
        <v>181</v>
      </c>
      <c r="D57" s="13">
        <v>54007.163</v>
      </c>
      <c r="E57" s="40">
        <f t="shared" si="1"/>
        <v>594132.14115636784</v>
      </c>
    </row>
    <row r="58" spans="1:5" x14ac:dyDescent="0.35">
      <c r="A58" s="10">
        <v>359</v>
      </c>
      <c r="B58" s="11" t="s">
        <v>55</v>
      </c>
      <c r="C58" s="12" t="s">
        <v>181</v>
      </c>
      <c r="D58" s="13">
        <v>64599.025000000001</v>
      </c>
      <c r="E58" s="40">
        <f t="shared" si="1"/>
        <v>710653.08577426546</v>
      </c>
    </row>
    <row r="59" spans="1:5" x14ac:dyDescent="0.35">
      <c r="A59" s="10">
        <v>370</v>
      </c>
      <c r="B59" s="11" t="s">
        <v>56</v>
      </c>
      <c r="C59" s="12" t="s">
        <v>182</v>
      </c>
      <c r="D59" s="13">
        <v>47999.451999999997</v>
      </c>
      <c r="E59" s="40">
        <f t="shared" si="1"/>
        <v>528041.38575270667</v>
      </c>
    </row>
    <row r="60" spans="1:5" x14ac:dyDescent="0.35">
      <c r="A60" s="10">
        <v>371</v>
      </c>
      <c r="B60" s="11" t="s">
        <v>57</v>
      </c>
      <c r="C60" s="12" t="s">
        <v>182</v>
      </c>
      <c r="D60" s="13">
        <v>62616.125</v>
      </c>
      <c r="E60" s="40">
        <f t="shared" si="1"/>
        <v>688839.22707002365</v>
      </c>
    </row>
    <row r="61" spans="1:5" x14ac:dyDescent="0.35">
      <c r="A61" s="10">
        <v>372</v>
      </c>
      <c r="B61" s="11" t="s">
        <v>58</v>
      </c>
      <c r="C61" s="12" t="s">
        <v>182</v>
      </c>
      <c r="D61" s="13">
        <v>53950.864999999998</v>
      </c>
      <c r="E61" s="40">
        <f t="shared" si="1"/>
        <v>593512.8075453277</v>
      </c>
    </row>
    <row r="62" spans="1:5" x14ac:dyDescent="0.35">
      <c r="A62" s="10">
        <v>373</v>
      </c>
      <c r="B62" s="11" t="s">
        <v>59</v>
      </c>
      <c r="C62" s="12" t="s">
        <v>182</v>
      </c>
      <c r="D62" s="13">
        <v>112378.51300000001</v>
      </c>
      <c r="E62" s="40">
        <f t="shared" si="1"/>
        <v>1236274.6502470186</v>
      </c>
    </row>
    <row r="63" spans="1:5" x14ac:dyDescent="0.35">
      <c r="A63" s="10">
        <v>380</v>
      </c>
      <c r="B63" s="11" t="s">
        <v>60</v>
      </c>
      <c r="C63" s="12" t="s">
        <v>182</v>
      </c>
      <c r="D63" s="13">
        <v>133638.103</v>
      </c>
      <c r="E63" s="40">
        <f t="shared" si="1"/>
        <v>1470151.1404230811</v>
      </c>
    </row>
    <row r="64" spans="1:5" x14ac:dyDescent="0.35">
      <c r="A64" s="10">
        <v>381</v>
      </c>
      <c r="B64" s="11" t="s">
        <v>61</v>
      </c>
      <c r="C64" s="12" t="s">
        <v>182</v>
      </c>
      <c r="D64" s="13">
        <v>43946.245000000003</v>
      </c>
      <c r="E64" s="40">
        <f t="shared" si="1"/>
        <v>483452.10500378121</v>
      </c>
    </row>
    <row r="65" spans="1:5" x14ac:dyDescent="0.35">
      <c r="A65" s="10">
        <v>382</v>
      </c>
      <c r="B65" s="11" t="s">
        <v>62</v>
      </c>
      <c r="C65" s="12" t="s">
        <v>182</v>
      </c>
      <c r="D65" s="13">
        <v>94863.203999999998</v>
      </c>
      <c r="E65" s="40">
        <f t="shared" si="1"/>
        <v>1043588.9496634607</v>
      </c>
    </row>
    <row r="66" spans="1:5" x14ac:dyDescent="0.35">
      <c r="A66" s="10">
        <v>383</v>
      </c>
      <c r="B66" s="11" t="s">
        <v>63</v>
      </c>
      <c r="C66" s="12" t="s">
        <v>182</v>
      </c>
      <c r="D66" s="13">
        <v>159929.533</v>
      </c>
      <c r="E66" s="40">
        <f t="shared" si="1"/>
        <v>1759382.8410395856</v>
      </c>
    </row>
    <row r="67" spans="1:5" x14ac:dyDescent="0.35">
      <c r="A67" s="10">
        <v>384</v>
      </c>
      <c r="B67" s="11" t="s">
        <v>64</v>
      </c>
      <c r="C67" s="12" t="s">
        <v>182</v>
      </c>
      <c r="D67" s="13">
        <v>67813.638000000006</v>
      </c>
      <c r="E67" s="40">
        <f t="shared" si="1"/>
        <v>746017.00416188932</v>
      </c>
    </row>
    <row r="68" spans="1:5" x14ac:dyDescent="0.35">
      <c r="A68" s="10">
        <v>390</v>
      </c>
      <c r="B68" s="11" t="s">
        <v>65</v>
      </c>
      <c r="C68" s="12" t="s">
        <v>183</v>
      </c>
      <c r="D68" s="13">
        <v>38180</v>
      </c>
      <c r="E68" s="40">
        <f t="shared" ref="E68:E99" si="2">D68/$D$3*125000000</f>
        <v>420017.71411970159</v>
      </c>
    </row>
    <row r="69" spans="1:5" x14ac:dyDescent="0.35">
      <c r="A69" s="10">
        <v>391</v>
      </c>
      <c r="B69" s="11" t="s">
        <v>66</v>
      </c>
      <c r="C69" s="12" t="s">
        <v>183</v>
      </c>
      <c r="D69" s="13">
        <v>55792.131000000001</v>
      </c>
      <c r="E69" s="40">
        <f t="shared" si="2"/>
        <v>613768.55234381731</v>
      </c>
    </row>
    <row r="70" spans="1:5" x14ac:dyDescent="0.35">
      <c r="A70" s="10">
        <v>392</v>
      </c>
      <c r="B70" s="11" t="s">
        <v>67</v>
      </c>
      <c r="C70" s="12" t="s">
        <v>183</v>
      </c>
      <c r="D70" s="13">
        <v>38722.125999999997</v>
      </c>
      <c r="E70" s="40">
        <f t="shared" si="2"/>
        <v>425981.63563056744</v>
      </c>
    </row>
    <row r="71" spans="1:5" x14ac:dyDescent="0.35">
      <c r="A71" s="10">
        <v>393</v>
      </c>
      <c r="B71" s="11" t="s">
        <v>68</v>
      </c>
      <c r="C71" s="12" t="s">
        <v>183</v>
      </c>
      <c r="D71" s="13">
        <v>28195.166000000001</v>
      </c>
      <c r="E71" s="40">
        <f t="shared" si="2"/>
        <v>310174.67712272215</v>
      </c>
    </row>
    <row r="72" spans="1:5" x14ac:dyDescent="0.35">
      <c r="A72" s="10">
        <v>394</v>
      </c>
      <c r="B72" s="11" t="s">
        <v>69</v>
      </c>
      <c r="C72" s="12" t="s">
        <v>183</v>
      </c>
      <c r="D72" s="13">
        <v>51655.03</v>
      </c>
      <c r="E72" s="40">
        <f t="shared" si="2"/>
        <v>568256.3547245838</v>
      </c>
    </row>
    <row r="73" spans="1:5" x14ac:dyDescent="0.35">
      <c r="A73" s="10">
        <v>420</v>
      </c>
      <c r="B73" s="11" t="s">
        <v>152</v>
      </c>
      <c r="C73" s="12" t="s">
        <v>169</v>
      </c>
      <c r="D73" s="13">
        <v>345.161</v>
      </c>
      <c r="E73" s="40">
        <f t="shared" si="2"/>
        <v>3797.1119492737121</v>
      </c>
    </row>
    <row r="74" spans="1:5" x14ac:dyDescent="0.35">
      <c r="A74" s="10">
        <v>800</v>
      </c>
      <c r="B74" s="11" t="s">
        <v>70</v>
      </c>
      <c r="C74" s="12" t="s">
        <v>169</v>
      </c>
      <c r="D74" s="13">
        <v>35014.843999999997</v>
      </c>
      <c r="E74" s="40">
        <f t="shared" si="2"/>
        <v>385197.87158559321</v>
      </c>
    </row>
    <row r="75" spans="1:5" x14ac:dyDescent="0.35">
      <c r="A75" s="10">
        <v>801</v>
      </c>
      <c r="B75" s="11" t="s">
        <v>71</v>
      </c>
      <c r="C75" s="12" t="s">
        <v>169</v>
      </c>
      <c r="D75" s="13">
        <v>89329.421000000002</v>
      </c>
      <c r="E75" s="40">
        <f t="shared" si="2"/>
        <v>982711.8704048316</v>
      </c>
    </row>
    <row r="76" spans="1:5" x14ac:dyDescent="0.35">
      <c r="A76" s="10">
        <v>802</v>
      </c>
      <c r="B76" s="11" t="s">
        <v>72</v>
      </c>
      <c r="C76" s="12" t="s">
        <v>169</v>
      </c>
      <c r="D76" s="13">
        <v>41598.9</v>
      </c>
      <c r="E76" s="40">
        <f t="shared" si="2"/>
        <v>457628.99130157294</v>
      </c>
    </row>
    <row r="77" spans="1:5" x14ac:dyDescent="0.35">
      <c r="A77" s="10">
        <v>803</v>
      </c>
      <c r="B77" s="11" t="s">
        <v>73</v>
      </c>
      <c r="C77" s="12" t="s">
        <v>169</v>
      </c>
      <c r="D77" s="13">
        <v>56052.262000000002</v>
      </c>
      <c r="E77" s="40">
        <f t="shared" si="2"/>
        <v>616630.25030064478</v>
      </c>
    </row>
    <row r="78" spans="1:5" x14ac:dyDescent="0.35">
      <c r="A78" s="10">
        <v>805</v>
      </c>
      <c r="B78" s="11" t="s">
        <v>74</v>
      </c>
      <c r="C78" s="12" t="s">
        <v>183</v>
      </c>
      <c r="D78" s="13">
        <v>18975.419000000002</v>
      </c>
      <c r="E78" s="40">
        <f t="shared" si="2"/>
        <v>208748.35287699199</v>
      </c>
    </row>
    <row r="79" spans="1:5" x14ac:dyDescent="0.35">
      <c r="A79" s="10">
        <v>806</v>
      </c>
      <c r="B79" s="11" t="s">
        <v>75</v>
      </c>
      <c r="C79" s="12" t="s">
        <v>183</v>
      </c>
      <c r="D79" s="13">
        <v>30497.796999999999</v>
      </c>
      <c r="E79" s="40">
        <f t="shared" si="2"/>
        <v>335505.89265653986</v>
      </c>
    </row>
    <row r="80" spans="1:5" x14ac:dyDescent="0.35">
      <c r="A80" s="10">
        <v>807</v>
      </c>
      <c r="B80" s="11" t="s">
        <v>76</v>
      </c>
      <c r="C80" s="12" t="s">
        <v>183</v>
      </c>
      <c r="D80" s="13">
        <v>26013.361000000001</v>
      </c>
      <c r="E80" s="40">
        <f t="shared" si="2"/>
        <v>286172.66694056039</v>
      </c>
    </row>
    <row r="81" spans="1:5" x14ac:dyDescent="0.35">
      <c r="A81" s="10">
        <v>808</v>
      </c>
      <c r="B81" s="11" t="s">
        <v>77</v>
      </c>
      <c r="C81" s="12" t="s">
        <v>183</v>
      </c>
      <c r="D81" s="13">
        <v>41223.574000000001</v>
      </c>
      <c r="E81" s="40">
        <f t="shared" si="2"/>
        <v>453500.03455537889</v>
      </c>
    </row>
    <row r="82" spans="1:5" x14ac:dyDescent="0.35">
      <c r="A82" s="10">
        <v>810</v>
      </c>
      <c r="B82" s="11" t="s">
        <v>78</v>
      </c>
      <c r="C82" s="12" t="s">
        <v>182</v>
      </c>
      <c r="D82" s="13">
        <v>53226.142</v>
      </c>
      <c r="E82" s="40">
        <f t="shared" si="2"/>
        <v>585540.13866554853</v>
      </c>
    </row>
    <row r="83" spans="1:5" x14ac:dyDescent="0.35">
      <c r="A83" s="10">
        <v>811</v>
      </c>
      <c r="B83" s="11" t="s">
        <v>79</v>
      </c>
      <c r="C83" s="12" t="s">
        <v>182</v>
      </c>
      <c r="D83" s="13">
        <v>60521.923000000003</v>
      </c>
      <c r="E83" s="40">
        <f t="shared" si="2"/>
        <v>665800.93642191181</v>
      </c>
    </row>
    <row r="84" spans="1:5" x14ac:dyDescent="0.35">
      <c r="A84" s="10">
        <v>812</v>
      </c>
      <c r="B84" s="11" t="s">
        <v>80</v>
      </c>
      <c r="C84" s="12" t="s">
        <v>182</v>
      </c>
      <c r="D84" s="13">
        <v>32454.936000000002</v>
      </c>
      <c r="E84" s="40">
        <f t="shared" si="2"/>
        <v>357036.3549141229</v>
      </c>
    </row>
    <row r="85" spans="1:5" x14ac:dyDescent="0.35">
      <c r="A85" s="10">
        <v>813</v>
      </c>
      <c r="B85" s="11" t="s">
        <v>81</v>
      </c>
      <c r="C85" s="12" t="s">
        <v>182</v>
      </c>
      <c r="D85" s="13">
        <v>33807.269</v>
      </c>
      <c r="E85" s="40">
        <f t="shared" si="2"/>
        <v>371913.35374567442</v>
      </c>
    </row>
    <row r="86" spans="1:5" x14ac:dyDescent="0.35">
      <c r="A86" s="10">
        <v>815</v>
      </c>
      <c r="B86" s="11" t="s">
        <v>82</v>
      </c>
      <c r="C86" s="12" t="s">
        <v>182</v>
      </c>
      <c r="D86" s="13">
        <v>113033.27099999999</v>
      </c>
      <c r="E86" s="40">
        <f t="shared" si="2"/>
        <v>1243477.6350155254</v>
      </c>
    </row>
    <row r="87" spans="1:5" x14ac:dyDescent="0.35">
      <c r="A87" s="10">
        <v>816</v>
      </c>
      <c r="B87" s="11" t="s">
        <v>83</v>
      </c>
      <c r="C87" s="12" t="s">
        <v>182</v>
      </c>
      <c r="D87" s="13">
        <v>35688.434999999998</v>
      </c>
      <c r="E87" s="40">
        <f t="shared" si="2"/>
        <v>392608.03795729572</v>
      </c>
    </row>
    <row r="88" spans="1:5" x14ac:dyDescent="0.35">
      <c r="A88" s="10">
        <v>821</v>
      </c>
      <c r="B88" s="11" t="s">
        <v>84</v>
      </c>
      <c r="C88" s="12" t="s">
        <v>184</v>
      </c>
      <c r="D88" s="13">
        <v>54934.474000000002</v>
      </c>
      <c r="E88" s="40">
        <f t="shared" si="2"/>
        <v>604333.47815212631</v>
      </c>
    </row>
    <row r="89" spans="1:5" x14ac:dyDescent="0.35">
      <c r="A89" s="10">
        <v>822</v>
      </c>
      <c r="B89" s="11" t="s">
        <v>85</v>
      </c>
      <c r="C89" s="12" t="s">
        <v>184</v>
      </c>
      <c r="D89" s="13">
        <v>38131.828000000001</v>
      </c>
      <c r="E89" s="40">
        <f t="shared" si="2"/>
        <v>419487.77453550638</v>
      </c>
    </row>
    <row r="90" spans="1:5" x14ac:dyDescent="0.35">
      <c r="A90" s="10">
        <v>823</v>
      </c>
      <c r="B90" s="11" t="s">
        <v>86</v>
      </c>
      <c r="C90" s="12" t="s">
        <v>184</v>
      </c>
      <c r="D90" s="13">
        <v>59826.716</v>
      </c>
      <c r="E90" s="40">
        <f t="shared" si="2"/>
        <v>658152.9726979722</v>
      </c>
    </row>
    <row r="91" spans="1:5" x14ac:dyDescent="0.35">
      <c r="A91" s="10">
        <v>825</v>
      </c>
      <c r="B91" s="11" t="s">
        <v>87</v>
      </c>
      <c r="C91" s="12" t="s">
        <v>185</v>
      </c>
      <c r="D91" s="13">
        <v>120153.878</v>
      </c>
      <c r="E91" s="40">
        <f t="shared" si="2"/>
        <v>1321811.3457353981</v>
      </c>
    </row>
    <row r="92" spans="1:5" x14ac:dyDescent="0.35">
      <c r="A92" s="10">
        <v>826</v>
      </c>
      <c r="B92" s="11" t="s">
        <v>88</v>
      </c>
      <c r="C92" s="12" t="s">
        <v>185</v>
      </c>
      <c r="D92" s="13">
        <v>65495.220999999998</v>
      </c>
      <c r="E92" s="40">
        <f t="shared" si="2"/>
        <v>720512.12703469559</v>
      </c>
    </row>
    <row r="93" spans="1:5" x14ac:dyDescent="0.35">
      <c r="A93" s="10">
        <v>830</v>
      </c>
      <c r="B93" s="11" t="s">
        <v>89</v>
      </c>
      <c r="C93" s="12" t="s">
        <v>186</v>
      </c>
      <c r="D93" s="13">
        <v>145415.28700000001</v>
      </c>
      <c r="E93" s="40">
        <f t="shared" si="2"/>
        <v>1599711.7978994334</v>
      </c>
    </row>
    <row r="94" spans="1:5" x14ac:dyDescent="0.35">
      <c r="A94" s="10">
        <v>831</v>
      </c>
      <c r="B94" s="11" t="s">
        <v>90</v>
      </c>
      <c r="C94" s="12" t="s">
        <v>186</v>
      </c>
      <c r="D94" s="13">
        <v>56837.425999999999</v>
      </c>
      <c r="E94" s="40">
        <f t="shared" si="2"/>
        <v>625267.82988391025</v>
      </c>
    </row>
    <row r="95" spans="1:5" x14ac:dyDescent="0.35">
      <c r="A95" s="10">
        <v>835</v>
      </c>
      <c r="B95" s="11" t="s">
        <v>153</v>
      </c>
      <c r="C95" s="12" t="s">
        <v>169</v>
      </c>
      <c r="D95" s="13">
        <v>75003.244999999995</v>
      </c>
      <c r="E95" s="40">
        <f t="shared" si="2"/>
        <v>825109.78303980967</v>
      </c>
    </row>
    <row r="96" spans="1:5" x14ac:dyDescent="0.35">
      <c r="A96" s="10">
        <v>836</v>
      </c>
      <c r="B96" s="11" t="s">
        <v>154</v>
      </c>
      <c r="C96" s="12" t="s">
        <v>169</v>
      </c>
      <c r="D96" s="13">
        <v>29150.495999999999</v>
      </c>
      <c r="E96" s="40">
        <f t="shared" si="2"/>
        <v>320684.25079558685</v>
      </c>
    </row>
    <row r="97" spans="1:5" x14ac:dyDescent="0.35">
      <c r="A97" s="10">
        <v>837</v>
      </c>
      <c r="B97" s="11" t="s">
        <v>155</v>
      </c>
      <c r="C97" s="12" t="s">
        <v>169</v>
      </c>
      <c r="D97" s="13">
        <v>34613.144999999997</v>
      </c>
      <c r="E97" s="40">
        <f t="shared" si="2"/>
        <v>380778.7857882079</v>
      </c>
    </row>
    <row r="98" spans="1:5" x14ac:dyDescent="0.35">
      <c r="A98" s="10">
        <v>840</v>
      </c>
      <c r="B98" s="11" t="s">
        <v>93</v>
      </c>
      <c r="C98" s="12" t="s">
        <v>183</v>
      </c>
      <c r="D98" s="13">
        <v>96074.404999999999</v>
      </c>
      <c r="E98" s="40">
        <f t="shared" si="2"/>
        <v>1056913.3570851344</v>
      </c>
    </row>
    <row r="99" spans="1:5" x14ac:dyDescent="0.35">
      <c r="A99" s="10">
        <v>841</v>
      </c>
      <c r="B99" s="11" t="s">
        <v>94</v>
      </c>
      <c r="C99" s="12" t="s">
        <v>183</v>
      </c>
      <c r="D99" s="13">
        <v>21256.174999999999</v>
      </c>
      <c r="E99" s="40">
        <f t="shared" si="2"/>
        <v>233838.92180273306</v>
      </c>
    </row>
    <row r="100" spans="1:5" x14ac:dyDescent="0.35">
      <c r="A100" s="10">
        <v>845</v>
      </c>
      <c r="B100" s="11" t="s">
        <v>95</v>
      </c>
      <c r="C100" s="12" t="s">
        <v>185</v>
      </c>
      <c r="D100" s="13">
        <v>103456.76300000001</v>
      </c>
      <c r="E100" s="40">
        <f t="shared" ref="E100:E131" si="3">D100/$D$3*125000000</f>
        <v>1138126.5873620671</v>
      </c>
    </row>
    <row r="101" spans="1:5" x14ac:dyDescent="0.35">
      <c r="A101" s="10">
        <v>846</v>
      </c>
      <c r="B101" s="11" t="s">
        <v>96</v>
      </c>
      <c r="C101" s="12" t="s">
        <v>185</v>
      </c>
      <c r="D101" s="13">
        <v>49060.499000000003</v>
      </c>
      <c r="E101" s="40">
        <f t="shared" si="3"/>
        <v>539713.95085259061</v>
      </c>
    </row>
    <row r="102" spans="1:5" x14ac:dyDescent="0.35">
      <c r="A102" s="10">
        <v>850</v>
      </c>
      <c r="B102" s="11" t="s">
        <v>97</v>
      </c>
      <c r="C102" s="12" t="s">
        <v>185</v>
      </c>
      <c r="D102" s="13">
        <v>272022.43400000001</v>
      </c>
      <c r="E102" s="40">
        <f t="shared" si="3"/>
        <v>2992515.4771597013</v>
      </c>
    </row>
    <row r="103" spans="1:5" x14ac:dyDescent="0.35">
      <c r="A103" s="10">
        <v>851</v>
      </c>
      <c r="B103" s="11" t="s">
        <v>98</v>
      </c>
      <c r="C103" s="12" t="s">
        <v>185</v>
      </c>
      <c r="D103" s="13">
        <v>42238.716999999997</v>
      </c>
      <c r="E103" s="40">
        <f t="shared" si="3"/>
        <v>464667.61031139281</v>
      </c>
    </row>
    <row r="104" spans="1:5" x14ac:dyDescent="0.35">
      <c r="A104" s="10">
        <v>852</v>
      </c>
      <c r="B104" s="11" t="s">
        <v>99</v>
      </c>
      <c r="C104" s="12" t="s">
        <v>185</v>
      </c>
      <c r="D104" s="13">
        <v>48209.807000000001</v>
      </c>
      <c r="E104" s="40">
        <f t="shared" si="3"/>
        <v>530355.49854091113</v>
      </c>
    </row>
    <row r="105" spans="1:5" x14ac:dyDescent="0.35">
      <c r="A105" s="10">
        <v>855</v>
      </c>
      <c r="B105" s="11" t="s">
        <v>100</v>
      </c>
      <c r="C105" s="12" t="s">
        <v>186</v>
      </c>
      <c r="D105" s="13">
        <v>133515.587</v>
      </c>
      <c r="E105" s="40">
        <f t="shared" si="3"/>
        <v>1468803.3434020469</v>
      </c>
    </row>
    <row r="106" spans="1:5" x14ac:dyDescent="0.35">
      <c r="A106" s="10">
        <v>856</v>
      </c>
      <c r="B106" s="11" t="s">
        <v>101</v>
      </c>
      <c r="C106" s="12" t="s">
        <v>186</v>
      </c>
      <c r="D106" s="13">
        <v>80578.793999999994</v>
      </c>
      <c r="E106" s="40">
        <f t="shared" si="3"/>
        <v>886446.32955480157</v>
      </c>
    </row>
    <row r="107" spans="1:5" x14ac:dyDescent="0.35">
      <c r="A107" s="10">
        <v>857</v>
      </c>
      <c r="B107" s="11" t="s">
        <v>102</v>
      </c>
      <c r="C107" s="12" t="s">
        <v>186</v>
      </c>
      <c r="D107" s="13">
        <v>7626.5959999999995</v>
      </c>
      <c r="E107" s="40">
        <f t="shared" si="3"/>
        <v>83900.089534689876</v>
      </c>
    </row>
    <row r="108" spans="1:5" x14ac:dyDescent="0.35">
      <c r="A108" s="10">
        <v>860</v>
      </c>
      <c r="B108" s="11" t="s">
        <v>103</v>
      </c>
      <c r="C108" s="12" t="s">
        <v>180</v>
      </c>
      <c r="D108" s="13">
        <v>161215.78</v>
      </c>
      <c r="E108" s="40">
        <f t="shared" si="3"/>
        <v>1773532.8285915323</v>
      </c>
    </row>
    <row r="109" spans="1:5" x14ac:dyDescent="0.35">
      <c r="A109" s="10">
        <v>861</v>
      </c>
      <c r="B109" s="11" t="s">
        <v>104</v>
      </c>
      <c r="C109" s="12" t="s">
        <v>180</v>
      </c>
      <c r="D109" s="13">
        <v>53853.129000000001</v>
      </c>
      <c r="E109" s="40">
        <f t="shared" si="3"/>
        <v>592437.61500192282</v>
      </c>
    </row>
    <row r="110" spans="1:5" x14ac:dyDescent="0.35">
      <c r="A110" s="10">
        <v>865</v>
      </c>
      <c r="B110" s="11" t="s">
        <v>105</v>
      </c>
      <c r="C110" s="12" t="s">
        <v>169</v>
      </c>
      <c r="D110" s="13">
        <v>102559.03</v>
      </c>
      <c r="E110" s="40">
        <f t="shared" si="3"/>
        <v>1128250.6375833917</v>
      </c>
    </row>
    <row r="111" spans="1:5" x14ac:dyDescent="0.35">
      <c r="A111" s="10">
        <v>866</v>
      </c>
      <c r="B111" s="11" t="s">
        <v>106</v>
      </c>
      <c r="C111" s="12" t="s">
        <v>169</v>
      </c>
      <c r="D111" s="13">
        <v>47653.686000000002</v>
      </c>
      <c r="E111" s="40">
        <f t="shared" si="3"/>
        <v>524237.61820581532</v>
      </c>
    </row>
    <row r="112" spans="1:5" x14ac:dyDescent="0.35">
      <c r="A112" s="10">
        <v>867</v>
      </c>
      <c r="B112" s="11" t="s">
        <v>107</v>
      </c>
      <c r="C112" s="12" t="s">
        <v>185</v>
      </c>
      <c r="D112" s="13">
        <v>27437.102999999999</v>
      </c>
      <c r="E112" s="40">
        <f t="shared" si="3"/>
        <v>301835.23530976451</v>
      </c>
    </row>
    <row r="113" spans="1:5" x14ac:dyDescent="0.35">
      <c r="A113" s="10">
        <v>868</v>
      </c>
      <c r="B113" s="11" t="s">
        <v>108</v>
      </c>
      <c r="C113" s="12" t="s">
        <v>185</v>
      </c>
      <c r="D113" s="13">
        <v>33446.936000000002</v>
      </c>
      <c r="E113" s="40">
        <f t="shared" si="3"/>
        <v>367949.33480953262</v>
      </c>
    </row>
    <row r="114" spans="1:5" x14ac:dyDescent="0.35">
      <c r="A114" s="10">
        <v>869</v>
      </c>
      <c r="B114" s="11" t="s">
        <v>109</v>
      </c>
      <c r="C114" s="12" t="s">
        <v>185</v>
      </c>
      <c r="D114" s="13">
        <v>34611.262999999999</v>
      </c>
      <c r="E114" s="40">
        <f t="shared" si="3"/>
        <v>380758.08192917245</v>
      </c>
    </row>
    <row r="115" spans="1:5" x14ac:dyDescent="0.35">
      <c r="A115" s="10">
        <v>870</v>
      </c>
      <c r="B115" s="11" t="s">
        <v>110</v>
      </c>
      <c r="C115" s="12" t="s">
        <v>185</v>
      </c>
      <c r="D115" s="13">
        <v>34901.053</v>
      </c>
      <c r="E115" s="40">
        <f t="shared" si="3"/>
        <v>383946.05818309466</v>
      </c>
    </row>
    <row r="116" spans="1:5" x14ac:dyDescent="0.35">
      <c r="A116" s="10">
        <v>871</v>
      </c>
      <c r="B116" s="11" t="s">
        <v>111</v>
      </c>
      <c r="C116" s="12" t="s">
        <v>185</v>
      </c>
      <c r="D116" s="13">
        <v>39976.904000000002</v>
      </c>
      <c r="E116" s="40">
        <f t="shared" si="3"/>
        <v>439785.43309750542</v>
      </c>
    </row>
    <row r="117" spans="1:5" x14ac:dyDescent="0.35">
      <c r="A117" s="10">
        <v>872</v>
      </c>
      <c r="B117" s="11" t="s">
        <v>112</v>
      </c>
      <c r="C117" s="12" t="s">
        <v>185</v>
      </c>
      <c r="D117" s="13">
        <v>37764.550000000003</v>
      </c>
      <c r="E117" s="40">
        <f t="shared" si="3"/>
        <v>415447.35373910889</v>
      </c>
    </row>
    <row r="118" spans="1:5" x14ac:dyDescent="0.35">
      <c r="A118" s="10">
        <v>873</v>
      </c>
      <c r="B118" s="11" t="s">
        <v>113</v>
      </c>
      <c r="C118" s="12" t="s">
        <v>184</v>
      </c>
      <c r="D118" s="13">
        <v>129943.504</v>
      </c>
      <c r="E118" s="40">
        <f t="shared" si="3"/>
        <v>1429506.9019063464</v>
      </c>
    </row>
    <row r="119" spans="1:5" x14ac:dyDescent="0.35">
      <c r="A119" s="10">
        <v>874</v>
      </c>
      <c r="B119" s="11" t="s">
        <v>114</v>
      </c>
      <c r="C119" s="12" t="s">
        <v>184</v>
      </c>
      <c r="D119" s="13">
        <v>47405.159</v>
      </c>
      <c r="E119" s="40">
        <f t="shared" si="3"/>
        <v>521503.57571139338</v>
      </c>
    </row>
    <row r="120" spans="1:5" x14ac:dyDescent="0.35">
      <c r="A120" s="10">
        <v>876</v>
      </c>
      <c r="B120" s="11" t="s">
        <v>115</v>
      </c>
      <c r="C120" s="12" t="s">
        <v>181</v>
      </c>
      <c r="D120" s="13">
        <v>26942.081999999999</v>
      </c>
      <c r="E120" s="40">
        <f t="shared" si="3"/>
        <v>296389.51532911364</v>
      </c>
    </row>
    <row r="121" spans="1:5" x14ac:dyDescent="0.35">
      <c r="A121" s="10">
        <v>877</v>
      </c>
      <c r="B121" s="11" t="s">
        <v>116</v>
      </c>
      <c r="C121" s="12" t="s">
        <v>181</v>
      </c>
      <c r="D121" s="13">
        <v>42663.843000000001</v>
      </c>
      <c r="E121" s="40">
        <f t="shared" si="3"/>
        <v>469344.41624991701</v>
      </c>
    </row>
    <row r="122" spans="1:5" x14ac:dyDescent="0.35">
      <c r="A122" s="10">
        <v>878</v>
      </c>
      <c r="B122" s="11" t="s">
        <v>117</v>
      </c>
      <c r="C122" s="12" t="s">
        <v>169</v>
      </c>
      <c r="D122" s="13">
        <v>140250.14300000001</v>
      </c>
      <c r="E122" s="40">
        <f t="shared" si="3"/>
        <v>1542890.1117815946</v>
      </c>
    </row>
    <row r="123" spans="1:5" x14ac:dyDescent="0.35">
      <c r="A123" s="10">
        <v>879</v>
      </c>
      <c r="B123" s="11" t="s">
        <v>118</v>
      </c>
      <c r="C123" s="12" t="s">
        <v>169</v>
      </c>
      <c r="D123" s="13">
        <v>49985.502999999997</v>
      </c>
      <c r="E123" s="40">
        <f t="shared" si="3"/>
        <v>549889.90856949938</v>
      </c>
    </row>
    <row r="124" spans="1:5" x14ac:dyDescent="0.35">
      <c r="A124" s="10">
        <v>880</v>
      </c>
      <c r="B124" s="11" t="s">
        <v>119</v>
      </c>
      <c r="C124" s="12" t="s">
        <v>169</v>
      </c>
      <c r="D124" s="13">
        <v>24381.571</v>
      </c>
      <c r="E124" s="40">
        <f t="shared" si="3"/>
        <v>268221.36506200128</v>
      </c>
    </row>
    <row r="125" spans="1:5" x14ac:dyDescent="0.35">
      <c r="A125" s="10">
        <v>881</v>
      </c>
      <c r="B125" s="11" t="s">
        <v>120</v>
      </c>
      <c r="C125" s="12" t="s">
        <v>184</v>
      </c>
      <c r="D125" s="13">
        <v>297024.228</v>
      </c>
      <c r="E125" s="40">
        <f t="shared" si="3"/>
        <v>3267559.9078766126</v>
      </c>
    </row>
    <row r="126" spans="1:5" x14ac:dyDescent="0.35">
      <c r="A126" s="10">
        <v>882</v>
      </c>
      <c r="B126" s="11" t="s">
        <v>121</v>
      </c>
      <c r="C126" s="12" t="s">
        <v>184</v>
      </c>
      <c r="D126" s="13">
        <v>37235.362000000001</v>
      </c>
      <c r="E126" s="40">
        <f t="shared" si="3"/>
        <v>409625.76300837088</v>
      </c>
    </row>
    <row r="127" spans="1:5" x14ac:dyDescent="0.35">
      <c r="A127" s="10">
        <v>883</v>
      </c>
      <c r="B127" s="11" t="s">
        <v>122</v>
      </c>
      <c r="C127" s="12" t="s">
        <v>184</v>
      </c>
      <c r="D127" s="13">
        <v>41100.052000000003</v>
      </c>
      <c r="E127" s="40">
        <f t="shared" si="3"/>
        <v>452141.17054061999</v>
      </c>
    </row>
    <row r="128" spans="1:5" x14ac:dyDescent="0.35">
      <c r="A128" s="10">
        <v>884</v>
      </c>
      <c r="B128" s="11" t="s">
        <v>123</v>
      </c>
      <c r="C128" s="12" t="s">
        <v>180</v>
      </c>
      <c r="D128" s="13">
        <v>34571.25</v>
      </c>
      <c r="E128" s="40">
        <f t="shared" si="3"/>
        <v>380317.89940441947</v>
      </c>
    </row>
    <row r="129" spans="1:5" x14ac:dyDescent="0.35">
      <c r="A129" s="10">
        <v>885</v>
      </c>
      <c r="B129" s="11" t="s">
        <v>124</v>
      </c>
      <c r="C129" s="12" t="s">
        <v>180</v>
      </c>
      <c r="D129" s="13">
        <v>111985.621</v>
      </c>
      <c r="E129" s="40">
        <f t="shared" si="3"/>
        <v>1231952.4501491685</v>
      </c>
    </row>
    <row r="130" spans="1:5" x14ac:dyDescent="0.35">
      <c r="A130" s="10">
        <v>886</v>
      </c>
      <c r="B130" s="11" t="s">
        <v>125</v>
      </c>
      <c r="C130" s="12" t="s">
        <v>185</v>
      </c>
      <c r="D130" s="13">
        <v>324065.07299999997</v>
      </c>
      <c r="E130" s="40">
        <f t="shared" si="3"/>
        <v>3565035.9137635995</v>
      </c>
    </row>
    <row r="131" spans="1:5" x14ac:dyDescent="0.35">
      <c r="A131" s="10">
        <v>887</v>
      </c>
      <c r="B131" s="11" t="s">
        <v>126</v>
      </c>
      <c r="C131" s="12" t="s">
        <v>185</v>
      </c>
      <c r="D131" s="13">
        <v>61557.987000000001</v>
      </c>
      <c r="E131" s="40">
        <f t="shared" si="3"/>
        <v>677198.6638436435</v>
      </c>
    </row>
    <row r="132" spans="1:5" x14ac:dyDescent="0.35">
      <c r="A132" s="10">
        <v>888</v>
      </c>
      <c r="B132" s="11" t="s">
        <v>127</v>
      </c>
      <c r="C132" s="12" t="s">
        <v>181</v>
      </c>
      <c r="D132" s="13">
        <v>237063.71799999999</v>
      </c>
      <c r="E132" s="40">
        <f t="shared" ref="E132:E155" si="4">D132/$D$3*125000000</f>
        <v>2607935.0690172226</v>
      </c>
    </row>
    <row r="133" spans="1:5" x14ac:dyDescent="0.35">
      <c r="A133" s="10">
        <v>889</v>
      </c>
      <c r="B133" s="11" t="s">
        <v>128</v>
      </c>
      <c r="C133" s="12" t="s">
        <v>181</v>
      </c>
      <c r="D133" s="13">
        <v>36156.826999999997</v>
      </c>
      <c r="E133" s="40">
        <f t="shared" si="4"/>
        <v>397760.81263387919</v>
      </c>
    </row>
    <row r="134" spans="1:5" x14ac:dyDescent="0.35">
      <c r="A134" s="10">
        <v>890</v>
      </c>
      <c r="B134" s="11" t="s">
        <v>129</v>
      </c>
      <c r="C134" s="12" t="s">
        <v>181</v>
      </c>
      <c r="D134" s="13">
        <v>26921.246999999999</v>
      </c>
      <c r="E134" s="40">
        <f t="shared" si="4"/>
        <v>296160.30974834663</v>
      </c>
    </row>
    <row r="135" spans="1:5" x14ac:dyDescent="0.35">
      <c r="A135" s="10">
        <v>891</v>
      </c>
      <c r="B135" s="11" t="s">
        <v>130</v>
      </c>
      <c r="C135" s="12" t="s">
        <v>186</v>
      </c>
      <c r="D135" s="13">
        <v>157856.25700000001</v>
      </c>
      <c r="E135" s="40">
        <f t="shared" si="4"/>
        <v>1736574.7570621306</v>
      </c>
    </row>
    <row r="136" spans="1:5" x14ac:dyDescent="0.35">
      <c r="A136" s="10">
        <v>892</v>
      </c>
      <c r="B136" s="11" t="s">
        <v>131</v>
      </c>
      <c r="C136" s="12" t="s">
        <v>186</v>
      </c>
      <c r="D136" s="13">
        <v>65639.426999999996</v>
      </c>
      <c r="E136" s="40">
        <f t="shared" si="4"/>
        <v>722098.53548106388</v>
      </c>
    </row>
    <row r="137" spans="1:5" x14ac:dyDescent="0.35">
      <c r="A137" s="10">
        <v>893</v>
      </c>
      <c r="B137" s="11" t="s">
        <v>132</v>
      </c>
      <c r="C137" s="12" t="s">
        <v>180</v>
      </c>
      <c r="D137" s="13">
        <v>56999.860999999997</v>
      </c>
      <c r="E137" s="40">
        <f t="shared" si="4"/>
        <v>627054.77533684461</v>
      </c>
    </row>
    <row r="138" spans="1:5" x14ac:dyDescent="0.35">
      <c r="A138" s="10">
        <v>894</v>
      </c>
      <c r="B138" s="11" t="s">
        <v>133</v>
      </c>
      <c r="C138" s="12" t="s">
        <v>180</v>
      </c>
      <c r="D138" s="13">
        <v>38012.052000000003</v>
      </c>
      <c r="E138" s="40">
        <f t="shared" si="4"/>
        <v>418170.12022103806</v>
      </c>
    </row>
    <row r="139" spans="1:5" x14ac:dyDescent="0.35">
      <c r="A139" s="10">
        <v>895</v>
      </c>
      <c r="B139" s="11" t="s">
        <v>134</v>
      </c>
      <c r="C139" s="12" t="s">
        <v>181</v>
      </c>
      <c r="D139" s="13">
        <v>72474.653999999995</v>
      </c>
      <c r="E139" s="40">
        <f t="shared" si="4"/>
        <v>797292.78430320288</v>
      </c>
    </row>
    <row r="140" spans="1:5" x14ac:dyDescent="0.35">
      <c r="A140" s="10">
        <v>896</v>
      </c>
      <c r="B140" s="11" t="s">
        <v>135</v>
      </c>
      <c r="C140" s="12" t="s">
        <v>181</v>
      </c>
      <c r="D140" s="13">
        <v>63932.317999999999</v>
      </c>
      <c r="E140" s="40">
        <f t="shared" si="4"/>
        <v>703318.65020256303</v>
      </c>
    </row>
    <row r="141" spans="1:5" x14ac:dyDescent="0.35">
      <c r="A141" s="10">
        <v>908</v>
      </c>
      <c r="B141" s="11" t="s">
        <v>136</v>
      </c>
      <c r="C141" s="12" t="s">
        <v>169</v>
      </c>
      <c r="D141" s="13">
        <v>103610.671</v>
      </c>
      <c r="E141" s="40">
        <f t="shared" si="4"/>
        <v>1139819.7273920497</v>
      </c>
    </row>
    <row r="142" spans="1:5" x14ac:dyDescent="0.35">
      <c r="A142" s="10">
        <v>909</v>
      </c>
      <c r="B142" s="11" t="s">
        <v>137</v>
      </c>
      <c r="C142" s="12" t="s">
        <v>181</v>
      </c>
      <c r="D142" s="13">
        <v>88065.876999999993</v>
      </c>
      <c r="E142" s="40">
        <f t="shared" si="4"/>
        <v>968811.63827885815</v>
      </c>
    </row>
    <row r="143" spans="1:5" x14ac:dyDescent="0.35">
      <c r="A143" s="10">
        <v>916</v>
      </c>
      <c r="B143" s="11" t="s">
        <v>138</v>
      </c>
      <c r="C143" s="12" t="s">
        <v>169</v>
      </c>
      <c r="D143" s="13">
        <v>122743.049</v>
      </c>
      <c r="E143" s="40">
        <f t="shared" si="4"/>
        <v>1350294.7843127954</v>
      </c>
    </row>
    <row r="144" spans="1:5" x14ac:dyDescent="0.35">
      <c r="A144" s="10">
        <v>919</v>
      </c>
      <c r="B144" s="11" t="s">
        <v>139</v>
      </c>
      <c r="C144" s="12" t="s">
        <v>184</v>
      </c>
      <c r="D144" s="13">
        <v>260151.57500000001</v>
      </c>
      <c r="E144" s="40">
        <f t="shared" si="4"/>
        <v>2861924.3021513913</v>
      </c>
    </row>
    <row r="145" spans="1:5" x14ac:dyDescent="0.35">
      <c r="A145" s="10">
        <v>921</v>
      </c>
      <c r="B145" s="11" t="s">
        <v>140</v>
      </c>
      <c r="C145" s="12" t="s">
        <v>185</v>
      </c>
      <c r="D145" s="13">
        <v>23989.955000000002</v>
      </c>
      <c r="E145" s="40">
        <f t="shared" si="4"/>
        <v>263913.20222458109</v>
      </c>
    </row>
    <row r="146" spans="1:5" x14ac:dyDescent="0.35">
      <c r="A146" s="10">
        <v>925</v>
      </c>
      <c r="B146" s="11" t="s">
        <v>141</v>
      </c>
      <c r="C146" s="12" t="s">
        <v>186</v>
      </c>
      <c r="D146" s="13">
        <v>139338.49799999999</v>
      </c>
      <c r="E146" s="40">
        <f t="shared" si="4"/>
        <v>1532861.1162606759</v>
      </c>
    </row>
    <row r="147" spans="1:5" x14ac:dyDescent="0.35">
      <c r="A147" s="10">
        <v>926</v>
      </c>
      <c r="B147" s="11" t="s">
        <v>142</v>
      </c>
      <c r="C147" s="12" t="s">
        <v>184</v>
      </c>
      <c r="D147" s="13">
        <v>163856.948</v>
      </c>
      <c r="E147" s="40">
        <f t="shared" si="4"/>
        <v>1802588.2855314515</v>
      </c>
    </row>
    <row r="148" spans="1:5" x14ac:dyDescent="0.35">
      <c r="A148" s="10">
        <v>928</v>
      </c>
      <c r="B148" s="11" t="s">
        <v>143</v>
      </c>
      <c r="C148" s="12" t="s">
        <v>186</v>
      </c>
      <c r="D148" s="13">
        <v>160821.02600000001</v>
      </c>
      <c r="E148" s="40">
        <f t="shared" si="4"/>
        <v>1769190.144654403</v>
      </c>
    </row>
    <row r="149" spans="1:5" x14ac:dyDescent="0.35">
      <c r="A149" s="10">
        <v>929</v>
      </c>
      <c r="B149" s="11" t="s">
        <v>144</v>
      </c>
      <c r="C149" s="12" t="s">
        <v>183</v>
      </c>
      <c r="D149" s="13">
        <v>55743.451000000001</v>
      </c>
      <c r="E149" s="40">
        <f t="shared" si="4"/>
        <v>613233.02425782068</v>
      </c>
    </row>
    <row r="150" spans="1:5" x14ac:dyDescent="0.35">
      <c r="A150" s="10">
        <v>931</v>
      </c>
      <c r="B150" s="11" t="s">
        <v>145</v>
      </c>
      <c r="C150" s="12" t="s">
        <v>185</v>
      </c>
      <c r="D150" s="13">
        <v>137438.799</v>
      </c>
      <c r="E150" s="40">
        <f t="shared" si="4"/>
        <v>1511962.5507421982</v>
      </c>
    </row>
    <row r="151" spans="1:5" x14ac:dyDescent="0.35">
      <c r="A151" s="10">
        <v>933</v>
      </c>
      <c r="B151" s="11" t="s">
        <v>146</v>
      </c>
      <c r="C151" s="12" t="s">
        <v>169</v>
      </c>
      <c r="D151" s="13">
        <v>106468.395</v>
      </c>
      <c r="E151" s="40">
        <f t="shared" si="4"/>
        <v>1171257.5142455073</v>
      </c>
    </row>
    <row r="152" spans="1:5" x14ac:dyDescent="0.35">
      <c r="A152" s="10">
        <v>935</v>
      </c>
      <c r="B152" s="11" t="s">
        <v>147</v>
      </c>
      <c r="C152" s="12" t="s">
        <v>184</v>
      </c>
      <c r="D152" s="13">
        <v>145356.17199999999</v>
      </c>
      <c r="E152" s="40">
        <f t="shared" si="4"/>
        <v>1599061.4745057665</v>
      </c>
    </row>
    <row r="153" spans="1:5" x14ac:dyDescent="0.35">
      <c r="A153" s="10">
        <v>936</v>
      </c>
      <c r="B153" s="11" t="s">
        <v>148</v>
      </c>
      <c r="C153" s="12" t="s">
        <v>185</v>
      </c>
      <c r="D153" s="13">
        <v>251796.86499999999</v>
      </c>
      <c r="E153" s="40">
        <f t="shared" si="4"/>
        <v>2770014.2393872994</v>
      </c>
    </row>
    <row r="154" spans="1:5" x14ac:dyDescent="0.35">
      <c r="A154" s="10">
        <v>937</v>
      </c>
      <c r="B154" s="11" t="s">
        <v>149</v>
      </c>
      <c r="C154" s="12" t="s">
        <v>180</v>
      </c>
      <c r="D154" s="13">
        <v>108805.32399999999</v>
      </c>
      <c r="E154" s="40">
        <f t="shared" si="4"/>
        <v>1196966.0416588136</v>
      </c>
    </row>
    <row r="155" spans="1:5" x14ac:dyDescent="0.35">
      <c r="A155" s="14">
        <v>938</v>
      </c>
      <c r="B155" s="15" t="s">
        <v>150</v>
      </c>
      <c r="C155" s="16" t="s">
        <v>185</v>
      </c>
      <c r="D155" s="17">
        <v>167680.61300000001</v>
      </c>
      <c r="E155" s="41">
        <f t="shared" si="4"/>
        <v>1844652.3775392962</v>
      </c>
    </row>
  </sheetData>
  <sortState ref="A4:E155">
    <sortCondition ref="A4:A155"/>
  </sortState>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showGridLines="0" topLeftCell="A2" workbookViewId="0">
      <selection activeCell="C17" sqref="C17"/>
    </sheetView>
  </sheetViews>
  <sheetFormatPr defaultColWidth="9.1328125" defaultRowHeight="12.75" x14ac:dyDescent="0.35"/>
  <cols>
    <col min="1" max="1" width="9.1328125" style="1"/>
    <col min="2" max="2" width="33.3984375" style="1" bestFit="1" customWidth="1"/>
    <col min="3" max="3" width="7.86328125" style="1" customWidth="1"/>
    <col min="4" max="4" width="17.86328125" style="1" customWidth="1"/>
    <col min="5" max="5" width="22.1328125" style="1" customWidth="1"/>
    <col min="6" max="6" width="2.73046875" style="1" customWidth="1"/>
    <col min="7" max="7" width="23" style="1" bestFit="1" customWidth="1"/>
    <col min="8" max="8" width="14.59765625" style="1" customWidth="1"/>
    <col min="9" max="9" width="13.73046875" style="1" customWidth="1"/>
    <col min="10" max="16384" width="9.1328125" style="1"/>
  </cols>
  <sheetData>
    <row r="1" spans="1:9" x14ac:dyDescent="0.35">
      <c r="A1" s="24"/>
      <c r="B1" s="24"/>
      <c r="C1" s="2"/>
      <c r="D1" s="2"/>
      <c r="E1" s="2"/>
      <c r="F1" s="24"/>
      <c r="G1" s="24"/>
      <c r="H1" s="24"/>
      <c r="I1" s="24"/>
    </row>
    <row r="2" spans="1:9" ht="25.5" x14ac:dyDescent="0.35">
      <c r="A2" s="25" t="s">
        <v>0</v>
      </c>
      <c r="B2" s="25" t="s">
        <v>1</v>
      </c>
      <c r="C2" s="25" t="s">
        <v>157</v>
      </c>
      <c r="D2" s="25" t="s">
        <v>158</v>
      </c>
      <c r="E2" s="25" t="s">
        <v>159</v>
      </c>
      <c r="G2" s="25" t="s">
        <v>156</v>
      </c>
      <c r="H2" s="25" t="s">
        <v>158</v>
      </c>
      <c r="I2" s="25" t="s">
        <v>159</v>
      </c>
    </row>
    <row r="3" spans="1:9" ht="13.15" x14ac:dyDescent="0.4">
      <c r="A3" s="18" t="s">
        <v>170</v>
      </c>
      <c r="B3" s="3"/>
      <c r="C3" s="4"/>
      <c r="D3" s="5">
        <f>SUM(D4:D154)</f>
        <v>11362616.002999999</v>
      </c>
      <c r="E3" s="45">
        <f>SUM(E4:E154)</f>
        <v>124999999.99999996</v>
      </c>
      <c r="G3" s="18" t="s">
        <v>170</v>
      </c>
      <c r="H3" s="23">
        <f>SUM(H4:H12)</f>
        <v>11362616.003</v>
      </c>
      <c r="I3" s="44">
        <f>SUM(I4:I12)</f>
        <v>125000000.00000001</v>
      </c>
    </row>
    <row r="4" spans="1:9" x14ac:dyDescent="0.35">
      <c r="A4" s="6">
        <v>201</v>
      </c>
      <c r="B4" s="7" t="s">
        <v>151</v>
      </c>
      <c r="C4" s="8" t="s">
        <v>179</v>
      </c>
      <c r="D4" s="9">
        <v>1148.1859999999999</v>
      </c>
      <c r="E4" s="39">
        <f t="shared" ref="E4:E35" si="0">D4/$D$3*125000000</f>
        <v>12631.180175595695</v>
      </c>
      <c r="G4" s="19" t="s">
        <v>160</v>
      </c>
      <c r="H4" s="21">
        <f>SUMIF($C$4:$C$154,"NE",$D$4:$D$154)</f>
        <v>502328.63499999995</v>
      </c>
      <c r="I4" s="42">
        <f>SUMIF($C$4:$C$154,"NE",$E$4:$E$154)</f>
        <v>5526111.1841165526</v>
      </c>
    </row>
    <row r="5" spans="1:9" x14ac:dyDescent="0.35">
      <c r="A5" s="10">
        <v>202</v>
      </c>
      <c r="B5" s="11" t="s">
        <v>2</v>
      </c>
      <c r="C5" s="12" t="s">
        <v>179</v>
      </c>
      <c r="D5" s="13">
        <v>48567.961000000003</v>
      </c>
      <c r="E5" s="40">
        <f t="shared" si="0"/>
        <v>534295.54632464168</v>
      </c>
      <c r="G5" s="19" t="s">
        <v>161</v>
      </c>
      <c r="H5" s="21">
        <f>SUMIF($C$4:$C$154,"NW",$D$4:$D$154)</f>
        <v>1470919.9510000004</v>
      </c>
      <c r="I5" s="42">
        <f>SUMIF($C$4:$C$154,"NW",$E$4:$E$154)</f>
        <v>16181572.432479924</v>
      </c>
    </row>
    <row r="6" spans="1:9" x14ac:dyDescent="0.35">
      <c r="A6" s="10">
        <v>203</v>
      </c>
      <c r="B6" s="11" t="s">
        <v>3</v>
      </c>
      <c r="C6" s="12" t="s">
        <v>179</v>
      </c>
      <c r="D6" s="13">
        <v>64155.025999999998</v>
      </c>
      <c r="E6" s="40">
        <f t="shared" si="0"/>
        <v>705768.65819303354</v>
      </c>
      <c r="G6" s="19" t="s">
        <v>162</v>
      </c>
      <c r="H6" s="21">
        <f>SUMIF($C$4:$C$154,"Y",$D$4:$D$154)</f>
        <v>1105867.6540000001</v>
      </c>
      <c r="I6" s="42">
        <f>SUMIF($C$4:$C$154,"Y",$E$4:$E$154)</f>
        <v>12165636.567626953</v>
      </c>
    </row>
    <row r="7" spans="1:9" x14ac:dyDescent="0.35">
      <c r="A7" s="10">
        <v>204</v>
      </c>
      <c r="B7" s="11" t="s">
        <v>4</v>
      </c>
      <c r="C7" s="12" t="s">
        <v>179</v>
      </c>
      <c r="D7" s="13">
        <v>59226.307999999997</v>
      </c>
      <c r="E7" s="40">
        <f t="shared" si="0"/>
        <v>651547.89161627542</v>
      </c>
      <c r="G7" s="19" t="s">
        <v>163</v>
      </c>
      <c r="H7" s="21">
        <f>SUMIF($C$4:$C$154,"EM",$D$4:$D$154)</f>
        <v>947628.89800000004</v>
      </c>
      <c r="I7" s="42">
        <f>SUMIF($C$4:$C$154,"EM",$E$4:$E$154)</f>
        <v>10424853.943733156</v>
      </c>
    </row>
    <row r="8" spans="1:9" x14ac:dyDescent="0.35">
      <c r="A8" s="10">
        <v>205</v>
      </c>
      <c r="B8" s="11" t="s">
        <v>5</v>
      </c>
      <c r="C8" s="12" t="s">
        <v>179</v>
      </c>
      <c r="D8" s="13">
        <v>32542.013999999999</v>
      </c>
      <c r="E8" s="40">
        <f t="shared" si="0"/>
        <v>357994.29892957903</v>
      </c>
      <c r="G8" s="19" t="s">
        <v>164</v>
      </c>
      <c r="H8" s="21">
        <f>SUMIF($C$4:$C$154,"WM",$D$4:$D$154)</f>
        <v>1225147.6679999998</v>
      </c>
      <c r="I8" s="42">
        <f>SUMIF($C$4:$C$154,"WM",$E$4:$E$154)</f>
        <v>13477834.546161423</v>
      </c>
    </row>
    <row r="9" spans="1:9" x14ac:dyDescent="0.35">
      <c r="A9" s="10">
        <v>206</v>
      </c>
      <c r="B9" s="11" t="s">
        <v>6</v>
      </c>
      <c r="C9" s="12" t="s">
        <v>179</v>
      </c>
      <c r="D9" s="13">
        <v>39415.296000000002</v>
      </c>
      <c r="E9" s="40">
        <f t="shared" si="0"/>
        <v>433607.19034236297</v>
      </c>
      <c r="G9" s="19" t="s">
        <v>165</v>
      </c>
      <c r="H9" s="21">
        <f>SUMIF($C$4:$C$154,"E",$D$4:$D$154)</f>
        <v>1274966.0180000002</v>
      </c>
      <c r="I9" s="42">
        <f>SUMIF($C$4:$C$154,"E",$E$4:$E$154)</f>
        <v>14025885.606617559</v>
      </c>
    </row>
    <row r="10" spans="1:9" x14ac:dyDescent="0.35">
      <c r="A10" s="10">
        <v>207</v>
      </c>
      <c r="B10" s="11" t="s">
        <v>7</v>
      </c>
      <c r="C10" s="12" t="s">
        <v>179</v>
      </c>
      <c r="D10" s="13">
        <v>26380.887999999999</v>
      </c>
      <c r="E10" s="40">
        <f t="shared" si="0"/>
        <v>290215.82698291953</v>
      </c>
      <c r="G10" s="19" t="s">
        <v>166</v>
      </c>
      <c r="H10" s="21">
        <f>SUMIF($C$4:$C$154,"L",$D$4:$D$154)</f>
        <v>1901693.2370000004</v>
      </c>
      <c r="I10" s="42">
        <f>SUMIF($C$4:$C$154,"L",$E$4:$E$154)</f>
        <v>20920504.095380727</v>
      </c>
    </row>
    <row r="11" spans="1:9" x14ac:dyDescent="0.35">
      <c r="A11" s="10">
        <v>208</v>
      </c>
      <c r="B11" s="11" t="s">
        <v>8</v>
      </c>
      <c r="C11" s="12" t="s">
        <v>179</v>
      </c>
      <c r="D11" s="13">
        <v>57618.328000000001</v>
      </c>
      <c r="E11" s="40">
        <f t="shared" si="0"/>
        <v>633858.52325718175</v>
      </c>
      <c r="G11" s="19" t="s">
        <v>167</v>
      </c>
      <c r="H11" s="21">
        <f>SUMIF($C$4:$C$154,"SE",$D$4:$D$154)</f>
        <v>1875304.42</v>
      </c>
      <c r="I11" s="42">
        <f>SUMIF($C$4:$C$154,"SE",$E$4:$E$154)</f>
        <v>20630201.041565552</v>
      </c>
    </row>
    <row r="12" spans="1:9" x14ac:dyDescent="0.35">
      <c r="A12" s="10">
        <v>209</v>
      </c>
      <c r="B12" s="11" t="s">
        <v>9</v>
      </c>
      <c r="C12" s="12" t="s">
        <v>179</v>
      </c>
      <c r="D12" s="13">
        <v>63988.915000000001</v>
      </c>
      <c r="E12" s="40">
        <f t="shared" si="0"/>
        <v>703941.27310895466</v>
      </c>
      <c r="G12" s="20" t="s">
        <v>168</v>
      </c>
      <c r="H12" s="22">
        <f>SUMIF($C$4:$C$154,"SW",$D$4:$D$154)</f>
        <v>1058759.5219999999</v>
      </c>
      <c r="I12" s="43">
        <f>SUMIF($C$4:$C$154,"SW",$E$4:$E$154)</f>
        <v>11647400.582318176</v>
      </c>
    </row>
    <row r="13" spans="1:9" x14ac:dyDescent="0.35">
      <c r="A13" s="10">
        <v>210</v>
      </c>
      <c r="B13" s="11" t="s">
        <v>10</v>
      </c>
      <c r="C13" s="12" t="s">
        <v>179</v>
      </c>
      <c r="D13" s="13">
        <v>59798.205999999998</v>
      </c>
      <c r="E13" s="40">
        <f t="shared" si="0"/>
        <v>657839.3345358572</v>
      </c>
    </row>
    <row r="14" spans="1:9" x14ac:dyDescent="0.35">
      <c r="A14" s="10">
        <v>211</v>
      </c>
      <c r="B14" s="11" t="s">
        <v>11</v>
      </c>
      <c r="C14" s="12" t="s">
        <v>179</v>
      </c>
      <c r="D14" s="13">
        <v>65781.430999999997</v>
      </c>
      <c r="E14" s="40">
        <f>D14/$D$3*125000000</f>
        <v>723660.71975230158</v>
      </c>
    </row>
    <row r="15" spans="1:9" x14ac:dyDescent="0.35">
      <c r="A15" s="10">
        <v>212</v>
      </c>
      <c r="B15" s="11" t="s">
        <v>12</v>
      </c>
      <c r="C15" s="12" t="s">
        <v>179</v>
      </c>
      <c r="D15" s="13">
        <v>57318.449000000001</v>
      </c>
      <c r="E15" s="40">
        <f t="shared" si="0"/>
        <v>630559.55803736765</v>
      </c>
    </row>
    <row r="16" spans="1:9" x14ac:dyDescent="0.35">
      <c r="A16" s="10">
        <v>213</v>
      </c>
      <c r="B16" s="11" t="s">
        <v>13</v>
      </c>
      <c r="C16" s="12" t="s">
        <v>179</v>
      </c>
      <c r="D16" s="13">
        <v>43745.875</v>
      </c>
      <c r="E16" s="40">
        <f t="shared" si="0"/>
        <v>481247.83707873762</v>
      </c>
    </row>
    <row r="17" spans="1:5" x14ac:dyDescent="0.35">
      <c r="A17" s="10">
        <v>301</v>
      </c>
      <c r="B17" s="11" t="s">
        <v>14</v>
      </c>
      <c r="C17" s="12" t="s">
        <v>179</v>
      </c>
      <c r="D17" s="13">
        <v>61110.881999999998</v>
      </c>
      <c r="E17" s="40">
        <f t="shared" si="0"/>
        <v>672280.06719431165</v>
      </c>
    </row>
    <row r="18" spans="1:5" x14ac:dyDescent="0.35">
      <c r="A18" s="10">
        <v>302</v>
      </c>
      <c r="B18" s="11" t="s">
        <v>15</v>
      </c>
      <c r="C18" s="12" t="s">
        <v>179</v>
      </c>
      <c r="D18" s="13">
        <v>87627.451000000001</v>
      </c>
      <c r="E18" s="40">
        <f t="shared" si="0"/>
        <v>963988.5192026234</v>
      </c>
    </row>
    <row r="19" spans="1:5" x14ac:dyDescent="0.35">
      <c r="A19" s="10">
        <v>303</v>
      </c>
      <c r="B19" s="11" t="s">
        <v>16</v>
      </c>
      <c r="C19" s="12" t="s">
        <v>179</v>
      </c>
      <c r="D19" s="13">
        <v>55322.500999999997</v>
      </c>
      <c r="E19" s="40">
        <f t="shared" si="0"/>
        <v>608602.15844434011</v>
      </c>
    </row>
    <row r="20" spans="1:5" x14ac:dyDescent="0.35">
      <c r="A20" s="10">
        <v>304</v>
      </c>
      <c r="B20" s="11" t="s">
        <v>17</v>
      </c>
      <c r="C20" s="12" t="s">
        <v>179</v>
      </c>
      <c r="D20" s="13">
        <v>72455.538</v>
      </c>
      <c r="E20" s="40">
        <f t="shared" si="0"/>
        <v>797082.48942046042</v>
      </c>
    </row>
    <row r="21" spans="1:5" x14ac:dyDescent="0.35">
      <c r="A21" s="10">
        <v>305</v>
      </c>
      <c r="B21" s="11" t="s">
        <v>18</v>
      </c>
      <c r="C21" s="12" t="s">
        <v>179</v>
      </c>
      <c r="D21" s="13">
        <v>71632.801999999996</v>
      </c>
      <c r="E21" s="40">
        <f t="shared" si="0"/>
        <v>788031.58072365599</v>
      </c>
    </row>
    <row r="22" spans="1:5" x14ac:dyDescent="0.35">
      <c r="A22" s="10">
        <v>306</v>
      </c>
      <c r="B22" s="11" t="s">
        <v>19</v>
      </c>
      <c r="C22" s="12" t="s">
        <v>179</v>
      </c>
      <c r="D22" s="13">
        <v>90717.058999999994</v>
      </c>
      <c r="E22" s="40">
        <f t="shared" si="0"/>
        <v>997977.25911058404</v>
      </c>
    </row>
    <row r="23" spans="1:5" x14ac:dyDescent="0.35">
      <c r="A23" s="10">
        <v>307</v>
      </c>
      <c r="B23" s="11" t="s">
        <v>20</v>
      </c>
      <c r="C23" s="12" t="s">
        <v>179</v>
      </c>
      <c r="D23" s="13">
        <v>77197.752999999997</v>
      </c>
      <c r="E23" s="40">
        <f t="shared" si="0"/>
        <v>849251.53876996692</v>
      </c>
    </row>
    <row r="24" spans="1:5" x14ac:dyDescent="0.35">
      <c r="A24" s="10">
        <v>308</v>
      </c>
      <c r="B24" s="11" t="s">
        <v>21</v>
      </c>
      <c r="C24" s="12" t="s">
        <v>179</v>
      </c>
      <c r="D24" s="13">
        <v>81053.77</v>
      </c>
      <c r="E24" s="40">
        <f t="shared" si="0"/>
        <v>891671.53473504575</v>
      </c>
    </row>
    <row r="25" spans="1:5" x14ac:dyDescent="0.35">
      <c r="A25" s="10">
        <v>309</v>
      </c>
      <c r="B25" s="11" t="s">
        <v>22</v>
      </c>
      <c r="C25" s="12" t="s">
        <v>179</v>
      </c>
      <c r="D25" s="13">
        <v>56864.457999999999</v>
      </c>
      <c r="E25" s="40">
        <f t="shared" si="0"/>
        <v>625565.20858606021</v>
      </c>
    </row>
    <row r="26" spans="1:5" x14ac:dyDescent="0.35">
      <c r="A26" s="10">
        <v>310</v>
      </c>
      <c r="B26" s="11" t="s">
        <v>23</v>
      </c>
      <c r="C26" s="12" t="s">
        <v>179</v>
      </c>
      <c r="D26" s="13">
        <v>55148.046000000002</v>
      </c>
      <c r="E26" s="40">
        <f t="shared" si="0"/>
        <v>606682.98111807636</v>
      </c>
    </row>
    <row r="27" spans="1:5" x14ac:dyDescent="0.35">
      <c r="A27" s="10">
        <v>311</v>
      </c>
      <c r="B27" s="11" t="s">
        <v>24</v>
      </c>
      <c r="C27" s="12" t="s">
        <v>179</v>
      </c>
      <c r="D27" s="13">
        <v>55565.775999999998</v>
      </c>
      <c r="E27" s="40">
        <f t="shared" si="0"/>
        <v>611278.42375084804</v>
      </c>
    </row>
    <row r="28" spans="1:5" x14ac:dyDescent="0.35">
      <c r="A28" s="10">
        <v>312</v>
      </c>
      <c r="B28" s="11" t="s">
        <v>25</v>
      </c>
      <c r="C28" s="12" t="s">
        <v>179</v>
      </c>
      <c r="D28" s="13">
        <v>70434.216</v>
      </c>
      <c r="E28" s="40">
        <f t="shared" si="0"/>
        <v>774845.95076305163</v>
      </c>
    </row>
    <row r="29" spans="1:5" x14ac:dyDescent="0.35">
      <c r="A29" s="10">
        <v>313</v>
      </c>
      <c r="B29" s="11" t="s">
        <v>26</v>
      </c>
      <c r="C29" s="12" t="s">
        <v>179</v>
      </c>
      <c r="D29" s="13">
        <v>60132.745000000003</v>
      </c>
      <c r="E29" s="40">
        <f t="shared" si="0"/>
        <v>661519.59399274271</v>
      </c>
    </row>
    <row r="30" spans="1:5" x14ac:dyDescent="0.35">
      <c r="A30" s="10">
        <v>314</v>
      </c>
      <c r="B30" s="11" t="s">
        <v>27</v>
      </c>
      <c r="C30" s="12" t="s">
        <v>179</v>
      </c>
      <c r="D30" s="13">
        <v>37646.137999999999</v>
      </c>
      <c r="E30" s="40">
        <f t="shared" si="0"/>
        <v>414144.70477199671</v>
      </c>
    </row>
    <row r="31" spans="1:5" x14ac:dyDescent="0.35">
      <c r="A31" s="10">
        <v>315</v>
      </c>
      <c r="B31" s="11" t="s">
        <v>28</v>
      </c>
      <c r="C31" s="12" t="s">
        <v>179</v>
      </c>
      <c r="D31" s="13">
        <v>43928.108</v>
      </c>
      <c r="E31" s="40">
        <f t="shared" si="0"/>
        <v>483252.58008809265</v>
      </c>
    </row>
    <row r="32" spans="1:5" x14ac:dyDescent="0.35">
      <c r="A32" s="10">
        <v>316</v>
      </c>
      <c r="B32" s="11" t="s">
        <v>29</v>
      </c>
      <c r="C32" s="12" t="s">
        <v>179</v>
      </c>
      <c r="D32" s="13">
        <v>80746.028999999995</v>
      </c>
      <c r="E32" s="40">
        <f t="shared" si="0"/>
        <v>888286.07974916534</v>
      </c>
    </row>
    <row r="33" spans="1:5" x14ac:dyDescent="0.35">
      <c r="A33" s="10">
        <v>317</v>
      </c>
      <c r="B33" s="11" t="s">
        <v>30</v>
      </c>
      <c r="C33" s="12" t="s">
        <v>179</v>
      </c>
      <c r="D33" s="13">
        <v>73214.77</v>
      </c>
      <c r="E33" s="40">
        <f t="shared" si="0"/>
        <v>805434.79138815368</v>
      </c>
    </row>
    <row r="34" spans="1:5" x14ac:dyDescent="0.35">
      <c r="A34" s="10">
        <v>318</v>
      </c>
      <c r="B34" s="11" t="s">
        <v>31</v>
      </c>
      <c r="C34" s="12" t="s">
        <v>179</v>
      </c>
      <c r="D34" s="13">
        <v>43133.63</v>
      </c>
      <c r="E34" s="40">
        <f t="shared" si="0"/>
        <v>474512.53730447835</v>
      </c>
    </row>
    <row r="35" spans="1:5" x14ac:dyDescent="0.35">
      <c r="A35" s="10">
        <v>319</v>
      </c>
      <c r="B35" s="11" t="s">
        <v>32</v>
      </c>
      <c r="C35" s="12" t="s">
        <v>179</v>
      </c>
      <c r="D35" s="13">
        <v>46017.49</v>
      </c>
      <c r="E35" s="40">
        <f t="shared" si="0"/>
        <v>506237.8459750191</v>
      </c>
    </row>
    <row r="36" spans="1:5" x14ac:dyDescent="0.35">
      <c r="A36" s="10">
        <v>320</v>
      </c>
      <c r="B36" s="11" t="s">
        <v>33</v>
      </c>
      <c r="C36" s="12" t="s">
        <v>179</v>
      </c>
      <c r="D36" s="13">
        <v>62057.192000000003</v>
      </c>
      <c r="E36" s="40">
        <f t="shared" ref="E36:E67" si="1">D36/$D$3*125000000</f>
        <v>682690.41195724031</v>
      </c>
    </row>
    <row r="37" spans="1:5" x14ac:dyDescent="0.35">
      <c r="A37" s="10">
        <v>330</v>
      </c>
      <c r="B37" s="11" t="s">
        <v>34</v>
      </c>
      <c r="C37" s="12" t="s">
        <v>180</v>
      </c>
      <c r="D37" s="13">
        <v>274713.29399999999</v>
      </c>
      <c r="E37" s="40">
        <f t="shared" si="1"/>
        <v>3022117.5951852682</v>
      </c>
    </row>
    <row r="38" spans="1:5" x14ac:dyDescent="0.35">
      <c r="A38" s="10">
        <v>331</v>
      </c>
      <c r="B38" s="11" t="s">
        <v>35</v>
      </c>
      <c r="C38" s="12" t="s">
        <v>180</v>
      </c>
      <c r="D38" s="13">
        <v>75783.678</v>
      </c>
      <c r="E38" s="40">
        <f t="shared" si="1"/>
        <v>833695.31694980408</v>
      </c>
    </row>
    <row r="39" spans="1:5" x14ac:dyDescent="0.35">
      <c r="A39" s="10">
        <v>332</v>
      </c>
      <c r="B39" s="11" t="s">
        <v>36</v>
      </c>
      <c r="C39" s="12" t="s">
        <v>180</v>
      </c>
      <c r="D39" s="13">
        <v>65410.546000000002</v>
      </c>
      <c r="E39" s="40">
        <f t="shared" si="1"/>
        <v>719580.61839291756</v>
      </c>
    </row>
    <row r="40" spans="1:5" x14ac:dyDescent="0.35">
      <c r="A40" s="10">
        <v>333</v>
      </c>
      <c r="B40" s="11" t="s">
        <v>37</v>
      </c>
      <c r="C40" s="12" t="s">
        <v>180</v>
      </c>
      <c r="D40" s="13">
        <v>77396.904999999999</v>
      </c>
      <c r="E40" s="40">
        <f t="shared" si="1"/>
        <v>851442.40749187279</v>
      </c>
    </row>
    <row r="41" spans="1:5" x14ac:dyDescent="0.35">
      <c r="A41" s="10">
        <v>334</v>
      </c>
      <c r="B41" s="11" t="s">
        <v>38</v>
      </c>
      <c r="C41" s="12" t="s">
        <v>180</v>
      </c>
      <c r="D41" s="13">
        <v>45024.192999999999</v>
      </c>
      <c r="E41" s="40">
        <f t="shared" si="1"/>
        <v>495310.59779843554</v>
      </c>
    </row>
    <row r="42" spans="1:5" x14ac:dyDescent="0.35">
      <c r="A42" s="10">
        <v>335</v>
      </c>
      <c r="B42" s="11" t="s">
        <v>39</v>
      </c>
      <c r="C42" s="12" t="s">
        <v>180</v>
      </c>
      <c r="D42" s="13">
        <v>63911.391000000003</v>
      </c>
      <c r="E42" s="40">
        <f t="shared" si="1"/>
        <v>703088.43253091862</v>
      </c>
    </row>
    <row r="43" spans="1:5" x14ac:dyDescent="0.35">
      <c r="A43" s="10">
        <v>336</v>
      </c>
      <c r="B43" s="11" t="s">
        <v>40</v>
      </c>
      <c r="C43" s="12" t="s">
        <v>180</v>
      </c>
      <c r="D43" s="13">
        <v>57464.644</v>
      </c>
      <c r="E43" s="40">
        <f t="shared" si="1"/>
        <v>632167.84744846588</v>
      </c>
    </row>
    <row r="44" spans="1:5" x14ac:dyDescent="0.35">
      <c r="A44" s="10">
        <v>340</v>
      </c>
      <c r="B44" s="11" t="s">
        <v>41</v>
      </c>
      <c r="C44" s="12" t="s">
        <v>181</v>
      </c>
      <c r="D44" s="13">
        <v>31240.875</v>
      </c>
      <c r="E44" s="40">
        <f t="shared" si="1"/>
        <v>343680.48466734769</v>
      </c>
    </row>
    <row r="45" spans="1:5" x14ac:dyDescent="0.35">
      <c r="A45" s="10">
        <v>341</v>
      </c>
      <c r="B45" s="11" t="s">
        <v>42</v>
      </c>
      <c r="C45" s="12" t="s">
        <v>181</v>
      </c>
      <c r="D45" s="13">
        <v>89145.667000000001</v>
      </c>
      <c r="E45" s="40">
        <f t="shared" si="1"/>
        <v>980690.39489303599</v>
      </c>
    </row>
    <row r="46" spans="1:5" x14ac:dyDescent="0.35">
      <c r="A46" s="10">
        <v>342</v>
      </c>
      <c r="B46" s="11" t="s">
        <v>43</v>
      </c>
      <c r="C46" s="12" t="s">
        <v>181</v>
      </c>
      <c r="D46" s="13">
        <v>34587.811000000002</v>
      </c>
      <c r="E46" s="40">
        <f t="shared" si="1"/>
        <v>380500.08676333865</v>
      </c>
    </row>
    <row r="47" spans="1:5" x14ac:dyDescent="0.35">
      <c r="A47" s="10">
        <v>343</v>
      </c>
      <c r="B47" s="11" t="s">
        <v>44</v>
      </c>
      <c r="C47" s="12" t="s">
        <v>181</v>
      </c>
      <c r="D47" s="13">
        <v>51095.597999999998</v>
      </c>
      <c r="E47" s="40">
        <f t="shared" si="1"/>
        <v>562102.05011888943</v>
      </c>
    </row>
    <row r="48" spans="1:5" x14ac:dyDescent="0.35">
      <c r="A48" s="10">
        <v>344</v>
      </c>
      <c r="B48" s="11" t="s">
        <v>45</v>
      </c>
      <c r="C48" s="12" t="s">
        <v>181</v>
      </c>
      <c r="D48" s="13">
        <v>64723.623</v>
      </c>
      <c r="E48" s="40">
        <f t="shared" si="1"/>
        <v>712023.78685189481</v>
      </c>
    </row>
    <row r="49" spans="1:5" x14ac:dyDescent="0.35">
      <c r="A49" s="10">
        <v>350</v>
      </c>
      <c r="B49" s="11" t="s">
        <v>46</v>
      </c>
      <c r="C49" s="12" t="s">
        <v>181</v>
      </c>
      <c r="D49" s="13">
        <v>63970.794000000002</v>
      </c>
      <c r="E49" s="40">
        <f t="shared" si="1"/>
        <v>703741.92420907086</v>
      </c>
    </row>
    <row r="50" spans="1:5" x14ac:dyDescent="0.35">
      <c r="A50" s="10">
        <v>351</v>
      </c>
      <c r="B50" s="11" t="s">
        <v>47</v>
      </c>
      <c r="C50" s="12" t="s">
        <v>181</v>
      </c>
      <c r="D50" s="13">
        <v>40997.065999999999</v>
      </c>
      <c r="E50" s="40">
        <f t="shared" si="1"/>
        <v>451008.22281127656</v>
      </c>
    </row>
    <row r="51" spans="1:5" x14ac:dyDescent="0.35">
      <c r="A51" s="10">
        <v>352</v>
      </c>
      <c r="B51" s="11" t="s">
        <v>48</v>
      </c>
      <c r="C51" s="12" t="s">
        <v>181</v>
      </c>
      <c r="D51" s="13">
        <v>116427.861</v>
      </c>
      <c r="E51" s="40">
        <f t="shared" si="1"/>
        <v>1280821.4781840325</v>
      </c>
    </row>
    <row r="52" spans="1:5" x14ac:dyDescent="0.35">
      <c r="A52" s="10">
        <v>353</v>
      </c>
      <c r="B52" s="11" t="s">
        <v>49</v>
      </c>
      <c r="C52" s="12" t="s">
        <v>181</v>
      </c>
      <c r="D52" s="13">
        <v>56520.368000000002</v>
      </c>
      <c r="E52" s="40">
        <f t="shared" si="1"/>
        <v>621779.87869471789</v>
      </c>
    </row>
    <row r="53" spans="1:5" x14ac:dyDescent="0.35">
      <c r="A53" s="10">
        <v>354</v>
      </c>
      <c r="B53" s="11" t="s">
        <v>50</v>
      </c>
      <c r="C53" s="12" t="s">
        <v>181</v>
      </c>
      <c r="D53" s="13">
        <v>49125.875999999997</v>
      </c>
      <c r="E53" s="40">
        <f t="shared" si="1"/>
        <v>540433.16243184672</v>
      </c>
    </row>
    <row r="54" spans="1:5" x14ac:dyDescent="0.35">
      <c r="A54" s="10">
        <v>355</v>
      </c>
      <c r="B54" s="11" t="s">
        <v>51</v>
      </c>
      <c r="C54" s="12" t="s">
        <v>181</v>
      </c>
      <c r="D54" s="13">
        <v>53053.343999999997</v>
      </c>
      <c r="E54" s="40">
        <f t="shared" si="1"/>
        <v>583639.18997606565</v>
      </c>
    </row>
    <row r="55" spans="1:5" x14ac:dyDescent="0.35">
      <c r="A55" s="10">
        <v>356</v>
      </c>
      <c r="B55" s="11" t="s">
        <v>52</v>
      </c>
      <c r="C55" s="12" t="s">
        <v>181</v>
      </c>
      <c r="D55" s="13">
        <v>60202.332999999999</v>
      </c>
      <c r="E55" s="40">
        <f t="shared" si="1"/>
        <v>662285.13073161535</v>
      </c>
    </row>
    <row r="56" spans="1:5" x14ac:dyDescent="0.35">
      <c r="A56" s="10">
        <v>357</v>
      </c>
      <c r="B56" s="11" t="s">
        <v>53</v>
      </c>
      <c r="C56" s="12" t="s">
        <v>181</v>
      </c>
      <c r="D56" s="13">
        <v>47001.981</v>
      </c>
      <c r="E56" s="40">
        <f t="shared" si="1"/>
        <v>517068.21945305518</v>
      </c>
    </row>
    <row r="57" spans="1:5" x14ac:dyDescent="0.35">
      <c r="A57" s="10">
        <v>358</v>
      </c>
      <c r="B57" s="11" t="s">
        <v>54</v>
      </c>
      <c r="C57" s="12" t="s">
        <v>181</v>
      </c>
      <c r="D57" s="13">
        <v>54007.163</v>
      </c>
      <c r="E57" s="40">
        <f t="shared" si="1"/>
        <v>594132.14115636784</v>
      </c>
    </row>
    <row r="58" spans="1:5" x14ac:dyDescent="0.35">
      <c r="A58" s="10">
        <v>359</v>
      </c>
      <c r="B58" s="11" t="s">
        <v>55</v>
      </c>
      <c r="C58" s="12" t="s">
        <v>181</v>
      </c>
      <c r="D58" s="13">
        <v>64599.025000000001</v>
      </c>
      <c r="E58" s="40">
        <f t="shared" si="1"/>
        <v>710653.08577426546</v>
      </c>
    </row>
    <row r="59" spans="1:5" x14ac:dyDescent="0.35">
      <c r="A59" s="10">
        <v>370</v>
      </c>
      <c r="B59" s="11" t="s">
        <v>56</v>
      </c>
      <c r="C59" s="12" t="s">
        <v>182</v>
      </c>
      <c r="D59" s="13">
        <v>47999.451999999997</v>
      </c>
      <c r="E59" s="40">
        <f t="shared" si="1"/>
        <v>528041.38575270667</v>
      </c>
    </row>
    <row r="60" spans="1:5" x14ac:dyDescent="0.35">
      <c r="A60" s="10">
        <v>371</v>
      </c>
      <c r="B60" s="11" t="s">
        <v>57</v>
      </c>
      <c r="C60" s="12" t="s">
        <v>182</v>
      </c>
      <c r="D60" s="13">
        <v>62616.125</v>
      </c>
      <c r="E60" s="40">
        <f t="shared" si="1"/>
        <v>688839.22707002365</v>
      </c>
    </row>
    <row r="61" spans="1:5" x14ac:dyDescent="0.35">
      <c r="A61" s="10">
        <v>372</v>
      </c>
      <c r="B61" s="11" t="s">
        <v>58</v>
      </c>
      <c r="C61" s="12" t="s">
        <v>182</v>
      </c>
      <c r="D61" s="13">
        <v>53950.864999999998</v>
      </c>
      <c r="E61" s="40">
        <f t="shared" si="1"/>
        <v>593512.8075453277</v>
      </c>
    </row>
    <row r="62" spans="1:5" x14ac:dyDescent="0.35">
      <c r="A62" s="10">
        <v>373</v>
      </c>
      <c r="B62" s="11" t="s">
        <v>59</v>
      </c>
      <c r="C62" s="12" t="s">
        <v>182</v>
      </c>
      <c r="D62" s="13">
        <v>112378.51300000001</v>
      </c>
      <c r="E62" s="40">
        <f t="shared" si="1"/>
        <v>1236274.6502470186</v>
      </c>
    </row>
    <row r="63" spans="1:5" x14ac:dyDescent="0.35">
      <c r="A63" s="10">
        <v>380</v>
      </c>
      <c r="B63" s="11" t="s">
        <v>60</v>
      </c>
      <c r="C63" s="12" t="s">
        <v>182</v>
      </c>
      <c r="D63" s="13">
        <v>133638.103</v>
      </c>
      <c r="E63" s="40">
        <f t="shared" si="1"/>
        <v>1470151.1404230811</v>
      </c>
    </row>
    <row r="64" spans="1:5" x14ac:dyDescent="0.35">
      <c r="A64" s="10">
        <v>381</v>
      </c>
      <c r="B64" s="11" t="s">
        <v>61</v>
      </c>
      <c r="C64" s="12" t="s">
        <v>182</v>
      </c>
      <c r="D64" s="13">
        <v>43946.245000000003</v>
      </c>
      <c r="E64" s="40">
        <f t="shared" si="1"/>
        <v>483452.10500378121</v>
      </c>
    </row>
    <row r="65" spans="1:5" x14ac:dyDescent="0.35">
      <c r="A65" s="10">
        <v>382</v>
      </c>
      <c r="B65" s="11" t="s">
        <v>62</v>
      </c>
      <c r="C65" s="12" t="s">
        <v>182</v>
      </c>
      <c r="D65" s="13">
        <v>94863.203999999998</v>
      </c>
      <c r="E65" s="40">
        <f t="shared" si="1"/>
        <v>1043588.9496634607</v>
      </c>
    </row>
    <row r="66" spans="1:5" x14ac:dyDescent="0.35">
      <c r="A66" s="10">
        <v>383</v>
      </c>
      <c r="B66" s="11" t="s">
        <v>63</v>
      </c>
      <c r="C66" s="12" t="s">
        <v>182</v>
      </c>
      <c r="D66" s="13">
        <v>159929.533</v>
      </c>
      <c r="E66" s="40">
        <f t="shared" si="1"/>
        <v>1759382.8410395856</v>
      </c>
    </row>
    <row r="67" spans="1:5" x14ac:dyDescent="0.35">
      <c r="A67" s="10">
        <v>384</v>
      </c>
      <c r="B67" s="11" t="s">
        <v>64</v>
      </c>
      <c r="C67" s="12" t="s">
        <v>182</v>
      </c>
      <c r="D67" s="13">
        <v>67813.638000000006</v>
      </c>
      <c r="E67" s="40">
        <f t="shared" si="1"/>
        <v>746017.00416188932</v>
      </c>
    </row>
    <row r="68" spans="1:5" x14ac:dyDescent="0.35">
      <c r="A68" s="10">
        <v>390</v>
      </c>
      <c r="B68" s="11" t="s">
        <v>65</v>
      </c>
      <c r="C68" s="12" t="s">
        <v>183</v>
      </c>
      <c r="D68" s="13">
        <v>38180</v>
      </c>
      <c r="E68" s="40">
        <f t="shared" ref="E68:E99" si="2">D68/$D$3*125000000</f>
        <v>420017.71411970159</v>
      </c>
    </row>
    <row r="69" spans="1:5" x14ac:dyDescent="0.35">
      <c r="A69" s="10">
        <v>391</v>
      </c>
      <c r="B69" s="11" t="s">
        <v>66</v>
      </c>
      <c r="C69" s="12" t="s">
        <v>183</v>
      </c>
      <c r="D69" s="13">
        <v>55792.131000000001</v>
      </c>
      <c r="E69" s="40">
        <f t="shared" si="2"/>
        <v>613768.55234381731</v>
      </c>
    </row>
    <row r="70" spans="1:5" x14ac:dyDescent="0.35">
      <c r="A70" s="10">
        <v>392</v>
      </c>
      <c r="B70" s="11" t="s">
        <v>67</v>
      </c>
      <c r="C70" s="12" t="s">
        <v>183</v>
      </c>
      <c r="D70" s="13">
        <v>38722.125999999997</v>
      </c>
      <c r="E70" s="40">
        <f t="shared" si="2"/>
        <v>425981.63563056744</v>
      </c>
    </row>
    <row r="71" spans="1:5" x14ac:dyDescent="0.35">
      <c r="A71" s="10">
        <v>393</v>
      </c>
      <c r="B71" s="11" t="s">
        <v>68</v>
      </c>
      <c r="C71" s="12" t="s">
        <v>183</v>
      </c>
      <c r="D71" s="13">
        <v>28195.166000000001</v>
      </c>
      <c r="E71" s="40">
        <f t="shared" si="2"/>
        <v>310174.67712272215</v>
      </c>
    </row>
    <row r="72" spans="1:5" x14ac:dyDescent="0.35">
      <c r="A72" s="10">
        <v>394</v>
      </c>
      <c r="B72" s="11" t="s">
        <v>69</v>
      </c>
      <c r="C72" s="12" t="s">
        <v>183</v>
      </c>
      <c r="D72" s="13">
        <v>51655.03</v>
      </c>
      <c r="E72" s="40">
        <f t="shared" si="2"/>
        <v>568256.3547245838</v>
      </c>
    </row>
    <row r="73" spans="1:5" x14ac:dyDescent="0.35">
      <c r="A73" s="10">
        <v>420</v>
      </c>
      <c r="B73" s="11" t="s">
        <v>152</v>
      </c>
      <c r="C73" s="12" t="s">
        <v>169</v>
      </c>
      <c r="D73" s="13">
        <v>345.161</v>
      </c>
      <c r="E73" s="40">
        <f t="shared" si="2"/>
        <v>3797.1119492737121</v>
      </c>
    </row>
    <row r="74" spans="1:5" x14ac:dyDescent="0.35">
      <c r="A74" s="10">
        <v>800</v>
      </c>
      <c r="B74" s="11" t="s">
        <v>70</v>
      </c>
      <c r="C74" s="12" t="s">
        <v>169</v>
      </c>
      <c r="D74" s="13">
        <v>35014.843999999997</v>
      </c>
      <c r="E74" s="40">
        <f t="shared" si="2"/>
        <v>385197.87158559321</v>
      </c>
    </row>
    <row r="75" spans="1:5" x14ac:dyDescent="0.35">
      <c r="A75" s="10">
        <v>801</v>
      </c>
      <c r="B75" s="11" t="s">
        <v>71</v>
      </c>
      <c r="C75" s="12" t="s">
        <v>169</v>
      </c>
      <c r="D75" s="13">
        <v>89329.421000000002</v>
      </c>
      <c r="E75" s="40">
        <f t="shared" si="2"/>
        <v>982711.8704048316</v>
      </c>
    </row>
    <row r="76" spans="1:5" x14ac:dyDescent="0.35">
      <c r="A76" s="10">
        <v>802</v>
      </c>
      <c r="B76" s="11" t="s">
        <v>72</v>
      </c>
      <c r="C76" s="12" t="s">
        <v>169</v>
      </c>
      <c r="D76" s="13">
        <v>41598.9</v>
      </c>
      <c r="E76" s="40">
        <f t="shared" si="2"/>
        <v>457628.99130157294</v>
      </c>
    </row>
    <row r="77" spans="1:5" x14ac:dyDescent="0.35">
      <c r="A77" s="10">
        <v>803</v>
      </c>
      <c r="B77" s="11" t="s">
        <v>73</v>
      </c>
      <c r="C77" s="12" t="s">
        <v>169</v>
      </c>
      <c r="D77" s="13">
        <v>56052.262000000002</v>
      </c>
      <c r="E77" s="40">
        <f t="shared" si="2"/>
        <v>616630.25030064478</v>
      </c>
    </row>
    <row r="78" spans="1:5" x14ac:dyDescent="0.35">
      <c r="A78" s="10">
        <v>805</v>
      </c>
      <c r="B78" s="11" t="s">
        <v>74</v>
      </c>
      <c r="C78" s="12" t="s">
        <v>183</v>
      </c>
      <c r="D78" s="13">
        <v>18975.419000000002</v>
      </c>
      <c r="E78" s="40">
        <f t="shared" si="2"/>
        <v>208748.35287699199</v>
      </c>
    </row>
    <row r="79" spans="1:5" x14ac:dyDescent="0.35">
      <c r="A79" s="10">
        <v>806</v>
      </c>
      <c r="B79" s="11" t="s">
        <v>75</v>
      </c>
      <c r="C79" s="12" t="s">
        <v>183</v>
      </c>
      <c r="D79" s="13">
        <v>30497.796999999999</v>
      </c>
      <c r="E79" s="40">
        <f t="shared" si="2"/>
        <v>335505.89265653986</v>
      </c>
    </row>
    <row r="80" spans="1:5" x14ac:dyDescent="0.35">
      <c r="A80" s="10">
        <v>807</v>
      </c>
      <c r="B80" s="11" t="s">
        <v>76</v>
      </c>
      <c r="C80" s="12" t="s">
        <v>183</v>
      </c>
      <c r="D80" s="13">
        <v>26013.361000000001</v>
      </c>
      <c r="E80" s="40">
        <f t="shared" si="2"/>
        <v>286172.66694056039</v>
      </c>
    </row>
    <row r="81" spans="1:5" x14ac:dyDescent="0.35">
      <c r="A81" s="10">
        <v>808</v>
      </c>
      <c r="B81" s="11" t="s">
        <v>77</v>
      </c>
      <c r="C81" s="12" t="s">
        <v>183</v>
      </c>
      <c r="D81" s="13">
        <v>41223.574000000001</v>
      </c>
      <c r="E81" s="40">
        <f t="shared" si="2"/>
        <v>453500.03455537889</v>
      </c>
    </row>
    <row r="82" spans="1:5" x14ac:dyDescent="0.35">
      <c r="A82" s="10">
        <v>810</v>
      </c>
      <c r="B82" s="11" t="s">
        <v>78</v>
      </c>
      <c r="C82" s="12" t="s">
        <v>182</v>
      </c>
      <c r="D82" s="13">
        <v>53226.142</v>
      </c>
      <c r="E82" s="40">
        <f t="shared" si="2"/>
        <v>585540.13866554853</v>
      </c>
    </row>
    <row r="83" spans="1:5" x14ac:dyDescent="0.35">
      <c r="A83" s="10">
        <v>811</v>
      </c>
      <c r="B83" s="11" t="s">
        <v>79</v>
      </c>
      <c r="C83" s="12" t="s">
        <v>182</v>
      </c>
      <c r="D83" s="13">
        <v>60521.923000000003</v>
      </c>
      <c r="E83" s="40">
        <f t="shared" si="2"/>
        <v>665800.93642191181</v>
      </c>
    </row>
    <row r="84" spans="1:5" x14ac:dyDescent="0.35">
      <c r="A84" s="10">
        <v>812</v>
      </c>
      <c r="B84" s="11" t="s">
        <v>80</v>
      </c>
      <c r="C84" s="12" t="s">
        <v>182</v>
      </c>
      <c r="D84" s="13">
        <v>32454.936000000002</v>
      </c>
      <c r="E84" s="40">
        <f t="shared" si="2"/>
        <v>357036.3549141229</v>
      </c>
    </row>
    <row r="85" spans="1:5" x14ac:dyDescent="0.35">
      <c r="A85" s="10">
        <v>813</v>
      </c>
      <c r="B85" s="11" t="s">
        <v>81</v>
      </c>
      <c r="C85" s="12" t="s">
        <v>182</v>
      </c>
      <c r="D85" s="13">
        <v>33807.269</v>
      </c>
      <c r="E85" s="40">
        <f t="shared" si="2"/>
        <v>371913.35374567442</v>
      </c>
    </row>
    <row r="86" spans="1:5" x14ac:dyDescent="0.35">
      <c r="A86" s="10">
        <v>815</v>
      </c>
      <c r="B86" s="11" t="s">
        <v>82</v>
      </c>
      <c r="C86" s="12" t="s">
        <v>182</v>
      </c>
      <c r="D86" s="13">
        <v>113033.27099999999</v>
      </c>
      <c r="E86" s="40">
        <f t="shared" si="2"/>
        <v>1243477.6350155254</v>
      </c>
    </row>
    <row r="87" spans="1:5" x14ac:dyDescent="0.35">
      <c r="A87" s="10">
        <v>816</v>
      </c>
      <c r="B87" s="11" t="s">
        <v>83</v>
      </c>
      <c r="C87" s="12" t="s">
        <v>182</v>
      </c>
      <c r="D87" s="13">
        <v>35688.434999999998</v>
      </c>
      <c r="E87" s="40">
        <f t="shared" si="2"/>
        <v>392608.03795729572</v>
      </c>
    </row>
    <row r="88" spans="1:5" x14ac:dyDescent="0.35">
      <c r="A88" s="10">
        <v>821</v>
      </c>
      <c r="B88" s="11" t="s">
        <v>84</v>
      </c>
      <c r="C88" s="12" t="s">
        <v>184</v>
      </c>
      <c r="D88" s="13">
        <v>54934.474000000002</v>
      </c>
      <c r="E88" s="40">
        <f t="shared" si="2"/>
        <v>604333.47815212631</v>
      </c>
    </row>
    <row r="89" spans="1:5" x14ac:dyDescent="0.35">
      <c r="A89" s="10">
        <v>822</v>
      </c>
      <c r="B89" s="11" t="s">
        <v>85</v>
      </c>
      <c r="C89" s="12" t="s">
        <v>184</v>
      </c>
      <c r="D89" s="13">
        <v>38131.828000000001</v>
      </c>
      <c r="E89" s="40">
        <f t="shared" si="2"/>
        <v>419487.77453550638</v>
      </c>
    </row>
    <row r="90" spans="1:5" x14ac:dyDescent="0.35">
      <c r="A90" s="10">
        <v>823</v>
      </c>
      <c r="B90" s="11" t="s">
        <v>86</v>
      </c>
      <c r="C90" s="12" t="s">
        <v>184</v>
      </c>
      <c r="D90" s="13">
        <v>59826.716</v>
      </c>
      <c r="E90" s="40">
        <f t="shared" si="2"/>
        <v>658152.9726979722</v>
      </c>
    </row>
    <row r="91" spans="1:5" x14ac:dyDescent="0.35">
      <c r="A91" s="10">
        <v>825</v>
      </c>
      <c r="B91" s="11" t="s">
        <v>87</v>
      </c>
      <c r="C91" s="12" t="s">
        <v>185</v>
      </c>
      <c r="D91" s="13">
        <v>120153.878</v>
      </c>
      <c r="E91" s="40">
        <f t="shared" si="2"/>
        <v>1321811.3457353981</v>
      </c>
    </row>
    <row r="92" spans="1:5" x14ac:dyDescent="0.35">
      <c r="A92" s="10">
        <v>826</v>
      </c>
      <c r="B92" s="11" t="s">
        <v>88</v>
      </c>
      <c r="C92" s="12" t="s">
        <v>185</v>
      </c>
      <c r="D92" s="13">
        <v>65495.220999999998</v>
      </c>
      <c r="E92" s="40">
        <f t="shared" si="2"/>
        <v>720512.12703469559</v>
      </c>
    </row>
    <row r="93" spans="1:5" x14ac:dyDescent="0.35">
      <c r="A93" s="10">
        <v>830</v>
      </c>
      <c r="B93" s="11" t="s">
        <v>89</v>
      </c>
      <c r="C93" s="12" t="s">
        <v>186</v>
      </c>
      <c r="D93" s="13">
        <v>145415.28700000001</v>
      </c>
      <c r="E93" s="40">
        <f t="shared" si="2"/>
        <v>1599711.7978994334</v>
      </c>
    </row>
    <row r="94" spans="1:5" x14ac:dyDescent="0.35">
      <c r="A94" s="10">
        <v>831</v>
      </c>
      <c r="B94" s="11" t="s">
        <v>90</v>
      </c>
      <c r="C94" s="12" t="s">
        <v>186</v>
      </c>
      <c r="D94" s="13">
        <v>56837.425999999999</v>
      </c>
      <c r="E94" s="40">
        <f t="shared" si="2"/>
        <v>625267.82988391025</v>
      </c>
    </row>
    <row r="95" spans="1:5" x14ac:dyDescent="0.35">
      <c r="A95" s="10">
        <v>838</v>
      </c>
      <c r="B95" s="11" t="s">
        <v>91</v>
      </c>
      <c r="C95" s="12" t="s">
        <v>169</v>
      </c>
      <c r="D95" s="13">
        <v>66237.995999999999</v>
      </c>
      <c r="E95" s="40">
        <f t="shared" si="2"/>
        <v>728683.38574620057</v>
      </c>
    </row>
    <row r="96" spans="1:5" x14ac:dyDescent="0.35">
      <c r="A96" s="10">
        <v>839</v>
      </c>
      <c r="B96" s="11" t="s">
        <v>92</v>
      </c>
      <c r="C96" s="12" t="s">
        <v>169</v>
      </c>
      <c r="D96" s="13">
        <v>72528.89</v>
      </c>
      <c r="E96" s="40">
        <f t="shared" si="2"/>
        <v>797889.43387740408</v>
      </c>
    </row>
    <row r="97" spans="1:5" x14ac:dyDescent="0.35">
      <c r="A97" s="10">
        <v>840</v>
      </c>
      <c r="B97" s="11" t="s">
        <v>93</v>
      </c>
      <c r="C97" s="12" t="s">
        <v>183</v>
      </c>
      <c r="D97" s="13">
        <v>96074.404999999999</v>
      </c>
      <c r="E97" s="40">
        <f t="shared" si="2"/>
        <v>1056913.3570851344</v>
      </c>
    </row>
    <row r="98" spans="1:5" x14ac:dyDescent="0.35">
      <c r="A98" s="10">
        <v>841</v>
      </c>
      <c r="B98" s="11" t="s">
        <v>94</v>
      </c>
      <c r="C98" s="12" t="s">
        <v>183</v>
      </c>
      <c r="D98" s="13">
        <v>21256.174999999999</v>
      </c>
      <c r="E98" s="40">
        <f t="shared" si="2"/>
        <v>233838.92180273306</v>
      </c>
    </row>
    <row r="99" spans="1:5" x14ac:dyDescent="0.35">
      <c r="A99" s="10">
        <v>845</v>
      </c>
      <c r="B99" s="11" t="s">
        <v>95</v>
      </c>
      <c r="C99" s="12" t="s">
        <v>185</v>
      </c>
      <c r="D99" s="13">
        <v>103456.76300000001</v>
      </c>
      <c r="E99" s="40">
        <f t="shared" si="2"/>
        <v>1138126.5873620671</v>
      </c>
    </row>
    <row r="100" spans="1:5" x14ac:dyDescent="0.35">
      <c r="A100" s="10">
        <v>846</v>
      </c>
      <c r="B100" s="11" t="s">
        <v>96</v>
      </c>
      <c r="C100" s="12" t="s">
        <v>185</v>
      </c>
      <c r="D100" s="13">
        <v>49060.499000000003</v>
      </c>
      <c r="E100" s="40">
        <f t="shared" ref="E100:E131" si="3">D100/$D$3*125000000</f>
        <v>539713.95085259061</v>
      </c>
    </row>
    <row r="101" spans="1:5" x14ac:dyDescent="0.35">
      <c r="A101" s="10">
        <v>850</v>
      </c>
      <c r="B101" s="11" t="s">
        <v>97</v>
      </c>
      <c r="C101" s="12" t="s">
        <v>185</v>
      </c>
      <c r="D101" s="13">
        <v>272022.43400000001</v>
      </c>
      <c r="E101" s="40">
        <f t="shared" si="3"/>
        <v>2992515.4771597013</v>
      </c>
    </row>
    <row r="102" spans="1:5" x14ac:dyDescent="0.35">
      <c r="A102" s="10">
        <v>851</v>
      </c>
      <c r="B102" s="11" t="s">
        <v>98</v>
      </c>
      <c r="C102" s="12" t="s">
        <v>185</v>
      </c>
      <c r="D102" s="13">
        <v>42238.716999999997</v>
      </c>
      <c r="E102" s="40">
        <f t="shared" si="3"/>
        <v>464667.61031139281</v>
      </c>
    </row>
    <row r="103" spans="1:5" x14ac:dyDescent="0.35">
      <c r="A103" s="10">
        <v>852</v>
      </c>
      <c r="B103" s="11" t="s">
        <v>99</v>
      </c>
      <c r="C103" s="12" t="s">
        <v>185</v>
      </c>
      <c r="D103" s="13">
        <v>48209.807000000001</v>
      </c>
      <c r="E103" s="40">
        <f t="shared" si="3"/>
        <v>530355.49854091113</v>
      </c>
    </row>
    <row r="104" spans="1:5" x14ac:dyDescent="0.35">
      <c r="A104" s="10">
        <v>855</v>
      </c>
      <c r="B104" s="11" t="s">
        <v>100</v>
      </c>
      <c r="C104" s="12" t="s">
        <v>186</v>
      </c>
      <c r="D104" s="13">
        <v>133515.587</v>
      </c>
      <c r="E104" s="40">
        <f t="shared" si="3"/>
        <v>1468803.3434020469</v>
      </c>
    </row>
    <row r="105" spans="1:5" x14ac:dyDescent="0.35">
      <c r="A105" s="10">
        <v>856</v>
      </c>
      <c r="B105" s="11" t="s">
        <v>101</v>
      </c>
      <c r="C105" s="12" t="s">
        <v>186</v>
      </c>
      <c r="D105" s="13">
        <v>80578.793999999994</v>
      </c>
      <c r="E105" s="40">
        <f t="shared" si="3"/>
        <v>886446.32955480157</v>
      </c>
    </row>
    <row r="106" spans="1:5" x14ac:dyDescent="0.35">
      <c r="A106" s="10">
        <v>857</v>
      </c>
      <c r="B106" s="11" t="s">
        <v>102</v>
      </c>
      <c r="C106" s="12" t="s">
        <v>186</v>
      </c>
      <c r="D106" s="13">
        <v>7626.5959999999995</v>
      </c>
      <c r="E106" s="40">
        <f t="shared" si="3"/>
        <v>83900.089534689876</v>
      </c>
    </row>
    <row r="107" spans="1:5" x14ac:dyDescent="0.35">
      <c r="A107" s="10">
        <v>860</v>
      </c>
      <c r="B107" s="11" t="s">
        <v>103</v>
      </c>
      <c r="C107" s="12" t="s">
        <v>180</v>
      </c>
      <c r="D107" s="13">
        <v>161215.78</v>
      </c>
      <c r="E107" s="40">
        <f t="shared" si="3"/>
        <v>1773532.8285915323</v>
      </c>
    </row>
    <row r="108" spans="1:5" x14ac:dyDescent="0.35">
      <c r="A108" s="10">
        <v>861</v>
      </c>
      <c r="B108" s="11" t="s">
        <v>104</v>
      </c>
      <c r="C108" s="12" t="s">
        <v>180</v>
      </c>
      <c r="D108" s="13">
        <v>53853.129000000001</v>
      </c>
      <c r="E108" s="40">
        <f t="shared" si="3"/>
        <v>592437.61500192282</v>
      </c>
    </row>
    <row r="109" spans="1:5" x14ac:dyDescent="0.35">
      <c r="A109" s="10">
        <v>865</v>
      </c>
      <c r="B109" s="11" t="s">
        <v>105</v>
      </c>
      <c r="C109" s="12" t="s">
        <v>169</v>
      </c>
      <c r="D109" s="13">
        <v>102559.03</v>
      </c>
      <c r="E109" s="40">
        <f t="shared" si="3"/>
        <v>1128250.6375833917</v>
      </c>
    </row>
    <row r="110" spans="1:5" x14ac:dyDescent="0.35">
      <c r="A110" s="10">
        <v>866</v>
      </c>
      <c r="B110" s="11" t="s">
        <v>106</v>
      </c>
      <c r="C110" s="12" t="s">
        <v>169</v>
      </c>
      <c r="D110" s="13">
        <v>47653.686000000002</v>
      </c>
      <c r="E110" s="40">
        <f t="shared" si="3"/>
        <v>524237.61820581532</v>
      </c>
    </row>
    <row r="111" spans="1:5" x14ac:dyDescent="0.35">
      <c r="A111" s="10">
        <v>867</v>
      </c>
      <c r="B111" s="11" t="s">
        <v>107</v>
      </c>
      <c r="C111" s="12" t="s">
        <v>185</v>
      </c>
      <c r="D111" s="13">
        <v>27437.102999999999</v>
      </c>
      <c r="E111" s="40">
        <f t="shared" si="3"/>
        <v>301835.23530976451</v>
      </c>
    </row>
    <row r="112" spans="1:5" x14ac:dyDescent="0.35">
      <c r="A112" s="10">
        <v>868</v>
      </c>
      <c r="B112" s="11" t="s">
        <v>108</v>
      </c>
      <c r="C112" s="12" t="s">
        <v>185</v>
      </c>
      <c r="D112" s="13">
        <v>33446.936000000002</v>
      </c>
      <c r="E112" s="40">
        <f t="shared" si="3"/>
        <v>367949.33480953262</v>
      </c>
    </row>
    <row r="113" spans="1:5" x14ac:dyDescent="0.35">
      <c r="A113" s="10">
        <v>869</v>
      </c>
      <c r="B113" s="11" t="s">
        <v>109</v>
      </c>
      <c r="C113" s="12" t="s">
        <v>185</v>
      </c>
      <c r="D113" s="13">
        <v>34611.262999999999</v>
      </c>
      <c r="E113" s="40">
        <f t="shared" si="3"/>
        <v>380758.08192917245</v>
      </c>
    </row>
    <row r="114" spans="1:5" x14ac:dyDescent="0.35">
      <c r="A114" s="10">
        <v>870</v>
      </c>
      <c r="B114" s="11" t="s">
        <v>110</v>
      </c>
      <c r="C114" s="12" t="s">
        <v>185</v>
      </c>
      <c r="D114" s="13">
        <v>34901.053</v>
      </c>
      <c r="E114" s="40">
        <f t="shared" si="3"/>
        <v>383946.05818309466</v>
      </c>
    </row>
    <row r="115" spans="1:5" x14ac:dyDescent="0.35">
      <c r="A115" s="10">
        <v>871</v>
      </c>
      <c r="B115" s="11" t="s">
        <v>111</v>
      </c>
      <c r="C115" s="12" t="s">
        <v>185</v>
      </c>
      <c r="D115" s="13">
        <v>39976.904000000002</v>
      </c>
      <c r="E115" s="40">
        <f t="shared" si="3"/>
        <v>439785.43309750542</v>
      </c>
    </row>
    <row r="116" spans="1:5" x14ac:dyDescent="0.35">
      <c r="A116" s="10">
        <v>872</v>
      </c>
      <c r="B116" s="11" t="s">
        <v>112</v>
      </c>
      <c r="C116" s="12" t="s">
        <v>185</v>
      </c>
      <c r="D116" s="13">
        <v>37764.550000000003</v>
      </c>
      <c r="E116" s="40">
        <f t="shared" si="3"/>
        <v>415447.35373910889</v>
      </c>
    </row>
    <row r="117" spans="1:5" x14ac:dyDescent="0.35">
      <c r="A117" s="10">
        <v>873</v>
      </c>
      <c r="B117" s="11" t="s">
        <v>113</v>
      </c>
      <c r="C117" s="12" t="s">
        <v>184</v>
      </c>
      <c r="D117" s="13">
        <v>129943.504</v>
      </c>
      <c r="E117" s="40">
        <f t="shared" si="3"/>
        <v>1429506.9019063464</v>
      </c>
    </row>
    <row r="118" spans="1:5" x14ac:dyDescent="0.35">
      <c r="A118" s="10">
        <v>874</v>
      </c>
      <c r="B118" s="11" t="s">
        <v>114</v>
      </c>
      <c r="C118" s="12" t="s">
        <v>184</v>
      </c>
      <c r="D118" s="13">
        <v>47405.159</v>
      </c>
      <c r="E118" s="40">
        <f t="shared" si="3"/>
        <v>521503.57571139338</v>
      </c>
    </row>
    <row r="119" spans="1:5" x14ac:dyDescent="0.35">
      <c r="A119" s="10">
        <v>876</v>
      </c>
      <c r="B119" s="11" t="s">
        <v>115</v>
      </c>
      <c r="C119" s="12" t="s">
        <v>181</v>
      </c>
      <c r="D119" s="13">
        <v>26942.081999999999</v>
      </c>
      <c r="E119" s="40">
        <f t="shared" si="3"/>
        <v>296389.51532911364</v>
      </c>
    </row>
    <row r="120" spans="1:5" x14ac:dyDescent="0.35">
      <c r="A120" s="10">
        <v>877</v>
      </c>
      <c r="B120" s="11" t="s">
        <v>116</v>
      </c>
      <c r="C120" s="12" t="s">
        <v>181</v>
      </c>
      <c r="D120" s="13">
        <v>42663.843000000001</v>
      </c>
      <c r="E120" s="40">
        <f t="shared" si="3"/>
        <v>469344.41624991701</v>
      </c>
    </row>
    <row r="121" spans="1:5" x14ac:dyDescent="0.35">
      <c r="A121" s="10">
        <v>878</v>
      </c>
      <c r="B121" s="11" t="s">
        <v>117</v>
      </c>
      <c r="C121" s="12" t="s">
        <v>169</v>
      </c>
      <c r="D121" s="13">
        <v>140250.14300000001</v>
      </c>
      <c r="E121" s="40">
        <f t="shared" si="3"/>
        <v>1542890.1117815946</v>
      </c>
    </row>
    <row r="122" spans="1:5" x14ac:dyDescent="0.35">
      <c r="A122" s="10">
        <v>879</v>
      </c>
      <c r="B122" s="11" t="s">
        <v>118</v>
      </c>
      <c r="C122" s="12" t="s">
        <v>169</v>
      </c>
      <c r="D122" s="13">
        <v>49985.502999999997</v>
      </c>
      <c r="E122" s="40">
        <f t="shared" si="3"/>
        <v>549889.90856949938</v>
      </c>
    </row>
    <row r="123" spans="1:5" x14ac:dyDescent="0.35">
      <c r="A123" s="10">
        <v>880</v>
      </c>
      <c r="B123" s="11" t="s">
        <v>119</v>
      </c>
      <c r="C123" s="12" t="s">
        <v>169</v>
      </c>
      <c r="D123" s="13">
        <v>24381.571</v>
      </c>
      <c r="E123" s="40">
        <f t="shared" si="3"/>
        <v>268221.36506200128</v>
      </c>
    </row>
    <row r="124" spans="1:5" x14ac:dyDescent="0.35">
      <c r="A124" s="10">
        <v>881</v>
      </c>
      <c r="B124" s="11" t="s">
        <v>120</v>
      </c>
      <c r="C124" s="12" t="s">
        <v>184</v>
      </c>
      <c r="D124" s="13">
        <v>297024.228</v>
      </c>
      <c r="E124" s="40">
        <f t="shared" si="3"/>
        <v>3267559.9078766126</v>
      </c>
    </row>
    <row r="125" spans="1:5" x14ac:dyDescent="0.35">
      <c r="A125" s="10">
        <v>882</v>
      </c>
      <c r="B125" s="11" t="s">
        <v>121</v>
      </c>
      <c r="C125" s="12" t="s">
        <v>184</v>
      </c>
      <c r="D125" s="13">
        <v>37235.362000000001</v>
      </c>
      <c r="E125" s="40">
        <f t="shared" si="3"/>
        <v>409625.76300837088</v>
      </c>
    </row>
    <row r="126" spans="1:5" x14ac:dyDescent="0.35">
      <c r="A126" s="10">
        <v>883</v>
      </c>
      <c r="B126" s="11" t="s">
        <v>122</v>
      </c>
      <c r="C126" s="12" t="s">
        <v>184</v>
      </c>
      <c r="D126" s="13">
        <v>41100.052000000003</v>
      </c>
      <c r="E126" s="40">
        <f t="shared" si="3"/>
        <v>452141.17054061999</v>
      </c>
    </row>
    <row r="127" spans="1:5" x14ac:dyDescent="0.35">
      <c r="A127" s="10">
        <v>884</v>
      </c>
      <c r="B127" s="11" t="s">
        <v>123</v>
      </c>
      <c r="C127" s="12" t="s">
        <v>180</v>
      </c>
      <c r="D127" s="13">
        <v>34571.25</v>
      </c>
      <c r="E127" s="40">
        <f t="shared" si="3"/>
        <v>380317.89940441947</v>
      </c>
    </row>
    <row r="128" spans="1:5" x14ac:dyDescent="0.35">
      <c r="A128" s="10">
        <v>885</v>
      </c>
      <c r="B128" s="11" t="s">
        <v>124</v>
      </c>
      <c r="C128" s="12" t="s">
        <v>180</v>
      </c>
      <c r="D128" s="13">
        <v>111985.621</v>
      </c>
      <c r="E128" s="40">
        <f t="shared" si="3"/>
        <v>1231952.4501491685</v>
      </c>
    </row>
    <row r="129" spans="1:5" x14ac:dyDescent="0.35">
      <c r="A129" s="10">
        <v>886</v>
      </c>
      <c r="B129" s="11" t="s">
        <v>125</v>
      </c>
      <c r="C129" s="12" t="s">
        <v>185</v>
      </c>
      <c r="D129" s="13">
        <v>324065.07299999997</v>
      </c>
      <c r="E129" s="40">
        <f t="shared" si="3"/>
        <v>3565035.9137635995</v>
      </c>
    </row>
    <row r="130" spans="1:5" x14ac:dyDescent="0.35">
      <c r="A130" s="10">
        <v>887</v>
      </c>
      <c r="B130" s="11" t="s">
        <v>126</v>
      </c>
      <c r="C130" s="12" t="s">
        <v>185</v>
      </c>
      <c r="D130" s="13">
        <v>61557.987000000001</v>
      </c>
      <c r="E130" s="40">
        <f t="shared" si="3"/>
        <v>677198.6638436435</v>
      </c>
    </row>
    <row r="131" spans="1:5" x14ac:dyDescent="0.35">
      <c r="A131" s="10">
        <v>888</v>
      </c>
      <c r="B131" s="11" t="s">
        <v>127</v>
      </c>
      <c r="C131" s="12" t="s">
        <v>181</v>
      </c>
      <c r="D131" s="13">
        <v>237063.71799999999</v>
      </c>
      <c r="E131" s="40">
        <f t="shared" si="3"/>
        <v>2607935.0690172226</v>
      </c>
    </row>
    <row r="132" spans="1:5" x14ac:dyDescent="0.35">
      <c r="A132" s="10">
        <v>889</v>
      </c>
      <c r="B132" s="11" t="s">
        <v>128</v>
      </c>
      <c r="C132" s="12" t="s">
        <v>181</v>
      </c>
      <c r="D132" s="13">
        <v>36156.826999999997</v>
      </c>
      <c r="E132" s="40">
        <f t="shared" ref="E132:E154" si="4">D132/$D$3*125000000</f>
        <v>397760.81263387919</v>
      </c>
    </row>
    <row r="133" spans="1:5" x14ac:dyDescent="0.35">
      <c r="A133" s="10">
        <v>890</v>
      </c>
      <c r="B133" s="11" t="s">
        <v>129</v>
      </c>
      <c r="C133" s="12" t="s">
        <v>181</v>
      </c>
      <c r="D133" s="13">
        <v>26921.246999999999</v>
      </c>
      <c r="E133" s="40">
        <f t="shared" si="4"/>
        <v>296160.30974834663</v>
      </c>
    </row>
    <row r="134" spans="1:5" x14ac:dyDescent="0.35">
      <c r="A134" s="10">
        <v>891</v>
      </c>
      <c r="B134" s="11" t="s">
        <v>130</v>
      </c>
      <c r="C134" s="12" t="s">
        <v>186</v>
      </c>
      <c r="D134" s="13">
        <v>157856.25700000001</v>
      </c>
      <c r="E134" s="40">
        <f t="shared" si="4"/>
        <v>1736574.7570621306</v>
      </c>
    </row>
    <row r="135" spans="1:5" x14ac:dyDescent="0.35">
      <c r="A135" s="10">
        <v>892</v>
      </c>
      <c r="B135" s="11" t="s">
        <v>131</v>
      </c>
      <c r="C135" s="12" t="s">
        <v>186</v>
      </c>
      <c r="D135" s="13">
        <v>65639.426999999996</v>
      </c>
      <c r="E135" s="40">
        <f t="shared" si="4"/>
        <v>722098.53548106388</v>
      </c>
    </row>
    <row r="136" spans="1:5" x14ac:dyDescent="0.35">
      <c r="A136" s="10">
        <v>893</v>
      </c>
      <c r="B136" s="11" t="s">
        <v>132</v>
      </c>
      <c r="C136" s="12" t="s">
        <v>180</v>
      </c>
      <c r="D136" s="13">
        <v>56999.860999999997</v>
      </c>
      <c r="E136" s="40">
        <f t="shared" si="4"/>
        <v>627054.77533684461</v>
      </c>
    </row>
    <row r="137" spans="1:5" x14ac:dyDescent="0.35">
      <c r="A137" s="10">
        <v>894</v>
      </c>
      <c r="B137" s="11" t="s">
        <v>133</v>
      </c>
      <c r="C137" s="12" t="s">
        <v>180</v>
      </c>
      <c r="D137" s="13">
        <v>38012.052000000003</v>
      </c>
      <c r="E137" s="40">
        <f t="shared" si="4"/>
        <v>418170.12022103806</v>
      </c>
    </row>
    <row r="138" spans="1:5" x14ac:dyDescent="0.35">
      <c r="A138" s="10">
        <v>895</v>
      </c>
      <c r="B138" s="11" t="s">
        <v>134</v>
      </c>
      <c r="C138" s="12" t="s">
        <v>181</v>
      </c>
      <c r="D138" s="13">
        <v>72474.653999999995</v>
      </c>
      <c r="E138" s="40">
        <f t="shared" si="4"/>
        <v>797292.78430320288</v>
      </c>
    </row>
    <row r="139" spans="1:5" x14ac:dyDescent="0.35">
      <c r="A139" s="10">
        <v>896</v>
      </c>
      <c r="B139" s="11" t="s">
        <v>135</v>
      </c>
      <c r="C139" s="12" t="s">
        <v>181</v>
      </c>
      <c r="D139" s="13">
        <v>63932.317999999999</v>
      </c>
      <c r="E139" s="40">
        <f t="shared" si="4"/>
        <v>703318.65020256303</v>
      </c>
    </row>
    <row r="140" spans="1:5" x14ac:dyDescent="0.35">
      <c r="A140" s="10">
        <v>908</v>
      </c>
      <c r="B140" s="11" t="s">
        <v>136</v>
      </c>
      <c r="C140" s="12" t="s">
        <v>169</v>
      </c>
      <c r="D140" s="13">
        <v>103610.671</v>
      </c>
      <c r="E140" s="40">
        <f t="shared" si="4"/>
        <v>1139819.7273920497</v>
      </c>
    </row>
    <row r="141" spans="1:5" x14ac:dyDescent="0.35">
      <c r="A141" s="10">
        <v>909</v>
      </c>
      <c r="B141" s="11" t="s">
        <v>137</v>
      </c>
      <c r="C141" s="12" t="s">
        <v>181</v>
      </c>
      <c r="D141" s="13">
        <v>88065.876999999993</v>
      </c>
      <c r="E141" s="40">
        <f t="shared" si="4"/>
        <v>968811.63827885815</v>
      </c>
    </row>
    <row r="142" spans="1:5" x14ac:dyDescent="0.35">
      <c r="A142" s="10">
        <v>916</v>
      </c>
      <c r="B142" s="11" t="s">
        <v>138</v>
      </c>
      <c r="C142" s="12" t="s">
        <v>169</v>
      </c>
      <c r="D142" s="13">
        <v>122743.049</v>
      </c>
      <c r="E142" s="40">
        <f t="shared" si="4"/>
        <v>1350294.7843127954</v>
      </c>
    </row>
    <row r="143" spans="1:5" x14ac:dyDescent="0.35">
      <c r="A143" s="10">
        <v>919</v>
      </c>
      <c r="B143" s="11" t="s">
        <v>139</v>
      </c>
      <c r="C143" s="12" t="s">
        <v>184</v>
      </c>
      <c r="D143" s="13">
        <v>260151.57500000001</v>
      </c>
      <c r="E143" s="40">
        <f t="shared" si="4"/>
        <v>2861924.3021513913</v>
      </c>
    </row>
    <row r="144" spans="1:5" x14ac:dyDescent="0.35">
      <c r="A144" s="10">
        <v>921</v>
      </c>
      <c r="B144" s="11" t="s">
        <v>140</v>
      </c>
      <c r="C144" s="12" t="s">
        <v>185</v>
      </c>
      <c r="D144" s="13">
        <v>23989.955000000002</v>
      </c>
      <c r="E144" s="40">
        <f t="shared" si="4"/>
        <v>263913.20222458109</v>
      </c>
    </row>
    <row r="145" spans="1:5" x14ac:dyDescent="0.35">
      <c r="A145" s="10">
        <v>925</v>
      </c>
      <c r="B145" s="11" t="s">
        <v>141</v>
      </c>
      <c r="C145" s="12" t="s">
        <v>186</v>
      </c>
      <c r="D145" s="13">
        <v>139338.49799999999</v>
      </c>
      <c r="E145" s="40">
        <f t="shared" si="4"/>
        <v>1532861.1162606759</v>
      </c>
    </row>
    <row r="146" spans="1:5" x14ac:dyDescent="0.35">
      <c r="A146" s="10">
        <v>926</v>
      </c>
      <c r="B146" s="11" t="s">
        <v>142</v>
      </c>
      <c r="C146" s="12" t="s">
        <v>184</v>
      </c>
      <c r="D146" s="13">
        <v>163856.948</v>
      </c>
      <c r="E146" s="40">
        <f t="shared" si="4"/>
        <v>1802588.2855314515</v>
      </c>
    </row>
    <row r="147" spans="1:5" x14ac:dyDescent="0.35">
      <c r="A147" s="10">
        <v>928</v>
      </c>
      <c r="B147" s="11" t="s">
        <v>143</v>
      </c>
      <c r="C147" s="12" t="s">
        <v>186</v>
      </c>
      <c r="D147" s="13">
        <v>160821.02600000001</v>
      </c>
      <c r="E147" s="40">
        <f t="shared" si="4"/>
        <v>1769190.144654403</v>
      </c>
    </row>
    <row r="148" spans="1:5" x14ac:dyDescent="0.35">
      <c r="A148" s="10">
        <v>929</v>
      </c>
      <c r="B148" s="11" t="s">
        <v>144</v>
      </c>
      <c r="C148" s="12" t="s">
        <v>183</v>
      </c>
      <c r="D148" s="13">
        <v>55743.451000000001</v>
      </c>
      <c r="E148" s="40">
        <f t="shared" si="4"/>
        <v>613233.02425782068</v>
      </c>
    </row>
    <row r="149" spans="1:5" x14ac:dyDescent="0.35">
      <c r="A149" s="10">
        <v>931</v>
      </c>
      <c r="B149" s="11" t="s">
        <v>145</v>
      </c>
      <c r="C149" s="12" t="s">
        <v>185</v>
      </c>
      <c r="D149" s="13">
        <v>137438.799</v>
      </c>
      <c r="E149" s="40">
        <f t="shared" si="4"/>
        <v>1511962.5507421982</v>
      </c>
    </row>
    <row r="150" spans="1:5" x14ac:dyDescent="0.35">
      <c r="A150" s="10">
        <v>933</v>
      </c>
      <c r="B150" s="11" t="s">
        <v>146</v>
      </c>
      <c r="C150" s="12" t="s">
        <v>169</v>
      </c>
      <c r="D150" s="13">
        <v>106468.395</v>
      </c>
      <c r="E150" s="40">
        <f t="shared" si="4"/>
        <v>1171257.5142455073</v>
      </c>
    </row>
    <row r="151" spans="1:5" x14ac:dyDescent="0.35">
      <c r="A151" s="10">
        <v>935</v>
      </c>
      <c r="B151" s="11" t="s">
        <v>147</v>
      </c>
      <c r="C151" s="12" t="s">
        <v>184</v>
      </c>
      <c r="D151" s="13">
        <v>145356.17199999999</v>
      </c>
      <c r="E151" s="40">
        <f t="shared" si="4"/>
        <v>1599061.4745057665</v>
      </c>
    </row>
    <row r="152" spans="1:5" x14ac:dyDescent="0.35">
      <c r="A152" s="10">
        <v>936</v>
      </c>
      <c r="B152" s="11" t="s">
        <v>148</v>
      </c>
      <c r="C152" s="12" t="s">
        <v>185</v>
      </c>
      <c r="D152" s="13">
        <v>251796.86499999999</v>
      </c>
      <c r="E152" s="40">
        <f t="shared" si="4"/>
        <v>2770014.2393872994</v>
      </c>
    </row>
    <row r="153" spans="1:5" x14ac:dyDescent="0.35">
      <c r="A153" s="10">
        <v>937</v>
      </c>
      <c r="B153" s="11" t="s">
        <v>149</v>
      </c>
      <c r="C153" s="12" t="s">
        <v>180</v>
      </c>
      <c r="D153" s="13">
        <v>108805.32399999999</v>
      </c>
      <c r="E153" s="40">
        <f t="shared" si="4"/>
        <v>1196966.0416588136</v>
      </c>
    </row>
    <row r="154" spans="1:5" x14ac:dyDescent="0.35">
      <c r="A154" s="14">
        <v>938</v>
      </c>
      <c r="B154" s="15" t="s">
        <v>150</v>
      </c>
      <c r="C154" s="16" t="s">
        <v>185</v>
      </c>
      <c r="D154" s="17">
        <v>167680.61300000001</v>
      </c>
      <c r="E154" s="41">
        <f t="shared" si="4"/>
        <v>1844652.3775392962</v>
      </c>
    </row>
  </sheetData>
  <sortState ref="A4:E154">
    <sortCondition ref="A4:A154"/>
  </sortState>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 </vt:lpstr>
      <vt:lpstr>2018-19</vt:lpstr>
      <vt:lpstr>2019-20</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Joe</dc:creator>
  <cp:lastModifiedBy>SEAL, Andrew</cp:lastModifiedBy>
  <dcterms:created xsi:type="dcterms:W3CDTF">2018-12-12T09:52:14Z</dcterms:created>
  <dcterms:modified xsi:type="dcterms:W3CDTF">2018-12-17T12:45:42Z</dcterms:modified>
</cp:coreProperties>
</file>