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mc:AlternateContent xmlns:mc="http://schemas.openxmlformats.org/markup-compatibility/2006">
    <mc:Choice Requires="x15">
      <x15ac:absPath xmlns:x15ac="http://schemas.microsoft.com/office/spreadsheetml/2010/11/ac" url="\\hmt-shares.hmt.local\UserProfiles\RBreeze\Desktop\PSS November\"/>
    </mc:Choice>
  </mc:AlternateContent>
  <bookViews>
    <workbookView xWindow="0" yWindow="0" windowWidth="25200" windowHeight="10425" activeTab="10"/>
  </bookViews>
  <sheets>
    <sheet name="Table 1" sheetId="1" r:id="rId1"/>
    <sheet name="Table 2" sheetId="2" r:id="rId2"/>
    <sheet name="Table 3" sheetId="19" r:id="rId3"/>
    <sheet name="Table 4" sheetId="21" r:id="rId4"/>
    <sheet name="Table 5" sheetId="20" r:id="rId5"/>
    <sheet name="Table 6" sheetId="3" r:id="rId6"/>
    <sheet name="Table 7" sheetId="6" r:id="rId7"/>
    <sheet name="Table 8" sheetId="7" r:id="rId8"/>
    <sheet name="Table 9 (a)" sheetId="16" r:id="rId9"/>
    <sheet name="Table 9 (b)" sheetId="17" r:id="rId10"/>
    <sheet name="Table 9 (c)" sheetId="18" r:id="rId11"/>
  </sheets>
  <externalReferences>
    <externalReference r:id="rId12"/>
    <externalReference r:id="rId13"/>
    <externalReference r:id="rId14"/>
    <externalReference r:id="rId15"/>
  </externalReferences>
  <definedNames>
    <definedName name="CapAME" localSheetId="2">'[1]Dept AMEsum'!#REF!</definedName>
    <definedName name="CapAME" localSheetId="3">'[1]Dept AMEsum'!#REF!</definedName>
    <definedName name="CapAME" localSheetId="4">'[1]Dept AMEsum'!#REF!</definedName>
    <definedName name="CapAME" localSheetId="6">'[1]Dept AMEsum'!#REF!</definedName>
    <definedName name="CapAME" localSheetId="7">'[1]Dept AMEsum'!#REF!</definedName>
    <definedName name="CapAME" localSheetId="9">'[1]Dept AMEsum'!#REF!</definedName>
    <definedName name="CapAME">'[1]Dept AMEsum'!#REF!</definedName>
    <definedName name="CapDEL" localSheetId="2">[1]DELsum!#REF!</definedName>
    <definedName name="CapDEL" localSheetId="3">[1]DELsum!#REF!</definedName>
    <definedName name="CapDEL" localSheetId="4">[1]DELsum!#REF!</definedName>
    <definedName name="CapDEL" localSheetId="6">[1]DELsum!#REF!</definedName>
    <definedName name="CapDEL" localSheetId="7">[1]DELsum!#REF!</definedName>
    <definedName name="CapDEL" localSheetId="9">[1]DELsum!#REF!</definedName>
    <definedName name="CapDEL">[1]DELsum!#REF!</definedName>
    <definedName name="CGCapDEL" localSheetId="2">#REF!</definedName>
    <definedName name="CGCapDEL" localSheetId="3">#REF!</definedName>
    <definedName name="CGCapDEL" localSheetId="4">#REF!</definedName>
    <definedName name="CGCapDEL" localSheetId="6">#REF!</definedName>
    <definedName name="CGCapDEL" localSheetId="7">#REF!</definedName>
    <definedName name="CGCapDEL" localSheetId="9">#REF!</definedName>
    <definedName name="CGCapDEL">#REF!</definedName>
    <definedName name="DELAME" localSheetId="2">#REF!</definedName>
    <definedName name="DELAME" localSheetId="3">#REF!</definedName>
    <definedName name="DELAME" localSheetId="4">#REF!</definedName>
    <definedName name="DELAME" localSheetId="6">#REF!</definedName>
    <definedName name="DELAME" localSheetId="7">#REF!</definedName>
    <definedName name="DELAME" localSheetId="9">#REF!</definedName>
    <definedName name="DELAME">#REF!</definedName>
    <definedName name="formatCol" localSheetId="2">[2]Formatting!#REF!</definedName>
    <definedName name="formatCol" localSheetId="3">[2]Formatting!#REF!</definedName>
    <definedName name="formatCol" localSheetId="4">[2]Formatting!#REF!</definedName>
    <definedName name="formatCol" localSheetId="6">[2]Formatting!#REF!</definedName>
    <definedName name="formatCol" localSheetId="7">[2]Formatting!#REF!</definedName>
    <definedName name="formatCol" localSheetId="9">[2]Formatting!#REF!</definedName>
    <definedName name="formatCol">[2]Formatting!#REF!</definedName>
    <definedName name="formatRow" localSheetId="2">[2]Formatting!#REF!</definedName>
    <definedName name="formatRow" localSheetId="3">[2]Formatting!#REF!</definedName>
    <definedName name="formatRow" localSheetId="4">[2]Formatting!#REF!</definedName>
    <definedName name="formatRow" localSheetId="6">[2]Formatting!#REF!</definedName>
    <definedName name="formatRow" localSheetId="7">[2]Formatting!#REF!</definedName>
    <definedName name="formatRow" localSheetId="9">[2]Formatting!#REF!</definedName>
    <definedName name="formatRow">[2]Formatting!#REF!</definedName>
    <definedName name="Label" localSheetId="2">#REF!</definedName>
    <definedName name="Label" localSheetId="3">#REF!</definedName>
    <definedName name="Label" localSheetId="4">#REF!</definedName>
    <definedName name="Label" localSheetId="6">#REF!</definedName>
    <definedName name="Label" localSheetId="7">#REF!</definedName>
    <definedName name="Label" localSheetId="9">#REF!</definedName>
    <definedName name="Label">#REF!</definedName>
    <definedName name="MAPPING" localSheetId="2">[3]COINS_OSCAR_mapping!#REF!</definedName>
    <definedName name="MAPPING" localSheetId="3">[3]COINS_OSCAR_mapping!#REF!</definedName>
    <definedName name="MAPPING" localSheetId="4">[3]COINS_OSCAR_mapping!#REF!</definedName>
    <definedName name="MAPPING" localSheetId="6">[3]COINS_OSCAR_mapping!#REF!</definedName>
    <definedName name="MAPPING" localSheetId="7">[3]COINS_OSCAR_mapping!#REF!</definedName>
    <definedName name="MAPPING" localSheetId="9">[3]COINS_OSCAR_mapping!#REF!</definedName>
    <definedName name="MAPPING">[3]COINS_OSCAR_mapping!#REF!</definedName>
    <definedName name="MAPPING2" localSheetId="2">[3]COINS_OSCAR_mapping!#REF!</definedName>
    <definedName name="MAPPING2" localSheetId="3">[3]COINS_OSCAR_mapping!#REF!</definedName>
    <definedName name="MAPPING2" localSheetId="4">[3]COINS_OSCAR_mapping!#REF!</definedName>
    <definedName name="MAPPING2" localSheetId="6">[3]COINS_OSCAR_mapping!#REF!</definedName>
    <definedName name="MAPPING2" localSheetId="7">[3]COINS_OSCAR_mapping!#REF!</definedName>
    <definedName name="MAPPING2" localSheetId="9">[3]COINS_OSCAR_mapping!#REF!</definedName>
    <definedName name="MAPPING2">[3]COINS_OSCAR_mapping!#REF!</definedName>
    <definedName name="PCCapDEL" localSheetId="2">#REF!</definedName>
    <definedName name="PCCapDEL" localSheetId="3">#REF!</definedName>
    <definedName name="PCCapDEL" localSheetId="4">#REF!</definedName>
    <definedName name="PCCapDEL" localSheetId="6">#REF!</definedName>
    <definedName name="PCCapDEL" localSheetId="7">#REF!</definedName>
    <definedName name="PCCapDEL" localSheetId="9">#REF!</definedName>
    <definedName name="PCCapDEL">#REF!</definedName>
    <definedName name="_xlnm.Print_Area" localSheetId="0">'Table 1'!$A$1:$F$59</definedName>
    <definedName name="_xlnm.Print_Area" localSheetId="1">'Table 2'!$A$1:$F$34</definedName>
    <definedName name="_xlnm.Print_Area" localSheetId="2">'Table 3'!$A$1:$F$36</definedName>
    <definedName name="_xlnm.Print_Area" localSheetId="3">'Table 4'!$A$1:$F$32</definedName>
    <definedName name="_xlnm.Print_Area" localSheetId="4">'Table 5'!$A$1:$F$28</definedName>
    <definedName name="_xlnm.Print_Area" localSheetId="5">'Table 6'!$A$1:$F$34</definedName>
    <definedName name="_xlnm.Print_Area" localSheetId="6">'Table 7'!$A$1:$F$36</definedName>
    <definedName name="_xlnm.Print_Area" localSheetId="7">'Table 8'!$A$1:$F$49</definedName>
    <definedName name="_xlnm.Print_Area" localSheetId="8">'Table 9 (a)'!$A$1:$G$56</definedName>
    <definedName name="_xlnm.Print_Area" localSheetId="9">'Table 9 (b)'!$A$1:$G$66</definedName>
    <definedName name="_xlnm.Print_Area" localSheetId="10">'Table 9 (c)'!$B$1:$G$70</definedName>
    <definedName name="ResAME" localSheetId="2">'[1]Dept AMEsum'!#REF!</definedName>
    <definedName name="ResAME" localSheetId="3">'[1]Dept AMEsum'!#REF!</definedName>
    <definedName name="ResAME" localSheetId="4">'[1]Dept AMEsum'!#REF!</definedName>
    <definedName name="ResAME" localSheetId="6">'[1]Dept AMEsum'!#REF!</definedName>
    <definedName name="ResAME" localSheetId="7">'[1]Dept AMEsum'!#REF!</definedName>
    <definedName name="ResAME" localSheetId="9">'[1]Dept AMEsum'!#REF!</definedName>
    <definedName name="ResAME">'[1]Dept AMEsum'!#REF!</definedName>
    <definedName name="ResDEL" localSheetId="2">[1]DELsum!#REF!</definedName>
    <definedName name="ResDEL" localSheetId="3">[1]DELsum!#REF!</definedName>
    <definedName name="ResDEL" localSheetId="4">[1]DELsum!#REF!</definedName>
    <definedName name="ResDEL" localSheetId="6">[1]DELsum!#REF!</definedName>
    <definedName name="ResDEL" localSheetId="7">[1]DELsum!#REF!</definedName>
    <definedName name="ResDEL" localSheetId="9">[1]DELsum!#REF!</definedName>
    <definedName name="ResDEL">[1]DELsum!#REF!</definedName>
    <definedName name="rngTable1" localSheetId="2">#REF!</definedName>
    <definedName name="rngTable1" localSheetId="3">#REF!</definedName>
    <definedName name="rngTable1" localSheetId="4">#REF!</definedName>
    <definedName name="rngTable1" localSheetId="6">#REF!</definedName>
    <definedName name="rngTable1" localSheetId="7">#REF!</definedName>
    <definedName name="rngTable1" localSheetId="9">#REF!</definedName>
    <definedName name="rngTable1">#REF!</definedName>
    <definedName name="rngTable2" localSheetId="2">#REF!</definedName>
    <definedName name="rngTable2" localSheetId="3">#REF!</definedName>
    <definedName name="rngTable2" localSheetId="4">#REF!</definedName>
    <definedName name="rngTable2" localSheetId="6">#REF!</definedName>
    <definedName name="rngTable2" localSheetId="7">#REF!</definedName>
    <definedName name="rngTable2" localSheetId="9">#REF!</definedName>
    <definedName name="rngTable2">#REF!</definedName>
    <definedName name="rngTable20" localSheetId="2">#REF!</definedName>
    <definedName name="rngTable20" localSheetId="3">#REF!</definedName>
    <definedName name="rngTable20" localSheetId="4">#REF!</definedName>
    <definedName name="rngTable20" localSheetId="6">#REF!</definedName>
    <definedName name="rngTable20" localSheetId="7">#REF!</definedName>
    <definedName name="rngTable20" localSheetId="9">#REF!</definedName>
    <definedName name="rngTable20">#REF!</definedName>
    <definedName name="rngTable3" localSheetId="2">#REF!</definedName>
    <definedName name="rngTable3" localSheetId="3">#REF!</definedName>
    <definedName name="rngTable3" localSheetId="4">#REF!</definedName>
    <definedName name="rngTable3" localSheetId="6">#REF!</definedName>
    <definedName name="rngTable3" localSheetId="7">#REF!</definedName>
    <definedName name="rngTable3" localSheetId="9">#REF!</definedName>
    <definedName name="rngTable3">#REF!</definedName>
    <definedName name="rngTable4" localSheetId="2">#REF!</definedName>
    <definedName name="rngTable4" localSheetId="3">#REF!</definedName>
    <definedName name="rngTable4" localSheetId="4">#REF!</definedName>
    <definedName name="rngTable4" localSheetId="6">#REF!</definedName>
    <definedName name="rngTable4" localSheetId="7">#REF!</definedName>
    <definedName name="rngTable4" localSheetId="9">#REF!</definedName>
    <definedName name="rngTable4">#REF!</definedName>
    <definedName name="rngTable5" localSheetId="2">#REF!</definedName>
    <definedName name="rngTable5" localSheetId="3">#REF!</definedName>
    <definedName name="rngTable5" localSheetId="4">#REF!</definedName>
    <definedName name="rngTable5" localSheetId="6">#REF!</definedName>
    <definedName name="rngTable5" localSheetId="7">#REF!</definedName>
    <definedName name="rngTable5" localSheetId="9">#REF!</definedName>
    <definedName name="rngTable5">#REF!</definedName>
    <definedName name="rngTable6" localSheetId="2">#REF!</definedName>
    <definedName name="rngTable6" localSheetId="3">#REF!</definedName>
    <definedName name="rngTable6" localSheetId="4">#REF!</definedName>
    <definedName name="rngTable6" localSheetId="6">#REF!</definedName>
    <definedName name="rngTable6" localSheetId="7">#REF!</definedName>
    <definedName name="rngTable6" localSheetId="9">#REF!</definedName>
    <definedName name="rngTable6">#REF!</definedName>
    <definedName name="rngTable7" localSheetId="2">#REF!</definedName>
    <definedName name="rngTable7" localSheetId="3">#REF!</definedName>
    <definedName name="rngTable7" localSheetId="4">#REF!</definedName>
    <definedName name="rngTable7" localSheetId="6">#REF!</definedName>
    <definedName name="rngTable7" localSheetId="7">#REF!</definedName>
    <definedName name="rngTable7" localSheetId="9">#REF!</definedName>
    <definedName name="rngTable7">#REF!</definedName>
    <definedName name="SCOA" localSheetId="2">#REF!</definedName>
    <definedName name="SCOA" localSheetId="3">#REF!</definedName>
    <definedName name="SCOA" localSheetId="4">#REF!</definedName>
    <definedName name="SCOA" localSheetId="6">#REF!</definedName>
    <definedName name="SCOA" localSheetId="7">#REF!</definedName>
    <definedName name="SCOA" localSheetId="9">#REF!</definedName>
    <definedName name="SCOA">#REF!</definedName>
    <definedName name="Table" localSheetId="2">#REF!</definedName>
    <definedName name="Table" localSheetId="3">#REF!</definedName>
    <definedName name="Table" localSheetId="4">#REF!</definedName>
    <definedName name="Table" localSheetId="6">#REF!</definedName>
    <definedName name="Table" localSheetId="7">#REF!</definedName>
    <definedName name="Table" localSheetId="9">#REF!</definedName>
    <definedName name="Table">#REF!</definedName>
    <definedName name="Version" localSheetId="2">#REF!</definedName>
    <definedName name="Version" localSheetId="3">#REF!</definedName>
    <definedName name="Version" localSheetId="4">#REF!</definedName>
    <definedName name="Version" localSheetId="6">#REF!</definedName>
    <definedName name="Version" localSheetId="7">#REF!</definedName>
    <definedName name="Version" localSheetId="9">#REF!</definedName>
    <definedName name="Version">#REF!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9" i="17" l="1"/>
  <c r="F139" i="17"/>
  <c r="E139" i="17"/>
  <c r="D139" i="17"/>
  <c r="C139" i="17"/>
  <c r="G138" i="17"/>
  <c r="F138" i="17"/>
  <c r="E138" i="17"/>
  <c r="D138" i="17"/>
  <c r="C138" i="17"/>
  <c r="G137" i="17"/>
  <c r="F137" i="17"/>
  <c r="E137" i="17"/>
  <c r="D137" i="17"/>
  <c r="C137" i="17"/>
  <c r="G136" i="17"/>
  <c r="F136" i="17"/>
  <c r="E136" i="17"/>
  <c r="D136" i="17"/>
  <c r="C136" i="17"/>
  <c r="G135" i="17"/>
  <c r="F135" i="17"/>
  <c r="E135" i="17"/>
  <c r="D135" i="17"/>
  <c r="C135" i="17"/>
  <c r="G134" i="17"/>
  <c r="F134" i="17"/>
  <c r="E134" i="17"/>
  <c r="D134" i="17"/>
  <c r="C134" i="17"/>
  <c r="G133" i="17"/>
  <c r="F133" i="17"/>
  <c r="E133" i="17"/>
  <c r="D133" i="17"/>
  <c r="C133" i="17"/>
  <c r="G132" i="17"/>
  <c r="F132" i="17"/>
  <c r="E132" i="17"/>
  <c r="D132" i="17"/>
  <c r="C132" i="17"/>
  <c r="G131" i="17"/>
  <c r="F131" i="17"/>
  <c r="E131" i="17"/>
  <c r="D131" i="17"/>
  <c r="C131" i="17"/>
  <c r="G130" i="17"/>
  <c r="F130" i="17"/>
  <c r="E130" i="17"/>
  <c r="D130" i="17"/>
  <c r="C130" i="17"/>
  <c r="G129" i="17"/>
  <c r="F129" i="17"/>
  <c r="E129" i="17"/>
  <c r="D129" i="17"/>
  <c r="C129" i="17"/>
  <c r="G128" i="17"/>
  <c r="F128" i="17"/>
  <c r="E128" i="17"/>
  <c r="D128" i="17"/>
  <c r="C128" i="17"/>
  <c r="G127" i="17"/>
  <c r="F127" i="17"/>
  <c r="E127" i="17"/>
  <c r="D127" i="17"/>
  <c r="C127" i="17"/>
  <c r="G126" i="17"/>
  <c r="F126" i="17"/>
  <c r="E126" i="17"/>
  <c r="D126" i="17"/>
  <c r="C126" i="17"/>
  <c r="G125" i="17"/>
  <c r="F125" i="17"/>
  <c r="E125" i="17"/>
  <c r="D125" i="17"/>
  <c r="C125" i="17"/>
  <c r="G124" i="17"/>
  <c r="F124" i="17"/>
  <c r="E124" i="17"/>
  <c r="D124" i="17"/>
  <c r="C124" i="17"/>
  <c r="G123" i="17"/>
  <c r="F123" i="17"/>
  <c r="E123" i="17"/>
  <c r="D123" i="17"/>
  <c r="C123" i="17"/>
  <c r="G122" i="17"/>
  <c r="F122" i="17"/>
  <c r="E122" i="17"/>
  <c r="D122" i="17"/>
  <c r="C122" i="17"/>
  <c r="G75" i="17"/>
  <c r="F75" i="17"/>
  <c r="E75" i="17"/>
  <c r="D75" i="17"/>
  <c r="C75" i="17"/>
  <c r="G74" i="17"/>
  <c r="F74" i="17"/>
  <c r="E74" i="17"/>
  <c r="D74" i="17"/>
  <c r="C74" i="17"/>
  <c r="G73" i="17"/>
  <c r="F73" i="17"/>
  <c r="E73" i="17"/>
  <c r="D73" i="17"/>
  <c r="C73" i="17"/>
  <c r="G72" i="17"/>
  <c r="F72" i="17"/>
  <c r="E72" i="17"/>
  <c r="D72" i="17"/>
  <c r="C72" i="17"/>
  <c r="G71" i="17"/>
  <c r="F71" i="17"/>
  <c r="E71" i="17"/>
  <c r="D71" i="17"/>
  <c r="C71" i="17"/>
</calcChain>
</file>

<file path=xl/sharedStrings.xml><?xml version="1.0" encoding="utf-8"?>
<sst xmlns="http://schemas.openxmlformats.org/spreadsheetml/2006/main" count="786" uniqueCount="301">
  <si>
    <t xml:space="preserve"> </t>
  </si>
  <si>
    <t>£ million</t>
  </si>
  <si>
    <t>National Statistics</t>
  </si>
  <si>
    <t>2013-14</t>
  </si>
  <si>
    <t>2014-15</t>
  </si>
  <si>
    <t>2015-16</t>
  </si>
  <si>
    <t>outturn</t>
  </si>
  <si>
    <t>CURRENT EXPENDITURE</t>
  </si>
  <si>
    <t>Resource DEL</t>
  </si>
  <si>
    <t xml:space="preserve">Resource DEL excluding depreciation </t>
  </si>
  <si>
    <t xml:space="preserve">Depreciation in resource DEL </t>
  </si>
  <si>
    <t>Total resource DEL</t>
  </si>
  <si>
    <t>Resource departmental AME</t>
  </si>
  <si>
    <t>Social security benefits</t>
  </si>
  <si>
    <r>
      <t xml:space="preserve">Tax credits </t>
    </r>
    <r>
      <rPr>
        <vertAlign val="superscript"/>
        <sz val="8"/>
        <rFont val="Humnst777 Lt BT"/>
        <family val="2"/>
      </rPr>
      <t xml:space="preserve">(1) </t>
    </r>
  </si>
  <si>
    <t>National lottery</t>
  </si>
  <si>
    <t>Student loans</t>
  </si>
  <si>
    <t>Non-cash items</t>
  </si>
  <si>
    <t>Financial sector interventions</t>
  </si>
  <si>
    <t>Other departmental expenditure</t>
  </si>
  <si>
    <t>Total resource departmental AME</t>
  </si>
  <si>
    <t>Resource other AME</t>
  </si>
  <si>
    <t>Net expenditure transfers to the EU</t>
  </si>
  <si>
    <t>Locally financed expenditure</t>
  </si>
  <si>
    <t>Central government gross debt interest</t>
  </si>
  <si>
    <t>Total resource other AME</t>
  </si>
  <si>
    <t>Total resource AME</t>
  </si>
  <si>
    <t>Public sector current expenditure</t>
  </si>
  <si>
    <t>CAPITAL EXPENDITURE</t>
  </si>
  <si>
    <t>Capital DEL</t>
  </si>
  <si>
    <t>Total capital DEL</t>
  </si>
  <si>
    <t>Capital departmental AME</t>
  </si>
  <si>
    <t>Total capital departmental AME</t>
  </si>
  <si>
    <t>Capital other AME</t>
  </si>
  <si>
    <t>Public corporations' own-financed capital expenditure</t>
  </si>
  <si>
    <t>Total capital other AME</t>
  </si>
  <si>
    <t>Total capital AME</t>
  </si>
  <si>
    <t xml:space="preserve">less public sector depreciation </t>
  </si>
  <si>
    <t>of which:</t>
  </si>
  <si>
    <t>Departmental AME</t>
  </si>
  <si>
    <t>Other AME</t>
  </si>
  <si>
    <t>Resource DEL by departmental group</t>
  </si>
  <si>
    <t>Defence</t>
  </si>
  <si>
    <t>Single Intelligence Account</t>
  </si>
  <si>
    <t>Home Office</t>
  </si>
  <si>
    <t>Foreign and Commonwealth Office</t>
  </si>
  <si>
    <t>International Development</t>
  </si>
  <si>
    <t>Work and Pensions</t>
  </si>
  <si>
    <t>Education</t>
  </si>
  <si>
    <t>Transport</t>
  </si>
  <si>
    <t>Wales</t>
  </si>
  <si>
    <t>Northern Ireland</t>
  </si>
  <si>
    <t>Justice</t>
  </si>
  <si>
    <t>Law Officers' Departments</t>
  </si>
  <si>
    <t>Environment, Food and Rural Affairs</t>
  </si>
  <si>
    <t>HM Revenue and Customs</t>
  </si>
  <si>
    <t>HM Treasury</t>
  </si>
  <si>
    <t>Cabinet Office</t>
  </si>
  <si>
    <t>Small and Independent Bodies</t>
  </si>
  <si>
    <t>Resource departmental AME by departmental group</t>
  </si>
  <si>
    <t>Capital DEL by departmental group</t>
  </si>
  <si>
    <r>
      <t xml:space="preserve">Transport </t>
    </r>
    <r>
      <rPr>
        <vertAlign val="superscript"/>
        <sz val="8"/>
        <rFont val="Humnst777 Lt BT"/>
        <family val="2"/>
      </rPr>
      <t>(1)</t>
    </r>
  </si>
  <si>
    <t>Capital departmental AME by departmental group</t>
  </si>
  <si>
    <t>Total DEL by departmental group</t>
  </si>
  <si>
    <r>
      <t xml:space="preserve">Transport </t>
    </r>
    <r>
      <rPr>
        <vertAlign val="superscript"/>
        <sz val="8"/>
        <rFont val="Humnst777 Lt BT"/>
        <family val="2"/>
      </rPr>
      <t>(2)</t>
    </r>
  </si>
  <si>
    <t>Total Managed Expenditure by departmental group</t>
  </si>
  <si>
    <t>Public sector depreciation</t>
  </si>
  <si>
    <t>Accounting adjustments</t>
  </si>
  <si>
    <t>Resource DEL excluding depreciation by departmental group</t>
  </si>
  <si>
    <t>£ billion</t>
  </si>
  <si>
    <t>2013-14 outturn</t>
  </si>
  <si>
    <t>2014-15 outturn</t>
  </si>
  <si>
    <t>Remove data in budgets which form part of public sector current expenditure but where a different source is used for National Accounts</t>
  </si>
  <si>
    <t>Capital consumption (excluding NHS)</t>
  </si>
  <si>
    <t>NHS capital consumption</t>
  </si>
  <si>
    <t>Interest</t>
  </si>
  <si>
    <t>Public corporation subsidies</t>
  </si>
  <si>
    <t>Other</t>
  </si>
  <si>
    <t>Capital consumption</t>
  </si>
  <si>
    <t>Subsidy element of renewable obligation certificates</t>
  </si>
  <si>
    <t>Subsidy element of other environmental levies</t>
  </si>
  <si>
    <t>NNDR outturn adjustment</t>
  </si>
  <si>
    <t>Adjustment for different data used by OBR in PSCE forecast</t>
  </si>
  <si>
    <t>of which DEL</t>
  </si>
  <si>
    <t>of which AME</t>
  </si>
  <si>
    <t>Total resource budget data replaced by different source data</t>
  </si>
  <si>
    <t>Remove data in budgets which do not form part of public sector current expenditure</t>
  </si>
  <si>
    <t>Impairments</t>
  </si>
  <si>
    <t>Receipts treated as negative DEL but revenue in National Accounts</t>
  </si>
  <si>
    <t>Fees, levies and charges</t>
  </si>
  <si>
    <t>Grant equivalent element of student lending</t>
  </si>
  <si>
    <t>Stock write-offs</t>
  </si>
  <si>
    <t>Change in pension scheme liabilities</t>
  </si>
  <si>
    <t>Miscellaneous current transfers</t>
  </si>
  <si>
    <t>Profit or loss - sale of company securities</t>
  </si>
  <si>
    <t>Profit or loss - sale of other assets (capital in National Accounts)</t>
  </si>
  <si>
    <t>Bad debts</t>
  </si>
  <si>
    <t>Provisions</t>
  </si>
  <si>
    <t>Unwinding of discount rate on pension scheme liabilities</t>
  </si>
  <si>
    <t>Release of provisions covering payments of pension benefits</t>
  </si>
  <si>
    <t>Imputed tax element of renewable obligation certificates</t>
  </si>
  <si>
    <t>Imputed tax element of other environmental levies</t>
  </si>
  <si>
    <t>Tax credits</t>
  </si>
  <si>
    <t>Total resource budget data not in public sector current expenditure</t>
  </si>
  <si>
    <t>Central government adjustments in National Accounts</t>
  </si>
  <si>
    <t>Expenditure on goods and services</t>
  </si>
  <si>
    <t>of which: VAT refunds</t>
  </si>
  <si>
    <t>of which: Single use military expenditure</t>
  </si>
  <si>
    <t>of which: payment from EU for tax collection costs</t>
  </si>
  <si>
    <t>of which: capital consumption</t>
  </si>
  <si>
    <t>of which: Network Rail</t>
  </si>
  <si>
    <t>of which: other</t>
  </si>
  <si>
    <t>of which: switch between benefits and other current grants</t>
  </si>
  <si>
    <t>Net current grants abroad</t>
  </si>
  <si>
    <t>of which: attributed aid</t>
  </si>
  <si>
    <t>of which: EU receipts</t>
  </si>
  <si>
    <t>of which: switch between other current grants and benefits</t>
  </si>
  <si>
    <t>Subsidies</t>
  </si>
  <si>
    <t>of which: Renewable Obligation Certificates</t>
  </si>
  <si>
    <t>of which: other environmental levies</t>
  </si>
  <si>
    <t>of which: company tax credits outside departmental AME</t>
  </si>
  <si>
    <t>Total central government resource adjustments</t>
  </si>
  <si>
    <t>Local government adjustments in National Accounts</t>
  </si>
  <si>
    <t>Remove data which do not form part of public sector current expenditure</t>
  </si>
  <si>
    <t>of which: Northern Ireland regional rates</t>
  </si>
  <si>
    <t>of which: retirement benefits</t>
  </si>
  <si>
    <t>Adjustments to reconcile use of different data sources</t>
  </si>
  <si>
    <t>of which: central government support</t>
  </si>
  <si>
    <t>of which: debt interest</t>
  </si>
  <si>
    <t>of which: Local Authority Pension Scheme</t>
  </si>
  <si>
    <t>of which: rates</t>
  </si>
  <si>
    <t>of which: equity injection into Housing Revenue Account</t>
  </si>
  <si>
    <t>Net social benefits</t>
  </si>
  <si>
    <t>of which: housing benefits and rent rebates</t>
  </si>
  <si>
    <t>Other current grants and current grants abroad</t>
  </si>
  <si>
    <t>Total local government resource adjustments</t>
  </si>
  <si>
    <t>Other resource adjustments</t>
  </si>
  <si>
    <t>Public corporations</t>
  </si>
  <si>
    <t>Asset Purchase Facility and Special Liquidity Scheme</t>
  </si>
  <si>
    <t>Total other resource adjustments</t>
  </si>
  <si>
    <t>Total resource adjustments</t>
  </si>
  <si>
    <r>
      <t>Timing adjustments</t>
    </r>
    <r>
      <rPr>
        <vertAlign val="superscript"/>
        <sz val="8"/>
        <color theme="1"/>
        <rFont val="Arial"/>
        <family val="2"/>
      </rPr>
      <t>(3)</t>
    </r>
  </si>
  <si>
    <t xml:space="preserve">Central government </t>
  </si>
  <si>
    <t>Local government</t>
  </si>
  <si>
    <t>Memo items (for OBR) - NOT PUBLISHED</t>
  </si>
  <si>
    <t>SOPS - Social Price Support</t>
  </si>
  <si>
    <t>TR03 - Credit Guarantee Scheme</t>
  </si>
  <si>
    <t>ALAG - switch CG grants to private sector to CG grants to LA</t>
  </si>
  <si>
    <t>EQUI - Equitable Life payments</t>
  </si>
  <si>
    <t>HMRC - Adjustment to Tax Credits</t>
  </si>
  <si>
    <t>Memo items (for LGR) - NOT PUBLISHED</t>
  </si>
  <si>
    <t>CG grants to LAs in DEL</t>
  </si>
  <si>
    <t>CG grants to LAs in AME - HB &amp; CT</t>
  </si>
  <si>
    <t>CG grants to LAs in AME - Fire &amp; police pensions</t>
  </si>
  <si>
    <t>CG grants to LAs in AME - Other</t>
  </si>
  <si>
    <t>Total LASFE</t>
  </si>
  <si>
    <t>Scottish NNDR</t>
  </si>
  <si>
    <t>LG depreciation</t>
  </si>
  <si>
    <t>VAT refunds</t>
  </si>
  <si>
    <t>LA to CG debt interest</t>
  </si>
  <si>
    <t>Scottish transfer payments</t>
  </si>
  <si>
    <t>Learning &amp; Skills Council grants</t>
  </si>
  <si>
    <t>Use of LA data for CG finance</t>
  </si>
  <si>
    <t>Use of DWP data for HB and rent rebates</t>
  </si>
  <si>
    <t>Use of ONS data sources for debt interest</t>
  </si>
  <si>
    <t>ONS addition of police and fire pensions</t>
  </si>
  <si>
    <t>Discrepancies in source data</t>
  </si>
  <si>
    <t>LA payment of non-domestic rates</t>
  </si>
  <si>
    <t>Equity injection into HRA</t>
  </si>
  <si>
    <t>Other adjustments</t>
  </si>
  <si>
    <t>England CG grants to LAs in DEL</t>
  </si>
  <si>
    <t>England CG grants to LAs in AME - HB &amp; CT</t>
  </si>
  <si>
    <t>England CG grants to LAs in AME - Fire &amp; police pensions</t>
  </si>
  <si>
    <t>England CG grants to LA in AME - Other</t>
  </si>
  <si>
    <t>Difference between COINS CG grants to LAs &amp; LA data</t>
  </si>
  <si>
    <t>England debt interest</t>
  </si>
  <si>
    <t>England Housing Benefit (LA estimate)</t>
  </si>
  <si>
    <t>Scotland CG grants to LAs in DEL</t>
  </si>
  <si>
    <t>Scotland CG grants to LAs in AME - HB &amp; CT</t>
  </si>
  <si>
    <t>Scotland CG grants to LA in AME - Other</t>
  </si>
  <si>
    <t>Scotland debt interest</t>
  </si>
  <si>
    <t>Scotland Housing Benefit (LA estimate)</t>
  </si>
  <si>
    <t>Wales CG grants to LAs in DEL</t>
  </si>
  <si>
    <t>Wales CG grants to LAs in AME - HB &amp; CT</t>
  </si>
  <si>
    <t>Wales CG grants to LAs in AME - Fire &amp; police pensions</t>
  </si>
  <si>
    <t>Wales CG grants to LA in AME - Other</t>
  </si>
  <si>
    <t>Wales debt interest</t>
  </si>
  <si>
    <t>Wales Housing Benefit (LA estimate)</t>
  </si>
  <si>
    <t>N.Ireland CG grants to LAs in DEL</t>
  </si>
  <si>
    <t>N.Ireland CG grants to LA in AME</t>
  </si>
  <si>
    <t>Checks</t>
  </si>
  <si>
    <t>Other current grants</t>
  </si>
  <si>
    <t>Change in inventories</t>
  </si>
  <si>
    <t>Acquisitions less disposals of valuables</t>
  </si>
  <si>
    <t>Adjustment for different data used by OBR in PSGI forecast</t>
  </si>
  <si>
    <t>Total capital budget data replaced by different source data</t>
  </si>
  <si>
    <t>Remove data in budgets which do not form part of public sector gross investment</t>
  </si>
  <si>
    <t>Net lending to private sector</t>
  </si>
  <si>
    <t>Capital support for public corporations</t>
  </si>
  <si>
    <t>Local government supported capital expenditure</t>
  </si>
  <si>
    <t>Purchase of company securities</t>
  </si>
  <si>
    <t>Sale of company securities</t>
  </si>
  <si>
    <t>Total capital budget data not in public sector gross investment</t>
  </si>
  <si>
    <t>Central government  adjustments in National Accounts</t>
  </si>
  <si>
    <t>Gross fixed capital formation</t>
  </si>
  <si>
    <t>of which: profit or loss - sale of other assets (from resource budgets)</t>
  </si>
  <si>
    <t>Capital grants to and from the private sector</t>
  </si>
  <si>
    <t>of which: Royal Mail assets transfer</t>
  </si>
  <si>
    <t>Total central government capital adjustments</t>
  </si>
  <si>
    <t>of which: overhanging debt</t>
  </si>
  <si>
    <t>of which: financial transactions</t>
  </si>
  <si>
    <t>of which: capital grants from private sector</t>
  </si>
  <si>
    <t>of which: roads de-trunking</t>
  </si>
  <si>
    <t>Capital grants</t>
  </si>
  <si>
    <t>of which: grants to public corporations</t>
  </si>
  <si>
    <t>Total local government capital adjustments</t>
  </si>
  <si>
    <t>Other capital adjustments</t>
  </si>
  <si>
    <t>Housing Revenue Account reform receipts</t>
  </si>
  <si>
    <t>Total other capital adjustments</t>
  </si>
  <si>
    <t>Total capital adjustments</t>
  </si>
  <si>
    <t>-</t>
  </si>
  <si>
    <t>Total Resource DEL excluding depreciation</t>
  </si>
  <si>
    <t xml:space="preserve">   Central government </t>
  </si>
  <si>
    <t xml:space="preserve">   Local government</t>
  </si>
  <si>
    <t>2015-16 outturn</t>
  </si>
  <si>
    <t>(1) In 2014-15 the Government put in place a loan arrangement in advance of Network Rail's formal reclassification to the Public Sector in September 2014. This is included in Capital departmental AME as lending to the private sector.</t>
  </si>
  <si>
    <t>(1) Total DEL is given by Resource DEL excluding depreciation (Table 6) plus Capital DEL (Table 4).</t>
  </si>
  <si>
    <t>Total DEL</t>
  </si>
  <si>
    <t>VAT and GNI based EU contributions</t>
  </si>
  <si>
    <t>2016-17</t>
  </si>
  <si>
    <t xml:space="preserve">BBC domestic services </t>
  </si>
  <si>
    <t>(1)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t>
  </si>
  <si>
    <t>Business, Energy and Industrial Strategy</t>
  </si>
  <si>
    <t>Exiting the European Union</t>
  </si>
  <si>
    <t>International Trade</t>
  </si>
  <si>
    <r>
      <t xml:space="preserve">Business, Energy and Industrial Strategy </t>
    </r>
    <r>
      <rPr>
        <vertAlign val="superscript"/>
        <sz val="8"/>
        <rFont val="Humnst777 Lt BT"/>
        <family val="2"/>
      </rPr>
      <t>(1)</t>
    </r>
  </si>
  <si>
    <t>(5) Total departmental expenditure is given by Resource DEL excluding depreciation plus capital DEL plus resource and capital departmental AME.</t>
  </si>
  <si>
    <t>(6) Total other expenditure is other AME spend within total managed expenditure.</t>
  </si>
  <si>
    <r>
      <t>Transport</t>
    </r>
    <r>
      <rPr>
        <vertAlign val="superscript"/>
        <sz val="8"/>
        <rFont val="Humnst777 Lt BT"/>
        <family val="2"/>
      </rPr>
      <t xml:space="preserve"> (2)</t>
    </r>
  </si>
  <si>
    <r>
      <t>Scotland</t>
    </r>
    <r>
      <rPr>
        <vertAlign val="superscript"/>
        <sz val="8"/>
        <rFont val="Humnst777 Lt BT"/>
        <family val="2"/>
      </rPr>
      <t xml:space="preserve"> (3)</t>
    </r>
  </si>
  <si>
    <r>
      <t xml:space="preserve">Total departmental expenditure </t>
    </r>
    <r>
      <rPr>
        <vertAlign val="superscript"/>
        <sz val="8"/>
        <rFont val="Humnst777 BlkCn BT"/>
        <family val="2"/>
      </rPr>
      <t>(5)</t>
    </r>
  </si>
  <si>
    <r>
      <t xml:space="preserve">Total Managed Expenditure </t>
    </r>
    <r>
      <rPr>
        <vertAlign val="superscript"/>
        <sz val="8"/>
        <rFont val="Humnst777 BlkCn BT"/>
        <family val="2"/>
      </rPr>
      <t xml:space="preserve">(7) </t>
    </r>
  </si>
  <si>
    <t>2016-17 outturn</t>
  </si>
  <si>
    <t>of which: ONS R&amp;D Adjustment</t>
  </si>
  <si>
    <t>Health and Social Care</t>
  </si>
  <si>
    <t>Digital, Culture, Media and Sport</t>
  </si>
  <si>
    <t>MHCLG - Housing and Communities</t>
  </si>
  <si>
    <t xml:space="preserve">MHCLG - Local Government </t>
  </si>
  <si>
    <t>Northern Ireland Executive and Scottish Government transfers between DEL and AME</t>
  </si>
  <si>
    <t>(3) Reflects timing difference between the latest OSCAR and other source data and the data underlying the Public Sector Finances statistical bulletin. These mainly result from revisions policy and issues with late corrections to OSCAR data in the early years.</t>
  </si>
  <si>
    <t>(2) Northern Ireland Executive expenditure offsets with Northern Ireland domestic rates (part of other AME and not in budgets) in local government adjustments.</t>
  </si>
  <si>
    <r>
      <t xml:space="preserve">Health and Social Care </t>
    </r>
    <r>
      <rPr>
        <vertAlign val="superscript"/>
        <sz val="8"/>
        <rFont val="Humnst777 Lt BT"/>
        <family val="2"/>
      </rPr>
      <t>(1)</t>
    </r>
  </si>
  <si>
    <r>
      <t>Health and Social Care</t>
    </r>
    <r>
      <rPr>
        <vertAlign val="superscript"/>
        <sz val="8"/>
        <rFont val="Humnst777 Lt BT"/>
        <family val="2"/>
      </rPr>
      <t xml:space="preserve"> (1)</t>
    </r>
  </si>
  <si>
    <t>EU-funded expenditure</t>
  </si>
  <si>
    <t>Grant-equivalent element of student lending</t>
  </si>
  <si>
    <t>of which: debt-interest payments to central government</t>
  </si>
  <si>
    <t>of which: police and fire top-up grants</t>
  </si>
  <si>
    <t>Table 1 Total Managed Expenditure, 2013-14 to 2017-18</t>
  </si>
  <si>
    <t>2017-18</t>
  </si>
  <si>
    <t>(2) The change from 2017-18 is due to the reduction in the "discount rate net of CPI" used to measure the costs of public service pensions accruing over the year on an accounting basis.</t>
  </si>
  <si>
    <t>(3) Transactions from 2013-14 onwards have been affected by financial sector interventions, see Box 2.A in Chapter 2 of PESA 2018.</t>
  </si>
  <si>
    <t>(4) This excludes the temporary effects of banks being classified to the public sector. See Box 2.A in Chapter 2 of PESA 2018.</t>
  </si>
  <si>
    <t>(5) Total DEL is given by resource DEL excluding depreciation plus capital DEL.</t>
  </si>
  <si>
    <t>Table 2 Resource DEL, 2013-14 to 2017-18</t>
  </si>
  <si>
    <r>
      <t xml:space="preserve">Net public service pensions </t>
    </r>
    <r>
      <rPr>
        <vertAlign val="superscript"/>
        <sz val="8"/>
        <rFont val="Humnst777 Lt BT"/>
        <family val="2"/>
      </rPr>
      <t xml:space="preserve">(2)  </t>
    </r>
  </si>
  <si>
    <r>
      <t>Accounting adjustments</t>
    </r>
    <r>
      <rPr>
        <vertAlign val="superscript"/>
        <sz val="8"/>
        <rFont val="Humnst777 Lt BT"/>
        <family val="2"/>
      </rPr>
      <t xml:space="preserve"> (3)</t>
    </r>
  </si>
  <si>
    <r>
      <t>Public sector gross investment</t>
    </r>
    <r>
      <rPr>
        <vertAlign val="superscript"/>
        <sz val="8"/>
        <rFont val="Humnst777 BlkCn BT"/>
        <family val="2"/>
      </rPr>
      <t xml:space="preserve"> (4)</t>
    </r>
  </si>
  <si>
    <r>
      <t>Public sector net investment</t>
    </r>
    <r>
      <rPr>
        <vertAlign val="superscript"/>
        <sz val="8"/>
        <rFont val="Humnst777 BlkCn BT"/>
        <family val="2"/>
      </rPr>
      <t xml:space="preserve"> (4) </t>
    </r>
  </si>
  <si>
    <r>
      <t xml:space="preserve">TOTAL MANAGED EXPENDITURE </t>
    </r>
    <r>
      <rPr>
        <vertAlign val="superscript"/>
        <sz val="8"/>
        <rFont val="Humnst777 BlkCn BT"/>
        <family val="2"/>
      </rPr>
      <t xml:space="preserve">(4) </t>
    </r>
  </si>
  <si>
    <r>
      <t>Total DEL</t>
    </r>
    <r>
      <rPr>
        <vertAlign val="superscript"/>
        <sz val="8"/>
        <rFont val="Humnst777 Lt BT"/>
        <family val="2"/>
      </rPr>
      <t xml:space="preserve"> (5)</t>
    </r>
  </si>
  <si>
    <t>(1) The Scottish Government's DEL block grant has been adjusted from 2015-16 onwards as agreed in the Scottish Government's Fiscal Framework. From 2015-16 adjustments reflect the devolution of Stamp Duty Land Tax and Landfill Tax. In 2016-17 they reflect the creation of the Scottish Rate of Income Tax. From 2017-18 they reflect the devolution of further income tax powers and revenues from Scottish courts.</t>
  </si>
  <si>
    <r>
      <t>Scotland</t>
    </r>
    <r>
      <rPr>
        <vertAlign val="superscript"/>
        <sz val="8"/>
        <rFont val="Humnst777 Lt BT"/>
        <family val="2"/>
      </rPr>
      <t xml:space="preserve"> (1) </t>
    </r>
  </si>
  <si>
    <t>Table 3 Resource departmental AME, 2013-14 to 2017-18</t>
  </si>
  <si>
    <t xml:space="preserve">(1) Figures reflect a change to the long-term discount rate used each year for provisions to maintain compliance with International Financial Reporting Standards. </t>
  </si>
  <si>
    <t>(2) Following implementation of ESA10, Network Rail is now classified to Central Government. Consequently Total Managed Expenditure (TME) includes Network Rail spending in all years shown. However, the actual expenditure of Network Rail only appears in the Department for Transport budget from 2015-16. Figures in 2013-14 and 2014-15 reflect a change in accounting policy for recognising impairment on the roads network.</t>
  </si>
  <si>
    <t>(3) The Scottish Government's DEL block grant has been adjusted from 2015-16 onwards as agreed in the Scottish Government's Fiscal Framework. From 2015-16 adjustments reflect the devolution of Stamp Duty Land Tax and Landfill Tax. In 2016-17 they reflect the creation of the Scottish Rate of Income Tax. From 2017-18 they reflect the devolution of further income tax powers and revenues from Scottish courts.</t>
  </si>
  <si>
    <t>(4) Transactions from 2013-14 onwards have been affected by financial sector interventions, see Box 2.A in Chapter 2 of PESA 2018.</t>
  </si>
  <si>
    <r>
      <t>Business, Energy and Industrial Strategy</t>
    </r>
    <r>
      <rPr>
        <vertAlign val="superscript"/>
        <sz val="8"/>
        <rFont val="Humnst777 Lt BT"/>
        <family val="2"/>
      </rPr>
      <t xml:space="preserve"> (1)</t>
    </r>
  </si>
  <si>
    <r>
      <t xml:space="preserve">Scotland </t>
    </r>
    <r>
      <rPr>
        <vertAlign val="superscript"/>
        <sz val="8"/>
        <rFont val="Humnst777 Lt BT"/>
        <family val="2"/>
      </rPr>
      <t>(3)</t>
    </r>
  </si>
  <si>
    <r>
      <t xml:space="preserve">HM Treasury </t>
    </r>
    <r>
      <rPr>
        <vertAlign val="superscript"/>
        <sz val="8"/>
        <rFont val="Humnst777 Lt BT"/>
        <family val="2"/>
      </rPr>
      <t>(4)</t>
    </r>
  </si>
  <si>
    <t>Table 4 Capital DEL, 2013-14 to 2017-18</t>
  </si>
  <si>
    <t>Scotland</t>
  </si>
  <si>
    <t>(1) Following implementation of ESA10, Network rail is now classified to Central Government. Consequently from 2015-16 there is no longer a Central Government capital grant to Network Rail.  The actual expenditure of Network rail appears in the Department for Transport departmental AME budget.</t>
  </si>
  <si>
    <r>
      <t>Transport</t>
    </r>
    <r>
      <rPr>
        <vertAlign val="superscript"/>
        <sz val="8"/>
        <rFont val="Humnst777 Lt BT"/>
        <family val="2"/>
      </rPr>
      <t xml:space="preserve"> (1)</t>
    </r>
  </si>
  <si>
    <t>Table 5 Capital departmental AME, 2013-14 to 2017-18</t>
  </si>
  <si>
    <t xml:space="preserve">Scotland </t>
  </si>
  <si>
    <t>(2) Transactions from 2013-14 onwards have been affected by financial sector interventions, see Box 2.A in Chapter 2 of PESA 2018.</t>
  </si>
  <si>
    <r>
      <t xml:space="preserve">HM Treasury </t>
    </r>
    <r>
      <rPr>
        <vertAlign val="superscript"/>
        <sz val="8"/>
        <rFont val="Humnst777 Lt BT"/>
        <family val="2"/>
      </rPr>
      <t xml:space="preserve">(2) </t>
    </r>
  </si>
  <si>
    <t>Table 6 Resource DEL excluding depreciation, 2013-14 to 2017-18</t>
  </si>
  <si>
    <r>
      <t>Scotland</t>
    </r>
    <r>
      <rPr>
        <vertAlign val="superscript"/>
        <sz val="8"/>
        <rFont val="Humnst777 Lt BT"/>
        <family val="2"/>
      </rPr>
      <t xml:space="preserve"> (1)</t>
    </r>
  </si>
  <si>
    <r>
      <t>Table 7 Total Departmental Expenditure Limits</t>
    </r>
    <r>
      <rPr>
        <vertAlign val="superscript"/>
        <sz val="12"/>
        <color indexed="30"/>
        <rFont val="Humnst777 BlkCn BT"/>
        <family val="2"/>
      </rPr>
      <t xml:space="preserve"> (1)</t>
    </r>
    <r>
      <rPr>
        <sz val="12"/>
        <color indexed="30"/>
        <rFont val="Humnst777 BlkCn BT"/>
        <family val="2"/>
      </rPr>
      <t>, 2013-14 to 2017-18</t>
    </r>
  </si>
  <si>
    <t>(2) Following implementation of ESA10, Network rail is now classified to Central Government. Consequently from 2015-16 there is no longer a Central Government capital grant to Network Rail.  The actual expenditure of Network rail appears in the Department for Transport departmental AME budget.</t>
  </si>
  <si>
    <r>
      <t>Table 8 Total Managed Expenditure by departmental group and other expenditure</t>
    </r>
    <r>
      <rPr>
        <vertAlign val="superscript"/>
        <sz val="12"/>
        <color indexed="30"/>
        <rFont val="Humnst777 BlkCn BT"/>
        <family val="2"/>
      </rPr>
      <t xml:space="preserve"> </t>
    </r>
    <r>
      <rPr>
        <sz val="12"/>
        <color indexed="30"/>
        <rFont val="Humnst777 BlkCn BT"/>
        <family val="2"/>
      </rPr>
      <t>, 
2013-14 to 2017-18</t>
    </r>
  </si>
  <si>
    <t>(2)  Following implementation of ESA10, Network Rail is now classified to Central Government. Consequently Total Managed Expenditure (TME) includes Network Rail spending in all years shown. However, the actual expenditure of Network Rail only appears in the Department for Transport budget from 2015-16. In 2014-15 the Government put in place a loan arrangement in advance of Network Rail's formal reclassification to the Public Sector in September 2014. This is included in Capital departmental AME as lending to the private sector. Figures in 2013-14 reflect a change in accounting policy for recognising impairment on the roads network.</t>
  </si>
  <si>
    <t>(7) This excludes the temporary effects of banks being classified to the public sector. See Box 2.A in Chapter 2 of PESA 2018.</t>
  </si>
  <si>
    <r>
      <t>Total  other expenditure</t>
    </r>
    <r>
      <rPr>
        <vertAlign val="superscript"/>
        <sz val="8"/>
        <rFont val="Humnst777 BlkCn BT"/>
        <family val="2"/>
      </rPr>
      <t xml:space="preserve"> (6)</t>
    </r>
  </si>
  <si>
    <r>
      <t>Table 9 Accounting adjustme</t>
    </r>
    <r>
      <rPr>
        <sz val="12"/>
        <color rgb="FF0070C0"/>
        <rFont val="Humnst777 BlkCn BT"/>
        <family val="2"/>
      </rPr>
      <t>nts</t>
    </r>
    <r>
      <rPr>
        <b/>
        <vertAlign val="superscript"/>
        <sz val="12"/>
        <color rgb="FF0070C0"/>
        <rFont val="Humnst777 BlkCn BT"/>
        <family val="2"/>
      </rPr>
      <t xml:space="preserve"> </t>
    </r>
    <r>
      <rPr>
        <vertAlign val="superscript"/>
        <sz val="12"/>
        <color rgb="FF0070C0"/>
        <rFont val="Humnst777 BlkCn BT"/>
        <family val="2"/>
      </rPr>
      <t>(1)</t>
    </r>
    <r>
      <rPr>
        <sz val="12"/>
        <color rgb="FF0070C0"/>
        <rFont val="Humnst777 BlkCn BT"/>
        <family val="2"/>
      </rPr>
      <t>, 2013-14 to 2017-18</t>
    </r>
  </si>
  <si>
    <t>2017-18 outturn</t>
  </si>
  <si>
    <r>
      <t>Table 9 Accounting adjustme</t>
    </r>
    <r>
      <rPr>
        <sz val="12"/>
        <color rgb="FF0070C0"/>
        <rFont val="Humnst777 BlkCn BT"/>
        <family val="2"/>
      </rPr>
      <t>nts</t>
    </r>
    <r>
      <rPr>
        <b/>
        <vertAlign val="superscript"/>
        <sz val="12"/>
        <color rgb="FF0070C0"/>
        <rFont val="Humnst777 BlkCn BT"/>
        <family val="2"/>
      </rPr>
      <t xml:space="preserve"> </t>
    </r>
    <r>
      <rPr>
        <vertAlign val="superscript"/>
        <sz val="12"/>
        <color rgb="FF0070C0"/>
        <rFont val="Humnst777 BlkCn BT"/>
        <family val="2"/>
      </rPr>
      <t>(1)</t>
    </r>
    <r>
      <rPr>
        <sz val="12"/>
        <color rgb="FF0070C0"/>
        <rFont val="Humnst777 BlkCn BT"/>
        <family val="2"/>
      </rPr>
      <t>, 2013-14 to 2017-18 (continued)</t>
    </r>
  </si>
  <si>
    <t xml:space="preserve">(1) The accounting adjustments are described in Annex D of PESA 2018. </t>
  </si>
  <si>
    <r>
      <t xml:space="preserve">Northern Ireland Executive transfers between DEL and AME </t>
    </r>
    <r>
      <rPr>
        <vertAlign val="superscript"/>
        <sz val="8"/>
        <rFont val="Humnst777 Lt BT"/>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</si>
</sst>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0,;\-"/>
    <numFmt numFmtId="166" formatCode="#,##0,;\-#,##0,"/>
    <numFmt numFmtId="167" formatCode="#,##0.0"/>
    <numFmt numFmtId="168" formatCode="0.0"/>
    <numFmt numFmtId="169" formatCode="0.000"/>
  </numFmts>
  <fonts count="34" x14ac:knownFonts="1">
    <font>
      <sz val="8"/>
      <name val="Arial"/>
      <family val="2"/>
    </font>
    <font>
      <sz val="11"/>
      <color theme="1"/>
      <name val="Calibri"/>
      <family val="2"/>
      <scheme val="minor"/>
    </font>
    <font>
      <sz val="10"/>
      <name val="Arial"/>
      <family val="2"/>
    </font>
    <font>
      <sz val="11"/>
      <color indexed="30"/>
      <name val="Humnst777 BlkCn BT"/>
      <family val="2"/>
    </font>
    <font>
      <sz val="8"/>
      <name val="Arial"/>
      <family val="2"/>
    </font>
    <font>
      <b/>
      <sz val="8"/>
      <color indexed="12"/>
      <name val="Arial"/>
      <family val="2"/>
    </font>
    <font>
      <sz val="12"/>
      <color rgb="FFFF0000"/>
      <name val="Humnst777 BlkCn BT"/>
      <family val="2"/>
    </font>
    <font>
      <sz val="8"/>
      <color indexed="12"/>
      <name val="Humnst777 BlkCn BT"/>
      <family val="2"/>
    </font>
    <font>
      <sz val="8"/>
      <name val="Humnst777 BlkCn BT"/>
      <family val="2"/>
    </font>
    <font>
      <sz val="8"/>
      <color indexed="30"/>
      <name val="Humnst777 BlkCn BT"/>
      <family val="2"/>
    </font>
    <font>
      <b/>
      <sz val="8"/>
      <name val="Arial"/>
      <family val="2"/>
    </font>
    <font>
      <i/>
      <sz val="8"/>
      <color indexed="30"/>
      <name val="Humnst777 Lt BT"/>
      <family val="2"/>
    </font>
    <font>
      <sz val="8"/>
      <color indexed="12"/>
      <name val="Humnst777 Lt BT"/>
      <family val="2"/>
    </font>
    <font>
      <sz val="8"/>
      <name val="Humnst777 Lt BT"/>
      <family val="2"/>
    </font>
    <font>
      <vertAlign val="superscript"/>
      <sz val="8"/>
      <name val="Humnst777 Lt BT"/>
      <family val="2"/>
    </font>
    <font>
      <i/>
      <sz val="8"/>
      <color indexed="12"/>
      <name val="Arial"/>
      <family val="2"/>
    </font>
    <font>
      <i/>
      <sz val="8"/>
      <color indexed="12"/>
      <name val="Humnst777 Lt BT"/>
      <family val="2"/>
    </font>
    <font>
      <vertAlign val="superscript"/>
      <sz val="8"/>
      <name val="Humnst777 BlkCn BT"/>
      <family val="2"/>
    </font>
    <font>
      <i/>
      <sz val="8"/>
      <name val="Humnst777 Lt BT"/>
      <family val="2"/>
    </font>
    <font>
      <b/>
      <sz val="12"/>
      <color indexed="12"/>
      <name val="Arial"/>
      <family val="2"/>
    </font>
    <font>
      <sz val="8"/>
      <color theme="1"/>
      <name val="Arial"/>
      <family val="2"/>
    </font>
    <font>
      <b/>
      <sz val="8"/>
      <color theme="1"/>
      <name val="Arial"/>
      <family val="2"/>
    </font>
    <font>
      <sz val="12"/>
      <color indexed="30"/>
      <name val="Humnst777 BlkCn BT"/>
      <family val="2"/>
    </font>
    <font>
      <sz val="8"/>
      <color rgb="FFFF0000"/>
      <name val="Arial"/>
      <family val="2"/>
    </font>
    <font>
      <i/>
      <sz val="8"/>
      <color theme="1"/>
      <name val="Arial"/>
      <family val="2"/>
    </font>
    <font>
      <vertAlign val="superscript"/>
      <sz val="8"/>
      <color theme="1"/>
      <name val="Arial"/>
      <family val="2"/>
    </font>
    <font>
      <b/>
      <sz val="8"/>
      <color indexed="8"/>
      <name val="Arial"/>
      <family val="2"/>
    </font>
    <font>
      <sz val="8"/>
      <color indexed="8"/>
      <name val="Arial"/>
      <family val="2"/>
    </font>
    <font>
      <vertAlign val="superscript"/>
      <sz val="12"/>
      <color indexed="30"/>
      <name val="Humnst777 BlkCn BT"/>
      <family val="2"/>
    </font>
    <font>
      <sz val="12"/>
      <name val="Arial"/>
      <family val="2"/>
    </font>
    <font>
      <sz val="12"/>
      <color rgb="FF0070C0"/>
      <name val="Humnst777 BlkCn BT"/>
      <family val="2"/>
    </font>
    <font>
      <b/>
      <vertAlign val="superscript"/>
      <sz val="12"/>
      <color rgb="FF0070C0"/>
      <name val="Humnst777 BlkCn BT"/>
      <family val="2"/>
    </font>
    <font>
      <vertAlign val="superscript"/>
      <sz val="12"/>
      <color rgb="FF0070C0"/>
      <name val="Humnst777 BlkCn BT"/>
      <family val="2"/>
    </font>
    <font>
      <b/>
      <sz val="8"/>
      <color indexed="12"/>
      <name val="Humnst777 Lt BT"/>
      <family val="2"/>
    </font>
  </fonts>
  <fills count="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24"/>
        <bgColor indexed="64"/>
      </patternFill>
    </fill>
    <fill>
      <patternFill patternType="solid">
        <fgColor theme="0"/>
        <bgColor indexed="64"/>
      </patternFill>
    </fill>
  </fills>
  <borders count="43">
    <border>
      <left/>
      <right/>
      <top/>
      <bottom/>
      <diagonal/>
    </border>
    <border>
      <left/>
      <right/>
      <top/>
      <bottom style="thin">
        <color indexed="12"/>
      </bottom>
      <diagonal/>
    </border>
    <border>
      <left style="medium">
        <color indexed="30"/>
      </left>
      <right/>
      <top style="medium">
        <color indexed="30"/>
      </top>
      <bottom/>
      <diagonal/>
    </border>
    <border>
      <left/>
      <right/>
      <top style="medium">
        <color indexed="30"/>
      </top>
      <bottom style="thin">
        <color indexed="30"/>
      </bottom>
      <diagonal/>
    </border>
    <border>
      <left/>
      <right/>
      <top style="medium">
        <color indexed="30"/>
      </top>
      <bottom/>
      <diagonal/>
    </border>
    <border>
      <left style="medium">
        <color indexed="30"/>
      </left>
      <right/>
      <top/>
      <bottom/>
      <diagonal/>
    </border>
    <border>
      <left/>
      <right/>
      <top style="thin">
        <color indexed="12"/>
      </top>
      <bottom style="thin">
        <color indexed="12"/>
      </bottom>
      <diagonal/>
    </border>
    <border>
      <left style="medium">
        <color indexed="30"/>
      </left>
      <right/>
      <top/>
      <bottom style="thin">
        <color indexed="30"/>
      </bottom>
      <diagonal/>
    </border>
    <border>
      <left/>
      <right/>
      <top/>
      <bottom style="medium">
        <color theme="3" tint="0.39991454817346722"/>
      </bottom>
      <diagonal/>
    </border>
    <border>
      <left/>
      <right/>
      <top style="thin">
        <color indexed="30"/>
      </top>
      <bottom/>
      <diagonal/>
    </border>
    <border>
      <left style="medium">
        <color indexed="30"/>
      </left>
      <right/>
      <top/>
      <bottom style="medium">
        <color indexed="30"/>
      </bottom>
      <diagonal/>
    </border>
    <border>
      <left/>
      <right/>
      <top/>
      <bottom style="thin">
        <color indexed="30"/>
      </bottom>
      <diagonal/>
    </border>
    <border>
      <left/>
      <right/>
      <top/>
      <bottom style="medium">
        <color indexed="3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30"/>
      </right>
      <top style="medium">
        <color indexed="30"/>
      </top>
      <bottom/>
      <diagonal/>
    </border>
    <border>
      <left/>
      <right style="medium">
        <color indexed="30"/>
      </right>
      <top/>
      <bottom/>
      <diagonal/>
    </border>
    <border>
      <left/>
      <right style="medium">
        <color indexed="30"/>
      </right>
      <top style="medium">
        <color indexed="30"/>
      </top>
      <bottom style="thin">
        <color indexed="30"/>
      </bottom>
      <diagonal/>
    </border>
    <border>
      <left/>
      <right style="medium">
        <color indexed="30"/>
      </right>
      <top/>
      <bottom style="medium">
        <color indexed="3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style="medium">
        <color indexed="30"/>
      </top>
      <bottom/>
      <diagonal/>
    </border>
    <border>
      <left/>
      <right style="medium">
        <color rgb="FF0070C0"/>
      </right>
      <top style="medium">
        <color indexed="30"/>
      </top>
      <bottom style="thin">
        <color indexed="30"/>
      </bottom>
      <diagonal/>
    </border>
    <border>
      <left style="medium">
        <color rgb="FF0070C0"/>
      </left>
      <right/>
      <top/>
      <bottom style="thin">
        <color indexed="30"/>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right style="medium">
        <color indexed="30"/>
      </right>
      <top/>
      <bottom style="thin">
        <color indexed="30"/>
      </bottom>
      <diagonal/>
    </border>
    <border>
      <left/>
      <right style="medium">
        <color rgb="FF0070C0"/>
      </right>
      <top/>
      <bottom style="thin">
        <color indexed="30"/>
      </bottom>
      <diagonal/>
    </border>
    <border>
      <left style="medium">
        <color rgb="FF0070C0"/>
      </left>
      <right/>
      <top/>
      <bottom style="medium">
        <color indexed="30"/>
      </bottom>
      <diagonal/>
    </border>
    <border>
      <left/>
      <right style="medium">
        <color rgb="FF0070C0"/>
      </right>
      <top/>
      <bottom style="medium">
        <color indexed="30"/>
      </bottom>
      <diagonal/>
    </border>
    <border>
      <left style="medium">
        <color indexed="30"/>
      </left>
      <right/>
      <top style="thin">
        <color indexed="30"/>
      </top>
      <bottom style="thin">
        <color indexed="30"/>
      </bottom>
      <diagonal/>
    </border>
    <border>
      <left style="medium">
        <color indexed="30"/>
      </left>
      <right/>
      <top style="thin">
        <color indexed="30"/>
      </top>
      <bottom/>
      <diagonal/>
    </border>
    <border>
      <left/>
      <right style="medium">
        <color rgb="FF0070C0"/>
      </right>
      <top/>
      <bottom style="medium">
        <color theme="3" tint="0.39991454817346722"/>
      </bottom>
      <diagonal/>
    </border>
    <border>
      <left/>
      <right style="medium">
        <color rgb="FF0070C0"/>
      </right>
      <top style="thin">
        <color indexed="30"/>
      </top>
      <bottom/>
      <diagonal/>
    </border>
  </borders>
  <cellStyleXfs count="12">
    <xf numFmtId="0" fontId="0" fillId="0" borderId="0"/>
    <xf numFmtId="0" fontId="19" fillId="0" borderId="0">
      <alignment vertical="top" wrapText="1"/>
    </xf>
    <xf numFmtId="0" fontId="2" fillId="0" borderId="0"/>
    <xf numFmtId="0" fontId="5" fillId="0" borderId="1">
      <alignment horizontal="right"/>
    </xf>
    <xf numFmtId="0" fontId="10" fillId="4" borderId="0">
      <alignment horizontal="right" vertical="top" wrapText="1"/>
    </xf>
    <xf numFmtId="0" fontId="5" fillId="0" borderId="0"/>
    <xf numFmtId="0" fontId="4" fillId="0" borderId="0"/>
    <xf numFmtId="164" fontId="4" fillId="0" borderId="0">
      <alignment wrapText="1"/>
      <protection locked="0"/>
    </xf>
    <xf numFmtId="165" fontId="4" fillId="0" borderId="0">
      <alignment wrapText="1"/>
      <protection locked="0"/>
    </xf>
    <xf numFmtId="166" fontId="10" fillId="4" borderId="6">
      <alignment wrapText="1"/>
    </xf>
    <xf numFmtId="0" fontId="15" fillId="0" borderId="0"/>
    <xf numFmtId="0" fontId="1" fillId="0" borderId="0"/>
  </cellStyleXfs>
  <cellXfs count="208">
    <xf numFmtId="0" fontId="0" fillId="0" borderId="0" xfId="0"/>
    <xf numFmtId="3" fontId="8" fillId="3" borderId="2" xfId="2" applyNumberFormat="1" applyFont="1" applyFill="1" applyBorder="1" applyAlignment="1">
      <alignment horizontal="left" vertical="top"/>
    </xf>
    <xf numFmtId="3" fontId="8" fillId="3" borderId="5" xfId="2" applyNumberFormat="1" applyFont="1" applyFill="1" applyBorder="1" applyAlignment="1">
      <alignment horizontal="left" vertical="top"/>
    </xf>
    <xf numFmtId="3" fontId="8" fillId="3" borderId="0" xfId="4" applyNumberFormat="1" applyFont="1" applyFill="1" applyBorder="1" applyAlignment="1" applyProtection="1">
      <alignment horizontal="right" vertical="top" wrapText="1"/>
      <protection locked="0"/>
    </xf>
    <xf numFmtId="3" fontId="8" fillId="3" borderId="0" xfId="2" applyNumberFormat="1" applyFont="1" applyFill="1" applyBorder="1" applyAlignment="1">
      <alignment horizontal="right" vertical="top"/>
    </xf>
    <xf numFmtId="3" fontId="8" fillId="3" borderId="0" xfId="9" applyNumberFormat="1" applyFont="1" applyFill="1" applyBorder="1" applyAlignment="1" applyProtection="1">
      <alignment horizontal="right"/>
      <protection locked="0"/>
    </xf>
    <xf numFmtId="3" fontId="8" fillId="3" borderId="8" xfId="9" applyNumberFormat="1" applyFont="1" applyFill="1" applyBorder="1" applyAlignment="1" applyProtection="1">
      <alignment horizontal="right"/>
      <protection locked="0"/>
    </xf>
    <xf numFmtId="3" fontId="8" fillId="3" borderId="5" xfId="9" applyNumberFormat="1" applyFont="1" applyFill="1" applyBorder="1" applyAlignment="1" applyProtection="1">
      <protection locked="0"/>
    </xf>
    <xf numFmtId="3" fontId="8" fillId="3" borderId="7" xfId="9" applyNumberFormat="1" applyFont="1" applyFill="1" applyBorder="1" applyAlignment="1" applyProtection="1">
      <protection locked="0"/>
    </xf>
    <xf numFmtId="3" fontId="8" fillId="3" borderId="11" xfId="9" applyNumberFormat="1" applyFont="1" applyFill="1" applyBorder="1" applyAlignment="1" applyProtection="1">
      <protection locked="0"/>
    </xf>
    <xf numFmtId="3" fontId="8" fillId="3" borderId="10" xfId="9" applyNumberFormat="1" applyFont="1" applyFill="1" applyBorder="1" applyAlignment="1" applyProtection="1">
      <protection locked="0"/>
    </xf>
    <xf numFmtId="3" fontId="8" fillId="3" borderId="12" xfId="9" applyNumberFormat="1" applyFont="1" applyFill="1" applyBorder="1" applyAlignment="1" applyProtection="1">
      <protection locked="0"/>
    </xf>
    <xf numFmtId="167" fontId="8" fillId="3" borderId="12" xfId="9" applyNumberFormat="1" applyFont="1" applyFill="1" applyBorder="1" applyAlignment="1" applyProtection="1">
      <protection locked="0"/>
    </xf>
    <xf numFmtId="0" fontId="0" fillId="0" borderId="0" xfId="0" applyAlignment="1"/>
    <xf numFmtId="0" fontId="20" fillId="0" borderId="0" xfId="11" applyFont="1"/>
    <xf numFmtId="0" fontId="20" fillId="0" borderId="0" xfId="11" applyFont="1" applyBorder="1"/>
    <xf numFmtId="168" fontId="20" fillId="0" borderId="0" xfId="11" applyNumberFormat="1" applyFont="1" applyBorder="1"/>
    <xf numFmtId="168" fontId="20" fillId="0" borderId="0" xfId="11" applyNumberFormat="1" applyFont="1"/>
    <xf numFmtId="167" fontId="23" fillId="0" borderId="0" xfId="11" applyNumberFormat="1" applyFont="1"/>
    <xf numFmtId="167" fontId="20" fillId="0" borderId="0" xfId="11" applyNumberFormat="1" applyFont="1" applyBorder="1"/>
    <xf numFmtId="167" fontId="20" fillId="0" borderId="0" xfId="11" applyNumberFormat="1" applyFont="1"/>
    <xf numFmtId="0" fontId="21" fillId="0" borderId="0" xfId="11" applyFont="1" applyBorder="1"/>
    <xf numFmtId="0" fontId="21" fillId="0" borderId="13" xfId="11" applyFont="1" applyBorder="1"/>
    <xf numFmtId="0" fontId="20" fillId="0" borderId="14" xfId="11" applyFont="1" applyBorder="1"/>
    <xf numFmtId="0" fontId="21" fillId="0" borderId="15" xfId="11" applyFont="1" applyBorder="1"/>
    <xf numFmtId="0" fontId="21" fillId="0" borderId="16" xfId="11" applyFont="1" applyBorder="1"/>
    <xf numFmtId="168" fontId="20" fillId="0" borderId="17" xfId="11" applyNumberFormat="1" applyFont="1" applyBorder="1"/>
    <xf numFmtId="0" fontId="26" fillId="0" borderId="15" xfId="11" applyFont="1" applyBorder="1"/>
    <xf numFmtId="0" fontId="23" fillId="0" borderId="0" xfId="11" applyFont="1"/>
    <xf numFmtId="168" fontId="20" fillId="0" borderId="14" xfId="11" applyNumberFormat="1" applyFont="1" applyBorder="1"/>
    <xf numFmtId="0" fontId="21" fillId="0" borderId="18" xfId="11" applyFont="1" applyBorder="1"/>
    <xf numFmtId="168" fontId="20" fillId="0" borderId="19" xfId="11" applyNumberFormat="1" applyFont="1" applyBorder="1"/>
    <xf numFmtId="168" fontId="23" fillId="0" borderId="0" xfId="11" applyNumberFormat="1" applyFont="1"/>
    <xf numFmtId="0" fontId="27" fillId="0" borderId="0" xfId="11" applyFont="1"/>
    <xf numFmtId="169" fontId="20" fillId="0" borderId="0" xfId="11" applyNumberFormat="1" applyFont="1"/>
    <xf numFmtId="0" fontId="20" fillId="0" borderId="0" xfId="11" applyFont="1" applyFill="1"/>
    <xf numFmtId="0" fontId="0" fillId="5" borderId="0" xfId="0" applyFill="1"/>
    <xf numFmtId="3" fontId="12" fillId="5" borderId="0" xfId="5" applyNumberFormat="1" applyFont="1" applyFill="1" applyBorder="1" applyAlignment="1" applyProtection="1">
      <alignment horizontal="right" vertical="top"/>
      <protection locked="0"/>
    </xf>
    <xf numFmtId="3" fontId="7" fillId="5" borderId="0" xfId="3" applyNumberFormat="1" applyFont="1" applyFill="1" applyBorder="1" applyAlignment="1" applyProtection="1">
      <alignment horizontal="right" vertical="top"/>
      <protection locked="0"/>
    </xf>
    <xf numFmtId="3" fontId="8" fillId="5" borderId="0" xfId="0" applyNumberFormat="1" applyFont="1" applyFill="1" applyBorder="1" applyAlignment="1">
      <alignment vertical="top"/>
    </xf>
    <xf numFmtId="3" fontId="9" fillId="5" borderId="5" xfId="5" applyNumberFormat="1" applyFont="1" applyFill="1" applyBorder="1" applyAlignment="1" applyProtection="1">
      <protection locked="0"/>
    </xf>
    <xf numFmtId="3" fontId="7" fillId="5" borderId="0" xfId="5" applyNumberFormat="1" applyFont="1" applyFill="1" applyBorder="1" applyAlignment="1" applyProtection="1">
      <protection locked="0"/>
    </xf>
    <xf numFmtId="3" fontId="13" fillId="5" borderId="5" xfId="8" applyNumberFormat="1" applyFont="1" applyFill="1" applyBorder="1" applyAlignment="1" applyProtection="1">
      <protection locked="0"/>
    </xf>
    <xf numFmtId="3" fontId="9" fillId="5" borderId="0" xfId="3" applyNumberFormat="1" applyFont="1" applyFill="1" applyBorder="1" applyAlignment="1" applyProtection="1">
      <alignment horizontal="right" vertical="top"/>
      <protection locked="0"/>
    </xf>
    <xf numFmtId="3" fontId="13" fillId="5" borderId="4" xfId="0" quotePrefix="1" applyNumberFormat="1" applyFont="1" applyFill="1" applyBorder="1" applyAlignment="1" applyProtection="1">
      <alignment vertical="top"/>
      <protection locked="0"/>
    </xf>
    <xf numFmtId="3" fontId="13" fillId="5" borderId="0" xfId="0" applyNumberFormat="1" applyFont="1" applyFill="1" applyBorder="1" applyAlignment="1" applyProtection="1">
      <protection locked="0"/>
    </xf>
    <xf numFmtId="3" fontId="0" fillId="5" borderId="0" xfId="0" applyNumberFormat="1" applyFill="1" applyBorder="1" applyAlignment="1"/>
    <xf numFmtId="3" fontId="7" fillId="5" borderId="0" xfId="3" applyNumberFormat="1" applyFont="1" applyFill="1" applyBorder="1" applyAlignment="1" applyProtection="1">
      <alignment horizontal="right"/>
      <protection locked="0"/>
    </xf>
    <xf numFmtId="0" fontId="0" fillId="5" borderId="0" xfId="0" applyFill="1" applyBorder="1"/>
    <xf numFmtId="3" fontId="8" fillId="5" borderId="0" xfId="2" applyNumberFormat="1" applyFont="1" applyFill="1" applyBorder="1" applyAlignment="1">
      <alignment horizontal="right" vertical="top"/>
    </xf>
    <xf numFmtId="167" fontId="13" fillId="5" borderId="0" xfId="7" quotePrefix="1" applyNumberFormat="1" applyFont="1" applyFill="1" applyBorder="1" applyAlignment="1">
      <alignment horizontal="right" wrapText="1"/>
      <protection locked="0"/>
    </xf>
    <xf numFmtId="167" fontId="18" fillId="5" borderId="0" xfId="7" quotePrefix="1" applyNumberFormat="1" applyFont="1" applyFill="1" applyBorder="1" applyAlignment="1">
      <alignment horizontal="right" wrapText="1"/>
      <protection locked="0"/>
    </xf>
    <xf numFmtId="167" fontId="8" fillId="3" borderId="0" xfId="9" applyNumberFormat="1" applyFont="1" applyFill="1" applyBorder="1" applyAlignment="1" applyProtection="1">
      <alignment horizontal="right"/>
      <protection locked="0"/>
    </xf>
    <xf numFmtId="167" fontId="0" fillId="5" borderId="0" xfId="0" applyNumberFormat="1" applyFill="1" applyBorder="1" applyAlignment="1"/>
    <xf numFmtId="167" fontId="7" fillId="5" borderId="0" xfId="5" applyNumberFormat="1" applyFont="1" applyFill="1" applyBorder="1" applyAlignment="1" applyProtection="1">
      <protection locked="0"/>
    </xf>
    <xf numFmtId="167" fontId="8" fillId="5" borderId="0" xfId="2" applyNumberFormat="1" applyFont="1" applyFill="1" applyBorder="1" applyAlignment="1">
      <alignment horizontal="right" vertical="top"/>
    </xf>
    <xf numFmtId="167" fontId="8" fillId="3" borderId="11" xfId="9" applyNumberFormat="1" applyFont="1" applyFill="1" applyBorder="1" applyAlignment="1" applyProtection="1">
      <protection locked="0"/>
    </xf>
    <xf numFmtId="3" fontId="0" fillId="0" borderId="0" xfId="0" applyNumberFormat="1"/>
    <xf numFmtId="0" fontId="0" fillId="0" borderId="0" xfId="0" applyAlignment="1"/>
    <xf numFmtId="3" fontId="13" fillId="5" borderId="0" xfId="0" quotePrefix="1" applyNumberFormat="1" applyFont="1" applyFill="1" applyBorder="1" applyAlignment="1" applyProtection="1">
      <alignment vertical="top"/>
      <protection locked="0"/>
    </xf>
    <xf numFmtId="3" fontId="22" fillId="5" borderId="2" xfId="1" applyNumberFormat="1" applyFont="1" applyFill="1" applyBorder="1" applyAlignment="1" applyProtection="1">
      <alignment vertical="top"/>
      <protection locked="0"/>
    </xf>
    <xf numFmtId="3" fontId="3" fillId="5" borderId="4" xfId="1" applyNumberFormat="1" applyFont="1" applyFill="1" applyBorder="1" applyAlignment="1" applyProtection="1">
      <alignment vertical="top"/>
      <protection locked="0"/>
    </xf>
    <xf numFmtId="3" fontId="7" fillId="5" borderId="4" xfId="1" applyNumberFormat="1" applyFont="1" applyFill="1" applyBorder="1" applyAlignment="1" applyProtection="1">
      <alignment vertical="top"/>
      <protection locked="0"/>
    </xf>
    <xf numFmtId="0" fontId="0" fillId="5" borderId="20" xfId="0" applyFill="1" applyBorder="1"/>
    <xf numFmtId="3" fontId="6" fillId="5" borderId="5" xfId="3" applyNumberFormat="1" applyFont="1" applyFill="1" applyBorder="1" applyAlignment="1" applyProtection="1">
      <alignment horizontal="right" vertical="top"/>
      <protection locked="0"/>
    </xf>
    <xf numFmtId="3" fontId="9" fillId="5" borderId="21" xfId="3" applyNumberFormat="1" applyFont="1" applyFill="1" applyBorder="1" applyAlignment="1" applyProtection="1">
      <alignment horizontal="right"/>
      <protection locked="0"/>
    </xf>
    <xf numFmtId="3" fontId="8" fillId="3" borderId="21" xfId="4" applyNumberFormat="1" applyFont="1" applyFill="1" applyBorder="1" applyAlignment="1" applyProtection="1">
      <alignment horizontal="right" vertical="top" wrapText="1"/>
      <protection locked="0"/>
    </xf>
    <xf numFmtId="0" fontId="0" fillId="5" borderId="21" xfId="0" applyFill="1" applyBorder="1"/>
    <xf numFmtId="3" fontId="3" fillId="2" borderId="25" xfId="2" applyNumberFormat="1" applyFont="1" applyFill="1" applyBorder="1" applyAlignment="1">
      <alignment vertical="top"/>
    </xf>
    <xf numFmtId="0" fontId="0" fillId="0" borderId="26" xfId="0" applyBorder="1"/>
    <xf numFmtId="3" fontId="6" fillId="0" borderId="27" xfId="3" applyNumberFormat="1" applyFont="1" applyFill="1" applyBorder="1" applyAlignment="1" applyProtection="1">
      <alignment horizontal="right" vertical="top"/>
      <protection locked="0"/>
    </xf>
    <xf numFmtId="3" fontId="8" fillId="3" borderId="29" xfId="2" applyNumberFormat="1" applyFont="1" applyFill="1" applyBorder="1" applyAlignment="1">
      <alignment horizontal="left" vertical="top"/>
    </xf>
    <xf numFmtId="3" fontId="8" fillId="3" borderId="27" xfId="2" applyNumberFormat="1" applyFont="1" applyFill="1" applyBorder="1" applyAlignment="1">
      <alignment horizontal="left" vertical="top"/>
    </xf>
    <xf numFmtId="3" fontId="8" fillId="3" borderId="28" xfId="4" applyNumberFormat="1" applyFont="1" applyFill="1" applyBorder="1" applyAlignment="1" applyProtection="1">
      <alignment horizontal="right" vertical="top" wrapText="1"/>
      <protection locked="0"/>
    </xf>
    <xf numFmtId="0" fontId="0" fillId="5" borderId="28" xfId="0" applyFill="1" applyBorder="1"/>
    <xf numFmtId="3" fontId="22" fillId="5" borderId="24" xfId="1" applyNumberFormat="1" applyFont="1" applyFill="1" applyBorder="1" applyAlignment="1" applyProtection="1">
      <alignment vertical="top"/>
      <protection locked="0"/>
    </xf>
    <xf numFmtId="3" fontId="3" fillId="5" borderId="25" xfId="1" applyNumberFormat="1" applyFont="1" applyFill="1" applyBorder="1" applyAlignment="1" applyProtection="1">
      <alignment vertical="top"/>
      <protection locked="0"/>
    </xf>
    <xf numFmtId="3" fontId="7" fillId="5" borderId="25" xfId="1" applyNumberFormat="1" applyFont="1" applyFill="1" applyBorder="1" applyAlignment="1" applyProtection="1">
      <alignment vertical="top"/>
      <protection locked="0"/>
    </xf>
    <xf numFmtId="0" fontId="0" fillId="5" borderId="26" xfId="0" applyFill="1" applyBorder="1"/>
    <xf numFmtId="3" fontId="6" fillId="5" borderId="27" xfId="3" applyNumberFormat="1" applyFont="1" applyFill="1" applyBorder="1" applyAlignment="1" applyProtection="1">
      <alignment horizontal="right" vertical="top"/>
      <protection locked="0"/>
    </xf>
    <xf numFmtId="3" fontId="9" fillId="5" borderId="28" xfId="3" applyNumberFormat="1" applyFont="1" applyFill="1" applyBorder="1" applyAlignment="1" applyProtection="1">
      <alignment horizontal="right"/>
      <protection locked="0"/>
    </xf>
    <xf numFmtId="3" fontId="9" fillId="5" borderId="27" xfId="5" applyNumberFormat="1" applyFont="1" applyFill="1" applyBorder="1" applyAlignment="1" applyProtection="1">
      <protection locked="0"/>
    </xf>
    <xf numFmtId="3" fontId="13" fillId="5" borderId="27" xfId="8" applyNumberFormat="1" applyFont="1" applyFill="1" applyBorder="1" applyAlignment="1" applyProtection="1">
      <protection locked="0"/>
    </xf>
    <xf numFmtId="3" fontId="8" fillId="3" borderId="32" xfId="9" applyNumberFormat="1" applyFont="1" applyFill="1" applyBorder="1" applyAlignment="1" applyProtection="1">
      <protection locked="0"/>
    </xf>
    <xf numFmtId="3" fontId="8" fillId="3" borderId="33" xfId="9" applyNumberFormat="1" applyFont="1" applyFill="1" applyBorder="1" applyAlignment="1" applyProtection="1">
      <alignment horizontal="right"/>
      <protection locked="0"/>
    </xf>
    <xf numFmtId="3" fontId="8" fillId="3" borderId="34" xfId="9" applyNumberFormat="1" applyFont="1" applyFill="1" applyBorder="1" applyAlignment="1" applyProtection="1">
      <alignment horizontal="right"/>
      <protection locked="0"/>
    </xf>
    <xf numFmtId="3" fontId="3" fillId="5" borderId="24" xfId="1" applyNumberFormat="1" applyFont="1" applyFill="1" applyBorder="1" applyAlignment="1" applyProtection="1">
      <alignment vertical="top"/>
      <protection locked="0"/>
    </xf>
    <xf numFmtId="3" fontId="13" fillId="5" borderId="32" xfId="8" applyNumberFormat="1" applyFont="1" applyFill="1" applyBorder="1" applyAlignment="1" applyProtection="1">
      <protection locked="0"/>
    </xf>
    <xf numFmtId="3" fontId="8" fillId="5" borderId="5" xfId="2" applyNumberFormat="1" applyFont="1" applyFill="1" applyBorder="1" applyAlignment="1">
      <alignment horizontal="left" vertical="top"/>
    </xf>
    <xf numFmtId="3" fontId="8" fillId="5" borderId="21" xfId="2" applyNumberFormat="1" applyFont="1" applyFill="1" applyBorder="1" applyAlignment="1">
      <alignment horizontal="right" vertical="top"/>
    </xf>
    <xf numFmtId="167" fontId="13" fillId="5" borderId="21" xfId="7" quotePrefix="1" applyNumberFormat="1" applyFont="1" applyFill="1" applyBorder="1" applyAlignment="1">
      <alignment horizontal="right" wrapText="1"/>
      <protection locked="0"/>
    </xf>
    <xf numFmtId="167" fontId="8" fillId="3" borderId="21" xfId="9" applyNumberFormat="1" applyFont="1" applyFill="1" applyBorder="1" applyAlignment="1" applyProtection="1">
      <alignment horizontal="right"/>
      <protection locked="0"/>
    </xf>
    <xf numFmtId="167" fontId="0" fillId="5" borderId="21" xfId="0" applyNumberFormat="1" applyFill="1" applyBorder="1"/>
    <xf numFmtId="167" fontId="8" fillId="5" borderId="21" xfId="2" applyNumberFormat="1" applyFont="1" applyFill="1" applyBorder="1" applyAlignment="1">
      <alignment horizontal="right" vertical="top"/>
    </xf>
    <xf numFmtId="167" fontId="8" fillId="3" borderId="35" xfId="9" applyNumberFormat="1" applyFont="1" applyFill="1" applyBorder="1" applyAlignment="1" applyProtection="1">
      <protection locked="0"/>
    </xf>
    <xf numFmtId="167" fontId="8" fillId="3" borderId="23" xfId="9" applyNumberFormat="1" applyFont="1" applyFill="1" applyBorder="1" applyAlignment="1" applyProtection="1">
      <protection locked="0"/>
    </xf>
    <xf numFmtId="3" fontId="8" fillId="5" borderId="27" xfId="2" applyNumberFormat="1" applyFont="1" applyFill="1" applyBorder="1" applyAlignment="1">
      <alignment horizontal="left" vertical="top"/>
    </xf>
    <xf numFmtId="3" fontId="8" fillId="5" borderId="28" xfId="2" applyNumberFormat="1" applyFont="1" applyFill="1" applyBorder="1" applyAlignment="1">
      <alignment horizontal="right" vertical="top"/>
    </xf>
    <xf numFmtId="167" fontId="13" fillId="5" borderId="28" xfId="7" quotePrefix="1" applyNumberFormat="1" applyFont="1" applyFill="1" applyBorder="1" applyAlignment="1">
      <alignment horizontal="right" wrapText="1"/>
      <protection locked="0"/>
    </xf>
    <xf numFmtId="3" fontId="18" fillId="5" borderId="27" xfId="8" applyNumberFormat="1" applyFont="1" applyFill="1" applyBorder="1" applyAlignment="1" applyProtection="1">
      <protection locked="0"/>
    </xf>
    <xf numFmtId="167" fontId="18" fillId="5" borderId="28" xfId="7" quotePrefix="1" applyNumberFormat="1" applyFont="1" applyFill="1" applyBorder="1" applyAlignment="1">
      <alignment horizontal="right" wrapText="1"/>
      <protection locked="0"/>
    </xf>
    <xf numFmtId="3" fontId="8" fillId="3" borderId="27" xfId="9" applyNumberFormat="1" applyFont="1" applyFill="1" applyBorder="1" applyAlignment="1" applyProtection="1">
      <protection locked="0"/>
    </xf>
    <xf numFmtId="167" fontId="8" fillId="3" borderId="28" xfId="9" applyNumberFormat="1" applyFont="1" applyFill="1" applyBorder="1" applyAlignment="1" applyProtection="1">
      <alignment horizontal="right"/>
      <protection locked="0"/>
    </xf>
    <xf numFmtId="167" fontId="0" fillId="5" borderId="28" xfId="0" applyNumberFormat="1" applyFill="1" applyBorder="1"/>
    <xf numFmtId="3" fontId="8" fillId="3" borderId="31" xfId="9" applyNumberFormat="1" applyFont="1" applyFill="1" applyBorder="1" applyAlignment="1" applyProtection="1">
      <protection locked="0"/>
    </xf>
    <xf numFmtId="167" fontId="8" fillId="3" borderId="36" xfId="9" applyNumberFormat="1" applyFont="1" applyFill="1" applyBorder="1" applyAlignment="1" applyProtection="1">
      <protection locked="0"/>
    </xf>
    <xf numFmtId="3" fontId="8" fillId="3" borderId="37" xfId="9" applyNumberFormat="1" applyFont="1" applyFill="1" applyBorder="1" applyAlignment="1" applyProtection="1">
      <protection locked="0"/>
    </xf>
    <xf numFmtId="167" fontId="8" fillId="3" borderId="38" xfId="9" applyNumberFormat="1" applyFont="1" applyFill="1" applyBorder="1" applyAlignment="1" applyProtection="1">
      <protection locked="0"/>
    </xf>
    <xf numFmtId="0" fontId="24" fillId="0" borderId="27" xfId="11" applyFont="1" applyBorder="1"/>
    <xf numFmtId="0" fontId="20" fillId="0" borderId="28" xfId="11" applyFont="1" applyBorder="1"/>
    <xf numFmtId="167" fontId="13" fillId="5" borderId="33" xfId="7" quotePrefix="1" applyNumberFormat="1" applyFont="1" applyFill="1" applyBorder="1" applyAlignment="1">
      <alignment horizontal="right" wrapText="1"/>
      <protection locked="0"/>
    </xf>
    <xf numFmtId="167" fontId="13" fillId="5" borderId="34" xfId="7" quotePrefix="1" applyNumberFormat="1" applyFont="1" applyFill="1" applyBorder="1" applyAlignment="1">
      <alignment horizontal="right" wrapText="1"/>
      <protection locked="0"/>
    </xf>
    <xf numFmtId="3" fontId="13" fillId="5" borderId="25" xfId="0" quotePrefix="1" applyNumberFormat="1" applyFont="1" applyFill="1" applyBorder="1" applyAlignment="1" applyProtection="1">
      <alignment vertical="top"/>
      <protection locked="0"/>
    </xf>
    <xf numFmtId="3" fontId="13" fillId="5" borderId="25" xfId="0" applyNumberFormat="1" applyFont="1" applyFill="1" applyBorder="1" applyAlignment="1" applyProtection="1">
      <protection locked="0"/>
    </xf>
    <xf numFmtId="0" fontId="0" fillId="5" borderId="25" xfId="0" applyFill="1" applyBorder="1"/>
    <xf numFmtId="0" fontId="0" fillId="0" borderId="0" xfId="0" applyAlignment="1"/>
    <xf numFmtId="3" fontId="13" fillId="5" borderId="4" xfId="0" applyNumberFormat="1" applyFont="1" applyFill="1" applyBorder="1" applyAlignment="1" applyProtection="1">
      <protection locked="0"/>
    </xf>
    <xf numFmtId="0" fontId="0" fillId="5" borderId="4" xfId="0" applyFill="1" applyBorder="1"/>
    <xf numFmtId="3" fontId="33" fillId="5" borderId="38" xfId="5" applyNumberFormat="1" applyFont="1" applyFill="1" applyBorder="1" applyAlignment="1" applyProtection="1">
      <alignment horizontal="right"/>
      <protection locked="0"/>
    </xf>
    <xf numFmtId="3" fontId="22" fillId="2" borderId="24" xfId="2" applyNumberFormat="1" applyFont="1" applyFill="1" applyBorder="1" applyAlignment="1">
      <alignment vertical="top"/>
    </xf>
    <xf numFmtId="3" fontId="9" fillId="0" borderId="5" xfId="5" applyNumberFormat="1" applyFont="1" applyFill="1" applyBorder="1" applyAlignment="1" applyProtection="1">
      <alignment vertical="top"/>
      <protection locked="0"/>
    </xf>
    <xf numFmtId="3" fontId="7" fillId="0" borderId="0" xfId="5" applyNumberFormat="1" applyFont="1" applyFill="1" applyBorder="1" applyAlignment="1" applyProtection="1">
      <alignment vertical="top"/>
      <protection locked="0"/>
    </xf>
    <xf numFmtId="3" fontId="11" fillId="0" borderId="5" xfId="5" applyNumberFormat="1" applyFont="1" applyFill="1" applyBorder="1" applyAlignment="1" applyProtection="1">
      <alignment vertical="top"/>
      <protection locked="0"/>
    </xf>
    <xf numFmtId="3" fontId="12" fillId="0" borderId="0" xfId="5" applyNumberFormat="1" applyFont="1" applyFill="1" applyBorder="1" applyAlignment="1" applyProtection="1">
      <alignment horizontal="right" vertical="top"/>
      <protection locked="0"/>
    </xf>
    <xf numFmtId="3" fontId="13" fillId="0" borderId="5" xfId="6" applyNumberFormat="1" applyFont="1" applyFill="1" applyBorder="1" applyAlignment="1">
      <alignment horizontal="left" vertical="top"/>
    </xf>
    <xf numFmtId="3" fontId="13" fillId="0" borderId="0" xfId="7" quotePrefix="1" applyNumberFormat="1" applyFont="1" applyBorder="1" applyAlignment="1">
      <alignment horizontal="right" wrapText="1"/>
      <protection locked="0"/>
    </xf>
    <xf numFmtId="3" fontId="8" fillId="3" borderId="5" xfId="4" applyNumberFormat="1" applyFont="1" applyFill="1" applyBorder="1" applyAlignment="1" applyProtection="1">
      <alignment horizontal="left" vertical="top" wrapText="1"/>
      <protection locked="0"/>
    </xf>
    <xf numFmtId="3" fontId="13" fillId="0" borderId="5" xfId="6" applyNumberFormat="1" applyFont="1" applyFill="1" applyBorder="1" applyAlignment="1">
      <alignment vertical="top" wrapText="1"/>
    </xf>
    <xf numFmtId="3" fontId="16" fillId="0" borderId="0" xfId="10" applyNumberFormat="1" applyFont="1" applyFill="1" applyBorder="1" applyAlignment="1" applyProtection="1">
      <alignment horizontal="right" vertical="top"/>
      <protection locked="0"/>
    </xf>
    <xf numFmtId="3" fontId="13" fillId="0" borderId="5" xfId="6" applyNumberFormat="1" applyFont="1" applyFill="1" applyBorder="1" applyAlignment="1">
      <alignment horizontal="left" vertical="top" wrapText="1"/>
    </xf>
    <xf numFmtId="3" fontId="8" fillId="3" borderId="7" xfId="4" applyNumberFormat="1" applyFont="1" applyFill="1" applyBorder="1" applyAlignment="1" applyProtection="1">
      <alignment horizontal="left" vertical="top" wrapText="1"/>
      <protection locked="0"/>
    </xf>
    <xf numFmtId="3" fontId="8" fillId="3" borderId="39" xfId="4" applyNumberFormat="1" applyFont="1" applyFill="1" applyBorder="1" applyAlignment="1" applyProtection="1">
      <alignment horizontal="left" vertical="top" wrapText="1"/>
      <protection locked="0"/>
    </xf>
    <xf numFmtId="3" fontId="9" fillId="0" borderId="40" xfId="5" applyNumberFormat="1" applyFont="1" applyFill="1" applyBorder="1" applyAlignment="1" applyProtection="1">
      <alignment vertical="top"/>
      <protection locked="0"/>
    </xf>
    <xf numFmtId="3" fontId="7" fillId="0" borderId="9" xfId="5" applyNumberFormat="1" applyFont="1" applyFill="1" applyBorder="1" applyAlignment="1" applyProtection="1">
      <alignment horizontal="right" vertical="top"/>
      <protection locked="0"/>
    </xf>
    <xf numFmtId="3" fontId="13" fillId="0" borderId="0" xfId="8" applyNumberFormat="1" applyFont="1" applyFill="1" applyBorder="1" applyAlignment="1" applyProtection="1">
      <alignment horizontal="right" vertical="top" wrapText="1"/>
      <protection locked="0"/>
    </xf>
    <xf numFmtId="3" fontId="13" fillId="0" borderId="5" xfId="6" applyNumberFormat="1" applyFont="1" applyFill="1" applyBorder="1" applyAlignment="1">
      <alignment vertical="top"/>
    </xf>
    <xf numFmtId="3" fontId="18" fillId="0" borderId="5" xfId="6" applyNumberFormat="1" applyFont="1" applyFill="1" applyBorder="1" applyAlignment="1">
      <alignment horizontal="left" vertical="top"/>
    </xf>
    <xf numFmtId="3" fontId="8" fillId="3" borderId="5" xfId="4" applyNumberFormat="1" applyFont="1" applyFill="1" applyBorder="1" applyAlignment="1" applyProtection="1">
      <alignment vertical="top" wrapText="1"/>
      <protection locked="0"/>
    </xf>
    <xf numFmtId="3" fontId="13" fillId="0" borderId="10" xfId="6" applyNumberFormat="1" applyFont="1" applyFill="1" applyBorder="1" applyAlignment="1">
      <alignment horizontal="left" vertical="top"/>
    </xf>
    <xf numFmtId="3" fontId="13" fillId="0" borderId="0" xfId="7" quotePrefix="1" applyNumberFormat="1" applyFont="1" applyFill="1" applyBorder="1" applyAlignment="1">
      <alignment horizontal="right" wrapText="1"/>
      <protection locked="0"/>
    </xf>
    <xf numFmtId="3" fontId="9" fillId="0" borderId="5" xfId="5" applyNumberFormat="1" applyFont="1" applyBorder="1" applyAlignment="1" applyProtection="1">
      <protection locked="0"/>
    </xf>
    <xf numFmtId="3" fontId="9" fillId="0" borderId="0" xfId="5" applyNumberFormat="1" applyFont="1" applyBorder="1" applyAlignment="1" applyProtection="1">
      <protection locked="0"/>
    </xf>
    <xf numFmtId="3" fontId="7" fillId="0" borderId="0" xfId="5" applyNumberFormat="1" applyFont="1" applyFill="1" applyBorder="1" applyAlignment="1" applyProtection="1">
      <protection locked="0"/>
    </xf>
    <xf numFmtId="3" fontId="13" fillId="0" borderId="5" xfId="8" applyNumberFormat="1" applyFont="1" applyBorder="1" applyAlignment="1" applyProtection="1">
      <protection locked="0"/>
    </xf>
    <xf numFmtId="3" fontId="13" fillId="0" borderId="5" xfId="8" applyNumberFormat="1" applyFont="1" applyBorder="1" applyAlignment="1">
      <protection locked="0"/>
    </xf>
    <xf numFmtId="3" fontId="0" fillId="0" borderId="0" xfId="0" applyNumberFormat="1" applyBorder="1" applyAlignment="1"/>
    <xf numFmtId="0" fontId="20" fillId="0" borderId="0" xfId="0" applyFont="1" applyBorder="1" applyAlignment="1">
      <alignment horizontal="left"/>
    </xf>
    <xf numFmtId="168" fontId="20" fillId="0" borderId="0" xfId="0" applyNumberFormat="1" applyFont="1" applyBorder="1"/>
    <xf numFmtId="3" fontId="5" fillId="0" borderId="0" xfId="3" applyNumberFormat="1" applyBorder="1" applyAlignment="1" applyProtection="1">
      <alignment horizontal="left"/>
      <protection locked="0"/>
    </xf>
    <xf numFmtId="0" fontId="10" fillId="0" borderId="0" xfId="0" applyFont="1" applyBorder="1" applyAlignment="1"/>
    <xf numFmtId="168" fontId="10" fillId="0" borderId="0" xfId="0" applyNumberFormat="1" applyFont="1" applyBorder="1" applyAlignment="1">
      <alignment wrapText="1"/>
    </xf>
    <xf numFmtId="0" fontId="20" fillId="0" borderId="0" xfId="0" applyFont="1" applyFill="1" applyBorder="1" applyAlignment="1">
      <alignment horizontal="left"/>
    </xf>
    <xf numFmtId="3" fontId="8" fillId="3" borderId="28" xfId="2" applyNumberFormat="1" applyFont="1" applyFill="1" applyBorder="1" applyAlignment="1">
      <alignment horizontal="right" vertical="top"/>
    </xf>
    <xf numFmtId="0" fontId="0" fillId="0" borderId="28" xfId="0" applyBorder="1"/>
    <xf numFmtId="3" fontId="13" fillId="0" borderId="28" xfId="7" quotePrefix="1" applyNumberFormat="1" applyFont="1" applyBorder="1" applyAlignment="1">
      <alignment horizontal="right" wrapText="1"/>
      <protection locked="0"/>
    </xf>
    <xf numFmtId="3" fontId="8" fillId="3" borderId="28" xfId="9" applyNumberFormat="1" applyFont="1" applyFill="1" applyBorder="1" applyAlignment="1" applyProtection="1">
      <alignment horizontal="right"/>
      <protection locked="0"/>
    </xf>
    <xf numFmtId="3" fontId="12" fillId="0" borderId="28" xfId="5" applyNumberFormat="1" applyFont="1" applyFill="1" applyBorder="1" applyAlignment="1" applyProtection="1">
      <alignment horizontal="right" vertical="top"/>
      <protection locked="0"/>
    </xf>
    <xf numFmtId="3" fontId="13" fillId="0" borderId="28" xfId="7" quotePrefix="1" applyNumberFormat="1" applyFont="1" applyFill="1" applyBorder="1" applyAlignment="1">
      <alignment horizontal="right" wrapText="1"/>
      <protection locked="0"/>
    </xf>
    <xf numFmtId="3" fontId="16" fillId="0" borderId="28" xfId="10" applyNumberFormat="1" applyFont="1" applyFill="1" applyBorder="1" applyAlignment="1" applyProtection="1">
      <alignment horizontal="right" vertical="top"/>
      <protection locked="0"/>
    </xf>
    <xf numFmtId="3" fontId="8" fillId="3" borderId="41" xfId="9" applyNumberFormat="1" applyFont="1" applyFill="1" applyBorder="1" applyAlignment="1" applyProtection="1">
      <alignment horizontal="right"/>
      <protection locked="0"/>
    </xf>
    <xf numFmtId="3" fontId="7" fillId="0" borderId="42" xfId="5" applyNumberFormat="1" applyFont="1" applyFill="1" applyBorder="1" applyAlignment="1" applyProtection="1">
      <alignment horizontal="right" vertical="top"/>
      <protection locked="0"/>
    </xf>
    <xf numFmtId="3" fontId="13" fillId="0" borderId="28" xfId="8" applyNumberFormat="1" applyFont="1" applyFill="1" applyBorder="1" applyAlignment="1" applyProtection="1">
      <alignment horizontal="right" vertical="top" wrapText="1"/>
      <protection locked="0"/>
    </xf>
    <xf numFmtId="3" fontId="13" fillId="0" borderId="33" xfId="7" quotePrefix="1" applyNumberFormat="1" applyFont="1" applyBorder="1" applyAlignment="1">
      <alignment horizontal="right" wrapText="1"/>
      <protection locked="0"/>
    </xf>
    <xf numFmtId="3" fontId="13" fillId="0" borderId="34" xfId="7" quotePrefix="1" applyNumberFormat="1" applyFont="1" applyBorder="1" applyAlignment="1">
      <alignment horizontal="right" wrapText="1"/>
      <protection locked="0"/>
    </xf>
    <xf numFmtId="3" fontId="8" fillId="3" borderId="21" xfId="2" applyNumberFormat="1" applyFont="1" applyFill="1" applyBorder="1" applyAlignment="1">
      <alignment horizontal="right" vertical="top"/>
    </xf>
    <xf numFmtId="0" fontId="0" fillId="0" borderId="21" xfId="0" applyBorder="1"/>
    <xf numFmtId="3" fontId="13" fillId="0" borderId="21" xfId="7" quotePrefix="1" applyNumberFormat="1" applyFont="1" applyBorder="1" applyAlignment="1">
      <alignment horizontal="right" wrapText="1"/>
      <protection locked="0"/>
    </xf>
    <xf numFmtId="3" fontId="13" fillId="0" borderId="5" xfId="8" applyNumberFormat="1" applyFont="1" applyFill="1" applyBorder="1" applyAlignment="1" applyProtection="1">
      <protection locked="0"/>
    </xf>
    <xf numFmtId="0" fontId="0" fillId="0" borderId="5" xfId="0" applyBorder="1"/>
    <xf numFmtId="3" fontId="8" fillId="3" borderId="12" xfId="9" applyNumberFormat="1" applyFont="1" applyFill="1" applyBorder="1" applyAlignment="1" applyProtection="1">
      <alignment horizontal="right"/>
      <protection locked="0"/>
    </xf>
    <xf numFmtId="3" fontId="8" fillId="3" borderId="23" xfId="9" applyNumberFormat="1" applyFont="1" applyFill="1" applyBorder="1" applyAlignment="1" applyProtection="1">
      <alignment horizontal="right"/>
      <protection locked="0"/>
    </xf>
    <xf numFmtId="3" fontId="9" fillId="0" borderId="27" xfId="5" applyNumberFormat="1" applyFont="1" applyBorder="1" applyAlignment="1" applyProtection="1">
      <protection locked="0"/>
    </xf>
    <xf numFmtId="3" fontId="9" fillId="0" borderId="28" xfId="5" applyNumberFormat="1" applyFont="1" applyBorder="1" applyAlignment="1" applyProtection="1">
      <protection locked="0"/>
    </xf>
    <xf numFmtId="3" fontId="13" fillId="0" borderId="27" xfId="8" applyNumberFormat="1" applyFont="1" applyBorder="1" applyAlignment="1" applyProtection="1">
      <protection locked="0"/>
    </xf>
    <xf numFmtId="3" fontId="13" fillId="0" borderId="27" xfId="8" applyNumberFormat="1" applyFont="1" applyBorder="1" applyAlignment="1">
      <protection locked="0"/>
    </xf>
    <xf numFmtId="3" fontId="13" fillId="0" borderId="27" xfId="8" applyNumberFormat="1" applyFont="1" applyFill="1" applyBorder="1" applyAlignment="1">
      <protection locked="0"/>
    </xf>
    <xf numFmtId="3" fontId="13" fillId="0" borderId="27" xfId="8" applyNumberFormat="1" applyFont="1" applyFill="1" applyBorder="1" applyAlignment="1" applyProtection="1">
      <protection locked="0"/>
    </xf>
    <xf numFmtId="0" fontId="0" fillId="0" borderId="27" xfId="0" applyBorder="1"/>
    <xf numFmtId="3" fontId="8" fillId="3" borderId="33" xfId="9" applyNumberFormat="1" applyFont="1" applyFill="1" applyBorder="1" applyAlignment="1" applyProtection="1">
      <protection locked="0"/>
    </xf>
    <xf numFmtId="3" fontId="8" fillId="3" borderId="34" xfId="9" applyNumberFormat="1" applyFont="1" applyFill="1" applyBorder="1" applyAlignment="1" applyProtection="1">
      <protection locked="0"/>
    </xf>
    <xf numFmtId="3" fontId="8" fillId="3" borderId="38" xfId="9" applyNumberFormat="1" applyFont="1" applyFill="1" applyBorder="1" applyAlignment="1" applyProtection="1">
      <protection locked="0"/>
    </xf>
    <xf numFmtId="3" fontId="8" fillId="3" borderId="23" xfId="9" applyNumberFormat="1" applyFont="1" applyFill="1" applyBorder="1" applyAlignment="1" applyProtection="1">
      <protection locked="0"/>
    </xf>
    <xf numFmtId="3" fontId="8" fillId="3" borderId="21" xfId="9" applyNumberFormat="1" applyFont="1" applyFill="1" applyBorder="1" applyAlignment="1" applyProtection="1">
      <alignment horizontal="right"/>
      <protection locked="0"/>
    </xf>
    <xf numFmtId="3" fontId="8" fillId="3" borderId="35" xfId="9" applyNumberFormat="1" applyFont="1" applyFill="1" applyBorder="1" applyAlignment="1" applyProtection="1">
      <protection locked="0"/>
    </xf>
    <xf numFmtId="0" fontId="24" fillId="0" borderId="4" xfId="11" applyFont="1" applyBorder="1"/>
    <xf numFmtId="0" fontId="20" fillId="0" borderId="4" xfId="11" applyFont="1" applyBorder="1"/>
    <xf numFmtId="3" fontId="13" fillId="5" borderId="0" xfId="8" applyNumberFormat="1" applyFont="1" applyFill="1" applyBorder="1" applyAlignment="1" applyProtection="1">
      <protection locked="0"/>
    </xf>
    <xf numFmtId="0" fontId="0" fillId="0" borderId="0" xfId="0" applyAlignment="1"/>
    <xf numFmtId="3" fontId="13" fillId="5" borderId="0" xfId="6" applyNumberFormat="1" applyFont="1" applyFill="1" applyBorder="1" applyAlignment="1">
      <alignment horizontal="left" vertical="top" wrapText="1"/>
    </xf>
    <xf numFmtId="0" fontId="0" fillId="0" borderId="0" xfId="0" applyBorder="1" applyAlignment="1">
      <alignment horizontal="left" vertical="top" wrapText="1"/>
    </xf>
    <xf numFmtId="3" fontId="8" fillId="3" borderId="3" xfId="4" applyNumberFormat="1" applyFont="1" applyFill="1" applyBorder="1" applyAlignment="1" applyProtection="1">
      <alignment horizontal="center" vertical="top" wrapText="1"/>
      <protection locked="0"/>
    </xf>
    <xf numFmtId="0" fontId="0" fillId="0" borderId="3" xfId="0" applyBorder="1" applyAlignment="1">
      <alignment horizontal="center" vertical="top" wrapText="1"/>
    </xf>
    <xf numFmtId="0" fontId="0" fillId="0" borderId="30" xfId="0" applyBorder="1" applyAlignment="1">
      <alignment horizontal="center" vertical="top" wrapText="1"/>
    </xf>
    <xf numFmtId="0" fontId="0" fillId="0" borderId="22" xfId="0" applyBorder="1" applyAlignment="1">
      <alignment horizontal="center" vertical="top" wrapText="1"/>
    </xf>
    <xf numFmtId="0" fontId="4" fillId="0" borderId="0" xfId="0" applyFont="1" applyAlignment="1">
      <alignment vertical="top" wrapText="1"/>
    </xf>
    <xf numFmtId="0" fontId="0" fillId="0" borderId="0" xfId="0" applyAlignment="1">
      <alignment vertical="top" wrapText="1"/>
    </xf>
    <xf numFmtId="0" fontId="4" fillId="0" borderId="0" xfId="0" applyFont="1" applyFill="1" applyAlignment="1">
      <alignment vertical="top" wrapText="1"/>
    </xf>
    <xf numFmtId="0" fontId="0" fillId="0" borderId="0" xfId="0" applyFill="1" applyAlignment="1">
      <alignment vertical="top" wrapText="1"/>
    </xf>
    <xf numFmtId="3" fontId="22" fillId="5" borderId="2" xfId="1" applyNumberFormat="1" applyFont="1" applyFill="1" applyBorder="1" applyAlignment="1" applyProtection="1">
      <alignment vertical="top" wrapText="1"/>
      <protection locked="0"/>
    </xf>
    <xf numFmtId="0" fontId="0" fillId="5" borderId="4" xfId="0" applyFill="1" applyBorder="1" applyAlignment="1"/>
    <xf numFmtId="0" fontId="0" fillId="5" borderId="20" xfId="0" applyFill="1" applyBorder="1" applyAlignment="1"/>
    <xf numFmtId="0" fontId="20" fillId="0" borderId="0" xfId="11" applyFont="1" applyAlignment="1">
      <alignment horizontal="left" wrapText="1"/>
    </xf>
    <xf numFmtId="0" fontId="20" fillId="0" borderId="0" xfId="11" applyFont="1" applyAlignment="1">
      <alignment wrapText="1"/>
    </xf>
    <xf numFmtId="0" fontId="29" fillId="0" borderId="4" xfId="0" applyFont="1" applyBorder="1" applyAlignment="1"/>
    <xf numFmtId="0" fontId="29" fillId="0" borderId="20" xfId="0" applyFont="1" applyBorder="1" applyAlignment="1"/>
    <xf numFmtId="3" fontId="22" fillId="5" borderId="24" xfId="1" applyNumberFormat="1" applyFont="1" applyFill="1" applyBorder="1" applyAlignment="1" applyProtection="1">
      <alignment vertical="top" wrapText="1"/>
      <protection locked="0"/>
    </xf>
    <xf numFmtId="3" fontId="22" fillId="5" borderId="25" xfId="1" applyNumberFormat="1" applyFont="1" applyFill="1" applyBorder="1" applyAlignment="1" applyProtection="1">
      <alignment vertical="top" wrapText="1"/>
      <protection locked="0"/>
    </xf>
    <xf numFmtId="3" fontId="22" fillId="5" borderId="26" xfId="1" applyNumberFormat="1" applyFont="1" applyFill="1" applyBorder="1" applyAlignment="1" applyProtection="1">
      <alignment vertical="top" wrapText="1"/>
      <protection locked="0"/>
    </xf>
  </cellXfs>
  <cellStyles count="12">
    <cellStyle name="Heading 1" xfId="1" builtinId="16"/>
    <cellStyle name="Normal" xfId="0" builtinId="0"/>
    <cellStyle name="Normal 2" xfId="11"/>
    <cellStyle name="Normal_PESA 2008 Chapter 9 Tables (Web)" xfId="2"/>
    <cellStyle name="Normal_Sheet1" xfId="6"/>
    <cellStyle name="Table Header" xfId="4"/>
    <cellStyle name="Table Heading 1" xfId="5"/>
    <cellStyle name="Table Heading 2" xfId="10"/>
    <cellStyle name="Table Row Millions" xfId="8"/>
    <cellStyle name="Table Row Percentage" xfId="7"/>
    <cellStyle name="Table Total Millions" xfId="9"/>
    <cellStyle name="Table Units" xfId="3"/>
  </cellStyles>
  <dxfs count="19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P\PESA\Publications\PESA08\Copy%20of%20PEF%20FSBR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ruce/Report_Templates/SDS_Dev/CIMVI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kyv\Open\OSCAR%20Chart%20of%20Accounts%7bdb5-doc4461604-ma4-mi1%7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phmt/_Economic%20analysis/Publications/PESA16/July%20Command%20Paper/Brian%20Working%20Papers/Chapter%201%20tables/Table%201.14%20underlying%20data%20-%20accounting%20adjustments_PESA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lassification"/>
      <sheetName val="Dept AMEsum"/>
      <sheetName val="DELsum"/>
      <sheetName val="PC DELsum"/>
      <sheetName val="Oth COINS data"/>
      <sheetName val="ONS NAA data"/>
      <sheetName val="Adjusts in DEL"/>
      <sheetName val="DEL_PSATforecast"/>
      <sheetName val="Ftabs input"/>
      <sheetName val="PBR Ftabs input"/>
      <sheetName val="Ftabs diff"/>
      <sheetName val="Calculations"/>
      <sheetName val="Actual PSCE, PSNI"/>
      <sheetName val="TME"/>
      <sheetName val="Oth cur ac adj in AME"/>
      <sheetName val="Oth cap ac adj in AME"/>
      <sheetName val="PESA TME table"/>
      <sheetName val="NA Query"/>
      <sheetName val="New DEL Query"/>
      <sheetName val="PSAT2"/>
      <sheetName val="PBR PSAT2"/>
      <sheetName val="Diff PSAT2"/>
      <sheetName val="LA curr, old"/>
      <sheetName val="LA curr, PBR"/>
      <sheetName val="LA curr, FSBR"/>
      <sheetName val="LA cap, old"/>
      <sheetName val="LA cap, new"/>
      <sheetName val="Mod Query"/>
      <sheetName val="Mod input"/>
      <sheetName val="Upload"/>
      <sheetName val="ANTdl"/>
      <sheetName val="Model BEFORE input"/>
      <sheetName val=" Model AFTER input"/>
      <sheetName val="Input-Model AFTER input"/>
      <sheetName val="AA Query"/>
      <sheetName val="New AA table"/>
      <sheetName val="EC codes"/>
      <sheetName val="Dept_AMEsum"/>
      <sheetName val="PC_DELsum"/>
      <sheetName val="Oth_COINS_data"/>
      <sheetName val="ONS_NAA_data"/>
      <sheetName val="Adjusts_in_DEL"/>
      <sheetName val="Ftabs_input"/>
      <sheetName val="PBR_Ftabs_input"/>
      <sheetName val="Ftabs_diff"/>
      <sheetName val="Actual_PSCE,_PSNI"/>
      <sheetName val="Oth_cur_ac_adj_in_AME"/>
      <sheetName val="Oth_cap_ac_adj_in_AME"/>
      <sheetName val="PESA_TME_table"/>
      <sheetName val="NA_Query"/>
      <sheetName val="New_DEL_Query"/>
      <sheetName val="PBR_PSAT2"/>
      <sheetName val="Diff_PSAT2"/>
      <sheetName val="LA_curr,_old"/>
      <sheetName val="LA_curr,_PBR"/>
      <sheetName val="LA_curr,_FSBR"/>
      <sheetName val="LA_cap,_old"/>
      <sheetName val="LA_cap,_new"/>
      <sheetName val="Mod_Query"/>
      <sheetName val="Mod_input"/>
      <sheetName val="Model_BEFORE_input"/>
      <sheetName val="_Model_AFTER_input"/>
      <sheetName val="Input-Model_AFTER_input"/>
      <sheetName val="AA_Query"/>
      <sheetName val="New_AA_table"/>
      <sheetName val="EC_codes"/>
    </sheetNames>
    <sheetDataSet>
      <sheetData sheetId="0"/>
      <sheetData sheetId="1" refreshError="1"/>
      <sheetData sheetId="2"/>
      <sheetData sheetId="3"/>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Formatting"/>
      <sheetName val="Report"/>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from v1"/>
      <sheetName val="OSCAR CoA v2"/>
      <sheetName val="OSCAR to COINS mapping (pivot)"/>
      <sheetName val="COINS_OSCAR_mapping"/>
      <sheetName val="SOCI v1"/>
      <sheetName val="SOFP v1"/>
      <sheetName val="OSCAR COA View"/>
      <sheetName val="Part II Resource to cash"/>
      <sheetName val="Variables"/>
      <sheetName val="Latest G&amp;S"/>
      <sheetName val="Goods &amp; services L2 "/>
      <sheetName val="OSCAR SCoA by asset type v2"/>
      <sheetName val="OSCAR COA inc COINS mapping"/>
      <sheetName val="WGA OCS"/>
      <sheetName val="WGA BSheet"/>
      <sheetName val="Procurement Categories"/>
      <sheetName val="Treatment of Provisions"/>
      <sheetName val="Sheet1"/>
      <sheetName val="OSCAR Chart of Accounts{db5-doc"/>
      <sheetName val="Changes_from_v1"/>
      <sheetName val="OSCAR_CoA_v2"/>
      <sheetName val="OSCAR_to_COINS_mapping_(pivot)"/>
      <sheetName val="SOCI_v1"/>
      <sheetName val="SOFP_v1"/>
      <sheetName val="OSCAR_COA_View"/>
      <sheetName val="Part_II_Resource_to_cash"/>
      <sheetName val="Latest_G&amp;S"/>
      <sheetName val="Goods_&amp;_services_L2_"/>
      <sheetName val="OSCAR_SCoA_by_asset_type_v2"/>
      <sheetName val="OSCAR_COA_inc_COINS_mapping"/>
      <sheetName val="WGA_OCS"/>
      <sheetName val="WGA_BSheet"/>
      <sheetName val="Procurement_Categories"/>
      <sheetName val="Treatment_of_Provisions"/>
      <sheetName val="OSCAR_Chart_of_Accounts{db5-doc"/>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As"/>
      <sheetName val="OSCAR - Data remaining"/>
      <sheetName val="OSCAR - Data removed"/>
      <sheetName val="ESA10 Changes from TOM &amp; OBR"/>
      <sheetName val="NAA PEF data"/>
      <sheetName val="ESA changes_from Tom for OBR"/>
      <sheetName val="ONS OSCAR DATA"/>
      <sheetName val="ONS adjustments"/>
      <sheetName val="PESA 1.1_ LINK TO CHAPTER 1"/>
      <sheetName val="LASFE"/>
      <sheetName val="Checks by PSAT category"/>
      <sheetName val="OBR Table 4.16_March 2016 EFO"/>
      <sheetName val="ISSUES"/>
    </sheetNames>
    <sheetDataSet>
      <sheetData sheetId="0">
        <row r="30">
          <cell r="C30">
            <v>-15029943</v>
          </cell>
        </row>
        <row r="244">
          <cell r="C244">
            <v>25.380215</v>
          </cell>
          <cell r="D244">
            <v>20.117062000000001</v>
          </cell>
          <cell r="E244">
            <v>23.367312999999999</v>
          </cell>
          <cell r="F244">
            <v>25.307979</v>
          </cell>
          <cell r="G244">
            <v>10.078887000000016</v>
          </cell>
        </row>
        <row r="277">
          <cell r="C277">
            <v>4.085</v>
          </cell>
          <cell r="D277">
            <v>2.6560000000000001</v>
          </cell>
          <cell r="E277">
            <v>2.1040000000000001</v>
          </cell>
          <cell r="F277">
            <v>2.044</v>
          </cell>
          <cell r="G277">
            <v>201.67699999999999</v>
          </cell>
        </row>
      </sheetData>
      <sheetData sheetId="1"/>
      <sheetData sheetId="2"/>
      <sheetData sheetId="3"/>
      <sheetData sheetId="4">
        <row r="51">
          <cell r="H51">
            <v>-29</v>
          </cell>
          <cell r="I51">
            <v>0</v>
          </cell>
          <cell r="J51">
            <v>-78</v>
          </cell>
          <cell r="K51">
            <v>0</v>
          </cell>
          <cell r="L51">
            <v>0</v>
          </cell>
        </row>
        <row r="56">
          <cell r="H56">
            <v>1312</v>
          </cell>
          <cell r="I56">
            <v>1361</v>
          </cell>
          <cell r="J56">
            <v>1507</v>
          </cell>
          <cell r="K56">
            <v>1916</v>
          </cell>
          <cell r="L56">
            <v>797.16120981122424</v>
          </cell>
        </row>
      </sheetData>
      <sheetData sheetId="5"/>
      <sheetData sheetId="6"/>
      <sheetData sheetId="7"/>
      <sheetData sheetId="8">
        <row r="27">
          <cell r="C27">
            <v>-19994.563000000111</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zoomScaleNormal="100" workbookViewId="0">
      <selection activeCell="A59" sqref="A1:F59"/>
    </sheetView>
  </sheetViews>
  <sheetFormatPr defaultRowHeight="10.15" x14ac:dyDescent="0.3"/>
  <cols>
    <col min="1" max="1" width="66" bestFit="1" customWidth="1"/>
  </cols>
  <sheetData>
    <row r="1" spans="1:7" ht="15.4" x14ac:dyDescent="0.3">
      <c r="A1" s="119" t="s">
        <v>257</v>
      </c>
      <c r="B1" s="68"/>
      <c r="C1" s="68"/>
      <c r="D1" s="68"/>
      <c r="E1" s="68"/>
      <c r="F1" s="69"/>
    </row>
    <row r="2" spans="1:7" ht="15.75" thickBot="1" x14ac:dyDescent="0.35">
      <c r="A2" s="70" t="s">
        <v>0</v>
      </c>
      <c r="B2" s="37"/>
      <c r="C2" s="37"/>
      <c r="D2" s="37"/>
      <c r="E2" s="37"/>
      <c r="F2" s="118" t="s">
        <v>1</v>
      </c>
    </row>
    <row r="3" spans="1:7" x14ac:dyDescent="0.3">
      <c r="A3" s="71"/>
      <c r="B3" s="190" t="s">
        <v>2</v>
      </c>
      <c r="C3" s="191"/>
      <c r="D3" s="191"/>
      <c r="E3" s="191"/>
      <c r="F3" s="192"/>
    </row>
    <row r="4" spans="1:7" x14ac:dyDescent="0.3">
      <c r="A4" s="2"/>
      <c r="B4" s="3" t="s">
        <v>3</v>
      </c>
      <c r="C4" s="3" t="s">
        <v>4</v>
      </c>
      <c r="D4" s="3" t="s">
        <v>5</v>
      </c>
      <c r="E4" s="3" t="s">
        <v>229</v>
      </c>
      <c r="F4" s="73" t="s">
        <v>258</v>
      </c>
    </row>
    <row r="5" spans="1:7" x14ac:dyDescent="0.3">
      <c r="A5" s="2"/>
      <c r="B5" s="4" t="s">
        <v>6</v>
      </c>
      <c r="C5" s="4" t="s">
        <v>6</v>
      </c>
      <c r="D5" s="4" t="s">
        <v>6</v>
      </c>
      <c r="E5" s="4" t="s">
        <v>6</v>
      </c>
      <c r="F5" s="152" t="s">
        <v>6</v>
      </c>
    </row>
    <row r="6" spans="1:7" ht="12" customHeight="1" x14ac:dyDescent="0.3">
      <c r="A6" s="120" t="s">
        <v>7</v>
      </c>
      <c r="B6" s="121"/>
      <c r="C6" s="121"/>
      <c r="D6" s="121"/>
      <c r="E6" s="121"/>
      <c r="F6" s="153"/>
    </row>
    <row r="7" spans="1:7" ht="12" customHeight="1" x14ac:dyDescent="0.3">
      <c r="A7" s="122" t="s">
        <v>8</v>
      </c>
      <c r="B7" s="123"/>
      <c r="C7" s="123"/>
      <c r="D7" s="123"/>
      <c r="E7" s="123"/>
      <c r="F7" s="153"/>
    </row>
    <row r="8" spans="1:7" ht="12" customHeight="1" x14ac:dyDescent="0.3">
      <c r="A8" s="124" t="s">
        <v>9</v>
      </c>
      <c r="B8" s="125">
        <v>308355</v>
      </c>
      <c r="C8" s="125">
        <v>307840</v>
      </c>
      <c r="D8" s="125">
        <v>306671</v>
      </c>
      <c r="E8" s="125">
        <v>304254</v>
      </c>
      <c r="F8" s="154">
        <v>302595</v>
      </c>
      <c r="G8" s="57"/>
    </row>
    <row r="9" spans="1:7" ht="12" customHeight="1" x14ac:dyDescent="0.3">
      <c r="A9" s="124" t="s">
        <v>10</v>
      </c>
      <c r="B9" s="125">
        <v>22298</v>
      </c>
      <c r="C9" s="125">
        <v>17169</v>
      </c>
      <c r="D9" s="125">
        <v>18742</v>
      </c>
      <c r="E9" s="125">
        <v>25248</v>
      </c>
      <c r="F9" s="154">
        <v>28657</v>
      </c>
      <c r="G9" s="57"/>
    </row>
    <row r="10" spans="1:7" ht="12" customHeight="1" x14ac:dyDescent="0.3">
      <c r="A10" s="126" t="s">
        <v>11</v>
      </c>
      <c r="B10" s="5">
        <v>330653</v>
      </c>
      <c r="C10" s="5">
        <v>325008</v>
      </c>
      <c r="D10" s="5">
        <v>325413</v>
      </c>
      <c r="E10" s="5">
        <v>329501</v>
      </c>
      <c r="F10" s="155">
        <v>331252</v>
      </c>
      <c r="G10" s="57"/>
    </row>
    <row r="11" spans="1:7" ht="12" customHeight="1" x14ac:dyDescent="0.3">
      <c r="A11" s="122" t="s">
        <v>12</v>
      </c>
      <c r="B11" s="123"/>
      <c r="C11" s="123"/>
      <c r="D11" s="123"/>
      <c r="E11" s="123"/>
      <c r="F11" s="156"/>
      <c r="G11" s="57"/>
    </row>
    <row r="12" spans="1:7" ht="12" customHeight="1" x14ac:dyDescent="0.3">
      <c r="A12" s="124" t="s">
        <v>13</v>
      </c>
      <c r="B12" s="125">
        <v>179599</v>
      </c>
      <c r="C12" s="125">
        <v>184185</v>
      </c>
      <c r="D12" s="125">
        <v>187687</v>
      </c>
      <c r="E12" s="125">
        <v>189298</v>
      </c>
      <c r="F12" s="154">
        <v>192738</v>
      </c>
      <c r="G12" s="57"/>
    </row>
    <row r="13" spans="1:7" ht="12" customHeight="1" x14ac:dyDescent="0.3">
      <c r="A13" s="127" t="s">
        <v>14</v>
      </c>
      <c r="B13" s="125">
        <v>29394</v>
      </c>
      <c r="C13" s="125">
        <v>29187</v>
      </c>
      <c r="D13" s="125">
        <v>28482</v>
      </c>
      <c r="E13" s="125">
        <v>27393</v>
      </c>
      <c r="F13" s="154">
        <v>26293</v>
      </c>
      <c r="G13" s="57"/>
    </row>
    <row r="14" spans="1:7" ht="12" customHeight="1" x14ac:dyDescent="0.3">
      <c r="A14" s="127" t="s">
        <v>264</v>
      </c>
      <c r="B14" s="139">
        <v>5787</v>
      </c>
      <c r="C14" s="139">
        <v>10188</v>
      </c>
      <c r="D14" s="139">
        <v>11830</v>
      </c>
      <c r="E14" s="139">
        <v>9524</v>
      </c>
      <c r="F14" s="157">
        <v>26419</v>
      </c>
      <c r="G14" s="57"/>
    </row>
    <row r="15" spans="1:7" ht="12" customHeight="1" x14ac:dyDescent="0.3">
      <c r="A15" s="124" t="s">
        <v>15</v>
      </c>
      <c r="B15" s="125">
        <v>1209</v>
      </c>
      <c r="C15" s="125">
        <v>1448</v>
      </c>
      <c r="D15" s="125">
        <v>904</v>
      </c>
      <c r="E15" s="125">
        <v>1080</v>
      </c>
      <c r="F15" s="154">
        <v>1132</v>
      </c>
      <c r="G15" s="57"/>
    </row>
    <row r="16" spans="1:7" ht="12" customHeight="1" x14ac:dyDescent="0.3">
      <c r="A16" s="124" t="s">
        <v>230</v>
      </c>
      <c r="B16" s="125">
        <v>3204</v>
      </c>
      <c r="C16" s="125">
        <v>3533</v>
      </c>
      <c r="D16" s="125">
        <v>3631</v>
      </c>
      <c r="E16" s="125">
        <v>3567</v>
      </c>
      <c r="F16" s="154">
        <v>3410</v>
      </c>
      <c r="G16" s="57"/>
    </row>
    <row r="17" spans="1:7" ht="12" customHeight="1" x14ac:dyDescent="0.3">
      <c r="A17" s="124" t="s">
        <v>16</v>
      </c>
      <c r="B17" s="125">
        <v>-1096</v>
      </c>
      <c r="C17" s="125">
        <v>-1579</v>
      </c>
      <c r="D17" s="125">
        <v>-1683</v>
      </c>
      <c r="E17" s="125">
        <v>-2031</v>
      </c>
      <c r="F17" s="154">
        <v>-2992</v>
      </c>
      <c r="G17" s="57"/>
    </row>
    <row r="18" spans="1:7" ht="12" customHeight="1" x14ac:dyDescent="0.3">
      <c r="A18" s="124" t="s">
        <v>17</v>
      </c>
      <c r="B18" s="125">
        <v>43389</v>
      </c>
      <c r="C18" s="125">
        <v>61033</v>
      </c>
      <c r="D18" s="125">
        <v>185538</v>
      </c>
      <c r="E18" s="125">
        <v>61761</v>
      </c>
      <c r="F18" s="154">
        <v>146850</v>
      </c>
      <c r="G18" s="57"/>
    </row>
    <row r="19" spans="1:7" ht="12" customHeight="1" x14ac:dyDescent="0.3">
      <c r="A19" s="124" t="s">
        <v>18</v>
      </c>
      <c r="B19" s="125">
        <v>8380</v>
      </c>
      <c r="C19" s="125">
        <v>-48669</v>
      </c>
      <c r="D19" s="125">
        <v>-12492</v>
      </c>
      <c r="E19" s="125">
        <v>-24832</v>
      </c>
      <c r="F19" s="154">
        <v>-216</v>
      </c>
      <c r="G19" s="57"/>
    </row>
    <row r="20" spans="1:7" ht="12" customHeight="1" x14ac:dyDescent="0.3">
      <c r="A20" s="124" t="s">
        <v>19</v>
      </c>
      <c r="B20" s="125">
        <v>13339</v>
      </c>
      <c r="C20" s="125">
        <v>14983</v>
      </c>
      <c r="D20" s="125">
        <v>14072</v>
      </c>
      <c r="E20" s="125">
        <v>25809</v>
      </c>
      <c r="F20" s="154">
        <v>38829</v>
      </c>
      <c r="G20" s="57"/>
    </row>
    <row r="21" spans="1:7" ht="12" customHeight="1" x14ac:dyDescent="0.3">
      <c r="A21" s="126" t="s">
        <v>20</v>
      </c>
      <c r="B21" s="5">
        <v>283205</v>
      </c>
      <c r="C21" s="5">
        <v>254308</v>
      </c>
      <c r="D21" s="5">
        <v>417968</v>
      </c>
      <c r="E21" s="5">
        <v>291568</v>
      </c>
      <c r="F21" s="155">
        <v>432463</v>
      </c>
      <c r="G21" s="57"/>
    </row>
    <row r="22" spans="1:7" ht="12" customHeight="1" x14ac:dyDescent="0.3">
      <c r="A22" s="122" t="s">
        <v>21</v>
      </c>
      <c r="B22" s="128"/>
      <c r="C22" s="128"/>
      <c r="D22" s="128"/>
      <c r="E22" s="128"/>
      <c r="F22" s="158"/>
      <c r="G22" s="57"/>
    </row>
    <row r="23" spans="1:7" ht="12" customHeight="1" x14ac:dyDescent="0.3">
      <c r="A23" s="129" t="s">
        <v>22</v>
      </c>
      <c r="B23" s="125">
        <v>11879</v>
      </c>
      <c r="C23" s="125">
        <v>11658</v>
      </c>
      <c r="D23" s="125">
        <v>11253</v>
      </c>
      <c r="E23" s="125">
        <v>9160</v>
      </c>
      <c r="F23" s="154">
        <v>10188</v>
      </c>
      <c r="G23" s="57"/>
    </row>
    <row r="24" spans="1:7" ht="12" customHeight="1" x14ac:dyDescent="0.3">
      <c r="A24" s="129" t="s">
        <v>23</v>
      </c>
      <c r="B24" s="125">
        <v>23187</v>
      </c>
      <c r="C24" s="125">
        <v>25555</v>
      </c>
      <c r="D24" s="125">
        <v>30294</v>
      </c>
      <c r="E24" s="125">
        <v>33902</v>
      </c>
      <c r="F24" s="154">
        <v>35376</v>
      </c>
      <c r="G24" s="57"/>
    </row>
    <row r="25" spans="1:7" ht="12" customHeight="1" x14ac:dyDescent="0.3">
      <c r="A25" s="124" t="s">
        <v>24</v>
      </c>
      <c r="B25" s="125">
        <v>48797</v>
      </c>
      <c r="C25" s="125">
        <v>45371</v>
      </c>
      <c r="D25" s="125">
        <v>45127</v>
      </c>
      <c r="E25" s="125">
        <v>48659</v>
      </c>
      <c r="F25" s="154">
        <v>55024</v>
      </c>
      <c r="G25" s="57"/>
    </row>
    <row r="26" spans="1:7" ht="12" customHeight="1" x14ac:dyDescent="0.3">
      <c r="A26" s="124" t="s">
        <v>265</v>
      </c>
      <c r="B26" s="125">
        <v>-32562</v>
      </c>
      <c r="C26" s="125">
        <v>12917</v>
      </c>
      <c r="D26" s="125">
        <v>-147439</v>
      </c>
      <c r="E26" s="125">
        <v>-20084</v>
      </c>
      <c r="F26" s="154">
        <v>-152769</v>
      </c>
      <c r="G26" s="57"/>
    </row>
    <row r="27" spans="1:7" ht="12" customHeight="1" thickBot="1" x14ac:dyDescent="0.35">
      <c r="A27" s="130" t="s">
        <v>25</v>
      </c>
      <c r="B27" s="6">
        <v>51301</v>
      </c>
      <c r="C27" s="6">
        <v>95501</v>
      </c>
      <c r="D27" s="6">
        <v>-60766</v>
      </c>
      <c r="E27" s="6">
        <v>71638</v>
      </c>
      <c r="F27" s="159">
        <v>-52181</v>
      </c>
      <c r="G27" s="57"/>
    </row>
    <row r="28" spans="1:7" ht="12" customHeight="1" thickBot="1" x14ac:dyDescent="0.35">
      <c r="A28" s="131" t="s">
        <v>26</v>
      </c>
      <c r="B28" s="6">
        <v>334506</v>
      </c>
      <c r="C28" s="6">
        <v>349809</v>
      </c>
      <c r="D28" s="6">
        <v>357202</v>
      </c>
      <c r="E28" s="6">
        <v>363206</v>
      </c>
      <c r="F28" s="159">
        <v>380281</v>
      </c>
      <c r="G28" s="57"/>
    </row>
    <row r="29" spans="1:7" ht="12" customHeight="1" thickBot="1" x14ac:dyDescent="0.35">
      <c r="A29" s="126" t="s">
        <v>27</v>
      </c>
      <c r="B29" s="6">
        <v>665159</v>
      </c>
      <c r="C29" s="6">
        <v>674817</v>
      </c>
      <c r="D29" s="6">
        <v>682615</v>
      </c>
      <c r="E29" s="6">
        <v>692707</v>
      </c>
      <c r="F29" s="159">
        <v>711533</v>
      </c>
      <c r="G29" s="57"/>
    </row>
    <row r="30" spans="1:7" ht="12" customHeight="1" x14ac:dyDescent="0.3">
      <c r="A30" s="132" t="s">
        <v>28</v>
      </c>
      <c r="B30" s="133"/>
      <c r="C30" s="133"/>
      <c r="D30" s="133"/>
      <c r="E30" s="133"/>
      <c r="F30" s="160"/>
    </row>
    <row r="31" spans="1:7" ht="12" customHeight="1" x14ac:dyDescent="0.3">
      <c r="A31" s="122" t="s">
        <v>29</v>
      </c>
      <c r="B31" s="123"/>
      <c r="C31" s="123"/>
      <c r="D31" s="123"/>
      <c r="E31" s="123"/>
      <c r="F31" s="156"/>
    </row>
    <row r="32" spans="1:7" ht="12" customHeight="1" x14ac:dyDescent="0.3">
      <c r="A32" s="126" t="s">
        <v>30</v>
      </c>
      <c r="B32" s="5">
        <v>49742</v>
      </c>
      <c r="C32" s="5">
        <v>53252</v>
      </c>
      <c r="D32" s="5">
        <v>48603</v>
      </c>
      <c r="E32" s="5">
        <v>51268</v>
      </c>
      <c r="F32" s="155">
        <v>55714</v>
      </c>
    </row>
    <row r="33" spans="1:6" ht="12" customHeight="1" x14ac:dyDescent="0.3">
      <c r="A33" s="122" t="s">
        <v>31</v>
      </c>
      <c r="B33" s="134"/>
      <c r="C33" s="134"/>
      <c r="D33" s="134"/>
      <c r="E33" s="134"/>
      <c r="F33" s="161"/>
    </row>
    <row r="34" spans="1:6" ht="12" customHeight="1" x14ac:dyDescent="0.3">
      <c r="A34" s="124" t="s">
        <v>15</v>
      </c>
      <c r="B34" s="125">
        <v>492</v>
      </c>
      <c r="C34" s="125">
        <v>584</v>
      </c>
      <c r="D34" s="125">
        <v>407</v>
      </c>
      <c r="E34" s="125">
        <v>479</v>
      </c>
      <c r="F34" s="154">
        <v>426</v>
      </c>
    </row>
    <row r="35" spans="1:6" ht="12" customHeight="1" x14ac:dyDescent="0.3">
      <c r="A35" s="124" t="s">
        <v>230</v>
      </c>
      <c r="B35" s="125">
        <v>83</v>
      </c>
      <c r="C35" s="125">
        <v>111</v>
      </c>
      <c r="D35" s="125">
        <v>130</v>
      </c>
      <c r="E35" s="125">
        <v>248</v>
      </c>
      <c r="F35" s="154">
        <v>118</v>
      </c>
    </row>
    <row r="36" spans="1:6" ht="12" customHeight="1" x14ac:dyDescent="0.3">
      <c r="A36" s="124" t="s">
        <v>16</v>
      </c>
      <c r="B36" s="125">
        <v>9299</v>
      </c>
      <c r="C36" s="125">
        <v>11477</v>
      </c>
      <c r="D36" s="125">
        <v>12597</v>
      </c>
      <c r="E36" s="125">
        <v>14025</v>
      </c>
      <c r="F36" s="154">
        <v>16900</v>
      </c>
    </row>
    <row r="37" spans="1:6" ht="12" customHeight="1" x14ac:dyDescent="0.3">
      <c r="A37" s="124" t="s">
        <v>18</v>
      </c>
      <c r="B37" s="125">
        <v>-4938</v>
      </c>
      <c r="C37" s="125">
        <v>-3030</v>
      </c>
      <c r="D37" s="125">
        <v>-11315</v>
      </c>
      <c r="E37" s="125">
        <v>-3514</v>
      </c>
      <c r="F37" s="154">
        <v>-942</v>
      </c>
    </row>
    <row r="38" spans="1:6" ht="12" customHeight="1" x14ac:dyDescent="0.3">
      <c r="A38" s="135" t="s">
        <v>19</v>
      </c>
      <c r="B38" s="125">
        <v>-11126</v>
      </c>
      <c r="C38" s="125">
        <v>-4118</v>
      </c>
      <c r="D38" s="125">
        <v>-11076</v>
      </c>
      <c r="E38" s="125">
        <v>-8059</v>
      </c>
      <c r="F38" s="154">
        <v>4870</v>
      </c>
    </row>
    <row r="39" spans="1:6" ht="12" customHeight="1" x14ac:dyDescent="0.3">
      <c r="A39" s="126" t="s">
        <v>32</v>
      </c>
      <c r="B39" s="5">
        <v>-6189</v>
      </c>
      <c r="C39" s="5">
        <v>5024</v>
      </c>
      <c r="D39" s="5">
        <v>-9257</v>
      </c>
      <c r="E39" s="5">
        <v>3179</v>
      </c>
      <c r="F39" s="155">
        <v>21371</v>
      </c>
    </row>
    <row r="40" spans="1:6" ht="12" customHeight="1" x14ac:dyDescent="0.3">
      <c r="A40" s="122" t="s">
        <v>33</v>
      </c>
      <c r="B40" s="134"/>
      <c r="C40" s="134"/>
      <c r="D40" s="134"/>
      <c r="E40" s="134"/>
      <c r="F40" s="161"/>
    </row>
    <row r="41" spans="1:6" ht="12" customHeight="1" x14ac:dyDescent="0.3">
      <c r="A41" s="124" t="s">
        <v>23</v>
      </c>
      <c r="B41" s="125">
        <v>6877</v>
      </c>
      <c r="C41" s="125">
        <v>6683</v>
      </c>
      <c r="D41" s="125">
        <v>8720</v>
      </c>
      <c r="E41" s="125">
        <v>9031</v>
      </c>
      <c r="F41" s="154">
        <v>10996</v>
      </c>
    </row>
    <row r="42" spans="1:6" ht="12" customHeight="1" x14ac:dyDescent="0.3">
      <c r="A42" s="129" t="s">
        <v>34</v>
      </c>
      <c r="B42" s="125">
        <v>14400</v>
      </c>
      <c r="C42" s="125">
        <v>18027</v>
      </c>
      <c r="D42" s="125">
        <v>14594</v>
      </c>
      <c r="E42" s="125">
        <v>16677</v>
      </c>
      <c r="F42" s="154">
        <v>16575</v>
      </c>
    </row>
    <row r="43" spans="1:6" ht="12" customHeight="1" x14ac:dyDescent="0.3">
      <c r="A43" s="124" t="s">
        <v>265</v>
      </c>
      <c r="B43" s="125">
        <v>3824</v>
      </c>
      <c r="C43" s="125">
        <v>-7358</v>
      </c>
      <c r="D43" s="125">
        <v>11493</v>
      </c>
      <c r="E43" s="125">
        <v>-901</v>
      </c>
      <c r="F43" s="154">
        <v>-22365</v>
      </c>
    </row>
    <row r="44" spans="1:6" ht="12" customHeight="1" thickBot="1" x14ac:dyDescent="0.35">
      <c r="A44" s="130" t="s">
        <v>35</v>
      </c>
      <c r="B44" s="6">
        <v>25101</v>
      </c>
      <c r="C44" s="6">
        <v>17352</v>
      </c>
      <c r="D44" s="6">
        <v>34806</v>
      </c>
      <c r="E44" s="6">
        <v>24807</v>
      </c>
      <c r="F44" s="159">
        <v>5207</v>
      </c>
    </row>
    <row r="45" spans="1:6" ht="12" customHeight="1" thickBot="1" x14ac:dyDescent="0.35">
      <c r="A45" s="130" t="s">
        <v>36</v>
      </c>
      <c r="B45" s="6">
        <v>18912</v>
      </c>
      <c r="C45" s="6">
        <v>22376</v>
      </c>
      <c r="D45" s="6">
        <v>25549</v>
      </c>
      <c r="E45" s="6">
        <v>27986</v>
      </c>
      <c r="F45" s="159">
        <v>26578</v>
      </c>
    </row>
    <row r="46" spans="1:6" ht="12" customHeight="1" thickBot="1" x14ac:dyDescent="0.35">
      <c r="A46" s="126" t="s">
        <v>266</v>
      </c>
      <c r="B46" s="6">
        <v>68654</v>
      </c>
      <c r="C46" s="6">
        <v>75628</v>
      </c>
      <c r="D46" s="6">
        <v>74152</v>
      </c>
      <c r="E46" s="6">
        <v>79254</v>
      </c>
      <c r="F46" s="159">
        <v>82292</v>
      </c>
    </row>
    <row r="47" spans="1:6" ht="12" customHeight="1" x14ac:dyDescent="0.3">
      <c r="A47" s="136" t="s">
        <v>37</v>
      </c>
      <c r="B47" s="125">
        <v>37959</v>
      </c>
      <c r="C47" s="125">
        <v>39014</v>
      </c>
      <c r="D47" s="125">
        <v>40078</v>
      </c>
      <c r="E47" s="125">
        <v>40782</v>
      </c>
      <c r="F47" s="154">
        <v>41055</v>
      </c>
    </row>
    <row r="48" spans="1:6" ht="12" customHeight="1" thickBot="1" x14ac:dyDescent="0.35">
      <c r="A48" s="130" t="s">
        <v>267</v>
      </c>
      <c r="B48" s="6">
        <v>30695</v>
      </c>
      <c r="C48" s="6">
        <v>36614</v>
      </c>
      <c r="D48" s="6">
        <v>34074</v>
      </c>
      <c r="E48" s="6">
        <v>38472</v>
      </c>
      <c r="F48" s="159">
        <v>41237</v>
      </c>
    </row>
    <row r="49" spans="1:6" ht="12" customHeight="1" x14ac:dyDescent="0.3">
      <c r="A49" s="137" t="s">
        <v>268</v>
      </c>
      <c r="B49" s="5">
        <v>733813</v>
      </c>
      <c r="C49" s="5">
        <v>750445</v>
      </c>
      <c r="D49" s="5">
        <v>756767</v>
      </c>
      <c r="E49" s="5">
        <v>771961</v>
      </c>
      <c r="F49" s="155">
        <v>793825</v>
      </c>
    </row>
    <row r="50" spans="1:6" ht="12" customHeight="1" x14ac:dyDescent="0.3">
      <c r="A50" s="136" t="s">
        <v>38</v>
      </c>
      <c r="B50" s="134"/>
      <c r="C50" s="134"/>
      <c r="D50" s="134"/>
      <c r="E50" s="134"/>
      <c r="F50" s="161"/>
    </row>
    <row r="51" spans="1:6" ht="12" customHeight="1" x14ac:dyDescent="0.3">
      <c r="A51" s="124" t="s">
        <v>269</v>
      </c>
      <c r="B51" s="125">
        <v>358098</v>
      </c>
      <c r="C51" s="125">
        <v>361091</v>
      </c>
      <c r="D51" s="125">
        <v>355273</v>
      </c>
      <c r="E51" s="125">
        <v>355522</v>
      </c>
      <c r="F51" s="154">
        <v>358309</v>
      </c>
    </row>
    <row r="52" spans="1:6" ht="12" customHeight="1" x14ac:dyDescent="0.3">
      <c r="A52" s="124" t="s">
        <v>39</v>
      </c>
      <c r="B52" s="125">
        <v>277016</v>
      </c>
      <c r="C52" s="125">
        <v>259332</v>
      </c>
      <c r="D52" s="125">
        <v>408711</v>
      </c>
      <c r="E52" s="125">
        <v>294747</v>
      </c>
      <c r="F52" s="154">
        <v>453834</v>
      </c>
    </row>
    <row r="53" spans="1:6" ht="12" customHeight="1" thickBot="1" x14ac:dyDescent="0.35">
      <c r="A53" s="138" t="s">
        <v>40</v>
      </c>
      <c r="B53" s="162">
        <v>98700</v>
      </c>
      <c r="C53" s="162">
        <v>130022</v>
      </c>
      <c r="D53" s="162">
        <v>-7217</v>
      </c>
      <c r="E53" s="162">
        <v>121693</v>
      </c>
      <c r="F53" s="163">
        <v>-18318</v>
      </c>
    </row>
    <row r="54" spans="1:6" ht="6" customHeight="1" x14ac:dyDescent="0.3">
      <c r="A54" s="114"/>
      <c r="B54" s="114"/>
      <c r="C54" s="114"/>
      <c r="D54" s="114"/>
      <c r="E54" s="114"/>
      <c r="F54" s="114"/>
    </row>
    <row r="55" spans="1:6" ht="24.6" customHeight="1" x14ac:dyDescent="0.3">
      <c r="A55" s="188" t="s">
        <v>231</v>
      </c>
      <c r="B55" s="189"/>
      <c r="C55" s="189"/>
      <c r="D55" s="189"/>
      <c r="E55" s="189"/>
      <c r="F55" s="189"/>
    </row>
    <row r="56" spans="1:6" ht="26.25" customHeight="1" x14ac:dyDescent="0.3">
      <c r="A56" s="188" t="s">
        <v>259</v>
      </c>
      <c r="B56" s="189"/>
      <c r="C56" s="189"/>
      <c r="D56" s="189"/>
      <c r="E56" s="189"/>
      <c r="F56" s="189"/>
    </row>
    <row r="57" spans="1:6" ht="13.5" customHeight="1" x14ac:dyDescent="0.3">
      <c r="A57" s="188" t="s">
        <v>260</v>
      </c>
      <c r="B57" s="189"/>
      <c r="C57" s="189"/>
      <c r="D57" s="189"/>
      <c r="E57" s="189"/>
      <c r="F57" s="189"/>
    </row>
    <row r="58" spans="1:6" ht="18.75" customHeight="1" x14ac:dyDescent="0.3">
      <c r="A58" s="188" t="s">
        <v>261</v>
      </c>
      <c r="B58" s="189"/>
      <c r="C58" s="189"/>
      <c r="D58" s="189"/>
      <c r="E58" s="189"/>
      <c r="F58" s="189"/>
    </row>
    <row r="59" spans="1:6" x14ac:dyDescent="0.3">
      <c r="A59" s="187" t="s">
        <v>262</v>
      </c>
      <c r="B59" s="187"/>
      <c r="C59" s="187"/>
      <c r="D59" s="187"/>
      <c r="E59" s="187"/>
      <c r="F59" s="187"/>
    </row>
  </sheetData>
  <mergeCells count="6">
    <mergeCell ref="A59:F59"/>
    <mergeCell ref="A58:F58"/>
    <mergeCell ref="B3:F3"/>
    <mergeCell ref="A55:F55"/>
    <mergeCell ref="A56:F56"/>
    <mergeCell ref="A57:F57"/>
  </mergeCells>
  <pageMargins left="0" right="0" top="0" bottom="0"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D141"/>
  <sheetViews>
    <sheetView showGridLines="0" zoomScaleNormal="100" workbookViewId="0">
      <selection activeCell="G66" sqref="B1:G66"/>
    </sheetView>
  </sheetViews>
  <sheetFormatPr defaultColWidth="10.6640625" defaultRowHeight="10.15" outlineLevelRow="1" x14ac:dyDescent="0.3"/>
  <cols>
    <col min="1" max="1" width="2.33203125" style="14" customWidth="1"/>
    <col min="2" max="2" width="66.5" style="14" customWidth="1"/>
    <col min="3" max="3" width="11.5" style="14" customWidth="1"/>
    <col min="4" max="7" width="10.6640625" style="14"/>
    <col min="8" max="8" width="5" style="14" customWidth="1"/>
    <col min="9" max="16384" width="10.6640625" style="14"/>
  </cols>
  <sheetData>
    <row r="1" spans="2:7" ht="15.75" customHeight="1" x14ac:dyDescent="0.3">
      <c r="B1" s="205" t="s">
        <v>298</v>
      </c>
      <c r="C1" s="206"/>
      <c r="D1" s="206"/>
      <c r="E1" s="206"/>
      <c r="F1" s="206"/>
      <c r="G1" s="207"/>
    </row>
    <row r="2" spans="2:7" ht="15.4" x14ac:dyDescent="0.3">
      <c r="B2" s="79"/>
      <c r="C2" s="47"/>
      <c r="D2" s="47"/>
      <c r="E2" s="48"/>
      <c r="F2" s="47"/>
      <c r="G2" s="80" t="s">
        <v>69</v>
      </c>
    </row>
    <row r="3" spans="2:7" ht="20.25" x14ac:dyDescent="0.3">
      <c r="B3" s="72"/>
      <c r="C3" s="3" t="s">
        <v>70</v>
      </c>
      <c r="D3" s="3" t="s">
        <v>71</v>
      </c>
      <c r="E3" s="3" t="s">
        <v>224</v>
      </c>
      <c r="F3" s="3" t="s">
        <v>242</v>
      </c>
      <c r="G3" s="73" t="s">
        <v>297</v>
      </c>
    </row>
    <row r="4" spans="2:7" outlineLevel="1" x14ac:dyDescent="0.3">
      <c r="B4" s="96" t="s">
        <v>104</v>
      </c>
      <c r="C4" s="49" t="s">
        <v>0</v>
      </c>
      <c r="D4" s="49" t="s">
        <v>0</v>
      </c>
      <c r="E4" s="49" t="s">
        <v>0</v>
      </c>
      <c r="F4" s="49" t="s">
        <v>0</v>
      </c>
      <c r="G4" s="97" t="s">
        <v>0</v>
      </c>
    </row>
    <row r="5" spans="2:7" outlineLevel="1" x14ac:dyDescent="0.3">
      <c r="B5" s="82" t="s">
        <v>105</v>
      </c>
      <c r="C5" s="50">
        <v>24.696466000000001</v>
      </c>
      <c r="D5" s="50">
        <v>25.557732999999999</v>
      </c>
      <c r="E5" s="50">
        <v>22.692763999999997</v>
      </c>
      <c r="F5" s="50">
        <v>24.455098999999997</v>
      </c>
      <c r="G5" s="98">
        <v>22.640384000000001</v>
      </c>
    </row>
    <row r="6" spans="2:7" outlineLevel="1" x14ac:dyDescent="0.3">
      <c r="B6" s="99" t="s">
        <v>106</v>
      </c>
      <c r="C6" s="51">
        <v>5.0430000000000001</v>
      </c>
      <c r="D6" s="51">
        <v>4.9889999999999999</v>
      </c>
      <c r="E6" s="51">
        <v>5.0410000000000004</v>
      </c>
      <c r="F6" s="51">
        <v>4.976</v>
      </c>
      <c r="G6" s="100">
        <v>5.15</v>
      </c>
    </row>
    <row r="7" spans="2:7" outlineLevel="1" x14ac:dyDescent="0.3">
      <c r="B7" s="99" t="s">
        <v>107</v>
      </c>
      <c r="C7" s="51">
        <v>0.31695400000000001</v>
      </c>
      <c r="D7" s="51">
        <v>0.34499999999999997</v>
      </c>
      <c r="E7" s="51" t="s">
        <v>220</v>
      </c>
      <c r="F7" s="51" t="s">
        <v>220</v>
      </c>
      <c r="G7" s="100" t="s">
        <v>220</v>
      </c>
    </row>
    <row r="8" spans="2:7" outlineLevel="1" x14ac:dyDescent="0.3">
      <c r="B8" s="99" t="s">
        <v>108</v>
      </c>
      <c r="C8" s="51">
        <v>-0.73099999999999998</v>
      </c>
      <c r="D8" s="51">
        <v>-0.76300000000000001</v>
      </c>
      <c r="E8" s="51">
        <v>-0.77400000000000002</v>
      </c>
      <c r="F8" s="51">
        <v>-0.76400000000000001</v>
      </c>
      <c r="G8" s="100">
        <v>-0.67700000000000005</v>
      </c>
    </row>
    <row r="9" spans="2:7" outlineLevel="1" x14ac:dyDescent="0.3">
      <c r="B9" s="99" t="s">
        <v>109</v>
      </c>
      <c r="C9" s="51">
        <v>17.582999999999998</v>
      </c>
      <c r="D9" s="51">
        <v>17.943999999999999</v>
      </c>
      <c r="E9" s="51">
        <v>18.312999999999999</v>
      </c>
      <c r="F9" s="51">
        <v>18.312999999999999</v>
      </c>
      <c r="G9" s="100">
        <v>18.501000000000001</v>
      </c>
    </row>
    <row r="10" spans="2:7" outlineLevel="1" x14ac:dyDescent="0.3">
      <c r="B10" s="99" t="s">
        <v>243</v>
      </c>
      <c r="C10" s="51" t="s">
        <v>220</v>
      </c>
      <c r="D10" s="51" t="s">
        <v>220</v>
      </c>
      <c r="E10" s="51" t="s">
        <v>220</v>
      </c>
      <c r="F10" s="51">
        <v>-2.6560000000000001</v>
      </c>
      <c r="G10" s="100" t="s">
        <v>220</v>
      </c>
    </row>
    <row r="11" spans="2:7" outlineLevel="1" x14ac:dyDescent="0.3">
      <c r="B11" s="99" t="s">
        <v>110</v>
      </c>
      <c r="C11" s="51" t="s">
        <v>220</v>
      </c>
      <c r="D11" s="51" t="s">
        <v>220</v>
      </c>
      <c r="E11" s="51" t="s">
        <v>220</v>
      </c>
      <c r="F11" s="51" t="s">
        <v>220</v>
      </c>
      <c r="G11" s="100" t="s">
        <v>220</v>
      </c>
    </row>
    <row r="12" spans="2:7" outlineLevel="1" x14ac:dyDescent="0.3">
      <c r="B12" s="99" t="s">
        <v>111</v>
      </c>
      <c r="C12" s="51">
        <v>2.4845120000000014</v>
      </c>
      <c r="D12" s="51">
        <v>3.0427329999999992</v>
      </c>
      <c r="E12" s="51">
        <v>0.11276399999999948</v>
      </c>
      <c r="F12" s="50">
        <v>4.5860989999999981</v>
      </c>
      <c r="G12" s="100">
        <v>-0.33361600000000369</v>
      </c>
    </row>
    <row r="13" spans="2:7" outlineLevel="1" x14ac:dyDescent="0.3">
      <c r="B13" s="82" t="s">
        <v>132</v>
      </c>
      <c r="C13" s="50">
        <v>1.002159</v>
      </c>
      <c r="D13" s="50">
        <v>1.1427970000000003</v>
      </c>
      <c r="E13" s="50">
        <v>0.2462069999999999</v>
      </c>
      <c r="F13" s="50">
        <v>0.89716899999999999</v>
      </c>
      <c r="G13" s="98">
        <v>0.35176100000000005</v>
      </c>
    </row>
    <row r="14" spans="2:7" outlineLevel="1" x14ac:dyDescent="0.3">
      <c r="B14" s="99" t="s">
        <v>112</v>
      </c>
      <c r="C14" s="51">
        <v>0.29799999999999999</v>
      </c>
      <c r="D14" s="51">
        <v>0.27200000000000002</v>
      </c>
      <c r="E14" s="51">
        <v>6.4000000000000001E-2</v>
      </c>
      <c r="F14" s="51" t="s">
        <v>220</v>
      </c>
      <c r="G14" s="100" t="s">
        <v>220</v>
      </c>
    </row>
    <row r="15" spans="2:7" outlineLevel="1" x14ac:dyDescent="0.3">
      <c r="B15" s="99" t="s">
        <v>111</v>
      </c>
      <c r="C15" s="50">
        <v>0.70415899999999998</v>
      </c>
      <c r="D15" s="51">
        <v>0.87079700000000027</v>
      </c>
      <c r="E15" s="51">
        <v>0.1822069999999999</v>
      </c>
      <c r="F15" s="51">
        <v>0.89716899999999999</v>
      </c>
      <c r="G15" s="100">
        <v>0.35176100000000005</v>
      </c>
    </row>
    <row r="16" spans="2:7" outlineLevel="1" x14ac:dyDescent="0.3">
      <c r="B16" s="82" t="s">
        <v>113</v>
      </c>
      <c r="C16" s="50">
        <v>0.7824080000000001</v>
      </c>
      <c r="D16" s="50">
        <v>0.70241199999999993</v>
      </c>
      <c r="E16" s="50">
        <v>1.0752520000000001</v>
      </c>
      <c r="F16" s="50">
        <v>0.81746600000000014</v>
      </c>
      <c r="G16" s="98">
        <v>0.70393899999999987</v>
      </c>
    </row>
    <row r="17" spans="2:7" outlineLevel="1" x14ac:dyDescent="0.3">
      <c r="B17" s="99" t="s">
        <v>114</v>
      </c>
      <c r="C17" s="51">
        <v>-7.9000000000000001E-2</v>
      </c>
      <c r="D17" s="50" t="s">
        <v>220</v>
      </c>
      <c r="E17" s="50" t="s">
        <v>220</v>
      </c>
      <c r="F17" s="50" t="s">
        <v>220</v>
      </c>
      <c r="G17" s="98" t="s">
        <v>220</v>
      </c>
    </row>
    <row r="18" spans="2:7" outlineLevel="1" x14ac:dyDescent="0.3">
      <c r="B18" s="99" t="s">
        <v>115</v>
      </c>
      <c r="C18" s="51" t="s">
        <v>220</v>
      </c>
      <c r="D18" s="50" t="s">
        <v>220</v>
      </c>
      <c r="E18" s="50">
        <v>8.1000000000000003E-2</v>
      </c>
      <c r="F18" s="50">
        <v>0.114</v>
      </c>
      <c r="G18" s="98">
        <v>0.114</v>
      </c>
    </row>
    <row r="19" spans="2:7" outlineLevel="1" x14ac:dyDescent="0.3">
      <c r="B19" s="99" t="s">
        <v>111</v>
      </c>
      <c r="C19" s="51">
        <v>0.86140800000000006</v>
      </c>
      <c r="D19" s="51">
        <v>0.70241199999999993</v>
      </c>
      <c r="E19" s="51">
        <v>0.99425200000000002</v>
      </c>
      <c r="F19" s="51">
        <v>0.70346600000000015</v>
      </c>
      <c r="G19" s="100">
        <v>0.58993899999999988</v>
      </c>
    </row>
    <row r="20" spans="2:7" outlineLevel="1" x14ac:dyDescent="0.3">
      <c r="B20" s="82" t="s">
        <v>191</v>
      </c>
      <c r="C20" s="50">
        <v>0.74149700000000007</v>
      </c>
      <c r="D20" s="50">
        <v>0.45703000000000005</v>
      </c>
      <c r="E20" s="50">
        <v>3.7681000000000131E-2</v>
      </c>
      <c r="F20" s="50">
        <v>-1.0780240000000003</v>
      </c>
      <c r="G20" s="98">
        <v>2.0556489999999998</v>
      </c>
    </row>
    <row r="21" spans="2:7" outlineLevel="1" x14ac:dyDescent="0.3">
      <c r="B21" s="99" t="s">
        <v>116</v>
      </c>
      <c r="C21" s="51">
        <v>-0.29799999999999999</v>
      </c>
      <c r="D21" s="51">
        <v>-0.27200000000000002</v>
      </c>
      <c r="E21" s="51">
        <v>-6.4000000000000001E-2</v>
      </c>
      <c r="F21" s="51" t="s">
        <v>220</v>
      </c>
      <c r="G21" s="100" t="s">
        <v>220</v>
      </c>
    </row>
    <row r="22" spans="2:7" outlineLevel="1" x14ac:dyDescent="0.3">
      <c r="B22" s="99" t="s">
        <v>111</v>
      </c>
      <c r="C22" s="51">
        <v>1.0394970000000001</v>
      </c>
      <c r="D22" s="51">
        <v>0.72903000000000007</v>
      </c>
      <c r="E22" s="51">
        <v>0.10168100000000013</v>
      </c>
      <c r="F22" s="51">
        <v>-1.0780240000000003</v>
      </c>
      <c r="G22" s="100">
        <v>2.0556489999999998</v>
      </c>
    </row>
    <row r="23" spans="2:7" outlineLevel="1" x14ac:dyDescent="0.3">
      <c r="B23" s="82" t="s">
        <v>117</v>
      </c>
      <c r="C23" s="50">
        <v>3.1134960000000005</v>
      </c>
      <c r="D23" s="50">
        <v>4.1670610000000003</v>
      </c>
      <c r="E23" s="50">
        <v>4.5117119999999993</v>
      </c>
      <c r="F23" s="50">
        <v>5.7791039999999994</v>
      </c>
      <c r="G23" s="98">
        <v>7.1838430000000004</v>
      </c>
    </row>
    <row r="24" spans="2:7" outlineLevel="1" x14ac:dyDescent="0.3">
      <c r="B24" s="99" t="s">
        <v>118</v>
      </c>
      <c r="C24" s="51">
        <v>2.532</v>
      </c>
      <c r="D24" s="51">
        <v>3.0640000000000001</v>
      </c>
      <c r="E24" s="51">
        <v>3.9</v>
      </c>
      <c r="F24" s="51">
        <v>4.6719999999999997</v>
      </c>
      <c r="G24" s="100">
        <v>6.0679999999999996</v>
      </c>
    </row>
    <row r="25" spans="2:7" outlineLevel="1" x14ac:dyDescent="0.3">
      <c r="B25" s="99" t="s">
        <v>119</v>
      </c>
      <c r="C25" s="50" t="s">
        <v>220</v>
      </c>
      <c r="D25" s="51">
        <v>0.21099999999999999</v>
      </c>
      <c r="E25" s="51">
        <v>0.43</v>
      </c>
      <c r="F25" s="51">
        <v>0.53100000000000003</v>
      </c>
      <c r="G25" s="100">
        <v>0.73599999999999999</v>
      </c>
    </row>
    <row r="26" spans="2:7" outlineLevel="1" x14ac:dyDescent="0.3">
      <c r="B26" s="99" t="s">
        <v>120</v>
      </c>
      <c r="C26" s="51" t="s">
        <v>220</v>
      </c>
      <c r="D26" s="51" t="s">
        <v>220</v>
      </c>
      <c r="E26" s="51" t="s">
        <v>220</v>
      </c>
      <c r="F26" s="51" t="s">
        <v>220</v>
      </c>
      <c r="G26" s="100" t="s">
        <v>220</v>
      </c>
    </row>
    <row r="27" spans="2:7" outlineLevel="1" x14ac:dyDescent="0.3">
      <c r="B27" s="99" t="s">
        <v>111</v>
      </c>
      <c r="C27" s="51">
        <v>0.58149600000000023</v>
      </c>
      <c r="D27" s="51">
        <v>0.89206099999999999</v>
      </c>
      <c r="E27" s="51">
        <v>0.18171199999999965</v>
      </c>
      <c r="F27" s="51">
        <v>0.57610400000000017</v>
      </c>
      <c r="G27" s="98">
        <v>0.37984300000000143</v>
      </c>
    </row>
    <row r="28" spans="2:7" outlineLevel="1" x14ac:dyDescent="0.3">
      <c r="B28" s="99" t="s">
        <v>228</v>
      </c>
      <c r="C28" s="51">
        <v>3.3199000000001533E-2</v>
      </c>
      <c r="D28" s="51">
        <v>8.601900000000029E-2</v>
      </c>
      <c r="E28" s="51">
        <v>1.3409999999982603E-3</v>
      </c>
      <c r="F28" s="51">
        <v>0.39097300000000068</v>
      </c>
      <c r="G28" s="98">
        <v>-1.8289999999989703E-3</v>
      </c>
    </row>
    <row r="29" spans="2:7" outlineLevel="1" x14ac:dyDescent="0.3">
      <c r="B29" s="99" t="s">
        <v>111</v>
      </c>
      <c r="C29" s="51">
        <v>3.3199000000001533E-2</v>
      </c>
      <c r="D29" s="51">
        <v>8.601900000000029E-2</v>
      </c>
      <c r="E29" s="51">
        <v>1.3409999999982603E-3</v>
      </c>
      <c r="F29" s="51">
        <v>0.39097300000000068</v>
      </c>
      <c r="G29" s="98">
        <v>-1.8289999999989703E-3</v>
      </c>
    </row>
    <row r="30" spans="2:7" outlineLevel="1" x14ac:dyDescent="0.3">
      <c r="B30" s="101" t="s">
        <v>121</v>
      </c>
      <c r="C30" s="52">
        <v>30.369225</v>
      </c>
      <c r="D30" s="52">
        <v>32.113052000000003</v>
      </c>
      <c r="E30" s="52">
        <v>28.564956999999993</v>
      </c>
      <c r="F30" s="52">
        <v>31.261786999999998</v>
      </c>
      <c r="G30" s="102">
        <v>32.933746999999997</v>
      </c>
    </row>
    <row r="31" spans="2:7" outlineLevel="1" x14ac:dyDescent="0.3">
      <c r="B31" s="81" t="s">
        <v>122</v>
      </c>
      <c r="C31" s="53"/>
      <c r="D31" s="53"/>
      <c r="E31" s="54"/>
      <c r="F31" s="54"/>
      <c r="G31" s="103"/>
    </row>
    <row r="32" spans="2:7" outlineLevel="1" x14ac:dyDescent="0.3">
      <c r="B32" s="82" t="s">
        <v>123</v>
      </c>
      <c r="C32" s="50">
        <v>-3.6784660000000429</v>
      </c>
      <c r="D32" s="50">
        <v>-3.0450759999999777</v>
      </c>
      <c r="E32" s="50">
        <v>-3.4622060000000494</v>
      </c>
      <c r="F32" s="50">
        <v>-3.3495339999999265</v>
      </c>
      <c r="G32" s="98">
        <v>-2.5578789999999709</v>
      </c>
    </row>
    <row r="33" spans="2:56" outlineLevel="1" x14ac:dyDescent="0.3">
      <c r="B33" s="99" t="s">
        <v>124</v>
      </c>
      <c r="C33" s="51">
        <v>-0.63246599999999997</v>
      </c>
      <c r="D33" s="51">
        <v>-0.661076</v>
      </c>
      <c r="E33" s="51">
        <v>-0.65120600000000006</v>
      </c>
      <c r="F33" s="51">
        <v>-0.584534</v>
      </c>
      <c r="G33" s="100">
        <v>-0.59587900000000005</v>
      </c>
    </row>
    <row r="34" spans="2:56" outlineLevel="1" x14ac:dyDescent="0.3">
      <c r="B34" s="99" t="s">
        <v>125</v>
      </c>
      <c r="C34" s="50" t="s">
        <v>220</v>
      </c>
      <c r="D34" s="50" t="s">
        <v>220</v>
      </c>
      <c r="E34" s="50" t="s">
        <v>220</v>
      </c>
      <c r="F34" s="50" t="s">
        <v>220</v>
      </c>
      <c r="G34" s="98" t="s">
        <v>220</v>
      </c>
    </row>
    <row r="35" spans="2:56" outlineLevel="1" x14ac:dyDescent="0.3">
      <c r="B35" s="99" t="s">
        <v>255</v>
      </c>
      <c r="C35" s="51">
        <v>-3.1360000000000001</v>
      </c>
      <c r="D35" s="51">
        <v>-2.4780000000000002</v>
      </c>
      <c r="E35" s="51">
        <v>-2.8809999999999998</v>
      </c>
      <c r="F35" s="51">
        <v>-2.8370000000000002</v>
      </c>
      <c r="G35" s="100">
        <v>-2.9220000000000002</v>
      </c>
    </row>
    <row r="36" spans="2:56" outlineLevel="1" x14ac:dyDescent="0.3">
      <c r="B36" s="99" t="s">
        <v>111</v>
      </c>
      <c r="C36" s="51">
        <v>8.9999999999957225E-2</v>
      </c>
      <c r="D36" s="51">
        <v>9.400000000002251E-2</v>
      </c>
      <c r="E36" s="51">
        <v>6.9999999999950546E-2</v>
      </c>
      <c r="F36" s="51">
        <v>7.2000000000073783E-2</v>
      </c>
      <c r="G36" s="100">
        <v>0.96000000000002939</v>
      </c>
    </row>
    <row r="37" spans="2:56" outlineLevel="1" x14ac:dyDescent="0.3">
      <c r="B37" s="82" t="s">
        <v>126</v>
      </c>
      <c r="C37" s="50">
        <v>-0.60808064812495832</v>
      </c>
      <c r="D37" s="50">
        <v>-1.0911465781573777</v>
      </c>
      <c r="E37" s="50">
        <v>-0.8843038533123615</v>
      </c>
      <c r="F37" s="50">
        <v>-1.6169374783620962</v>
      </c>
      <c r="G37" s="98">
        <v>-1.8653755106938279</v>
      </c>
    </row>
    <row r="38" spans="2:56" outlineLevel="1" x14ac:dyDescent="0.3">
      <c r="B38" s="99" t="s">
        <v>127</v>
      </c>
      <c r="C38" s="51">
        <v>-1.5711586440549581</v>
      </c>
      <c r="D38" s="51">
        <v>-1.3421144428873777</v>
      </c>
      <c r="E38" s="51">
        <v>-1.5786089198323607</v>
      </c>
      <c r="F38" s="51">
        <v>-2.3220243671720966</v>
      </c>
      <c r="G38" s="100">
        <v>-2.7054874458655251</v>
      </c>
    </row>
    <row r="39" spans="2:56" outlineLevel="1" x14ac:dyDescent="0.3">
      <c r="B39" s="99" t="s">
        <v>128</v>
      </c>
      <c r="C39" s="51">
        <v>0.65507799592999982</v>
      </c>
      <c r="D39" s="51">
        <v>-3.1032135270000139E-2</v>
      </c>
      <c r="E39" s="51">
        <v>0.35930506651999927</v>
      </c>
      <c r="F39" s="51">
        <v>0.32108688881000047</v>
      </c>
      <c r="G39" s="100">
        <v>0.46511193517169724</v>
      </c>
    </row>
    <row r="40" spans="2:56" outlineLevel="1" x14ac:dyDescent="0.3">
      <c r="B40" s="99" t="s">
        <v>256</v>
      </c>
      <c r="C40" s="51" t="s">
        <v>220</v>
      </c>
      <c r="D40" s="51" t="s">
        <v>220</v>
      </c>
      <c r="E40" s="51" t="s">
        <v>220</v>
      </c>
      <c r="F40" s="51" t="s">
        <v>220</v>
      </c>
      <c r="G40" s="98" t="s">
        <v>220</v>
      </c>
      <c r="BD40" s="20"/>
    </row>
    <row r="41" spans="2:56" outlineLevel="1" x14ac:dyDescent="0.3">
      <c r="B41" s="99" t="s">
        <v>111</v>
      </c>
      <c r="C41" s="51">
        <v>0.308</v>
      </c>
      <c r="D41" s="51">
        <v>0.28199999999999997</v>
      </c>
      <c r="E41" s="51">
        <v>0.33500000000000002</v>
      </c>
      <c r="F41" s="51">
        <v>0.38400000000000001</v>
      </c>
      <c r="G41" s="100">
        <v>0.375</v>
      </c>
    </row>
    <row r="42" spans="2:56" outlineLevel="1" x14ac:dyDescent="0.3">
      <c r="B42" s="82" t="s">
        <v>105</v>
      </c>
      <c r="C42" s="50">
        <v>22.017807999999999</v>
      </c>
      <c r="D42" s="50">
        <v>22.786228999999995</v>
      </c>
      <c r="E42" s="50">
        <v>23.736554956818814</v>
      </c>
      <c r="F42" s="50">
        <v>24.891743629006548</v>
      </c>
      <c r="G42" s="98">
        <v>24.222051259595965</v>
      </c>
    </row>
    <row r="43" spans="2:56" outlineLevel="1" x14ac:dyDescent="0.3">
      <c r="B43" s="99" t="s">
        <v>106</v>
      </c>
      <c r="C43" s="51">
        <v>6.6479999999999997</v>
      </c>
      <c r="D43" s="51">
        <v>6.5709999999999997</v>
      </c>
      <c r="E43" s="51">
        <v>6.88</v>
      </c>
      <c r="F43" s="51">
        <v>7.0570000000000004</v>
      </c>
      <c r="G43" s="100">
        <v>6.98</v>
      </c>
    </row>
    <row r="44" spans="2:56" outlineLevel="1" x14ac:dyDescent="0.3">
      <c r="B44" s="99" t="s">
        <v>129</v>
      </c>
      <c r="C44" s="51">
        <v>2.0939999999999999</v>
      </c>
      <c r="D44" s="51">
        <v>2.0030000000000001</v>
      </c>
      <c r="E44" s="51">
        <v>1.9770000000000001</v>
      </c>
      <c r="F44" s="51">
        <v>2.2170000000000001</v>
      </c>
      <c r="G44" s="100">
        <v>2.44</v>
      </c>
      <c r="BD44" s="20"/>
    </row>
    <row r="45" spans="2:56" outlineLevel="1" x14ac:dyDescent="0.3">
      <c r="B45" s="99" t="s">
        <v>109</v>
      </c>
      <c r="C45" s="51">
        <v>10.071999999999999</v>
      </c>
      <c r="D45" s="51">
        <v>10.585000000000001</v>
      </c>
      <c r="E45" s="51">
        <v>11.092000000000001</v>
      </c>
      <c r="F45" s="51">
        <v>11.6</v>
      </c>
      <c r="G45" s="100">
        <v>12.103999999999999</v>
      </c>
    </row>
    <row r="46" spans="2:56" outlineLevel="1" x14ac:dyDescent="0.3">
      <c r="B46" s="99" t="s">
        <v>130</v>
      </c>
      <c r="C46" s="51">
        <v>-1.389</v>
      </c>
      <c r="D46" s="51">
        <v>-1.389</v>
      </c>
      <c r="E46" s="51">
        <v>-1.389</v>
      </c>
      <c r="F46" s="51">
        <v>-1.389</v>
      </c>
      <c r="G46" s="100">
        <v>-1.389</v>
      </c>
    </row>
    <row r="47" spans="2:56" outlineLevel="1" x14ac:dyDescent="0.3">
      <c r="B47" s="99" t="s">
        <v>111</v>
      </c>
      <c r="C47" s="51">
        <v>4.5928079999999989</v>
      </c>
      <c r="D47" s="51">
        <v>5.0162289999999956</v>
      </c>
      <c r="E47" s="51">
        <v>5.1765549568188165</v>
      </c>
      <c r="F47" s="51">
        <v>5.4067436290065469</v>
      </c>
      <c r="G47" s="100">
        <v>4.0870512595959632</v>
      </c>
    </row>
    <row r="48" spans="2:56" outlineLevel="1" x14ac:dyDescent="0.3">
      <c r="B48" s="82" t="s">
        <v>117</v>
      </c>
      <c r="C48" s="50">
        <v>0.35899999999999999</v>
      </c>
      <c r="D48" s="50">
        <v>0.58799999999999997</v>
      </c>
      <c r="E48" s="50">
        <v>0.65</v>
      </c>
      <c r="F48" s="50">
        <v>0.89</v>
      </c>
      <c r="G48" s="98">
        <v>0.27100000000000002</v>
      </c>
    </row>
    <row r="49" spans="2:56" outlineLevel="1" x14ac:dyDescent="0.3">
      <c r="B49" s="99" t="s">
        <v>131</v>
      </c>
      <c r="C49" s="51">
        <v>0.35899999999999999</v>
      </c>
      <c r="D49" s="51">
        <v>0.58799999999999997</v>
      </c>
      <c r="E49" s="51">
        <v>0.65</v>
      </c>
      <c r="F49" s="51">
        <v>0.88400000000000001</v>
      </c>
      <c r="G49" s="100">
        <v>0.996</v>
      </c>
    </row>
    <row r="50" spans="2:56" outlineLevel="1" x14ac:dyDescent="0.3">
      <c r="B50" s="99" t="s">
        <v>111</v>
      </c>
      <c r="C50" s="50">
        <v>0</v>
      </c>
      <c r="D50" s="51">
        <v>0</v>
      </c>
      <c r="E50" s="50">
        <v>0</v>
      </c>
      <c r="F50" s="51">
        <v>6.0000000000000001E-3</v>
      </c>
      <c r="G50" s="98">
        <v>-0.72499999999999998</v>
      </c>
    </row>
    <row r="51" spans="2:56" outlineLevel="1" x14ac:dyDescent="0.3">
      <c r="B51" s="82" t="s">
        <v>132</v>
      </c>
      <c r="C51" s="50">
        <v>-3.5261213520000001</v>
      </c>
      <c r="D51" s="50">
        <v>-4.1784014219999994</v>
      </c>
      <c r="E51" s="50">
        <v>-3.9187241039999998</v>
      </c>
      <c r="F51" s="50">
        <v>-4.5991971510000003</v>
      </c>
      <c r="G51" s="98">
        <v>-4.678879749</v>
      </c>
    </row>
    <row r="52" spans="2:56" outlineLevel="1" x14ac:dyDescent="0.3">
      <c r="B52" s="99" t="s">
        <v>133</v>
      </c>
      <c r="C52" s="51">
        <v>0.109</v>
      </c>
      <c r="D52" s="50">
        <v>-0.01</v>
      </c>
      <c r="E52" s="51">
        <v>-1.6E-2</v>
      </c>
      <c r="F52" s="50">
        <v>-7.0000000000000001E-3</v>
      </c>
      <c r="G52" s="98">
        <v>-1.137</v>
      </c>
    </row>
    <row r="53" spans="2:56" outlineLevel="1" x14ac:dyDescent="0.3">
      <c r="B53" s="99" t="s">
        <v>111</v>
      </c>
      <c r="C53" s="51">
        <v>-3.6351213520000001</v>
      </c>
      <c r="D53" s="51">
        <v>-4.1684014219999996</v>
      </c>
      <c r="E53" s="51">
        <v>-3.9027241039999998</v>
      </c>
      <c r="F53" s="51">
        <v>-4.5921971510000006</v>
      </c>
      <c r="G53" s="100">
        <v>-3.5418797489999996</v>
      </c>
    </row>
    <row r="54" spans="2:56" outlineLevel="1" x14ac:dyDescent="0.3">
      <c r="B54" s="82" t="s">
        <v>134</v>
      </c>
      <c r="C54" s="50">
        <v>6.0999999999999999E-2</v>
      </c>
      <c r="D54" s="50">
        <v>6.8000000000000005E-2</v>
      </c>
      <c r="E54" s="50">
        <v>9.9000000000000005E-2</v>
      </c>
      <c r="F54" s="50">
        <v>0.109</v>
      </c>
      <c r="G54" s="98">
        <v>0.109</v>
      </c>
    </row>
    <row r="55" spans="2:56" outlineLevel="1" x14ac:dyDescent="0.3">
      <c r="B55" s="101" t="s">
        <v>135</v>
      </c>
      <c r="C55" s="52">
        <v>14.625139999875</v>
      </c>
      <c r="D55" s="52">
        <v>15.127604999842641</v>
      </c>
      <c r="E55" s="52">
        <v>16.220320999506402</v>
      </c>
      <c r="F55" s="52">
        <v>16.325074999644528</v>
      </c>
      <c r="G55" s="102">
        <v>15.499916999902167</v>
      </c>
      <c r="BD55" s="17"/>
    </row>
    <row r="56" spans="2:56" outlineLevel="1" x14ac:dyDescent="0.3">
      <c r="B56" s="81" t="s">
        <v>136</v>
      </c>
      <c r="C56" s="53"/>
      <c r="D56" s="53"/>
      <c r="E56" s="54"/>
      <c r="F56" s="54"/>
      <c r="G56" s="103"/>
      <c r="H56" s="14" t="s">
        <v>0</v>
      </c>
    </row>
    <row r="57" spans="2:56" outlineLevel="1" x14ac:dyDescent="0.3">
      <c r="B57" s="82" t="s">
        <v>137</v>
      </c>
      <c r="C57" s="50">
        <v>3.3290000000000002</v>
      </c>
      <c r="D57" s="50">
        <v>3.7389999999999999</v>
      </c>
      <c r="E57" s="50">
        <v>3.8210000000000002</v>
      </c>
      <c r="F57" s="50">
        <v>3.8420000000000001</v>
      </c>
      <c r="G57" s="98">
        <v>2.62</v>
      </c>
    </row>
    <row r="58" spans="2:56" outlineLevel="1" x14ac:dyDescent="0.3">
      <c r="B58" s="82" t="s">
        <v>138</v>
      </c>
      <c r="C58" s="50">
        <v>-12.565</v>
      </c>
      <c r="D58" s="50">
        <v>-12.398</v>
      </c>
      <c r="E58" s="50">
        <v>-11.704000000000001</v>
      </c>
      <c r="F58" s="50">
        <v>-13.154999999999999</v>
      </c>
      <c r="G58" s="98">
        <v>-13.541</v>
      </c>
    </row>
    <row r="59" spans="2:56" outlineLevel="1" x14ac:dyDescent="0.3">
      <c r="B59" s="82" t="s">
        <v>77</v>
      </c>
      <c r="C59" s="50">
        <v>-6.9280000000000001E-3</v>
      </c>
      <c r="D59" s="50">
        <v>-2.717E-2</v>
      </c>
      <c r="E59" s="50">
        <v>-3.659899999999814E-2</v>
      </c>
      <c r="F59" s="50">
        <v>-2.6940000000000002E-3</v>
      </c>
      <c r="G59" s="98">
        <v>-2.9187000000001864E-2</v>
      </c>
    </row>
    <row r="60" spans="2:56" outlineLevel="1" x14ac:dyDescent="0.3">
      <c r="B60" s="104" t="s">
        <v>139</v>
      </c>
      <c r="C60" s="56">
        <v>-9.2429279999999991</v>
      </c>
      <c r="D60" s="56">
        <v>-8.6861699999999988</v>
      </c>
      <c r="E60" s="56">
        <v>-7.9195989999999989</v>
      </c>
      <c r="F60" s="56">
        <v>-9.3156939999999988</v>
      </c>
      <c r="G60" s="105">
        <v>-10.950187000000001</v>
      </c>
    </row>
    <row r="61" spans="2:56" ht="10.5" outlineLevel="1" thickBot="1" x14ac:dyDescent="0.35">
      <c r="B61" s="106" t="s">
        <v>140</v>
      </c>
      <c r="C61" s="12">
        <v>-32.562159000125007</v>
      </c>
      <c r="D61" s="12">
        <v>12.916954999842657</v>
      </c>
      <c r="E61" s="12">
        <v>-147.43937300049362</v>
      </c>
      <c r="F61" s="12">
        <v>-22.499152000355465</v>
      </c>
      <c r="G61" s="107">
        <v>-152.76892900009781</v>
      </c>
    </row>
    <row r="62" spans="2:56" outlineLevel="1" x14ac:dyDescent="0.3">
      <c r="B62" s="108" t="s">
        <v>38</v>
      </c>
      <c r="C62" s="15"/>
      <c r="D62" s="15"/>
      <c r="E62" s="15"/>
      <c r="F62" s="15"/>
      <c r="G62" s="109"/>
    </row>
    <row r="63" spans="2:56" ht="11.65" outlineLevel="1" x14ac:dyDescent="0.3">
      <c r="B63" s="82" t="s">
        <v>141</v>
      </c>
      <c r="C63" s="15"/>
      <c r="D63" s="15"/>
      <c r="E63" s="15"/>
      <c r="F63" s="15"/>
      <c r="G63" s="109"/>
    </row>
    <row r="64" spans="2:56" outlineLevel="1" x14ac:dyDescent="0.3">
      <c r="B64" s="82" t="s">
        <v>222</v>
      </c>
      <c r="C64" s="50">
        <v>5.9122710000000032</v>
      </c>
      <c r="D64" s="50">
        <v>6.5990519999999986</v>
      </c>
      <c r="E64" s="50">
        <v>-0.7090430000000022</v>
      </c>
      <c r="F64" s="50">
        <v>3.4247869999999985</v>
      </c>
      <c r="G64" s="98">
        <v>1.0077469999999979</v>
      </c>
    </row>
    <row r="65" spans="2:7" ht="10.5" outlineLevel="1" thickBot="1" x14ac:dyDescent="0.35">
      <c r="B65" s="87" t="s">
        <v>223</v>
      </c>
      <c r="C65" s="110">
        <v>1.1458366479999986</v>
      </c>
      <c r="D65" s="110">
        <v>0.84197257799999625</v>
      </c>
      <c r="E65" s="110">
        <v>1.3422466031942248</v>
      </c>
      <c r="F65" s="110">
        <v>0.92852714670369463</v>
      </c>
      <c r="G65" s="111">
        <v>-5.4336736026714787E-2</v>
      </c>
    </row>
    <row r="66" spans="2:7" outlineLevel="1" x14ac:dyDescent="0.3">
      <c r="B66" s="14" t="s">
        <v>0</v>
      </c>
    </row>
    <row r="67" spans="2:7" ht="22.5" customHeight="1" outlineLevel="1" x14ac:dyDescent="0.3">
      <c r="B67" s="201" t="s">
        <v>0</v>
      </c>
      <c r="C67" s="201"/>
    </row>
    <row r="68" spans="2:7" ht="22.5" customHeight="1" outlineLevel="1" x14ac:dyDescent="0.3">
      <c r="B68" s="202" t="s">
        <v>0</v>
      </c>
      <c r="C68" s="202"/>
    </row>
    <row r="70" spans="2:7" hidden="1" outlineLevel="1" x14ac:dyDescent="0.3">
      <c r="B70" s="22" t="s">
        <v>144</v>
      </c>
      <c r="C70" s="23"/>
      <c r="D70" s="23"/>
      <c r="E70" s="23"/>
      <c r="F70" s="23"/>
      <c r="G70" s="23"/>
    </row>
    <row r="71" spans="2:7" hidden="1" outlineLevel="1" x14ac:dyDescent="0.3">
      <c r="B71" s="24" t="s">
        <v>145</v>
      </c>
      <c r="C71" s="16">
        <f>+[4]NAAs!C264</f>
        <v>0</v>
      </c>
      <c r="D71" s="16">
        <f>+[4]NAAs!D264</f>
        <v>0</v>
      </c>
      <c r="E71" s="16">
        <f>+[4]NAAs!E264</f>
        <v>0</v>
      </c>
      <c r="F71" s="16">
        <f>+[4]NAAs!F264</f>
        <v>0</v>
      </c>
      <c r="G71" s="16">
        <f>+[4]NAAs!G264</f>
        <v>0</v>
      </c>
    </row>
    <row r="72" spans="2:7" hidden="1" outlineLevel="1" x14ac:dyDescent="0.3">
      <c r="B72" s="24" t="s">
        <v>146</v>
      </c>
      <c r="C72" s="16">
        <f>+[4]NAAs!C244</f>
        <v>25.380215</v>
      </c>
      <c r="D72" s="16">
        <f>+[4]NAAs!D244</f>
        <v>20.117062000000001</v>
      </c>
      <c r="E72" s="16">
        <f>+[4]NAAs!E244</f>
        <v>23.367312999999999</v>
      </c>
      <c r="F72" s="16">
        <f>+[4]NAAs!F244</f>
        <v>25.307979</v>
      </c>
      <c r="G72" s="16">
        <f>+[4]NAAs!G244</f>
        <v>10.078887000000016</v>
      </c>
    </row>
    <row r="73" spans="2:7" hidden="1" outlineLevel="1" x14ac:dyDescent="0.3">
      <c r="B73" s="24" t="s">
        <v>147</v>
      </c>
      <c r="C73" s="16">
        <f>+[4]NAAs!C277</f>
        <v>4.085</v>
      </c>
      <c r="D73" s="16">
        <f>+[4]NAAs!D277</f>
        <v>2.6560000000000001</v>
      </c>
      <c r="E73" s="16">
        <f>+[4]NAAs!E277</f>
        <v>2.1040000000000001</v>
      </c>
      <c r="F73" s="16">
        <f>+[4]NAAs!F277</f>
        <v>2.044</v>
      </c>
      <c r="G73" s="16">
        <f>+[4]NAAs!G277</f>
        <v>201.67699999999999</v>
      </c>
    </row>
    <row r="74" spans="2:7" hidden="1" outlineLevel="1" x14ac:dyDescent="0.3">
      <c r="B74" s="24" t="s">
        <v>148</v>
      </c>
      <c r="C74" s="16">
        <f>+'[4]NAA PEF data'!H51/1000</f>
        <v>-2.9000000000000001E-2</v>
      </c>
      <c r="D74" s="16">
        <f>+'[4]NAA PEF data'!I51/1000</f>
        <v>0</v>
      </c>
      <c r="E74" s="16">
        <f>+'[4]NAA PEF data'!J51/1000</f>
        <v>-7.8E-2</v>
      </c>
      <c r="F74" s="16">
        <f>+'[4]NAA PEF data'!K51/1000</f>
        <v>0</v>
      </c>
      <c r="G74" s="16">
        <f>+'[4]NAA PEF data'!L51/1000</f>
        <v>0</v>
      </c>
    </row>
    <row r="75" spans="2:7" hidden="1" outlineLevel="1" x14ac:dyDescent="0.3">
      <c r="B75" s="24" t="s">
        <v>149</v>
      </c>
      <c r="C75" s="16">
        <f>+'[4]NAA PEF data'!H56/1000</f>
        <v>1.3120000000000001</v>
      </c>
      <c r="D75" s="16">
        <f>+'[4]NAA PEF data'!I56/1000</f>
        <v>1.361</v>
      </c>
      <c r="E75" s="16">
        <f>+'[4]NAA PEF data'!J56/1000</f>
        <v>1.5069999999999999</v>
      </c>
      <c r="F75" s="16">
        <f>+'[4]NAA PEF data'!K56/1000</f>
        <v>1.9159999999999999</v>
      </c>
      <c r="G75" s="16">
        <f>+'[4]NAA PEF data'!L56/1000</f>
        <v>0.79716120981122429</v>
      </c>
    </row>
    <row r="76" spans="2:7" hidden="1" outlineLevel="1" x14ac:dyDescent="0.3">
      <c r="B76" s="21"/>
      <c r="C76" s="16"/>
      <c r="D76" s="16"/>
      <c r="E76" s="16"/>
      <c r="F76" s="16"/>
      <c r="G76" s="16"/>
    </row>
    <row r="77" spans="2:7" hidden="1" outlineLevel="1" x14ac:dyDescent="0.3">
      <c r="B77" s="25" t="s">
        <v>150</v>
      </c>
      <c r="C77" s="26"/>
      <c r="D77" s="26"/>
      <c r="E77" s="26"/>
      <c r="F77" s="26"/>
      <c r="G77" s="26"/>
    </row>
    <row r="78" spans="2:7" hidden="1" outlineLevel="1" x14ac:dyDescent="0.3">
      <c r="B78" s="24" t="s">
        <v>151</v>
      </c>
      <c r="C78" s="16"/>
      <c r="D78" s="16"/>
      <c r="E78" s="16"/>
      <c r="F78" s="16"/>
      <c r="G78" s="16"/>
    </row>
    <row r="79" spans="2:7" hidden="1" outlineLevel="1" x14ac:dyDescent="0.3">
      <c r="B79" s="27" t="s">
        <v>152</v>
      </c>
      <c r="C79" s="16"/>
      <c r="D79" s="16"/>
      <c r="E79" s="16"/>
      <c r="F79" s="16"/>
      <c r="G79" s="16"/>
    </row>
    <row r="80" spans="2:7" hidden="1" outlineLevel="1" x14ac:dyDescent="0.3">
      <c r="B80" s="27" t="s">
        <v>153</v>
      </c>
      <c r="C80" s="16"/>
      <c r="D80" s="16"/>
      <c r="E80" s="16"/>
      <c r="F80" s="16"/>
      <c r="G80" s="16"/>
    </row>
    <row r="81" spans="2:7" hidden="1" outlineLevel="1" x14ac:dyDescent="0.3">
      <c r="B81" s="27" t="s">
        <v>154</v>
      </c>
      <c r="C81" s="16"/>
      <c r="D81" s="16"/>
      <c r="E81" s="16"/>
      <c r="F81" s="16"/>
      <c r="G81" s="16"/>
    </row>
    <row r="82" spans="2:7" hidden="1" outlineLevel="1" x14ac:dyDescent="0.3">
      <c r="B82" s="24" t="s">
        <v>155</v>
      </c>
      <c r="C82" s="16"/>
      <c r="D82" s="16"/>
      <c r="E82" s="16"/>
      <c r="F82" s="16"/>
      <c r="G82" s="16"/>
    </row>
    <row r="83" spans="2:7" hidden="1" outlineLevel="1" x14ac:dyDescent="0.3">
      <c r="B83" s="24" t="s">
        <v>156</v>
      </c>
      <c r="C83" s="16"/>
      <c r="D83" s="16"/>
      <c r="E83" s="16"/>
      <c r="F83" s="16"/>
      <c r="G83" s="16"/>
    </row>
    <row r="84" spans="2:7" hidden="1" outlineLevel="1" x14ac:dyDescent="0.3">
      <c r="B84" s="24" t="s">
        <v>157</v>
      </c>
      <c r="C84" s="16"/>
      <c r="D84" s="16"/>
      <c r="E84" s="16"/>
      <c r="F84" s="16"/>
      <c r="G84" s="16"/>
    </row>
    <row r="85" spans="2:7" hidden="1" outlineLevel="1" x14ac:dyDescent="0.3">
      <c r="B85" s="24" t="s">
        <v>158</v>
      </c>
      <c r="C85" s="16"/>
      <c r="D85" s="16"/>
      <c r="E85" s="16"/>
      <c r="F85" s="16"/>
      <c r="G85" s="16"/>
    </row>
    <row r="86" spans="2:7" hidden="1" outlineLevel="1" x14ac:dyDescent="0.3">
      <c r="B86" s="24" t="s">
        <v>159</v>
      </c>
      <c r="C86" s="16"/>
      <c r="D86" s="16"/>
      <c r="E86" s="16"/>
      <c r="F86" s="16"/>
      <c r="G86" s="16"/>
    </row>
    <row r="87" spans="2:7" hidden="1" outlineLevel="1" x14ac:dyDescent="0.3">
      <c r="B87" s="24" t="s">
        <v>160</v>
      </c>
      <c r="C87" s="16"/>
      <c r="D87" s="16"/>
      <c r="E87" s="16"/>
      <c r="F87" s="16"/>
      <c r="G87" s="16"/>
    </row>
    <row r="88" spans="2:7" hidden="1" outlineLevel="1" x14ac:dyDescent="0.3">
      <c r="B88" s="24" t="s">
        <v>161</v>
      </c>
      <c r="C88" s="16"/>
      <c r="D88" s="16"/>
      <c r="E88" s="16"/>
      <c r="F88" s="16"/>
      <c r="G88" s="16"/>
    </row>
    <row r="89" spans="2:7" hidden="1" outlineLevel="1" x14ac:dyDescent="0.3">
      <c r="B89" s="24" t="s">
        <v>162</v>
      </c>
      <c r="C89" s="16"/>
      <c r="D89" s="16"/>
      <c r="E89" s="16"/>
      <c r="F89" s="16"/>
      <c r="G89" s="16"/>
    </row>
    <row r="90" spans="2:7" hidden="1" outlineLevel="1" x14ac:dyDescent="0.3">
      <c r="B90" s="24" t="s">
        <v>163</v>
      </c>
      <c r="C90" s="16"/>
      <c r="D90" s="16"/>
      <c r="E90" s="16"/>
      <c r="F90" s="16"/>
      <c r="G90" s="16"/>
    </row>
    <row r="91" spans="2:7" hidden="1" outlineLevel="1" x14ac:dyDescent="0.3">
      <c r="B91" s="24" t="s">
        <v>164</v>
      </c>
      <c r="C91" s="16"/>
      <c r="D91" s="16"/>
      <c r="E91" s="16"/>
      <c r="F91" s="16"/>
      <c r="G91" s="16"/>
    </row>
    <row r="92" spans="2:7" hidden="1" outlineLevel="1" x14ac:dyDescent="0.3">
      <c r="B92" s="24" t="s">
        <v>165</v>
      </c>
      <c r="C92" s="16"/>
      <c r="D92" s="16"/>
      <c r="E92" s="16"/>
      <c r="F92" s="16"/>
      <c r="G92" s="16"/>
    </row>
    <row r="93" spans="2:7" hidden="1" outlineLevel="1" x14ac:dyDescent="0.3">
      <c r="B93" s="24" t="s">
        <v>166</v>
      </c>
      <c r="C93" s="16"/>
      <c r="D93" s="16"/>
      <c r="E93" s="16"/>
      <c r="F93" s="16"/>
      <c r="G93" s="16"/>
    </row>
    <row r="94" spans="2:7" hidden="1" outlineLevel="1" x14ac:dyDescent="0.3">
      <c r="B94" s="24" t="s">
        <v>167</v>
      </c>
      <c r="C94" s="16"/>
      <c r="D94" s="16"/>
      <c r="E94" s="16"/>
      <c r="F94" s="16"/>
      <c r="G94" s="16"/>
    </row>
    <row r="95" spans="2:7" hidden="1" outlineLevel="1" x14ac:dyDescent="0.3">
      <c r="B95" s="24" t="s">
        <v>168</v>
      </c>
      <c r="C95" s="16"/>
      <c r="D95" s="16"/>
      <c r="E95" s="16"/>
      <c r="F95" s="16"/>
      <c r="G95" s="16"/>
    </row>
    <row r="96" spans="2:7" hidden="1" outlineLevel="1" x14ac:dyDescent="0.3">
      <c r="B96" s="24" t="s">
        <v>169</v>
      </c>
      <c r="C96" s="16"/>
      <c r="D96" s="16"/>
      <c r="E96" s="16"/>
      <c r="F96" s="16"/>
      <c r="G96" s="16"/>
    </row>
    <row r="97" spans="2:7" hidden="1" outlineLevel="1" x14ac:dyDescent="0.3">
      <c r="B97" s="22" t="s">
        <v>170</v>
      </c>
      <c r="C97" s="29"/>
      <c r="D97" s="29"/>
      <c r="E97" s="29"/>
      <c r="F97" s="16"/>
      <c r="G97" s="16"/>
    </row>
    <row r="98" spans="2:7" hidden="1" outlineLevel="1" x14ac:dyDescent="0.3">
      <c r="B98" s="24" t="s">
        <v>171</v>
      </c>
      <c r="C98" s="16"/>
      <c r="D98" s="16"/>
      <c r="E98" s="16"/>
      <c r="F98" s="16"/>
      <c r="G98" s="16"/>
    </row>
    <row r="99" spans="2:7" hidden="1" outlineLevel="1" x14ac:dyDescent="0.3">
      <c r="B99" s="24" t="s">
        <v>172</v>
      </c>
      <c r="C99" s="16"/>
      <c r="D99" s="16"/>
      <c r="E99" s="16"/>
      <c r="F99" s="16"/>
      <c r="G99" s="16"/>
    </row>
    <row r="100" spans="2:7" hidden="1" outlineLevel="1" x14ac:dyDescent="0.3">
      <c r="B100" s="24" t="s">
        <v>173</v>
      </c>
      <c r="C100" s="16"/>
      <c r="D100" s="16"/>
      <c r="E100" s="16"/>
      <c r="F100" s="16"/>
      <c r="G100" s="16"/>
    </row>
    <row r="101" spans="2:7" hidden="1" outlineLevel="1" x14ac:dyDescent="0.3">
      <c r="B101" s="24" t="s">
        <v>174</v>
      </c>
      <c r="C101" s="16"/>
      <c r="D101" s="16"/>
      <c r="E101" s="16"/>
      <c r="F101" s="16"/>
      <c r="G101" s="16"/>
    </row>
    <row r="102" spans="2:7" hidden="1" outlineLevel="1" x14ac:dyDescent="0.3">
      <c r="B102" s="24" t="s">
        <v>175</v>
      </c>
      <c r="C102" s="16"/>
      <c r="D102" s="16"/>
      <c r="E102" s="16"/>
      <c r="F102" s="16"/>
      <c r="G102" s="16"/>
    </row>
    <row r="103" spans="2:7" hidden="1" outlineLevel="1" x14ac:dyDescent="0.3">
      <c r="B103" s="24" t="s">
        <v>176</v>
      </c>
      <c r="C103" s="16"/>
      <c r="D103" s="16"/>
      <c r="E103" s="16"/>
      <c r="F103" s="16"/>
      <c r="G103" s="16"/>
    </row>
    <row r="104" spans="2:7" hidden="1" outlineLevel="1" x14ac:dyDescent="0.3">
      <c r="B104" s="22" t="s">
        <v>177</v>
      </c>
      <c r="C104" s="29"/>
      <c r="D104" s="29"/>
      <c r="E104" s="29"/>
      <c r="F104" s="16"/>
      <c r="G104" s="16"/>
    </row>
    <row r="105" spans="2:7" hidden="1" outlineLevel="1" x14ac:dyDescent="0.3">
      <c r="B105" s="24" t="s">
        <v>178</v>
      </c>
      <c r="C105" s="16"/>
      <c r="D105" s="16"/>
      <c r="E105" s="16"/>
      <c r="F105" s="16"/>
      <c r="G105" s="16"/>
    </row>
    <row r="106" spans="2:7" hidden="1" outlineLevel="1" x14ac:dyDescent="0.3">
      <c r="B106" s="24" t="s">
        <v>179</v>
      </c>
      <c r="C106" s="16"/>
      <c r="D106" s="16"/>
      <c r="E106" s="16"/>
      <c r="F106" s="16"/>
      <c r="G106" s="16"/>
    </row>
    <row r="107" spans="2:7" hidden="1" outlineLevel="1" x14ac:dyDescent="0.3">
      <c r="B107" s="24" t="s">
        <v>174</v>
      </c>
      <c r="C107" s="16"/>
      <c r="D107" s="16"/>
      <c r="E107" s="16"/>
      <c r="F107" s="16"/>
      <c r="G107" s="16"/>
    </row>
    <row r="108" spans="2:7" hidden="1" outlineLevel="1" x14ac:dyDescent="0.3">
      <c r="B108" s="24" t="s">
        <v>180</v>
      </c>
      <c r="C108" s="16"/>
      <c r="D108" s="16"/>
      <c r="E108" s="16"/>
      <c r="F108" s="16"/>
      <c r="G108" s="16"/>
    </row>
    <row r="109" spans="2:7" hidden="1" outlineLevel="1" x14ac:dyDescent="0.3">
      <c r="B109" s="24" t="s">
        <v>181</v>
      </c>
      <c r="C109" s="16"/>
      <c r="D109" s="16"/>
      <c r="E109" s="16"/>
      <c r="F109" s="16"/>
      <c r="G109" s="16"/>
    </row>
    <row r="110" spans="2:7" hidden="1" outlineLevel="1" x14ac:dyDescent="0.3">
      <c r="B110" s="22" t="s">
        <v>182</v>
      </c>
      <c r="C110" s="29"/>
      <c r="D110" s="29"/>
      <c r="E110" s="29"/>
      <c r="F110" s="16"/>
      <c r="G110" s="16"/>
    </row>
    <row r="111" spans="2:7" hidden="1" outlineLevel="1" x14ac:dyDescent="0.3">
      <c r="B111" s="24" t="s">
        <v>183</v>
      </c>
      <c r="C111" s="16"/>
      <c r="D111" s="16"/>
      <c r="E111" s="16"/>
      <c r="F111" s="16"/>
      <c r="G111" s="16"/>
    </row>
    <row r="112" spans="2:7" hidden="1" outlineLevel="1" x14ac:dyDescent="0.3">
      <c r="B112" s="24" t="s">
        <v>184</v>
      </c>
      <c r="C112" s="16"/>
      <c r="D112" s="16"/>
      <c r="E112" s="16"/>
      <c r="F112" s="16"/>
      <c r="G112" s="16"/>
    </row>
    <row r="113" spans="2:7" hidden="1" outlineLevel="1" x14ac:dyDescent="0.3">
      <c r="B113" s="24" t="s">
        <v>185</v>
      </c>
      <c r="C113" s="16"/>
      <c r="D113" s="16"/>
      <c r="E113" s="16"/>
      <c r="F113" s="16"/>
      <c r="G113" s="16"/>
    </row>
    <row r="114" spans="2:7" hidden="1" outlineLevel="1" x14ac:dyDescent="0.3">
      <c r="B114" s="24" t="s">
        <v>174</v>
      </c>
      <c r="C114" s="16"/>
      <c r="D114" s="16"/>
      <c r="E114" s="16"/>
      <c r="F114" s="16"/>
      <c r="G114" s="16"/>
    </row>
    <row r="115" spans="2:7" hidden="1" outlineLevel="1" x14ac:dyDescent="0.3">
      <c r="B115" s="24" t="s">
        <v>186</v>
      </c>
      <c r="C115" s="16"/>
      <c r="D115" s="16"/>
      <c r="E115" s="16"/>
      <c r="F115" s="16"/>
      <c r="G115" s="16"/>
    </row>
    <row r="116" spans="2:7" hidden="1" outlineLevel="1" x14ac:dyDescent="0.3">
      <c r="B116" s="24" t="s">
        <v>187</v>
      </c>
      <c r="C116" s="16"/>
      <c r="D116" s="16"/>
      <c r="E116" s="16"/>
      <c r="F116" s="16"/>
      <c r="G116" s="16"/>
    </row>
    <row r="117" spans="2:7" hidden="1" outlineLevel="1" x14ac:dyDescent="0.3">
      <c r="B117" s="22" t="s">
        <v>188</v>
      </c>
      <c r="C117" s="29"/>
      <c r="D117" s="29"/>
      <c r="E117" s="29"/>
      <c r="F117" s="16"/>
      <c r="G117" s="16"/>
    </row>
    <row r="118" spans="2:7" hidden="1" outlineLevel="1" x14ac:dyDescent="0.3">
      <c r="B118" s="24" t="s">
        <v>189</v>
      </c>
      <c r="C118" s="16"/>
      <c r="D118" s="16"/>
      <c r="E118" s="16"/>
      <c r="F118" s="16"/>
      <c r="G118" s="16"/>
    </row>
    <row r="119" spans="2:7" hidden="1" outlineLevel="1" x14ac:dyDescent="0.3">
      <c r="B119" s="30" t="s">
        <v>174</v>
      </c>
      <c r="C119" s="31"/>
      <c r="D119" s="31"/>
      <c r="E119" s="31"/>
      <c r="F119" s="16"/>
      <c r="G119" s="16"/>
    </row>
    <row r="120" spans="2:7" collapsed="1" x14ac:dyDescent="0.3">
      <c r="B120" s="21"/>
      <c r="C120" s="16"/>
      <c r="D120" s="16"/>
      <c r="E120" s="16"/>
      <c r="F120" s="16"/>
      <c r="G120" s="16"/>
    </row>
    <row r="122" spans="2:7" hidden="1" outlineLevel="1" x14ac:dyDescent="0.3">
      <c r="B122" s="28" t="s">
        <v>190</v>
      </c>
      <c r="C122" s="32" t="e">
        <f>#REF!-SUM(#REF!)</f>
        <v>#REF!</v>
      </c>
      <c r="D122" s="32" t="e">
        <f>#REF!-SUM(#REF!)</f>
        <v>#REF!</v>
      </c>
      <c r="E122" s="32" t="e">
        <f>#REF!-SUM(#REF!)</f>
        <v>#REF!</v>
      </c>
      <c r="F122" s="32" t="e">
        <f>#REF!-SUM(#REF!)</f>
        <v>#REF!</v>
      </c>
      <c r="G122" s="32" t="e">
        <f>#REF!-SUM(#REF!)</f>
        <v>#REF!</v>
      </c>
    </row>
    <row r="123" spans="2:7" hidden="1" outlineLevel="1" x14ac:dyDescent="0.3">
      <c r="C123" s="32" t="e">
        <f>#REF!-SUM(#REF!)</f>
        <v>#REF!</v>
      </c>
      <c r="D123" s="32" t="e">
        <f>#REF!-SUM(#REF!)</f>
        <v>#REF!</v>
      </c>
      <c r="E123" s="32" t="e">
        <f>#REF!-SUM(#REF!)</f>
        <v>#REF!</v>
      </c>
      <c r="F123" s="32" t="e">
        <f>#REF!-SUM(#REF!)</f>
        <v>#REF!</v>
      </c>
      <c r="G123" s="32" t="e">
        <f>#REF!-SUM(#REF!)</f>
        <v>#REF!</v>
      </c>
    </row>
    <row r="124" spans="2:7" hidden="1" outlineLevel="1" x14ac:dyDescent="0.3">
      <c r="C124" s="32" t="e">
        <f>#REF!-#REF!-#REF!-#REF!</f>
        <v>#REF!</v>
      </c>
      <c r="D124" s="32" t="e">
        <f>#REF!-#REF!-#REF!-#REF!</f>
        <v>#REF!</v>
      </c>
      <c r="E124" s="32" t="e">
        <f>#REF!-#REF!-#REF!-#REF!</f>
        <v>#REF!</v>
      </c>
      <c r="F124" s="32" t="e">
        <f>#REF!-#REF!-#REF!-#REF!</f>
        <v>#REF!</v>
      </c>
      <c r="G124" s="32" t="e">
        <f>#REF!-#REF!-#REF!-#REF!</f>
        <v>#REF!</v>
      </c>
    </row>
    <row r="125" spans="2:7" hidden="1" outlineLevel="1" x14ac:dyDescent="0.3">
      <c r="C125" s="32" t="e">
        <f>#REF!-SUM(#REF!)</f>
        <v>#REF!</v>
      </c>
      <c r="D125" s="32" t="e">
        <f>#REF!-SUM(#REF!)</f>
        <v>#REF!</v>
      </c>
      <c r="E125" s="32" t="e">
        <f>#REF!-SUM(#REF!)</f>
        <v>#REF!</v>
      </c>
      <c r="F125" s="32" t="e">
        <f>#REF!-SUM(#REF!)</f>
        <v>#REF!</v>
      </c>
      <c r="G125" s="32" t="e">
        <f>#REF!-SUM(#REF!)</f>
        <v>#REF!</v>
      </c>
    </row>
    <row r="126" spans="2:7" hidden="1" outlineLevel="1" x14ac:dyDescent="0.3">
      <c r="C126" s="32" t="e">
        <f>#REF!-SUM(#REF!)</f>
        <v>#REF!</v>
      </c>
      <c r="D126" s="32" t="e">
        <f>#REF!-SUM(#REF!)</f>
        <v>#REF!</v>
      </c>
      <c r="E126" s="32" t="e">
        <f>#REF!-SUM(#REF!)</f>
        <v>#REF!</v>
      </c>
      <c r="F126" s="32" t="e">
        <f>#REF!-SUM(#REF!)</f>
        <v>#REF!</v>
      </c>
      <c r="G126" s="32" t="e">
        <f>#REF!-SUM(#REF!)</f>
        <v>#REF!</v>
      </c>
    </row>
    <row r="127" spans="2:7" hidden="1" outlineLevel="1" x14ac:dyDescent="0.3">
      <c r="C127" s="32" t="e">
        <f>#REF!-#REF!-#REF!</f>
        <v>#REF!</v>
      </c>
      <c r="D127" s="32" t="e">
        <f>#REF!-#REF!-#REF!</f>
        <v>#REF!</v>
      </c>
      <c r="E127" s="32" t="e">
        <f>#REF!-#REF!-#REF!</f>
        <v>#REF!</v>
      </c>
      <c r="F127" s="32" t="e">
        <f>#REF!-#REF!-#REF!</f>
        <v>#REF!</v>
      </c>
      <c r="G127" s="32" t="e">
        <f>#REF!-#REF!-#REF!</f>
        <v>#REF!</v>
      </c>
    </row>
    <row r="128" spans="2:7" hidden="1" outlineLevel="1" x14ac:dyDescent="0.3">
      <c r="C128" s="32">
        <f>C5-SUM(C6:C12)</f>
        <v>0</v>
      </c>
      <c r="D128" s="32">
        <f>D5-SUM(D6:D12)</f>
        <v>0</v>
      </c>
      <c r="E128" s="32">
        <f>E5-SUM(E6:E12)</f>
        <v>0</v>
      </c>
      <c r="F128" s="32">
        <f>F5-SUM(F6:F12)</f>
        <v>0</v>
      </c>
      <c r="G128" s="32">
        <f>G5-SUM(G6:G12)</f>
        <v>0</v>
      </c>
    </row>
    <row r="129" spans="3:7" hidden="1" outlineLevel="1" x14ac:dyDescent="0.3">
      <c r="C129" s="32">
        <f>C16-SUM(C17:C19)</f>
        <v>0</v>
      </c>
      <c r="D129" s="32">
        <f>D16-SUM(D17:D19)</f>
        <v>0</v>
      </c>
      <c r="E129" s="32">
        <f>E16-SUM(E17:E19)</f>
        <v>0</v>
      </c>
      <c r="F129" s="32">
        <f>F16-SUM(F17:F19)</f>
        <v>0</v>
      </c>
      <c r="G129" s="32">
        <f>G16-SUM(G17:G19)</f>
        <v>0</v>
      </c>
    </row>
    <row r="130" spans="3:7" hidden="1" outlineLevel="1" x14ac:dyDescent="0.3">
      <c r="C130" s="32">
        <f>C23-SUM(C24:C27)</f>
        <v>0</v>
      </c>
      <c r="D130" s="32">
        <f>D23-SUM(D24:D27)</f>
        <v>0</v>
      </c>
      <c r="E130" s="32">
        <f>E23-SUM(E24:E27)</f>
        <v>0</v>
      </c>
      <c r="F130" s="32">
        <f>F23-SUM(F24:F27)</f>
        <v>0</v>
      </c>
      <c r="G130" s="32">
        <f>G23-SUM(G24:G27)</f>
        <v>0</v>
      </c>
    </row>
    <row r="131" spans="3:7" hidden="1" outlineLevel="1" x14ac:dyDescent="0.3">
      <c r="C131" s="32">
        <f>C30-C5-C13-C16-C20-C23</f>
        <v>3.3198999999998868E-2</v>
      </c>
      <c r="D131" s="32">
        <f>D30-D5-D13-D16-D20-D23</f>
        <v>8.6019000000003842E-2</v>
      </c>
      <c r="E131" s="32">
        <f>E30-E5-E13-E16-E20-E23</f>
        <v>1.3409999999964839E-3</v>
      </c>
      <c r="F131" s="32">
        <f>F30-F5-F13-F16-F20-F23</f>
        <v>0.39097300000000157</v>
      </c>
      <c r="G131" s="32">
        <f>G30-G5-G13-G16-G20-G23</f>
        <v>-1.8290000000042994E-3</v>
      </c>
    </row>
    <row r="132" spans="3:7" hidden="1" outlineLevel="1" x14ac:dyDescent="0.3">
      <c r="C132" s="32">
        <f>C32-SUM(C33:C36)</f>
        <v>0</v>
      </c>
      <c r="D132" s="32">
        <f>D32-SUM(D33:D36)</f>
        <v>0</v>
      </c>
      <c r="E132" s="32">
        <f>E32-SUM(E33:E36)</f>
        <v>0</v>
      </c>
      <c r="F132" s="32">
        <f>F32-SUM(F33:F36)</f>
        <v>0</v>
      </c>
      <c r="G132" s="32">
        <f>G32-SUM(G33:G36)</f>
        <v>0</v>
      </c>
    </row>
    <row r="133" spans="3:7" hidden="1" outlineLevel="1" x14ac:dyDescent="0.3">
      <c r="C133" s="18">
        <f>C37-SUM(C38:C41)</f>
        <v>0</v>
      </c>
      <c r="D133" s="18">
        <f>D37-SUM(D38:D41)</f>
        <v>0</v>
      </c>
      <c r="E133" s="18">
        <f>E37-SUM(E38:E41)</f>
        <v>0</v>
      </c>
      <c r="F133" s="18">
        <f>F37-SUM(F38:F41)</f>
        <v>0</v>
      </c>
      <c r="G133" s="18">
        <f>G37-SUM(G38:G41)</f>
        <v>0</v>
      </c>
    </row>
    <row r="134" spans="3:7" hidden="1" outlineLevel="1" x14ac:dyDescent="0.3">
      <c r="C134" s="32">
        <f>C42-SUM(C43:C47)</f>
        <v>0</v>
      </c>
      <c r="D134" s="32">
        <f>D42-SUM(D43:D47)</f>
        <v>0</v>
      </c>
      <c r="E134" s="32">
        <f>E42-SUM(E43:E47)</f>
        <v>0</v>
      </c>
      <c r="F134" s="32">
        <f>F42-SUM(F43:F47)</f>
        <v>0</v>
      </c>
      <c r="G134" s="32">
        <f>G42-SUM(G43:G47)</f>
        <v>0</v>
      </c>
    </row>
    <row r="135" spans="3:7" hidden="1" outlineLevel="1" x14ac:dyDescent="0.3">
      <c r="C135" s="32">
        <f>C48-SUM(C49:C50)</f>
        <v>0</v>
      </c>
      <c r="D135" s="32">
        <f>D48-SUM(D49:D50)</f>
        <v>0</v>
      </c>
      <c r="E135" s="32">
        <f>E48-SUM(E49:E50)</f>
        <v>0</v>
      </c>
      <c r="F135" s="32">
        <f>F48-SUM(F49:F50)</f>
        <v>0</v>
      </c>
      <c r="G135" s="32">
        <f>G48-SUM(G49:G50)</f>
        <v>0</v>
      </c>
    </row>
    <row r="136" spans="3:7" hidden="1" outlineLevel="1" x14ac:dyDescent="0.3">
      <c r="C136" s="32">
        <f>C51-SUM(C52:C53)</f>
        <v>0</v>
      </c>
      <c r="D136" s="32">
        <f>D51-SUM(D52:D53)</f>
        <v>0</v>
      </c>
      <c r="E136" s="32">
        <f>E51-SUM(E52:E53)</f>
        <v>0</v>
      </c>
      <c r="F136" s="32">
        <f>F51-SUM(F52:F53)</f>
        <v>0</v>
      </c>
      <c r="G136" s="32">
        <f>G51-SUM(G52:G53)</f>
        <v>0</v>
      </c>
    </row>
    <row r="137" spans="3:7" hidden="1" outlineLevel="1" x14ac:dyDescent="0.3">
      <c r="C137" s="32">
        <f>C55-C32-C37-C42-C48-C51-C54</f>
        <v>1.27675647831893E-15</v>
      </c>
      <c r="D137" s="32">
        <f>D55-D32-D37-D42-D48-D51-D54</f>
        <v>1.3877787807814457E-15</v>
      </c>
      <c r="E137" s="32">
        <f>E55-E32-E37-E42-E48-E51-E54</f>
        <v>-3.8025138593411612E-15</v>
      </c>
      <c r="F137" s="32">
        <f>F55-F32-F37-F42-F48-F51-F54</f>
        <v>4.4270143106928117E-15</v>
      </c>
      <c r="G137" s="32">
        <f>G55-G32-G37-G42-G48-G51-G54</f>
        <v>-9.0205620750793969E-16</v>
      </c>
    </row>
    <row r="138" spans="3:7" hidden="1" outlineLevel="1" x14ac:dyDescent="0.3">
      <c r="C138" s="32">
        <f>C60-SUM(C57:C59)</f>
        <v>0</v>
      </c>
      <c r="D138" s="32">
        <f>D60-SUM(D57:D59)</f>
        <v>0</v>
      </c>
      <c r="E138" s="32">
        <f>E60-SUM(E57:E59)</f>
        <v>0</v>
      </c>
      <c r="F138" s="32">
        <f>F60-SUM(F57:F59)</f>
        <v>0</v>
      </c>
      <c r="G138" s="32">
        <f>G60-SUM(G57:G59)</f>
        <v>0</v>
      </c>
    </row>
    <row r="139" spans="3:7" hidden="1" outlineLevel="1" x14ac:dyDescent="0.3">
      <c r="C139" s="32" t="e">
        <f>C61-#REF!-#REF!-C30-C55-C60</f>
        <v>#REF!</v>
      </c>
      <c r="D139" s="32" t="e">
        <f>D61-#REF!-#REF!-D30-D55-D60</f>
        <v>#REF!</v>
      </c>
      <c r="E139" s="32" t="e">
        <f>E61-#REF!-#REF!-E30-E55-E60</f>
        <v>#REF!</v>
      </c>
      <c r="F139" s="32" t="e">
        <f>F61-#REF!-#REF!-F30-F55-F60</f>
        <v>#REF!</v>
      </c>
      <c r="G139" s="32" t="e">
        <f>G61-#REF!-#REF!-G30-G55-G60</f>
        <v>#REF!</v>
      </c>
    </row>
    <row r="140" spans="3:7" collapsed="1" x14ac:dyDescent="0.3"/>
    <row r="141" spans="3:7" x14ac:dyDescent="0.3">
      <c r="C141" s="34"/>
      <c r="D141" s="34"/>
      <c r="E141" s="34"/>
      <c r="F141" s="34"/>
      <c r="G141" s="34"/>
    </row>
  </sheetData>
  <mergeCells count="3">
    <mergeCell ref="B67:C67"/>
    <mergeCell ref="B68:C68"/>
    <mergeCell ref="B1:G1"/>
  </mergeCells>
  <conditionalFormatting sqref="C6">
    <cfRule type="cellIs" dxfId="158" priority="157" operator="equal">
      <formula>0</formula>
    </cfRule>
  </conditionalFormatting>
  <conditionalFormatting sqref="D6:G6">
    <cfRule type="cellIs" dxfId="157" priority="156" operator="equal">
      <formula>0</formula>
    </cfRule>
  </conditionalFormatting>
  <conditionalFormatting sqref="C7:C11">
    <cfRule type="cellIs" dxfId="156" priority="155" operator="equal">
      <formula>0</formula>
    </cfRule>
  </conditionalFormatting>
  <conditionalFormatting sqref="D7:G9 D11:G11 G10">
    <cfRule type="cellIs" dxfId="155" priority="154" operator="equal">
      <formula>0</formula>
    </cfRule>
  </conditionalFormatting>
  <conditionalFormatting sqref="C12">
    <cfRule type="cellIs" dxfId="154" priority="153" operator="equal">
      <formula>0</formula>
    </cfRule>
  </conditionalFormatting>
  <conditionalFormatting sqref="D12:E12 G12">
    <cfRule type="cellIs" dxfId="153" priority="152" operator="equal">
      <formula>0</formula>
    </cfRule>
  </conditionalFormatting>
  <conditionalFormatting sqref="C5">
    <cfRule type="cellIs" dxfId="152" priority="151" operator="equal">
      <formula>0</formula>
    </cfRule>
  </conditionalFormatting>
  <conditionalFormatting sqref="D5:G5">
    <cfRule type="cellIs" dxfId="151" priority="150" operator="equal">
      <formula>0</formula>
    </cfRule>
  </conditionalFormatting>
  <conditionalFormatting sqref="C14">
    <cfRule type="cellIs" dxfId="150" priority="149" operator="equal">
      <formula>0</formula>
    </cfRule>
  </conditionalFormatting>
  <conditionalFormatting sqref="D14:G14">
    <cfRule type="cellIs" dxfId="149" priority="148" operator="equal">
      <formula>0</formula>
    </cfRule>
  </conditionalFormatting>
  <conditionalFormatting sqref="D15:F15">
    <cfRule type="cellIs" dxfId="148" priority="146" operator="equal">
      <formula>0</formula>
    </cfRule>
  </conditionalFormatting>
  <conditionalFormatting sqref="C13">
    <cfRule type="cellIs" dxfId="147" priority="145" operator="equal">
      <formula>0</formula>
    </cfRule>
  </conditionalFormatting>
  <conditionalFormatting sqref="D13:F13">
    <cfRule type="cellIs" dxfId="146" priority="144" operator="equal">
      <formula>0</formula>
    </cfRule>
  </conditionalFormatting>
  <conditionalFormatting sqref="C17">
    <cfRule type="cellIs" dxfId="145" priority="143" operator="equal">
      <formula>0</formula>
    </cfRule>
  </conditionalFormatting>
  <conditionalFormatting sqref="C18">
    <cfRule type="cellIs" dxfId="144" priority="141" operator="equal">
      <formula>0</formula>
    </cfRule>
  </conditionalFormatting>
  <conditionalFormatting sqref="C16">
    <cfRule type="cellIs" dxfId="143" priority="139" operator="equal">
      <formula>0</formula>
    </cfRule>
  </conditionalFormatting>
  <conditionalFormatting sqref="D16:G16">
    <cfRule type="cellIs" dxfId="142" priority="138" operator="equal">
      <formula>0</formula>
    </cfRule>
  </conditionalFormatting>
  <conditionalFormatting sqref="C19">
    <cfRule type="cellIs" dxfId="141" priority="137" operator="equal">
      <formula>0</formula>
    </cfRule>
  </conditionalFormatting>
  <conditionalFormatting sqref="D19:G19">
    <cfRule type="cellIs" dxfId="140" priority="136" operator="equal">
      <formula>0</formula>
    </cfRule>
  </conditionalFormatting>
  <conditionalFormatting sqref="C21">
    <cfRule type="cellIs" dxfId="139" priority="135" operator="equal">
      <formula>0</formula>
    </cfRule>
  </conditionalFormatting>
  <conditionalFormatting sqref="D21:G21">
    <cfRule type="cellIs" dxfId="138" priority="134" operator="equal">
      <formula>0</formula>
    </cfRule>
  </conditionalFormatting>
  <conditionalFormatting sqref="C22">
    <cfRule type="cellIs" dxfId="137" priority="133" operator="equal">
      <formula>0</formula>
    </cfRule>
  </conditionalFormatting>
  <conditionalFormatting sqref="D22:G22">
    <cfRule type="cellIs" dxfId="136" priority="132" operator="equal">
      <formula>0</formula>
    </cfRule>
  </conditionalFormatting>
  <conditionalFormatting sqref="C20">
    <cfRule type="cellIs" dxfId="135" priority="131" operator="equal">
      <formula>0</formula>
    </cfRule>
  </conditionalFormatting>
  <conditionalFormatting sqref="D20:G20">
    <cfRule type="cellIs" dxfId="134" priority="130" operator="equal">
      <formula>0</formula>
    </cfRule>
  </conditionalFormatting>
  <conditionalFormatting sqref="C24">
    <cfRule type="cellIs" dxfId="133" priority="129" operator="equal">
      <formula>0</formula>
    </cfRule>
  </conditionalFormatting>
  <conditionalFormatting sqref="D24:G24">
    <cfRule type="cellIs" dxfId="132" priority="128" operator="equal">
      <formula>0</formula>
    </cfRule>
  </conditionalFormatting>
  <conditionalFormatting sqref="C26">
    <cfRule type="cellIs" dxfId="131" priority="127" operator="equal">
      <formula>0</formula>
    </cfRule>
  </conditionalFormatting>
  <conditionalFormatting sqref="D25:G26">
    <cfRule type="cellIs" dxfId="130" priority="126" operator="equal">
      <formula>0</formula>
    </cfRule>
  </conditionalFormatting>
  <conditionalFormatting sqref="C23">
    <cfRule type="cellIs" dxfId="129" priority="125" operator="equal">
      <formula>0</formula>
    </cfRule>
  </conditionalFormatting>
  <conditionalFormatting sqref="D23:G23">
    <cfRule type="cellIs" dxfId="128" priority="124" operator="equal">
      <formula>0</formula>
    </cfRule>
  </conditionalFormatting>
  <conditionalFormatting sqref="B30">
    <cfRule type="cellIs" dxfId="127" priority="123" operator="equal">
      <formula>0</formula>
    </cfRule>
  </conditionalFormatting>
  <conditionalFormatting sqref="C30">
    <cfRule type="cellIs" dxfId="126" priority="122" operator="equal">
      <formula>0</formula>
    </cfRule>
  </conditionalFormatting>
  <conditionalFormatting sqref="D30:G30">
    <cfRule type="cellIs" dxfId="125" priority="121" operator="equal">
      <formula>0</formula>
    </cfRule>
  </conditionalFormatting>
  <conditionalFormatting sqref="C32">
    <cfRule type="cellIs" dxfId="124" priority="120" operator="equal">
      <formula>0</formula>
    </cfRule>
  </conditionalFormatting>
  <conditionalFormatting sqref="D32:G32">
    <cfRule type="cellIs" dxfId="123" priority="119" operator="equal">
      <formula>0</formula>
    </cfRule>
  </conditionalFormatting>
  <conditionalFormatting sqref="C33">
    <cfRule type="cellIs" dxfId="122" priority="118" operator="equal">
      <formula>0</formula>
    </cfRule>
  </conditionalFormatting>
  <conditionalFormatting sqref="D33:G33">
    <cfRule type="cellIs" dxfId="121" priority="117" operator="equal">
      <formula>0</formula>
    </cfRule>
  </conditionalFormatting>
  <conditionalFormatting sqref="C35:C36">
    <cfRule type="cellIs" dxfId="120" priority="116" operator="equal">
      <formula>0</formula>
    </cfRule>
  </conditionalFormatting>
  <conditionalFormatting sqref="D35:G35">
    <cfRule type="cellIs" dxfId="119" priority="115" operator="equal">
      <formula>0</formula>
    </cfRule>
  </conditionalFormatting>
  <conditionalFormatting sqref="C37">
    <cfRule type="cellIs" dxfId="118" priority="114" operator="equal">
      <formula>0</formula>
    </cfRule>
  </conditionalFormatting>
  <conditionalFormatting sqref="D37:G37">
    <cfRule type="cellIs" dxfId="117" priority="113" operator="equal">
      <formula>0</formula>
    </cfRule>
  </conditionalFormatting>
  <conditionalFormatting sqref="C38">
    <cfRule type="cellIs" dxfId="116" priority="112" operator="equal">
      <formula>0</formula>
    </cfRule>
  </conditionalFormatting>
  <conditionalFormatting sqref="D38:G38">
    <cfRule type="cellIs" dxfId="115" priority="111" operator="equal">
      <formula>0</formula>
    </cfRule>
  </conditionalFormatting>
  <conditionalFormatting sqref="C39:C41">
    <cfRule type="cellIs" dxfId="114" priority="110" operator="equal">
      <formula>0</formula>
    </cfRule>
  </conditionalFormatting>
  <conditionalFormatting sqref="D39 D41:G41 G39">
    <cfRule type="cellIs" dxfId="113" priority="109" operator="equal">
      <formula>0</formula>
    </cfRule>
  </conditionalFormatting>
  <conditionalFormatting sqref="C42">
    <cfRule type="cellIs" dxfId="112" priority="108" operator="equal">
      <formula>0</formula>
    </cfRule>
  </conditionalFormatting>
  <conditionalFormatting sqref="D42:G42">
    <cfRule type="cellIs" dxfId="111" priority="107" operator="equal">
      <formula>0</formula>
    </cfRule>
  </conditionalFormatting>
  <conditionalFormatting sqref="C43">
    <cfRule type="cellIs" dxfId="110" priority="106" operator="equal">
      <formula>0</formula>
    </cfRule>
  </conditionalFormatting>
  <conditionalFormatting sqref="D43:G43">
    <cfRule type="cellIs" dxfId="109" priority="105" operator="equal">
      <formula>0</formula>
    </cfRule>
  </conditionalFormatting>
  <conditionalFormatting sqref="C44:C46">
    <cfRule type="cellIs" dxfId="108" priority="104" operator="equal">
      <formula>0</formula>
    </cfRule>
  </conditionalFormatting>
  <conditionalFormatting sqref="D44:G46">
    <cfRule type="cellIs" dxfId="107" priority="103" operator="equal">
      <formula>0</formula>
    </cfRule>
  </conditionalFormatting>
  <conditionalFormatting sqref="C47">
    <cfRule type="cellIs" dxfId="106" priority="102" operator="equal">
      <formula>0</formula>
    </cfRule>
  </conditionalFormatting>
  <conditionalFormatting sqref="D47:G47">
    <cfRule type="cellIs" dxfId="105" priority="101" operator="equal">
      <formula>0</formula>
    </cfRule>
  </conditionalFormatting>
  <conditionalFormatting sqref="C48">
    <cfRule type="cellIs" dxfId="104" priority="100" operator="equal">
      <formula>0</formula>
    </cfRule>
  </conditionalFormatting>
  <conditionalFormatting sqref="D48:G48">
    <cfRule type="cellIs" dxfId="103" priority="99" operator="equal">
      <formula>0</formula>
    </cfRule>
  </conditionalFormatting>
  <conditionalFormatting sqref="C49">
    <cfRule type="cellIs" dxfId="102" priority="98" operator="equal">
      <formula>0</formula>
    </cfRule>
  </conditionalFormatting>
  <conditionalFormatting sqref="D49:G49">
    <cfRule type="cellIs" dxfId="101" priority="97" operator="equal">
      <formula>0</formula>
    </cfRule>
  </conditionalFormatting>
  <conditionalFormatting sqref="F50">
    <cfRule type="cellIs" dxfId="100" priority="95" operator="equal">
      <formula>0</formula>
    </cfRule>
  </conditionalFormatting>
  <conditionalFormatting sqref="C51">
    <cfRule type="cellIs" dxfId="99" priority="94" operator="equal">
      <formula>0</formula>
    </cfRule>
  </conditionalFormatting>
  <conditionalFormatting sqref="D51 F51:G51">
    <cfRule type="cellIs" dxfId="98" priority="93" operator="equal">
      <formula>0</formula>
    </cfRule>
  </conditionalFormatting>
  <conditionalFormatting sqref="C52">
    <cfRule type="cellIs" dxfId="97" priority="92" operator="equal">
      <formula>0</formula>
    </cfRule>
  </conditionalFormatting>
  <conditionalFormatting sqref="C53">
    <cfRule type="cellIs" dxfId="96" priority="90" operator="equal">
      <formula>0</formula>
    </cfRule>
  </conditionalFormatting>
  <conditionalFormatting sqref="D53:G53">
    <cfRule type="cellIs" dxfId="95" priority="89" operator="equal">
      <formula>0</formula>
    </cfRule>
  </conditionalFormatting>
  <conditionalFormatting sqref="B55">
    <cfRule type="cellIs" dxfId="94" priority="86" operator="equal">
      <formula>0</formula>
    </cfRule>
  </conditionalFormatting>
  <conditionalFormatting sqref="C64:C65">
    <cfRule type="cellIs" dxfId="93" priority="79" operator="equal">
      <formula>0</formula>
    </cfRule>
  </conditionalFormatting>
  <conditionalFormatting sqref="D64:G65">
    <cfRule type="cellIs" dxfId="92" priority="78" operator="equal">
      <formula>0</formula>
    </cfRule>
  </conditionalFormatting>
  <conditionalFormatting sqref="F12">
    <cfRule type="cellIs" dxfId="91" priority="76" operator="equal">
      <formula>0</formula>
    </cfRule>
  </conditionalFormatting>
  <conditionalFormatting sqref="D17:G18">
    <cfRule type="cellIs" dxfId="90" priority="63" operator="equal">
      <formula>0</formula>
    </cfRule>
  </conditionalFormatting>
  <conditionalFormatting sqref="C25">
    <cfRule type="cellIs" dxfId="89" priority="62" operator="equal">
      <formula>0</formula>
    </cfRule>
  </conditionalFormatting>
  <conditionalFormatting sqref="C34:G34">
    <cfRule type="cellIs" dxfId="88" priority="60" operator="equal">
      <formula>0</formula>
    </cfRule>
  </conditionalFormatting>
  <conditionalFormatting sqref="G40">
    <cfRule type="cellIs" dxfId="87" priority="59" operator="equal">
      <formula>0</formula>
    </cfRule>
  </conditionalFormatting>
  <conditionalFormatting sqref="D52">
    <cfRule type="cellIs" dxfId="86" priority="55" operator="equal">
      <formula>0</formula>
    </cfRule>
  </conditionalFormatting>
  <conditionalFormatting sqref="D10:F10">
    <cfRule type="cellIs" dxfId="85" priority="38" operator="equal">
      <formula>0</formula>
    </cfRule>
  </conditionalFormatting>
  <conditionalFormatting sqref="D40:F40">
    <cfRule type="cellIs" dxfId="84" priority="1" operator="equal">
      <formula>0</formula>
    </cfRule>
  </conditionalFormatting>
  <pageMargins left="0.70866141732283472" right="0.70866141732283472" top="0.74803149606299213" bottom="0.74803149606299213" header="0.31496062992125984" footer="0.31496062992125984"/>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XT72"/>
  <sheetViews>
    <sheetView showGridLines="0" tabSelected="1" topLeftCell="A43" zoomScaleNormal="100" workbookViewId="0">
      <selection activeCell="F74" sqref="F74"/>
    </sheetView>
  </sheetViews>
  <sheetFormatPr defaultColWidth="10.6640625" defaultRowHeight="10.15" outlineLevelRow="1" x14ac:dyDescent="0.3"/>
  <cols>
    <col min="1" max="1" width="2.5" style="14" customWidth="1"/>
    <col min="2" max="2" width="67.6640625" style="14" customWidth="1"/>
    <col min="3" max="3" width="11.83203125" style="14" customWidth="1"/>
    <col min="4" max="16384" width="10.6640625" style="14"/>
  </cols>
  <sheetData>
    <row r="1" spans="2:7 16192:16192" ht="15.75" customHeight="1" x14ac:dyDescent="0.3">
      <c r="B1" s="205" t="s">
        <v>298</v>
      </c>
      <c r="C1" s="206"/>
      <c r="D1" s="206"/>
      <c r="E1" s="206"/>
      <c r="F1" s="206"/>
      <c r="G1" s="207"/>
    </row>
    <row r="2" spans="2:7 16192:16192" ht="15.4" x14ac:dyDescent="0.3">
      <c r="B2" s="79"/>
      <c r="C2" s="47"/>
      <c r="D2" s="47"/>
      <c r="E2" s="48"/>
      <c r="F2" s="47"/>
      <c r="G2" s="80" t="s">
        <v>69</v>
      </c>
    </row>
    <row r="3" spans="2:7 16192:16192" ht="20.25" x14ac:dyDescent="0.3">
      <c r="B3" s="72"/>
      <c r="C3" s="3" t="s">
        <v>70</v>
      </c>
      <c r="D3" s="3" t="s">
        <v>71</v>
      </c>
      <c r="E3" s="3" t="s">
        <v>224</v>
      </c>
      <c r="F3" s="3" t="s">
        <v>242</v>
      </c>
      <c r="G3" s="73" t="s">
        <v>297</v>
      </c>
    </row>
    <row r="4" spans="2:7 16192:16192" ht="10.15" customHeight="1" outlineLevel="1" x14ac:dyDescent="0.3">
      <c r="B4" s="96" t="s">
        <v>104</v>
      </c>
      <c r="C4" s="49" t="s">
        <v>0</v>
      </c>
      <c r="D4" s="49" t="s">
        <v>0</v>
      </c>
      <c r="E4" s="49" t="s">
        <v>0</v>
      </c>
      <c r="F4" s="49" t="s">
        <v>0</v>
      </c>
      <c r="G4" s="97" t="s">
        <v>0</v>
      </c>
    </row>
    <row r="5" spans="2:7 16192:16192" outlineLevel="1" x14ac:dyDescent="0.3">
      <c r="B5" s="81" t="s">
        <v>29</v>
      </c>
      <c r="C5" s="46"/>
      <c r="D5" s="46"/>
      <c r="E5" s="41"/>
      <c r="F5" s="41"/>
      <c r="G5" s="74"/>
    </row>
    <row r="6" spans="2:7 16192:16192" outlineLevel="1" x14ac:dyDescent="0.3">
      <c r="B6" s="82" t="s">
        <v>192</v>
      </c>
      <c r="C6" s="50">
        <v>4.8356999999999997E-2</v>
      </c>
      <c r="D6" s="50">
        <v>0.14169399999999999</v>
      </c>
      <c r="E6" s="50">
        <v>8.7849999999999994E-3</v>
      </c>
      <c r="F6" s="50">
        <v>-0.25670900000000002</v>
      </c>
      <c r="G6" s="98">
        <v>-0.68892600000000004</v>
      </c>
    </row>
    <row r="7" spans="2:7 16192:16192" outlineLevel="1" x14ac:dyDescent="0.3">
      <c r="B7" s="82" t="s">
        <v>193</v>
      </c>
      <c r="C7" s="50">
        <v>-1.0950000000000001E-3</v>
      </c>
      <c r="D7" s="50">
        <v>-1.18E-4</v>
      </c>
      <c r="E7" s="50">
        <v>-2.3500000000000001E-3</v>
      </c>
      <c r="F7" s="50">
        <v>-1.7375999999999999E-2</v>
      </c>
      <c r="G7" s="98">
        <v>-6.2389999999999998E-3</v>
      </c>
    </row>
    <row r="8" spans="2:7 16192:16192" outlineLevel="1" x14ac:dyDescent="0.3">
      <c r="B8" s="101" t="s">
        <v>30</v>
      </c>
      <c r="C8" s="52">
        <v>4.7261999999999998E-2</v>
      </c>
      <c r="D8" s="52">
        <v>0.14157599999999998</v>
      </c>
      <c r="E8" s="52">
        <v>6.4349999999999997E-3</v>
      </c>
      <c r="F8" s="52">
        <v>-0.27408500000000002</v>
      </c>
      <c r="G8" s="102">
        <v>-0.69516500000000003</v>
      </c>
    </row>
    <row r="9" spans="2:7 16192:16192" outlineLevel="1" x14ac:dyDescent="0.3">
      <c r="B9" s="82" t="s">
        <v>194</v>
      </c>
      <c r="C9" s="50" t="s">
        <v>220</v>
      </c>
      <c r="D9" s="50" t="s">
        <v>220</v>
      </c>
      <c r="E9" s="50" t="s">
        <v>220</v>
      </c>
      <c r="F9" s="50" t="s">
        <v>220</v>
      </c>
      <c r="G9" s="98" t="s">
        <v>220</v>
      </c>
    </row>
    <row r="10" spans="2:7 16192:16192" outlineLevel="1" x14ac:dyDescent="0.3">
      <c r="B10" s="99" t="s">
        <v>83</v>
      </c>
      <c r="C10" s="50" t="s">
        <v>220</v>
      </c>
      <c r="D10" s="50" t="s">
        <v>220</v>
      </c>
      <c r="E10" s="50" t="s">
        <v>220</v>
      </c>
      <c r="F10" s="50" t="s">
        <v>220</v>
      </c>
      <c r="G10" s="98" t="s">
        <v>220</v>
      </c>
    </row>
    <row r="11" spans="2:7 16192:16192" outlineLevel="1" x14ac:dyDescent="0.3">
      <c r="B11" s="99" t="s">
        <v>84</v>
      </c>
      <c r="C11" s="50" t="s">
        <v>220</v>
      </c>
      <c r="D11" s="50" t="s">
        <v>220</v>
      </c>
      <c r="E11" s="50" t="s">
        <v>220</v>
      </c>
      <c r="F11" s="50" t="s">
        <v>220</v>
      </c>
      <c r="G11" s="98" t="s">
        <v>220</v>
      </c>
    </row>
    <row r="12" spans="2:7 16192:16192" outlineLevel="1" x14ac:dyDescent="0.3">
      <c r="B12" s="101" t="s">
        <v>195</v>
      </c>
      <c r="C12" s="52">
        <v>4.7261999999999998E-2</v>
      </c>
      <c r="D12" s="52">
        <v>0.14157599999999998</v>
      </c>
      <c r="E12" s="52">
        <v>6.4349999999999997E-3</v>
      </c>
      <c r="F12" s="52">
        <v>-0.27408500000000002</v>
      </c>
      <c r="G12" s="102">
        <v>-0.69516500000000003</v>
      </c>
    </row>
    <row r="13" spans="2:7 16192:16192" ht="11.25" customHeight="1" outlineLevel="1" x14ac:dyDescent="0.3">
      <c r="B13" s="96" t="s">
        <v>196</v>
      </c>
      <c r="C13" s="15"/>
      <c r="D13" s="46"/>
      <c r="E13" s="46"/>
      <c r="F13" s="46"/>
      <c r="G13" s="109"/>
    </row>
    <row r="14" spans="2:7 16192:16192" outlineLevel="1" x14ac:dyDescent="0.3">
      <c r="B14" s="81" t="s">
        <v>29</v>
      </c>
      <c r="C14" s="46"/>
      <c r="D14" s="46"/>
      <c r="E14" s="46"/>
      <c r="F14" s="46"/>
      <c r="G14" s="74"/>
      <c r="WXT14" s="17"/>
    </row>
    <row r="15" spans="2:7 16192:16192" outlineLevel="1" x14ac:dyDescent="0.3">
      <c r="B15" s="82" t="s">
        <v>197</v>
      </c>
      <c r="C15" s="50">
        <v>-2.8592840000000002</v>
      </c>
      <c r="D15" s="50">
        <v>-2.859038</v>
      </c>
      <c r="E15" s="50">
        <v>-1.914871</v>
      </c>
      <c r="F15" s="50">
        <v>-3.8787820000000002</v>
      </c>
      <c r="G15" s="98">
        <v>-4.9244899999999996</v>
      </c>
    </row>
    <row r="16" spans="2:7 16192:16192" outlineLevel="1" x14ac:dyDescent="0.3">
      <c r="B16" s="82" t="s">
        <v>198</v>
      </c>
      <c r="C16" s="50">
        <v>0.41715999999999998</v>
      </c>
      <c r="D16" s="50">
        <v>1.01685</v>
      </c>
      <c r="E16" s="50">
        <v>5.2859999999999997E-2</v>
      </c>
      <c r="F16" s="50">
        <v>0.275926</v>
      </c>
      <c r="G16" s="98">
        <v>-2.0976999999999999E-2</v>
      </c>
    </row>
    <row r="17" spans="2:7" outlineLevel="1" x14ac:dyDescent="0.3">
      <c r="B17" s="82" t="s">
        <v>199</v>
      </c>
      <c r="C17" s="50">
        <v>1.277E-2</v>
      </c>
      <c r="D17" s="50">
        <v>-1.8029E-2</v>
      </c>
      <c r="E17" s="50">
        <v>-0.25632300000000002</v>
      </c>
      <c r="F17" s="50">
        <v>-0.17607999999999999</v>
      </c>
      <c r="G17" s="98">
        <v>-0.18084700000000001</v>
      </c>
    </row>
    <row r="18" spans="2:7" ht="11.25" outlineLevel="1" x14ac:dyDescent="0.3">
      <c r="B18" s="42" t="s">
        <v>300</v>
      </c>
      <c r="C18" s="50">
        <v>0.195936</v>
      </c>
      <c r="D18" s="50">
        <v>0.25837199999999999</v>
      </c>
      <c r="E18" s="50">
        <v>0.29514699999999999</v>
      </c>
      <c r="F18" s="50">
        <v>0.21371000000000001</v>
      </c>
      <c r="G18" s="98">
        <v>3.3534000000000001E-2</v>
      </c>
    </row>
    <row r="19" spans="2:7" outlineLevel="1" x14ac:dyDescent="0.3">
      <c r="B19" s="82" t="s">
        <v>77</v>
      </c>
      <c r="C19" s="50">
        <v>1.7276E-2</v>
      </c>
      <c r="D19" s="50">
        <v>0.90387600000000001</v>
      </c>
      <c r="E19" s="50">
        <v>-1.2579999999999999E-2</v>
      </c>
      <c r="F19" s="50">
        <v>-1.8366499999999999</v>
      </c>
      <c r="G19" s="98">
        <v>7.3530999999999999E-2</v>
      </c>
    </row>
    <row r="20" spans="2:7" outlineLevel="1" x14ac:dyDescent="0.3">
      <c r="B20" s="101" t="s">
        <v>30</v>
      </c>
      <c r="C20" s="52">
        <v>-2.2161420000000001</v>
      </c>
      <c r="D20" s="52">
        <v>-0.69796899999999995</v>
      </c>
      <c r="E20" s="52">
        <v>-1.8357669999999999</v>
      </c>
      <c r="F20" s="52">
        <v>-5.4018759999999997</v>
      </c>
      <c r="G20" s="102">
        <v>-5.0192489999999994</v>
      </c>
    </row>
    <row r="21" spans="2:7" outlineLevel="1" x14ac:dyDescent="0.3">
      <c r="B21" s="81" t="s">
        <v>31</v>
      </c>
      <c r="C21" s="46"/>
      <c r="D21" s="46"/>
      <c r="E21" s="41"/>
      <c r="F21" s="41"/>
      <c r="G21" s="74"/>
    </row>
    <row r="22" spans="2:7" outlineLevel="1" x14ac:dyDescent="0.3">
      <c r="B22" s="82" t="s">
        <v>197</v>
      </c>
      <c r="C22" s="50">
        <v>4.3279480000000001</v>
      </c>
      <c r="D22" s="50">
        <v>1.997695</v>
      </c>
      <c r="E22" s="50">
        <v>17.155961999999999</v>
      </c>
      <c r="F22" s="50">
        <v>4.7324570000000001</v>
      </c>
      <c r="G22" s="98">
        <v>-13.640437</v>
      </c>
    </row>
    <row r="23" spans="2:7" outlineLevel="1" x14ac:dyDescent="0.3">
      <c r="B23" s="82" t="s">
        <v>198</v>
      </c>
      <c r="C23" s="50">
        <v>0.76946000000000003</v>
      </c>
      <c r="D23" s="50">
        <v>-0.33454</v>
      </c>
      <c r="E23" s="50">
        <v>-9.0318999999999997E-2</v>
      </c>
      <c r="F23" s="50">
        <v>-0.17455999999999999</v>
      </c>
      <c r="G23" s="98">
        <v>-0.229023</v>
      </c>
    </row>
    <row r="24" spans="2:7" outlineLevel="1" x14ac:dyDescent="0.3">
      <c r="B24" s="82" t="s">
        <v>200</v>
      </c>
      <c r="C24" s="50" t="s">
        <v>220</v>
      </c>
      <c r="D24" s="50" t="s">
        <v>220</v>
      </c>
      <c r="E24" s="50" t="s">
        <v>220</v>
      </c>
      <c r="F24" s="50" t="s">
        <v>220</v>
      </c>
      <c r="G24" s="98" t="s">
        <v>220</v>
      </c>
    </row>
    <row r="25" spans="2:7" outlineLevel="1" x14ac:dyDescent="0.3">
      <c r="B25" s="82" t="s">
        <v>201</v>
      </c>
      <c r="C25" s="50" t="s">
        <v>220</v>
      </c>
      <c r="D25" s="50" t="s">
        <v>220</v>
      </c>
      <c r="E25" s="50" t="s">
        <v>220</v>
      </c>
      <c r="F25" s="50" t="s">
        <v>220</v>
      </c>
      <c r="G25" s="98" t="s">
        <v>220</v>
      </c>
    </row>
    <row r="26" spans="2:7" outlineLevel="1" x14ac:dyDescent="0.3">
      <c r="B26" s="82" t="s">
        <v>248</v>
      </c>
      <c r="C26" s="50">
        <v>-0.195936</v>
      </c>
      <c r="D26" s="50">
        <v>-0.211893</v>
      </c>
      <c r="E26" s="50">
        <v>-0.25425300000000001</v>
      </c>
      <c r="F26" s="50">
        <v>-0.17144400000000001</v>
      </c>
      <c r="G26" s="98">
        <v>2.9759999999999999E-3</v>
      </c>
    </row>
    <row r="27" spans="2:7" outlineLevel="1" x14ac:dyDescent="0.3">
      <c r="B27" s="82" t="s">
        <v>77</v>
      </c>
      <c r="C27" s="50">
        <v>0.57350199999999996</v>
      </c>
      <c r="D27" s="50">
        <v>-6.4949490000000001</v>
      </c>
      <c r="E27" s="50">
        <v>-0.34220299999999998</v>
      </c>
      <c r="F27" s="50">
        <v>-0.357761</v>
      </c>
      <c r="G27" s="98">
        <v>-0.81250599999999995</v>
      </c>
    </row>
    <row r="28" spans="2:7" outlineLevel="1" x14ac:dyDescent="0.3">
      <c r="B28" s="104" t="s">
        <v>32</v>
      </c>
      <c r="C28" s="56">
        <v>5.4749739999999996</v>
      </c>
      <c r="D28" s="56">
        <v>-5.0436870000000003</v>
      </c>
      <c r="E28" s="56">
        <v>16.469186999999998</v>
      </c>
      <c r="F28" s="56">
        <v>4.0286920000000004</v>
      </c>
      <c r="G28" s="105">
        <v>-14.678989999999999</v>
      </c>
    </row>
    <row r="29" spans="2:7" outlineLevel="1" x14ac:dyDescent="0.3">
      <c r="B29" s="101" t="s">
        <v>202</v>
      </c>
      <c r="C29" s="52">
        <v>3.2588319999999995</v>
      </c>
      <c r="D29" s="52">
        <v>-5.7416559999999999</v>
      </c>
      <c r="E29" s="52">
        <v>14.633419999999997</v>
      </c>
      <c r="F29" s="52">
        <v>-1.3731839999999993</v>
      </c>
      <c r="G29" s="102">
        <v>-19.698238999999997</v>
      </c>
    </row>
    <row r="30" spans="2:7" outlineLevel="1" x14ac:dyDescent="0.3">
      <c r="B30" s="96" t="s">
        <v>203</v>
      </c>
      <c r="C30" s="15"/>
      <c r="D30" s="15"/>
      <c r="E30" s="15"/>
      <c r="F30" s="15"/>
      <c r="G30" s="109"/>
    </row>
    <row r="31" spans="2:7" outlineLevel="1" x14ac:dyDescent="0.3">
      <c r="B31" s="82" t="s">
        <v>204</v>
      </c>
      <c r="C31" s="50">
        <v>6.7811509999999995</v>
      </c>
      <c r="D31" s="50">
        <v>5.6920369999999982</v>
      </c>
      <c r="E31" s="50">
        <v>-0.33429800000000004</v>
      </c>
      <c r="F31" s="50">
        <v>-1.7653270000000001</v>
      </c>
      <c r="G31" s="100">
        <v>-1.786559</v>
      </c>
    </row>
    <row r="32" spans="2:7" outlineLevel="1" x14ac:dyDescent="0.3">
      <c r="B32" s="99" t="s">
        <v>205</v>
      </c>
      <c r="C32" s="51">
        <v>0.76861699999999999</v>
      </c>
      <c r="D32" s="50">
        <v>-0.203654</v>
      </c>
      <c r="E32" s="51">
        <v>-0.33408500000000002</v>
      </c>
      <c r="F32" s="51">
        <v>-0.40053499999999997</v>
      </c>
      <c r="G32" s="100">
        <v>0.74738199999999999</v>
      </c>
    </row>
    <row r="33" spans="1:7" outlineLevel="1" x14ac:dyDescent="0.3">
      <c r="B33" s="99" t="s">
        <v>110</v>
      </c>
      <c r="C33" s="51" t="s">
        <v>220</v>
      </c>
      <c r="D33" s="51">
        <v>0</v>
      </c>
      <c r="E33" s="51">
        <v>0</v>
      </c>
      <c r="F33" s="51" t="s">
        <v>220</v>
      </c>
      <c r="G33" s="100" t="s">
        <v>220</v>
      </c>
    </row>
    <row r="34" spans="1:7" outlineLevel="1" x14ac:dyDescent="0.3">
      <c r="B34" s="99" t="s">
        <v>107</v>
      </c>
      <c r="C34" s="51">
        <v>-0.31695400000000001</v>
      </c>
      <c r="D34" s="51">
        <v>-0.34499999999999997</v>
      </c>
      <c r="E34" s="51">
        <v>0</v>
      </c>
      <c r="F34" s="51" t="s">
        <v>220</v>
      </c>
      <c r="G34" s="100" t="s">
        <v>220</v>
      </c>
    </row>
    <row r="35" spans="1:7" outlineLevel="1" x14ac:dyDescent="0.3">
      <c r="B35" s="99" t="s">
        <v>111</v>
      </c>
      <c r="C35" s="51">
        <v>6.3294879999999996</v>
      </c>
      <c r="D35" s="51">
        <v>6.2406909999999982</v>
      </c>
      <c r="E35" s="50">
        <v>-2.1300000000001873E-4</v>
      </c>
      <c r="F35" s="51">
        <v>-1.364792</v>
      </c>
      <c r="G35" s="100">
        <v>-2.533941</v>
      </c>
    </row>
    <row r="36" spans="1:7" outlineLevel="1" x14ac:dyDescent="0.3">
      <c r="B36" s="82" t="s">
        <v>206</v>
      </c>
      <c r="C36" s="50">
        <v>-5.7799490000000002</v>
      </c>
      <c r="D36" s="50">
        <v>-6.4030210000000007</v>
      </c>
      <c r="E36" s="50">
        <v>-0.5018800000000001</v>
      </c>
      <c r="F36" s="50">
        <v>1.5079480000000001</v>
      </c>
      <c r="G36" s="98">
        <v>1.1019809999999997</v>
      </c>
    </row>
    <row r="37" spans="1:7" outlineLevel="1" x14ac:dyDescent="0.3">
      <c r="B37" s="99" t="s">
        <v>106</v>
      </c>
      <c r="C37" s="51">
        <v>6.6000000000000003E-2</v>
      </c>
      <c r="D37" s="51">
        <v>6.8000000000000005E-2</v>
      </c>
      <c r="E37" s="51">
        <v>7.6999999999999999E-2</v>
      </c>
      <c r="F37" s="51">
        <v>6.2E-2</v>
      </c>
      <c r="G37" s="100">
        <v>8.3000000000000004E-2</v>
      </c>
    </row>
    <row r="38" spans="1:7" outlineLevel="1" x14ac:dyDescent="0.3">
      <c r="B38" s="99" t="s">
        <v>207</v>
      </c>
      <c r="C38" s="50" t="s">
        <v>220</v>
      </c>
      <c r="D38" s="50" t="s">
        <v>220</v>
      </c>
      <c r="E38" s="50" t="s">
        <v>220</v>
      </c>
      <c r="F38" s="50" t="s">
        <v>220</v>
      </c>
      <c r="G38" s="98" t="s">
        <v>220</v>
      </c>
    </row>
    <row r="39" spans="1:7" outlineLevel="1" x14ac:dyDescent="0.3">
      <c r="A39" s="35"/>
      <c r="B39" s="99" t="s">
        <v>110</v>
      </c>
      <c r="C39" s="51">
        <v>-3.6379999999999999</v>
      </c>
      <c r="D39" s="51">
        <v>-4.0960000000000001</v>
      </c>
      <c r="E39" s="51" t="s">
        <v>220</v>
      </c>
      <c r="F39" s="51" t="s">
        <v>220</v>
      </c>
      <c r="G39" s="98">
        <v>0</v>
      </c>
    </row>
    <row r="40" spans="1:7" outlineLevel="1" x14ac:dyDescent="0.3">
      <c r="A40" s="35"/>
      <c r="B40" s="99" t="s">
        <v>111</v>
      </c>
      <c r="C40" s="51">
        <v>-2.2079489999999997</v>
      </c>
      <c r="D40" s="51">
        <v>-2.3750209999999998</v>
      </c>
      <c r="E40" s="51">
        <v>-0.57888000000000006</v>
      </c>
      <c r="F40" s="51">
        <v>1.445948</v>
      </c>
      <c r="G40" s="100">
        <v>1.0189809999999997</v>
      </c>
    </row>
    <row r="41" spans="1:7" outlineLevel="1" x14ac:dyDescent="0.3">
      <c r="A41" s="35"/>
      <c r="B41" s="101" t="s">
        <v>208</v>
      </c>
      <c r="C41" s="52">
        <v>1.0012019999999993</v>
      </c>
      <c r="D41" s="52">
        <v>-0.7109840000000025</v>
      </c>
      <c r="E41" s="52">
        <v>-0.83617800000000009</v>
      </c>
      <c r="F41" s="52">
        <v>-0.25737900000000002</v>
      </c>
      <c r="G41" s="102">
        <v>-0.68457800000000035</v>
      </c>
    </row>
    <row r="42" spans="1:7" outlineLevel="1" x14ac:dyDescent="0.3">
      <c r="B42" s="96" t="s">
        <v>122</v>
      </c>
      <c r="C42" s="15"/>
      <c r="D42" s="15"/>
      <c r="E42" s="15"/>
      <c r="F42" s="15"/>
      <c r="G42" s="109"/>
    </row>
    <row r="43" spans="1:7" outlineLevel="1" x14ac:dyDescent="0.3">
      <c r="B43" s="82" t="s">
        <v>126</v>
      </c>
      <c r="C43" s="50">
        <v>-2.7622619999999989</v>
      </c>
      <c r="D43" s="50">
        <v>-3.682603455250002</v>
      </c>
      <c r="E43" s="50">
        <v>-4.594906704310004</v>
      </c>
      <c r="F43" s="50">
        <v>-1.6722313240263069</v>
      </c>
      <c r="G43" s="98">
        <v>4.3501790679000045</v>
      </c>
    </row>
    <row r="44" spans="1:7" outlineLevel="1" x14ac:dyDescent="0.3">
      <c r="B44" s="99" t="s">
        <v>209</v>
      </c>
      <c r="C44" s="51">
        <v>0</v>
      </c>
      <c r="D44" s="50">
        <v>-0.120882</v>
      </c>
      <c r="E44" s="50">
        <v>-0.207035</v>
      </c>
      <c r="F44" s="51" t="s">
        <v>220</v>
      </c>
      <c r="G44" s="100" t="s">
        <v>220</v>
      </c>
    </row>
    <row r="45" spans="1:7" outlineLevel="1" x14ac:dyDescent="0.3">
      <c r="B45" s="99" t="s">
        <v>127</v>
      </c>
      <c r="C45" s="51">
        <v>0.40481000000000134</v>
      </c>
      <c r="D45" s="51">
        <v>0.68880054474999819</v>
      </c>
      <c r="E45" s="51">
        <v>1.3019468986429912</v>
      </c>
      <c r="F45" s="51">
        <v>2.3253869159509666</v>
      </c>
      <c r="G45" s="100">
        <v>8.033683067900002</v>
      </c>
    </row>
    <row r="46" spans="1:7" outlineLevel="1" x14ac:dyDescent="0.3">
      <c r="B46" s="99" t="s">
        <v>210</v>
      </c>
      <c r="C46" s="51">
        <v>-2.0890719999999998</v>
      </c>
      <c r="D46" s="51">
        <v>-2.7385220000000001</v>
      </c>
      <c r="E46" s="51">
        <v>-4.2918186029529952</v>
      </c>
      <c r="F46" s="51">
        <v>-2.5716182399772736</v>
      </c>
      <c r="G46" s="100">
        <v>-2.1065039999999979</v>
      </c>
    </row>
    <row r="47" spans="1:7" outlineLevel="1" x14ac:dyDescent="0.3">
      <c r="B47" s="99" t="s">
        <v>211</v>
      </c>
      <c r="C47" s="51">
        <v>-1.0780000000000001</v>
      </c>
      <c r="D47" s="51">
        <v>-1.512</v>
      </c>
      <c r="E47" s="51">
        <v>-1.3979999999999999</v>
      </c>
      <c r="F47" s="51">
        <v>-1.4259999999999999</v>
      </c>
      <c r="G47" s="100">
        <v>-1.577</v>
      </c>
    </row>
    <row r="48" spans="1:7" outlineLevel="1" x14ac:dyDescent="0.3">
      <c r="B48" s="82" t="s">
        <v>204</v>
      </c>
      <c r="C48" s="50">
        <v>3.636775999999998</v>
      </c>
      <c r="D48" s="50">
        <v>3.5967504316300021</v>
      </c>
      <c r="E48" s="50">
        <v>4.0586476443100015</v>
      </c>
      <c r="F48" s="50">
        <v>2.8750046526396549</v>
      </c>
      <c r="G48" s="98">
        <v>-5.7100081847100084</v>
      </c>
    </row>
    <row r="49" spans="2:8" outlineLevel="1" x14ac:dyDescent="0.3">
      <c r="B49" s="99" t="s">
        <v>106</v>
      </c>
      <c r="C49" s="51">
        <v>1.95</v>
      </c>
      <c r="D49" s="51">
        <v>2.0009999999999999</v>
      </c>
      <c r="E49" s="51">
        <v>2.0840000000000001</v>
      </c>
      <c r="F49" s="51">
        <v>1.6970000000000001</v>
      </c>
      <c r="G49" s="98">
        <v>1.627</v>
      </c>
    </row>
    <row r="50" spans="2:8" outlineLevel="1" x14ac:dyDescent="0.3">
      <c r="B50" s="99" t="s">
        <v>212</v>
      </c>
      <c r="C50" s="50">
        <v>8.0000000000000002E-3</v>
      </c>
      <c r="D50" s="50">
        <v>0</v>
      </c>
      <c r="E50" s="50">
        <v>0</v>
      </c>
      <c r="F50" s="50" t="s">
        <v>220</v>
      </c>
      <c r="G50" s="98" t="s">
        <v>220</v>
      </c>
    </row>
    <row r="51" spans="2:8" outlineLevel="1" x14ac:dyDescent="0.3">
      <c r="B51" s="99" t="s">
        <v>111</v>
      </c>
      <c r="C51" s="51">
        <v>1.678775999999998</v>
      </c>
      <c r="D51" s="51">
        <v>1.595750431630002</v>
      </c>
      <c r="E51" s="51">
        <v>1.9746476443100018</v>
      </c>
      <c r="F51" s="51">
        <v>1.1780046526396546</v>
      </c>
      <c r="G51" s="98">
        <v>-7.3370081847100082</v>
      </c>
    </row>
    <row r="52" spans="2:8" outlineLevel="1" x14ac:dyDescent="0.3">
      <c r="B52" s="82" t="s">
        <v>213</v>
      </c>
      <c r="C52" s="50">
        <v>-0.21999399999999969</v>
      </c>
      <c r="D52" s="50">
        <v>-0.34308097638000029</v>
      </c>
      <c r="E52" s="50">
        <v>-0.68601694000000002</v>
      </c>
      <c r="F52" s="50">
        <v>0.11471667138665226</v>
      </c>
      <c r="G52" s="98">
        <v>-4.0357883189999937E-2</v>
      </c>
    </row>
    <row r="53" spans="2:8" outlineLevel="1" x14ac:dyDescent="0.3">
      <c r="B53" s="99" t="s">
        <v>214</v>
      </c>
      <c r="C53" s="50" t="s">
        <v>220</v>
      </c>
      <c r="D53" s="50" t="s">
        <v>220</v>
      </c>
      <c r="E53" s="50" t="s">
        <v>220</v>
      </c>
      <c r="F53" s="50" t="s">
        <v>220</v>
      </c>
      <c r="G53" s="98" t="s">
        <v>220</v>
      </c>
    </row>
    <row r="54" spans="2:8" outlineLevel="1" x14ac:dyDescent="0.3">
      <c r="B54" s="99" t="s">
        <v>111</v>
      </c>
      <c r="C54" s="51">
        <v>-0.21999399999999969</v>
      </c>
      <c r="D54" s="51">
        <v>-0.34308097638000029</v>
      </c>
      <c r="E54" s="51">
        <v>-0.68601694000000002</v>
      </c>
      <c r="F54" s="51">
        <v>0.11471667138665226</v>
      </c>
      <c r="G54" s="100">
        <v>-4.0357883189999937E-2</v>
      </c>
    </row>
    <row r="55" spans="2:8" outlineLevel="1" x14ac:dyDescent="0.3">
      <c r="B55" s="101" t="s">
        <v>215</v>
      </c>
      <c r="C55" s="52">
        <v>0.65451999999999944</v>
      </c>
      <c r="D55" s="52">
        <v>-0.4289340000000002</v>
      </c>
      <c r="E55" s="52">
        <v>-1.2222760000000026</v>
      </c>
      <c r="F55" s="52">
        <v>1.3174900000000003</v>
      </c>
      <c r="G55" s="102">
        <v>-1.4001870000000038</v>
      </c>
    </row>
    <row r="56" spans="2:8" outlineLevel="1" x14ac:dyDescent="0.3">
      <c r="B56" s="96" t="s">
        <v>216</v>
      </c>
      <c r="C56" s="15"/>
      <c r="D56" s="15"/>
      <c r="E56" s="15"/>
      <c r="F56" s="15"/>
      <c r="G56" s="109"/>
      <c r="H56" s="14" t="s">
        <v>0</v>
      </c>
    </row>
    <row r="57" spans="2:8" outlineLevel="1" x14ac:dyDescent="0.3">
      <c r="B57" s="82" t="s">
        <v>137</v>
      </c>
      <c r="C57" s="50">
        <v>-1.17344</v>
      </c>
      <c r="D57" s="50">
        <v>-0.67590099999999997</v>
      </c>
      <c r="E57" s="50">
        <v>5.0665000000000002E-2</v>
      </c>
      <c r="F57" s="50">
        <v>-8.8465000000000002E-2</v>
      </c>
      <c r="G57" s="98">
        <v>0.26413900000000001</v>
      </c>
    </row>
    <row r="58" spans="2:8" outlineLevel="1" x14ac:dyDescent="0.3">
      <c r="B58" s="82" t="s">
        <v>217</v>
      </c>
      <c r="C58" s="50" t="s">
        <v>220</v>
      </c>
      <c r="D58" s="50" t="s">
        <v>220</v>
      </c>
      <c r="E58" s="50">
        <v>-0.91900000000000004</v>
      </c>
      <c r="F58" s="50" t="s">
        <v>220</v>
      </c>
      <c r="G58" s="98" t="s">
        <v>220</v>
      </c>
    </row>
    <row r="59" spans="2:8" outlineLevel="1" x14ac:dyDescent="0.3">
      <c r="B59" s="82" t="s">
        <v>77</v>
      </c>
      <c r="C59" s="50">
        <v>3.4928000000000001E-2</v>
      </c>
      <c r="D59" s="50">
        <v>6.9169999999999995E-2</v>
      </c>
      <c r="E59" s="50">
        <v>-0.209401</v>
      </c>
      <c r="F59" s="50">
        <v>-0.22530600000000001</v>
      </c>
      <c r="G59" s="98">
        <v>-0.148813</v>
      </c>
    </row>
    <row r="60" spans="2:8" outlineLevel="1" x14ac:dyDescent="0.3">
      <c r="B60" s="104" t="s">
        <v>218</v>
      </c>
      <c r="C60" s="56">
        <v>-1.138512</v>
      </c>
      <c r="D60" s="56">
        <v>-0.60673100000000002</v>
      </c>
      <c r="E60" s="56">
        <v>-1.077736</v>
      </c>
      <c r="F60" s="56">
        <v>-0.31377100000000002</v>
      </c>
      <c r="G60" s="105">
        <v>0.11532600000000001</v>
      </c>
    </row>
    <row r="61" spans="2:8" ht="10.5" outlineLevel="1" thickBot="1" x14ac:dyDescent="0.35">
      <c r="B61" s="106" t="s">
        <v>219</v>
      </c>
      <c r="C61" s="12">
        <v>3.8233039999999989</v>
      </c>
      <c r="D61" s="12">
        <v>-7.3467290000000025</v>
      </c>
      <c r="E61" s="12">
        <v>11.503664999999994</v>
      </c>
      <c r="F61" s="12">
        <v>-0.90092899999999898</v>
      </c>
      <c r="G61" s="107">
        <v>-22.362843000000002</v>
      </c>
    </row>
    <row r="62" spans="2:8" outlineLevel="1" x14ac:dyDescent="0.3">
      <c r="B62" s="184" t="s">
        <v>38</v>
      </c>
      <c r="C62" s="185"/>
      <c r="D62" s="185"/>
      <c r="E62" s="185"/>
      <c r="F62" s="185"/>
      <c r="G62" s="185"/>
    </row>
    <row r="63" spans="2:8" ht="11.65" outlineLevel="1" x14ac:dyDescent="0.3">
      <c r="B63" s="186" t="s">
        <v>141</v>
      </c>
      <c r="C63" s="15"/>
      <c r="D63" s="15"/>
      <c r="E63" s="15"/>
      <c r="F63" s="15"/>
      <c r="G63" s="15"/>
    </row>
    <row r="64" spans="2:8" outlineLevel="1" x14ac:dyDescent="0.3">
      <c r="B64" s="186" t="s">
        <v>142</v>
      </c>
      <c r="C64" s="50">
        <v>2.7135389999999999</v>
      </c>
      <c r="D64" s="50">
        <v>1.6296699999999988</v>
      </c>
      <c r="E64" s="50">
        <v>-0.38368999999999992</v>
      </c>
      <c r="F64" s="50">
        <v>-0.46254499999999987</v>
      </c>
      <c r="G64" s="50">
        <v>-2.0311159999999999</v>
      </c>
    </row>
    <row r="65" spans="2:7" outlineLevel="1" x14ac:dyDescent="0.3">
      <c r="B65" s="186" t="s">
        <v>143</v>
      </c>
      <c r="C65" s="50">
        <v>-6.5000000000000002E-2</v>
      </c>
      <c r="D65" s="50">
        <v>-0.316</v>
      </c>
      <c r="E65" s="50">
        <v>-0.311</v>
      </c>
      <c r="F65" s="50">
        <v>-0.32800000000000001</v>
      </c>
      <c r="G65" s="50">
        <v>-0.29799999999999999</v>
      </c>
    </row>
    <row r="66" spans="2:7" outlineLevel="1" x14ac:dyDescent="0.3">
      <c r="B66" s="15"/>
      <c r="C66" s="15"/>
      <c r="D66" s="15"/>
      <c r="E66" s="15"/>
      <c r="F66" s="15"/>
      <c r="G66" s="15"/>
    </row>
    <row r="67" spans="2:7" outlineLevel="1" x14ac:dyDescent="0.3">
      <c r="B67" s="188" t="s">
        <v>299</v>
      </c>
      <c r="C67" s="189"/>
      <c r="D67" s="189"/>
      <c r="E67" s="189"/>
      <c r="F67" s="189"/>
      <c r="G67" s="189"/>
    </row>
    <row r="68" spans="2:7" ht="14.25" customHeight="1" outlineLevel="1" x14ac:dyDescent="0.3">
      <c r="B68" s="188" t="s">
        <v>250</v>
      </c>
      <c r="C68" s="189"/>
      <c r="D68" s="189"/>
      <c r="E68" s="189"/>
      <c r="F68" s="189"/>
      <c r="G68" s="189"/>
    </row>
    <row r="69" spans="2:7" ht="22.9" customHeight="1" outlineLevel="1" x14ac:dyDescent="0.3">
      <c r="B69" s="188" t="s">
        <v>249</v>
      </c>
      <c r="C69" s="189"/>
      <c r="D69" s="189"/>
      <c r="E69" s="189"/>
      <c r="F69" s="189"/>
      <c r="G69" s="189"/>
    </row>
    <row r="70" spans="2:7" ht="12.75" customHeight="1" x14ac:dyDescent="0.3"/>
    <row r="71" spans="2:7" ht="29.25" customHeight="1" x14ac:dyDescent="0.3"/>
    <row r="72" spans="2:7" x14ac:dyDescent="0.3">
      <c r="E72" s="33"/>
      <c r="F72" s="33"/>
      <c r="G72" s="33"/>
    </row>
  </sheetData>
  <mergeCells count="4">
    <mergeCell ref="B69:G69"/>
    <mergeCell ref="B68:G68"/>
    <mergeCell ref="B1:G1"/>
    <mergeCell ref="B67:G67"/>
  </mergeCells>
  <conditionalFormatting sqref="B12">
    <cfRule type="cellIs" dxfId="83" priority="184" operator="equal">
      <formula>0</formula>
    </cfRule>
  </conditionalFormatting>
  <conditionalFormatting sqref="B8">
    <cfRule type="cellIs" dxfId="82" priority="187" operator="equal">
      <formula>0</formula>
    </cfRule>
  </conditionalFormatting>
  <conditionalFormatting sqref="B20">
    <cfRule type="cellIs" dxfId="81" priority="169" operator="equal">
      <formula>0</formula>
    </cfRule>
  </conditionalFormatting>
  <conditionalFormatting sqref="C20">
    <cfRule type="cellIs" dxfId="80" priority="168" operator="equal">
      <formula>0</formula>
    </cfRule>
  </conditionalFormatting>
  <conditionalFormatting sqref="D20:G20">
    <cfRule type="cellIs" dxfId="79" priority="167" operator="equal">
      <formula>0</formula>
    </cfRule>
  </conditionalFormatting>
  <conditionalFormatting sqref="C22">
    <cfRule type="cellIs" dxfId="78" priority="166" operator="equal">
      <formula>0</formula>
    </cfRule>
  </conditionalFormatting>
  <conditionalFormatting sqref="D22:G22">
    <cfRule type="cellIs" dxfId="77" priority="165" operator="equal">
      <formula>0</formula>
    </cfRule>
  </conditionalFormatting>
  <conditionalFormatting sqref="C23">
    <cfRule type="cellIs" dxfId="76" priority="164" operator="equal">
      <formula>0</formula>
    </cfRule>
  </conditionalFormatting>
  <conditionalFormatting sqref="D23:E23">
    <cfRule type="cellIs" dxfId="75" priority="163" operator="equal">
      <formula>0</formula>
    </cfRule>
  </conditionalFormatting>
  <conditionalFormatting sqref="C26">
    <cfRule type="cellIs" dxfId="74" priority="162" operator="equal">
      <formula>0</formula>
    </cfRule>
  </conditionalFormatting>
  <conditionalFormatting sqref="D26:G26">
    <cfRule type="cellIs" dxfId="73" priority="161" operator="equal">
      <formula>0</formula>
    </cfRule>
  </conditionalFormatting>
  <conditionalFormatting sqref="C27">
    <cfRule type="cellIs" dxfId="72" priority="160" operator="equal">
      <formula>0</formula>
    </cfRule>
  </conditionalFormatting>
  <conditionalFormatting sqref="D27:F27">
    <cfRule type="cellIs" dxfId="71" priority="159" operator="equal">
      <formula>0</formula>
    </cfRule>
  </conditionalFormatting>
  <conditionalFormatting sqref="B29">
    <cfRule type="cellIs" dxfId="70" priority="158" operator="equal">
      <formula>0</formula>
    </cfRule>
  </conditionalFormatting>
  <conditionalFormatting sqref="C29">
    <cfRule type="cellIs" dxfId="69" priority="157" operator="equal">
      <formula>0</formula>
    </cfRule>
  </conditionalFormatting>
  <conditionalFormatting sqref="D29:G29">
    <cfRule type="cellIs" dxfId="68" priority="156" operator="equal">
      <formula>0</formula>
    </cfRule>
  </conditionalFormatting>
  <conditionalFormatting sqref="C31">
    <cfRule type="cellIs" dxfId="67" priority="155" operator="equal">
      <formula>0</formula>
    </cfRule>
  </conditionalFormatting>
  <conditionalFormatting sqref="D31:F31">
    <cfRule type="cellIs" dxfId="66" priority="154" operator="equal">
      <formula>0</formula>
    </cfRule>
  </conditionalFormatting>
  <conditionalFormatting sqref="F32:G32">
    <cfRule type="cellIs" dxfId="65" priority="152" operator="equal">
      <formula>0</formula>
    </cfRule>
  </conditionalFormatting>
  <conditionalFormatting sqref="C33:C35">
    <cfRule type="cellIs" dxfId="64" priority="151" operator="equal">
      <formula>0</formula>
    </cfRule>
  </conditionalFormatting>
  <conditionalFormatting sqref="F33:G35">
    <cfRule type="cellIs" dxfId="63" priority="150" operator="equal">
      <formula>0</formula>
    </cfRule>
  </conditionalFormatting>
  <conditionalFormatting sqref="C36">
    <cfRule type="cellIs" dxfId="62" priority="149" operator="equal">
      <formula>0</formula>
    </cfRule>
  </conditionalFormatting>
  <conditionalFormatting sqref="D36:G36">
    <cfRule type="cellIs" dxfId="61" priority="148" operator="equal">
      <formula>0</formula>
    </cfRule>
  </conditionalFormatting>
  <conditionalFormatting sqref="C37">
    <cfRule type="cellIs" dxfId="60" priority="147" operator="equal">
      <formula>0</formula>
    </cfRule>
  </conditionalFormatting>
  <conditionalFormatting sqref="D37:G37">
    <cfRule type="cellIs" dxfId="59" priority="146" operator="equal">
      <formula>0</formula>
    </cfRule>
  </conditionalFormatting>
  <conditionalFormatting sqref="C41">
    <cfRule type="cellIs" dxfId="58" priority="140" operator="equal">
      <formula>0</formula>
    </cfRule>
  </conditionalFormatting>
  <conditionalFormatting sqref="C39:C40">
    <cfRule type="cellIs" dxfId="57" priority="143" operator="equal">
      <formula>0</formula>
    </cfRule>
  </conditionalFormatting>
  <conditionalFormatting sqref="D40:G40 D39:F39">
    <cfRule type="cellIs" dxfId="56" priority="142" operator="equal">
      <formula>0</formula>
    </cfRule>
  </conditionalFormatting>
  <conditionalFormatting sqref="B41">
    <cfRule type="cellIs" dxfId="55" priority="141" operator="equal">
      <formula>0</formula>
    </cfRule>
  </conditionalFormatting>
  <conditionalFormatting sqref="D41:F41">
    <cfRule type="cellIs" dxfId="54" priority="139" operator="equal">
      <formula>0</formula>
    </cfRule>
  </conditionalFormatting>
  <conditionalFormatting sqref="C43">
    <cfRule type="cellIs" dxfId="53" priority="138" operator="equal">
      <formula>0</formula>
    </cfRule>
  </conditionalFormatting>
  <conditionalFormatting sqref="D43:G43">
    <cfRule type="cellIs" dxfId="52" priority="137" operator="equal">
      <formula>0</formula>
    </cfRule>
  </conditionalFormatting>
  <conditionalFormatting sqref="F44:G44">
    <cfRule type="cellIs" dxfId="51" priority="135" operator="equal">
      <formula>0</formula>
    </cfRule>
  </conditionalFormatting>
  <conditionalFormatting sqref="C45:C47">
    <cfRule type="cellIs" dxfId="50" priority="134" operator="equal">
      <formula>0</formula>
    </cfRule>
  </conditionalFormatting>
  <conditionalFormatting sqref="D45:G47">
    <cfRule type="cellIs" dxfId="49" priority="133" operator="equal">
      <formula>0</formula>
    </cfRule>
  </conditionalFormatting>
  <conditionalFormatting sqref="C48">
    <cfRule type="cellIs" dxfId="48" priority="132" operator="equal">
      <formula>0</formula>
    </cfRule>
  </conditionalFormatting>
  <conditionalFormatting sqref="D48:G48">
    <cfRule type="cellIs" dxfId="47" priority="131" operator="equal">
      <formula>0</formula>
    </cfRule>
  </conditionalFormatting>
  <conditionalFormatting sqref="C49">
    <cfRule type="cellIs" dxfId="46" priority="130" operator="equal">
      <formula>0</formula>
    </cfRule>
  </conditionalFormatting>
  <conditionalFormatting sqref="D49:F49">
    <cfRule type="cellIs" dxfId="45" priority="129" operator="equal">
      <formula>0</formula>
    </cfRule>
  </conditionalFormatting>
  <conditionalFormatting sqref="C51">
    <cfRule type="cellIs" dxfId="44" priority="128" operator="equal">
      <formula>0</formula>
    </cfRule>
  </conditionalFormatting>
  <conditionalFormatting sqref="D51:F51">
    <cfRule type="cellIs" dxfId="43" priority="127" operator="equal">
      <formula>0</formula>
    </cfRule>
  </conditionalFormatting>
  <conditionalFormatting sqref="C52">
    <cfRule type="cellIs" dxfId="42" priority="126" operator="equal">
      <formula>0</formula>
    </cfRule>
  </conditionalFormatting>
  <conditionalFormatting sqref="D52:F52">
    <cfRule type="cellIs" dxfId="41" priority="125" operator="equal">
      <formula>0</formula>
    </cfRule>
  </conditionalFormatting>
  <conditionalFormatting sqref="C54">
    <cfRule type="cellIs" dxfId="40" priority="122" operator="equal">
      <formula>0</formula>
    </cfRule>
  </conditionalFormatting>
  <conditionalFormatting sqref="D54:F54">
    <cfRule type="cellIs" dxfId="39" priority="121" operator="equal">
      <formula>0</formula>
    </cfRule>
  </conditionalFormatting>
  <conditionalFormatting sqref="B55">
    <cfRule type="cellIs" dxfId="38" priority="120" operator="equal">
      <formula>0</formula>
    </cfRule>
  </conditionalFormatting>
  <conditionalFormatting sqref="C55">
    <cfRule type="cellIs" dxfId="37" priority="119" operator="equal">
      <formula>0</formula>
    </cfRule>
  </conditionalFormatting>
  <conditionalFormatting sqref="D55:G55">
    <cfRule type="cellIs" dxfId="36" priority="118" operator="equal">
      <formula>0</formula>
    </cfRule>
  </conditionalFormatting>
  <conditionalFormatting sqref="C57">
    <cfRule type="cellIs" dxfId="35" priority="117" operator="equal">
      <formula>0</formula>
    </cfRule>
  </conditionalFormatting>
  <conditionalFormatting sqref="D57:G57">
    <cfRule type="cellIs" dxfId="34" priority="116" operator="equal">
      <formula>0</formula>
    </cfRule>
  </conditionalFormatting>
  <conditionalFormatting sqref="C58">
    <cfRule type="cellIs" dxfId="33" priority="115" operator="equal">
      <formula>0</formula>
    </cfRule>
  </conditionalFormatting>
  <conditionalFormatting sqref="G58">
    <cfRule type="cellIs" dxfId="32" priority="114" operator="equal">
      <formula>0</formula>
    </cfRule>
  </conditionalFormatting>
  <conditionalFormatting sqref="C64:C65">
    <cfRule type="cellIs" dxfId="31" priority="113" operator="equal">
      <formula>0</formula>
    </cfRule>
  </conditionalFormatting>
  <conditionalFormatting sqref="D64:G64 D65:E65">
    <cfRule type="cellIs" dxfId="30" priority="112" operator="equal">
      <formula>0</formula>
    </cfRule>
  </conditionalFormatting>
  <conditionalFormatting sqref="G27">
    <cfRule type="cellIs" dxfId="29" priority="79" operator="equal">
      <formula>0</formula>
    </cfRule>
  </conditionalFormatting>
  <conditionalFormatting sqref="G27">
    <cfRule type="cellIs" dxfId="28" priority="80" operator="equal">
      <formula>0</formula>
    </cfRule>
  </conditionalFormatting>
  <conditionalFormatting sqref="C9 G9:G11">
    <cfRule type="cellIs" dxfId="27" priority="89" operator="equal">
      <formula>0</formula>
    </cfRule>
  </conditionalFormatting>
  <conditionalFormatting sqref="C38">
    <cfRule type="cellIs" dxfId="26" priority="72" operator="equal">
      <formula>0</formula>
    </cfRule>
  </conditionalFormatting>
  <conditionalFormatting sqref="C38">
    <cfRule type="cellIs" dxfId="25" priority="71" operator="equal">
      <formula>0</formula>
    </cfRule>
  </conditionalFormatting>
  <conditionalFormatting sqref="E44">
    <cfRule type="cellIs" dxfId="24" priority="66" operator="equal">
      <formula>0</formula>
    </cfRule>
  </conditionalFormatting>
  <conditionalFormatting sqref="E44">
    <cfRule type="cellIs" dxfId="23" priority="65" operator="equal">
      <formula>0</formula>
    </cfRule>
  </conditionalFormatting>
  <conditionalFormatting sqref="C50 F50">
    <cfRule type="cellIs" dxfId="22" priority="64" operator="equal">
      <formula>0</formula>
    </cfRule>
  </conditionalFormatting>
  <conditionalFormatting sqref="C50 F50">
    <cfRule type="cellIs" dxfId="21" priority="63" operator="equal">
      <formula>0</formula>
    </cfRule>
  </conditionalFormatting>
  <conditionalFormatting sqref="D58:F58">
    <cfRule type="cellIs" dxfId="20" priority="60" operator="equal">
      <formula>0</formula>
    </cfRule>
  </conditionalFormatting>
  <conditionalFormatting sqref="D58:F58">
    <cfRule type="cellIs" dxfId="19" priority="59" operator="equal">
      <formula>0</formula>
    </cfRule>
  </conditionalFormatting>
  <conditionalFormatting sqref="G24:G25">
    <cfRule type="cellIs" dxfId="18" priority="58" operator="equal">
      <formula>0</formula>
    </cfRule>
  </conditionalFormatting>
  <conditionalFormatting sqref="G24:G25">
    <cfRule type="cellIs" dxfId="17" priority="57" operator="equal">
      <formula>0</formula>
    </cfRule>
  </conditionalFormatting>
  <conditionalFormatting sqref="F38:G38">
    <cfRule type="cellIs" dxfId="16" priority="56" operator="equal">
      <formula>0</formula>
    </cfRule>
  </conditionalFormatting>
  <conditionalFormatting sqref="F38:G38">
    <cfRule type="cellIs" dxfId="15" priority="55" operator="equal">
      <formula>0</formula>
    </cfRule>
  </conditionalFormatting>
  <conditionalFormatting sqref="G31">
    <cfRule type="cellIs" dxfId="14" priority="44" operator="equal">
      <formula>0</formula>
    </cfRule>
  </conditionalFormatting>
  <conditionalFormatting sqref="C24:C25">
    <cfRule type="cellIs" dxfId="13" priority="38" operator="equal">
      <formula>0</formula>
    </cfRule>
  </conditionalFormatting>
  <conditionalFormatting sqref="C24:C25">
    <cfRule type="cellIs" dxfId="12" priority="37" operator="equal">
      <formula>0</formula>
    </cfRule>
  </conditionalFormatting>
  <conditionalFormatting sqref="D38:E38">
    <cfRule type="cellIs" dxfId="11" priority="36" operator="equal">
      <formula>0</formula>
    </cfRule>
  </conditionalFormatting>
  <conditionalFormatting sqref="D38:E38">
    <cfRule type="cellIs" dxfId="10" priority="35" operator="equal">
      <formula>0</formula>
    </cfRule>
  </conditionalFormatting>
  <conditionalFormatting sqref="C53:F53">
    <cfRule type="cellIs" dxfId="9" priority="34" operator="equal">
      <formula>0</formula>
    </cfRule>
  </conditionalFormatting>
  <conditionalFormatting sqref="C53:F53">
    <cfRule type="cellIs" dxfId="8" priority="33" operator="equal">
      <formula>0</formula>
    </cfRule>
  </conditionalFormatting>
  <conditionalFormatting sqref="C10:C11">
    <cfRule type="cellIs" dxfId="7" priority="27" operator="equal">
      <formula>0</formula>
    </cfRule>
  </conditionalFormatting>
  <conditionalFormatting sqref="C10:C11">
    <cfRule type="cellIs" dxfId="6" priority="26" operator="equal">
      <formula>0</formula>
    </cfRule>
  </conditionalFormatting>
  <conditionalFormatting sqref="D9:F11">
    <cfRule type="cellIs" dxfId="5" priority="6" operator="equal">
      <formula>0</formula>
    </cfRule>
  </conditionalFormatting>
  <conditionalFormatting sqref="D9:F11">
    <cfRule type="cellIs" dxfId="4" priority="5" operator="equal">
      <formula>0</formula>
    </cfRule>
  </conditionalFormatting>
  <conditionalFormatting sqref="G49:G53">
    <cfRule type="cellIs" dxfId="3" priority="4" operator="equal">
      <formula>0</formula>
    </cfRule>
  </conditionalFormatting>
  <conditionalFormatting sqref="G49:G53">
    <cfRule type="cellIs" dxfId="2" priority="3" operator="equal">
      <formula>0</formula>
    </cfRule>
  </conditionalFormatting>
  <conditionalFormatting sqref="D24:F25">
    <cfRule type="cellIs" dxfId="1" priority="2" operator="equal">
      <formula>0</formula>
    </cfRule>
  </conditionalFormatting>
  <conditionalFormatting sqref="D24:F25">
    <cfRule type="cellIs" dxfId="0" priority="1" operator="equal">
      <formula>0</formula>
    </cfRule>
  </conditionalFormatting>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zoomScaleNormal="100" workbookViewId="0">
      <selection activeCell="A34" sqref="A1:F34"/>
    </sheetView>
  </sheetViews>
  <sheetFormatPr defaultRowHeight="10.15" x14ac:dyDescent="0.3"/>
  <cols>
    <col min="1" max="1" width="54.6640625" bestFit="1" customWidth="1"/>
  </cols>
  <sheetData>
    <row r="1" spans="1:7" ht="15.4" x14ac:dyDescent="0.3">
      <c r="A1" s="60" t="s">
        <v>263</v>
      </c>
      <c r="B1" s="61"/>
      <c r="C1" s="61"/>
      <c r="D1" s="61"/>
      <c r="E1" s="62"/>
      <c r="F1" s="63"/>
    </row>
    <row r="2" spans="1:7" ht="15.75" thickBot="1" x14ac:dyDescent="0.35">
      <c r="A2" s="64" t="s">
        <v>0</v>
      </c>
      <c r="B2" s="39"/>
      <c r="C2" s="38"/>
      <c r="D2" s="43" t="s">
        <v>0</v>
      </c>
      <c r="E2" s="39"/>
      <c r="F2" s="65" t="s">
        <v>1</v>
      </c>
    </row>
    <row r="3" spans="1:7" ht="11.25" customHeight="1" x14ac:dyDescent="0.3">
      <c r="A3" s="1"/>
      <c r="B3" s="190" t="s">
        <v>2</v>
      </c>
      <c r="C3" s="191"/>
      <c r="D3" s="191"/>
      <c r="E3" s="191"/>
      <c r="F3" s="193"/>
    </row>
    <row r="4" spans="1:7" x14ac:dyDescent="0.3">
      <c r="A4" s="2"/>
      <c r="B4" s="3" t="s">
        <v>3</v>
      </c>
      <c r="C4" s="3" t="s">
        <v>4</v>
      </c>
      <c r="D4" s="3" t="s">
        <v>5</v>
      </c>
      <c r="E4" s="3" t="s">
        <v>229</v>
      </c>
      <c r="F4" s="66" t="s">
        <v>258</v>
      </c>
    </row>
    <row r="5" spans="1:7" x14ac:dyDescent="0.3">
      <c r="A5" s="2"/>
      <c r="B5" s="4" t="s">
        <v>6</v>
      </c>
      <c r="C5" s="4" t="s">
        <v>6</v>
      </c>
      <c r="D5" s="4" t="s">
        <v>6</v>
      </c>
      <c r="E5" s="4" t="s">
        <v>6</v>
      </c>
      <c r="F5" s="164" t="s">
        <v>6</v>
      </c>
    </row>
    <row r="6" spans="1:7" ht="13.15" customHeight="1" x14ac:dyDescent="0.3">
      <c r="A6" s="140" t="s">
        <v>41</v>
      </c>
      <c r="B6" s="141"/>
      <c r="C6" s="141"/>
      <c r="D6" s="141"/>
      <c r="E6" s="142"/>
      <c r="F6" s="165"/>
    </row>
    <row r="7" spans="1:7" ht="13.15" customHeight="1" x14ac:dyDescent="0.3">
      <c r="A7" s="143" t="s">
        <v>42</v>
      </c>
      <c r="B7" s="125">
        <v>35536</v>
      </c>
      <c r="C7" s="125">
        <v>34155</v>
      </c>
      <c r="D7" s="125">
        <v>34424</v>
      </c>
      <c r="E7" s="125">
        <v>35423</v>
      </c>
      <c r="F7" s="166">
        <v>34199</v>
      </c>
      <c r="G7" s="57"/>
    </row>
    <row r="8" spans="1:7" ht="13.15" customHeight="1" x14ac:dyDescent="0.3">
      <c r="A8" s="143" t="s">
        <v>43</v>
      </c>
      <c r="B8" s="125">
        <v>1967</v>
      </c>
      <c r="C8" s="125">
        <v>2032</v>
      </c>
      <c r="D8" s="125">
        <v>2174</v>
      </c>
      <c r="E8" s="125">
        <v>2268</v>
      </c>
      <c r="F8" s="166">
        <v>2390</v>
      </c>
      <c r="G8" s="57"/>
    </row>
    <row r="9" spans="1:7" ht="13.15" customHeight="1" x14ac:dyDescent="0.3">
      <c r="A9" s="143" t="s">
        <v>44</v>
      </c>
      <c r="B9" s="125">
        <v>11052</v>
      </c>
      <c r="C9" s="125">
        <v>11443</v>
      </c>
      <c r="D9" s="125">
        <v>10757</v>
      </c>
      <c r="E9" s="125">
        <v>10977</v>
      </c>
      <c r="F9" s="166">
        <v>10908</v>
      </c>
      <c r="G9" s="57"/>
    </row>
    <row r="10" spans="1:7" ht="13.15" customHeight="1" x14ac:dyDescent="0.3">
      <c r="A10" s="143" t="s">
        <v>45</v>
      </c>
      <c r="B10" s="125">
        <v>2153</v>
      </c>
      <c r="C10" s="125">
        <v>1861</v>
      </c>
      <c r="D10" s="125">
        <v>1953</v>
      </c>
      <c r="E10" s="125">
        <v>2058</v>
      </c>
      <c r="F10" s="166">
        <v>2208</v>
      </c>
      <c r="G10" s="57"/>
    </row>
    <row r="11" spans="1:7" ht="13.15" customHeight="1" x14ac:dyDescent="0.3">
      <c r="A11" s="143" t="s">
        <v>46</v>
      </c>
      <c r="B11" s="125">
        <v>7783</v>
      </c>
      <c r="C11" s="125">
        <v>7017</v>
      </c>
      <c r="D11" s="125">
        <v>6829</v>
      </c>
      <c r="E11" s="125">
        <v>7413</v>
      </c>
      <c r="F11" s="166">
        <v>7558</v>
      </c>
      <c r="G11" s="57"/>
    </row>
    <row r="12" spans="1:7" ht="13.15" customHeight="1" x14ac:dyDescent="0.3">
      <c r="A12" s="143" t="s">
        <v>244</v>
      </c>
      <c r="B12" s="125">
        <v>105478</v>
      </c>
      <c r="C12" s="125">
        <v>109534</v>
      </c>
      <c r="D12" s="125">
        <v>113710</v>
      </c>
      <c r="E12" s="125">
        <v>117031</v>
      </c>
      <c r="F12" s="166">
        <v>120650</v>
      </c>
      <c r="G12" s="57"/>
    </row>
    <row r="13" spans="1:7" ht="13.15" customHeight="1" x14ac:dyDescent="0.3">
      <c r="A13" s="143" t="s">
        <v>47</v>
      </c>
      <c r="B13" s="125">
        <v>7606</v>
      </c>
      <c r="C13" s="125">
        <v>7145</v>
      </c>
      <c r="D13" s="125">
        <v>6473</v>
      </c>
      <c r="E13" s="125">
        <v>6161</v>
      </c>
      <c r="F13" s="166">
        <v>6108</v>
      </c>
      <c r="G13" s="57"/>
    </row>
    <row r="14" spans="1:7" ht="13.15" customHeight="1" x14ac:dyDescent="0.3">
      <c r="A14" s="143" t="s">
        <v>48</v>
      </c>
      <c r="B14" s="125">
        <v>65611</v>
      </c>
      <c r="C14" s="125">
        <v>62222</v>
      </c>
      <c r="D14" s="125">
        <v>63978</v>
      </c>
      <c r="E14" s="125">
        <v>69854</v>
      </c>
      <c r="F14" s="166">
        <v>74879</v>
      </c>
      <c r="G14" s="57"/>
    </row>
    <row r="15" spans="1:7" ht="13.15" customHeight="1" x14ac:dyDescent="0.3">
      <c r="A15" s="143" t="s">
        <v>232</v>
      </c>
      <c r="B15" s="125">
        <v>2417</v>
      </c>
      <c r="C15" s="125">
        <v>2450</v>
      </c>
      <c r="D15" s="125">
        <v>2499</v>
      </c>
      <c r="E15" s="125">
        <v>1968</v>
      </c>
      <c r="F15" s="166">
        <v>1720</v>
      </c>
      <c r="G15" s="57"/>
    </row>
    <row r="16" spans="1:7" ht="13.15" customHeight="1" x14ac:dyDescent="0.3">
      <c r="A16" s="143" t="s">
        <v>49</v>
      </c>
      <c r="B16" s="125">
        <v>4702</v>
      </c>
      <c r="C16" s="125">
        <v>3460</v>
      </c>
      <c r="D16" s="125">
        <v>3029</v>
      </c>
      <c r="E16" s="125">
        <v>2927</v>
      </c>
      <c r="F16" s="166">
        <v>3673</v>
      </c>
      <c r="G16" s="57"/>
    </row>
    <row r="17" spans="1:7" ht="13.15" customHeight="1" x14ac:dyDescent="0.3">
      <c r="A17" s="144" t="s">
        <v>233</v>
      </c>
      <c r="B17" s="125">
        <v>7</v>
      </c>
      <c r="C17" s="125">
        <v>7</v>
      </c>
      <c r="D17" s="125">
        <v>7</v>
      </c>
      <c r="E17" s="125">
        <v>23</v>
      </c>
      <c r="F17" s="166">
        <v>57</v>
      </c>
      <c r="G17" s="57"/>
    </row>
    <row r="18" spans="1:7" ht="13.15" customHeight="1" x14ac:dyDescent="0.3">
      <c r="A18" s="143" t="s">
        <v>245</v>
      </c>
      <c r="B18" s="125">
        <v>1386</v>
      </c>
      <c r="C18" s="125">
        <v>1512</v>
      </c>
      <c r="D18" s="125">
        <v>1389</v>
      </c>
      <c r="E18" s="125">
        <v>1550</v>
      </c>
      <c r="F18" s="166">
        <v>1584</v>
      </c>
      <c r="G18" s="57"/>
    </row>
    <row r="19" spans="1:7" ht="13.15" customHeight="1" x14ac:dyDescent="0.3">
      <c r="A19" s="144" t="s">
        <v>246</v>
      </c>
      <c r="B19" s="125">
        <v>1985</v>
      </c>
      <c r="C19" s="125">
        <v>2043</v>
      </c>
      <c r="D19" s="125">
        <v>2174</v>
      </c>
      <c r="E19" s="125">
        <v>2488</v>
      </c>
      <c r="F19" s="166">
        <v>2372</v>
      </c>
      <c r="G19" s="57"/>
    </row>
    <row r="20" spans="1:7" ht="13.15" customHeight="1" x14ac:dyDescent="0.3">
      <c r="A20" s="143" t="s">
        <v>247</v>
      </c>
      <c r="B20" s="125">
        <v>16481</v>
      </c>
      <c r="C20" s="125">
        <v>13657</v>
      </c>
      <c r="D20" s="125">
        <v>10758</v>
      </c>
      <c r="E20" s="125">
        <v>8229</v>
      </c>
      <c r="F20" s="166">
        <v>6714</v>
      </c>
      <c r="G20" s="57"/>
    </row>
    <row r="21" spans="1:7" ht="13.15" customHeight="1" x14ac:dyDescent="0.3">
      <c r="A21" s="143" t="s">
        <v>271</v>
      </c>
      <c r="B21" s="125">
        <v>26091</v>
      </c>
      <c r="C21" s="125">
        <v>26373</v>
      </c>
      <c r="D21" s="125">
        <v>26334</v>
      </c>
      <c r="E21" s="125">
        <v>21374</v>
      </c>
      <c r="F21" s="166">
        <v>14943</v>
      </c>
      <c r="G21" s="57"/>
    </row>
    <row r="22" spans="1:7" ht="13.15" customHeight="1" x14ac:dyDescent="0.3">
      <c r="A22" s="143" t="s">
        <v>50</v>
      </c>
      <c r="B22" s="125">
        <v>14466</v>
      </c>
      <c r="C22" s="125">
        <v>14202</v>
      </c>
      <c r="D22" s="125">
        <v>13328</v>
      </c>
      <c r="E22" s="125">
        <v>13325</v>
      </c>
      <c r="F22" s="166">
        <v>14001</v>
      </c>
      <c r="G22" s="57"/>
    </row>
    <row r="23" spans="1:7" ht="13.15" customHeight="1" x14ac:dyDescent="0.3">
      <c r="A23" s="143" t="s">
        <v>51</v>
      </c>
      <c r="B23" s="125">
        <v>10155</v>
      </c>
      <c r="C23" s="125">
        <v>10184</v>
      </c>
      <c r="D23" s="125">
        <v>10156</v>
      </c>
      <c r="E23" s="125">
        <v>10475</v>
      </c>
      <c r="F23" s="166">
        <v>10625</v>
      </c>
      <c r="G23" s="57"/>
    </row>
    <row r="24" spans="1:7" ht="13.15" customHeight="1" x14ac:dyDescent="0.3">
      <c r="A24" s="143" t="s">
        <v>52</v>
      </c>
      <c r="B24" s="125">
        <v>8110</v>
      </c>
      <c r="C24" s="125">
        <v>7728</v>
      </c>
      <c r="D24" s="125">
        <v>7348</v>
      </c>
      <c r="E24" s="125">
        <v>7406</v>
      </c>
      <c r="F24" s="166">
        <v>7627</v>
      </c>
      <c r="G24" s="57"/>
    </row>
    <row r="25" spans="1:7" ht="13.15" customHeight="1" x14ac:dyDescent="0.3">
      <c r="A25" s="143" t="s">
        <v>53</v>
      </c>
      <c r="B25" s="125">
        <v>581</v>
      </c>
      <c r="C25" s="125">
        <v>554</v>
      </c>
      <c r="D25" s="125">
        <v>553</v>
      </c>
      <c r="E25" s="125">
        <v>530</v>
      </c>
      <c r="F25" s="166">
        <v>567</v>
      </c>
      <c r="G25" s="57"/>
    </row>
    <row r="26" spans="1:7" ht="13.15" customHeight="1" x14ac:dyDescent="0.3">
      <c r="A26" s="143" t="s">
        <v>54</v>
      </c>
      <c r="B26" s="125">
        <v>1883</v>
      </c>
      <c r="C26" s="125">
        <v>1856</v>
      </c>
      <c r="D26" s="125">
        <v>1737</v>
      </c>
      <c r="E26" s="125">
        <v>1744</v>
      </c>
      <c r="F26" s="166">
        <v>1848</v>
      </c>
      <c r="G26" s="57"/>
    </row>
    <row r="27" spans="1:7" ht="13.15" customHeight="1" x14ac:dyDescent="0.3">
      <c r="A27" s="167" t="s">
        <v>55</v>
      </c>
      <c r="B27" s="125">
        <v>3650</v>
      </c>
      <c r="C27" s="125">
        <v>3468</v>
      </c>
      <c r="D27" s="125">
        <v>3576</v>
      </c>
      <c r="E27" s="125">
        <v>3836</v>
      </c>
      <c r="F27" s="166">
        <v>3946</v>
      </c>
      <c r="G27" s="57"/>
    </row>
    <row r="28" spans="1:7" ht="13.15" customHeight="1" x14ac:dyDescent="0.3">
      <c r="A28" s="167" t="s">
        <v>56</v>
      </c>
      <c r="B28" s="125">
        <v>-249</v>
      </c>
      <c r="C28" s="125">
        <v>129</v>
      </c>
      <c r="D28" s="125">
        <v>130</v>
      </c>
      <c r="E28" s="125">
        <v>159</v>
      </c>
      <c r="F28" s="166">
        <v>226</v>
      </c>
      <c r="G28" s="57"/>
    </row>
    <row r="29" spans="1:7" ht="13.15" customHeight="1" x14ac:dyDescent="0.3">
      <c r="A29" s="143" t="s">
        <v>57</v>
      </c>
      <c r="B29" s="125">
        <v>255</v>
      </c>
      <c r="C29" s="125">
        <v>421</v>
      </c>
      <c r="D29" s="125">
        <v>407</v>
      </c>
      <c r="E29" s="125">
        <v>450</v>
      </c>
      <c r="F29" s="166">
        <v>671</v>
      </c>
      <c r="G29" s="57"/>
    </row>
    <row r="30" spans="1:7" ht="13.15" customHeight="1" x14ac:dyDescent="0.3">
      <c r="A30" s="168" t="s">
        <v>234</v>
      </c>
      <c r="B30" s="125">
        <v>206</v>
      </c>
      <c r="C30" s="125">
        <v>279</v>
      </c>
      <c r="D30" s="125">
        <v>341</v>
      </c>
      <c r="E30" s="125">
        <v>345</v>
      </c>
      <c r="F30" s="166">
        <v>383</v>
      </c>
      <c r="G30" s="57"/>
    </row>
    <row r="31" spans="1:7" ht="12" customHeight="1" x14ac:dyDescent="0.3">
      <c r="A31" s="143" t="s">
        <v>58</v>
      </c>
      <c r="B31" s="125">
        <v>1342</v>
      </c>
      <c r="C31" s="125">
        <v>1276</v>
      </c>
      <c r="D31" s="125">
        <v>1350</v>
      </c>
      <c r="E31" s="125">
        <v>1490</v>
      </c>
      <c r="F31" s="166">
        <v>1397</v>
      </c>
      <c r="G31" s="57"/>
    </row>
    <row r="32" spans="1:7" ht="10.5" customHeight="1" thickBot="1" x14ac:dyDescent="0.35">
      <c r="A32" s="10" t="s">
        <v>11</v>
      </c>
      <c r="B32" s="169">
        <v>330653</v>
      </c>
      <c r="C32" s="169">
        <v>325008</v>
      </c>
      <c r="D32" s="169">
        <v>325413</v>
      </c>
      <c r="E32" s="169">
        <v>329501</v>
      </c>
      <c r="F32" s="170">
        <v>331252</v>
      </c>
    </row>
    <row r="33" spans="1:6" ht="9.9499999999999993" customHeight="1" x14ac:dyDescent="0.3">
      <c r="A33" s="44"/>
      <c r="B33" s="44"/>
      <c r="C33" s="44"/>
      <c r="D33" s="44"/>
      <c r="E33" s="44"/>
      <c r="F33" s="44"/>
    </row>
    <row r="34" spans="1:6" ht="50.25" customHeight="1" x14ac:dyDescent="0.3">
      <c r="A34" s="188" t="s">
        <v>270</v>
      </c>
      <c r="B34" s="189"/>
      <c r="C34" s="189"/>
      <c r="D34" s="189"/>
      <c r="E34" s="189"/>
      <c r="F34" s="189"/>
    </row>
    <row r="35" spans="1:6" ht="54.6" customHeight="1" x14ac:dyDescent="0.3">
      <c r="A35" s="188" t="s">
        <v>0</v>
      </c>
      <c r="B35" s="189"/>
      <c r="C35" s="189"/>
      <c r="D35" s="189"/>
      <c r="E35" s="189"/>
      <c r="F35" s="189"/>
    </row>
  </sheetData>
  <mergeCells count="3">
    <mergeCell ref="B3:F3"/>
    <mergeCell ref="A34:F34"/>
    <mergeCell ref="A35:F35"/>
  </mergeCells>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zoomScaleNormal="100" workbookViewId="0">
      <selection activeCell="A36" sqref="A1:F36"/>
    </sheetView>
  </sheetViews>
  <sheetFormatPr defaultRowHeight="10.15" x14ac:dyDescent="0.3"/>
  <cols>
    <col min="1" max="1" width="54.6640625" bestFit="1" customWidth="1"/>
  </cols>
  <sheetData>
    <row r="1" spans="1:7" ht="15.4" x14ac:dyDescent="0.3">
      <c r="A1" s="75" t="s">
        <v>272</v>
      </c>
      <c r="B1" s="76"/>
      <c r="C1" s="76"/>
      <c r="D1" s="76"/>
      <c r="E1" s="77"/>
      <c r="F1" s="78"/>
    </row>
    <row r="2" spans="1:7" ht="15.75" thickBot="1" x14ac:dyDescent="0.35">
      <c r="A2" s="79" t="s">
        <v>0</v>
      </c>
      <c r="B2" s="39"/>
      <c r="C2" s="38"/>
      <c r="D2" s="43" t="s">
        <v>0</v>
      </c>
      <c r="E2" s="39"/>
      <c r="F2" s="80" t="s">
        <v>1</v>
      </c>
    </row>
    <row r="3" spans="1:7" ht="11.25" customHeight="1" x14ac:dyDescent="0.3">
      <c r="A3" s="71"/>
      <c r="B3" s="190" t="s">
        <v>2</v>
      </c>
      <c r="C3" s="191"/>
      <c r="D3" s="191"/>
      <c r="E3" s="191"/>
      <c r="F3" s="192"/>
    </row>
    <row r="4" spans="1:7" x14ac:dyDescent="0.3">
      <c r="A4" s="72"/>
      <c r="B4" s="3" t="s">
        <v>3</v>
      </c>
      <c r="C4" s="3" t="s">
        <v>4</v>
      </c>
      <c r="D4" s="3" t="s">
        <v>5</v>
      </c>
      <c r="E4" s="3" t="s">
        <v>229</v>
      </c>
      <c r="F4" s="73" t="s">
        <v>258</v>
      </c>
    </row>
    <row r="5" spans="1:7" x14ac:dyDescent="0.3">
      <c r="A5" s="72"/>
      <c r="B5" s="4" t="s">
        <v>6</v>
      </c>
      <c r="C5" s="4" t="s">
        <v>6</v>
      </c>
      <c r="D5" s="4" t="s">
        <v>6</v>
      </c>
      <c r="E5" s="4" t="s">
        <v>6</v>
      </c>
      <c r="F5" s="152" t="s">
        <v>6</v>
      </c>
    </row>
    <row r="6" spans="1:7" ht="13.15" customHeight="1" x14ac:dyDescent="0.3">
      <c r="A6" s="171" t="s">
        <v>59</v>
      </c>
      <c r="B6" s="141" t="s">
        <v>0</v>
      </c>
      <c r="C6" s="141" t="s">
        <v>0</v>
      </c>
      <c r="D6" s="141" t="s">
        <v>0</v>
      </c>
      <c r="E6" s="141" t="s">
        <v>0</v>
      </c>
      <c r="F6" s="172" t="s">
        <v>0</v>
      </c>
      <c r="G6" s="57"/>
    </row>
    <row r="7" spans="1:7" ht="13.15" customHeight="1" x14ac:dyDescent="0.3">
      <c r="A7" s="173" t="s">
        <v>42</v>
      </c>
      <c r="B7" s="125">
        <v>6377</v>
      </c>
      <c r="C7" s="125">
        <v>8311</v>
      </c>
      <c r="D7" s="125">
        <v>12020</v>
      </c>
      <c r="E7" s="125">
        <v>5125</v>
      </c>
      <c r="F7" s="154">
        <v>16675</v>
      </c>
      <c r="G7" s="57"/>
    </row>
    <row r="8" spans="1:7" ht="13.15" customHeight="1" x14ac:dyDescent="0.3">
      <c r="A8" s="173" t="s">
        <v>43</v>
      </c>
      <c r="B8" s="125">
        <v>19</v>
      </c>
      <c r="C8" s="125">
        <v>41</v>
      </c>
      <c r="D8" s="125">
        <v>135</v>
      </c>
      <c r="E8" s="125">
        <v>13</v>
      </c>
      <c r="F8" s="154">
        <v>19</v>
      </c>
      <c r="G8" s="57"/>
    </row>
    <row r="9" spans="1:7" ht="13.15" customHeight="1" x14ac:dyDescent="0.3">
      <c r="A9" s="173" t="s">
        <v>44</v>
      </c>
      <c r="B9" s="125">
        <v>1872</v>
      </c>
      <c r="C9" s="125">
        <v>2457</v>
      </c>
      <c r="D9" s="125">
        <v>1551</v>
      </c>
      <c r="E9" s="125">
        <v>2396</v>
      </c>
      <c r="F9" s="154">
        <v>2512</v>
      </c>
      <c r="G9" s="57"/>
    </row>
    <row r="10" spans="1:7" ht="13.15" customHeight="1" x14ac:dyDescent="0.3">
      <c r="A10" s="173" t="s">
        <v>45</v>
      </c>
      <c r="B10" s="125">
        <v>66</v>
      </c>
      <c r="C10" s="125">
        <v>-70</v>
      </c>
      <c r="D10" s="125">
        <v>39</v>
      </c>
      <c r="E10" s="125">
        <v>-53</v>
      </c>
      <c r="F10" s="154">
        <v>142</v>
      </c>
      <c r="G10" s="57"/>
    </row>
    <row r="11" spans="1:7" ht="13.15" customHeight="1" x14ac:dyDescent="0.3">
      <c r="A11" s="174" t="s">
        <v>46</v>
      </c>
      <c r="B11" s="125">
        <v>109</v>
      </c>
      <c r="C11" s="125">
        <v>151</v>
      </c>
      <c r="D11" s="125">
        <v>206</v>
      </c>
      <c r="E11" s="125">
        <v>188</v>
      </c>
      <c r="F11" s="154">
        <v>326</v>
      </c>
      <c r="G11" s="57"/>
    </row>
    <row r="12" spans="1:7" ht="13.15" customHeight="1" x14ac:dyDescent="0.3">
      <c r="A12" s="173" t="s">
        <v>251</v>
      </c>
      <c r="B12" s="125">
        <v>18194</v>
      </c>
      <c r="C12" s="125">
        <v>21952</v>
      </c>
      <c r="D12" s="125">
        <v>48530</v>
      </c>
      <c r="E12" s="125">
        <v>27782</v>
      </c>
      <c r="F12" s="154">
        <v>39664</v>
      </c>
      <c r="G12" s="57"/>
    </row>
    <row r="13" spans="1:7" ht="13.15" customHeight="1" x14ac:dyDescent="0.3">
      <c r="A13" s="173" t="s">
        <v>47</v>
      </c>
      <c r="B13" s="125">
        <v>163072</v>
      </c>
      <c r="C13" s="125">
        <v>167639</v>
      </c>
      <c r="D13" s="125">
        <v>173400</v>
      </c>
      <c r="E13" s="125">
        <v>172921</v>
      </c>
      <c r="F13" s="154">
        <v>177252</v>
      </c>
      <c r="G13" s="57"/>
    </row>
    <row r="14" spans="1:7" ht="13.15" customHeight="1" x14ac:dyDescent="0.3">
      <c r="A14" s="173" t="s">
        <v>48</v>
      </c>
      <c r="B14" s="125">
        <v>10563</v>
      </c>
      <c r="C14" s="125">
        <v>12908</v>
      </c>
      <c r="D14" s="125">
        <v>5296</v>
      </c>
      <c r="E14" s="125">
        <v>11448</v>
      </c>
      <c r="F14" s="154">
        <v>15034</v>
      </c>
      <c r="G14" s="57"/>
    </row>
    <row r="15" spans="1:7" ht="13.15" customHeight="1" x14ac:dyDescent="0.3">
      <c r="A15" s="173" t="s">
        <v>277</v>
      </c>
      <c r="B15" s="125">
        <v>5347</v>
      </c>
      <c r="C15" s="125">
        <v>8949</v>
      </c>
      <c r="D15" s="125">
        <v>102217</v>
      </c>
      <c r="E15" s="125">
        <v>3781</v>
      </c>
      <c r="F15" s="154">
        <v>75396</v>
      </c>
      <c r="G15" s="57"/>
    </row>
    <row r="16" spans="1:7" ht="13.15" customHeight="1" x14ac:dyDescent="0.3">
      <c r="A16" s="175" t="s">
        <v>238</v>
      </c>
      <c r="B16" s="125">
        <v>-5207</v>
      </c>
      <c r="C16" s="125">
        <v>-264</v>
      </c>
      <c r="D16" s="125">
        <v>5680</v>
      </c>
      <c r="E16" s="125">
        <v>6457</v>
      </c>
      <c r="F16" s="154">
        <v>6989</v>
      </c>
      <c r="G16" s="57"/>
    </row>
    <row r="17" spans="1:7" ht="13.15" customHeight="1" x14ac:dyDescent="0.3">
      <c r="A17" s="173" t="s">
        <v>245</v>
      </c>
      <c r="B17" s="125">
        <v>4517</v>
      </c>
      <c r="C17" s="125">
        <v>4935</v>
      </c>
      <c r="D17" s="125">
        <v>4348</v>
      </c>
      <c r="E17" s="125">
        <v>4702</v>
      </c>
      <c r="F17" s="154">
        <v>4265</v>
      </c>
      <c r="G17" s="57"/>
    </row>
    <row r="18" spans="1:7" ht="13.15" customHeight="1" x14ac:dyDescent="0.3">
      <c r="A18" s="173" t="s">
        <v>246</v>
      </c>
      <c r="B18" s="125">
        <v>-48</v>
      </c>
      <c r="C18" s="125">
        <v>47</v>
      </c>
      <c r="D18" s="125">
        <v>56</v>
      </c>
      <c r="E18" s="125">
        <v>154</v>
      </c>
      <c r="F18" s="154">
        <v>184</v>
      </c>
      <c r="G18" s="57"/>
    </row>
    <row r="19" spans="1:7" ht="13.15" customHeight="1" x14ac:dyDescent="0.3">
      <c r="A19" s="173" t="s">
        <v>247</v>
      </c>
      <c r="B19" s="125">
        <v>11123</v>
      </c>
      <c r="C19" s="125">
        <v>11662</v>
      </c>
      <c r="D19" s="125">
        <v>12174</v>
      </c>
      <c r="E19" s="125">
        <v>12413</v>
      </c>
      <c r="F19" s="154">
        <v>15752</v>
      </c>
      <c r="G19" s="57"/>
    </row>
    <row r="20" spans="1:7" ht="13.15" customHeight="1" x14ac:dyDescent="0.3">
      <c r="A20" s="173" t="s">
        <v>278</v>
      </c>
      <c r="B20" s="125">
        <v>2669</v>
      </c>
      <c r="C20" s="125">
        <v>3858</v>
      </c>
      <c r="D20" s="125">
        <v>3951</v>
      </c>
      <c r="E20" s="125">
        <v>9203</v>
      </c>
      <c r="F20" s="154">
        <v>17123</v>
      </c>
      <c r="G20" s="57"/>
    </row>
    <row r="21" spans="1:7" ht="13.15" customHeight="1" x14ac:dyDescent="0.3">
      <c r="A21" s="173" t="s">
        <v>50</v>
      </c>
      <c r="B21" s="125">
        <v>0</v>
      </c>
      <c r="C21" s="125">
        <v>32</v>
      </c>
      <c r="D21" s="125">
        <v>-311</v>
      </c>
      <c r="E21" s="125">
        <v>240</v>
      </c>
      <c r="F21" s="154">
        <v>177</v>
      </c>
      <c r="G21" s="57"/>
    </row>
    <row r="22" spans="1:7" ht="13.15" customHeight="1" x14ac:dyDescent="0.3">
      <c r="A22" s="173" t="s">
        <v>51</v>
      </c>
      <c r="B22" s="125">
        <v>7470</v>
      </c>
      <c r="C22" s="125">
        <v>8290</v>
      </c>
      <c r="D22" s="125">
        <v>8375</v>
      </c>
      <c r="E22" s="125">
        <v>8253</v>
      </c>
      <c r="F22" s="154">
        <v>8894</v>
      </c>
      <c r="G22" s="57"/>
    </row>
    <row r="23" spans="1:7" ht="13.15" customHeight="1" x14ac:dyDescent="0.3">
      <c r="A23" s="173" t="s">
        <v>52</v>
      </c>
      <c r="B23" s="125">
        <v>-239</v>
      </c>
      <c r="C23" s="125">
        <v>-144</v>
      </c>
      <c r="D23" s="125">
        <v>483</v>
      </c>
      <c r="E23" s="125">
        <v>549</v>
      </c>
      <c r="F23" s="154">
        <v>404</v>
      </c>
      <c r="G23" s="57"/>
    </row>
    <row r="24" spans="1:7" ht="13.15" customHeight="1" x14ac:dyDescent="0.3">
      <c r="A24" s="173" t="s">
        <v>53</v>
      </c>
      <c r="B24" s="125">
        <v>7</v>
      </c>
      <c r="C24" s="125">
        <v>13</v>
      </c>
      <c r="D24" s="125">
        <v>-15</v>
      </c>
      <c r="E24" s="125">
        <v>-1</v>
      </c>
      <c r="F24" s="154">
        <v>11</v>
      </c>
      <c r="G24" s="57"/>
    </row>
    <row r="25" spans="1:7" ht="13.15" customHeight="1" x14ac:dyDescent="0.3">
      <c r="A25" s="173" t="s">
        <v>54</v>
      </c>
      <c r="B25" s="125">
        <v>-92</v>
      </c>
      <c r="C25" s="125">
        <v>78</v>
      </c>
      <c r="D25" s="125">
        <v>391</v>
      </c>
      <c r="E25" s="125">
        <v>86</v>
      </c>
      <c r="F25" s="154">
        <v>-195</v>
      </c>
      <c r="G25" s="57"/>
    </row>
    <row r="26" spans="1:7" ht="13.15" customHeight="1" x14ac:dyDescent="0.3">
      <c r="A26" s="176" t="s">
        <v>55</v>
      </c>
      <c r="B26" s="125">
        <v>42574</v>
      </c>
      <c r="C26" s="125">
        <v>42931</v>
      </c>
      <c r="D26" s="125">
        <v>43194</v>
      </c>
      <c r="E26" s="125">
        <v>42329</v>
      </c>
      <c r="F26" s="154">
        <v>41845</v>
      </c>
      <c r="G26" s="57"/>
    </row>
    <row r="27" spans="1:7" ht="13.15" customHeight="1" x14ac:dyDescent="0.3">
      <c r="A27" s="176" t="s">
        <v>279</v>
      </c>
      <c r="B27" s="125">
        <v>6210</v>
      </c>
      <c r="C27" s="125">
        <v>-49912</v>
      </c>
      <c r="D27" s="125">
        <v>-13781</v>
      </c>
      <c r="E27" s="125">
        <v>-25458</v>
      </c>
      <c r="F27" s="154">
        <v>-681</v>
      </c>
      <c r="G27" s="57"/>
    </row>
    <row r="28" spans="1:7" ht="13.15" customHeight="1" x14ac:dyDescent="0.3">
      <c r="A28" s="173" t="s">
        <v>57</v>
      </c>
      <c r="B28" s="125">
        <v>8641</v>
      </c>
      <c r="C28" s="125">
        <v>10573</v>
      </c>
      <c r="D28" s="125">
        <v>10366</v>
      </c>
      <c r="E28" s="125">
        <v>9140</v>
      </c>
      <c r="F28" s="154">
        <v>10545</v>
      </c>
      <c r="G28" s="57"/>
    </row>
    <row r="29" spans="1:7" ht="13.15" customHeight="1" x14ac:dyDescent="0.3">
      <c r="A29" s="177" t="s">
        <v>234</v>
      </c>
      <c r="B29" s="125">
        <v>0</v>
      </c>
      <c r="C29" s="125" t="s">
        <v>220</v>
      </c>
      <c r="D29" s="125">
        <v>0</v>
      </c>
      <c r="E29" s="125" t="s">
        <v>220</v>
      </c>
      <c r="F29" s="154" t="s">
        <v>220</v>
      </c>
      <c r="G29" s="57"/>
    </row>
    <row r="30" spans="1:7" ht="13.15" customHeight="1" x14ac:dyDescent="0.3">
      <c r="A30" s="173" t="s">
        <v>58</v>
      </c>
      <c r="B30" s="125">
        <v>-38</v>
      </c>
      <c r="C30" s="125">
        <v>-129</v>
      </c>
      <c r="D30" s="125">
        <v>-336</v>
      </c>
      <c r="E30" s="125">
        <v>-101</v>
      </c>
      <c r="F30" s="154">
        <v>127</v>
      </c>
      <c r="G30" s="57"/>
    </row>
    <row r="31" spans="1:7" ht="27" customHeight="1" thickBot="1" x14ac:dyDescent="0.35">
      <c r="A31" s="83" t="s">
        <v>20</v>
      </c>
      <c r="B31" s="178">
        <v>283205</v>
      </c>
      <c r="C31" s="178">
        <v>254308</v>
      </c>
      <c r="D31" s="178">
        <v>417968</v>
      </c>
      <c r="E31" s="178">
        <v>291568</v>
      </c>
      <c r="F31" s="179">
        <v>432463</v>
      </c>
      <c r="G31" s="57"/>
    </row>
    <row r="32" spans="1:7" ht="8.25" customHeight="1" x14ac:dyDescent="0.3">
      <c r="A32" s="59"/>
      <c r="B32" s="59"/>
      <c r="C32" s="59"/>
      <c r="D32" s="59"/>
      <c r="E32" s="45"/>
      <c r="F32" s="36"/>
    </row>
    <row r="33" spans="1:6" ht="28.5" customHeight="1" x14ac:dyDescent="0.3">
      <c r="A33" s="194" t="s">
        <v>273</v>
      </c>
      <c r="B33" s="195"/>
      <c r="C33" s="195"/>
      <c r="D33" s="195"/>
      <c r="E33" s="195"/>
      <c r="F33" s="195"/>
    </row>
    <row r="34" spans="1:6" ht="47.25" customHeight="1" x14ac:dyDescent="0.3">
      <c r="A34" s="194" t="s">
        <v>274</v>
      </c>
      <c r="B34" s="195"/>
      <c r="C34" s="195"/>
      <c r="D34" s="195"/>
      <c r="E34" s="195"/>
      <c r="F34" s="195"/>
    </row>
    <row r="35" spans="1:6" ht="49.5" customHeight="1" x14ac:dyDescent="0.3">
      <c r="A35" s="194" t="s">
        <v>275</v>
      </c>
      <c r="B35" s="195"/>
      <c r="C35" s="195"/>
      <c r="D35" s="195"/>
      <c r="E35" s="195"/>
      <c r="F35" s="195"/>
    </row>
    <row r="36" spans="1:6" ht="24.75" customHeight="1" x14ac:dyDescent="0.3">
      <c r="A36" s="194" t="s">
        <v>276</v>
      </c>
      <c r="B36" s="195"/>
      <c r="C36" s="195"/>
      <c r="D36" s="195"/>
      <c r="E36" s="195"/>
      <c r="F36" s="195"/>
    </row>
  </sheetData>
  <mergeCells count="5">
    <mergeCell ref="A36:F36"/>
    <mergeCell ref="B3:F3"/>
    <mergeCell ref="A33:F33"/>
    <mergeCell ref="A35:F35"/>
    <mergeCell ref="A34:F34"/>
  </mergeCells>
  <pageMargins left="0" right="0" top="0" bottom="0"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workbookViewId="0">
      <selection activeCell="A32" sqref="A1:F32"/>
    </sheetView>
  </sheetViews>
  <sheetFormatPr defaultRowHeight="10.15" x14ac:dyDescent="0.3"/>
  <cols>
    <col min="1" max="1" width="54.6640625" bestFit="1" customWidth="1"/>
  </cols>
  <sheetData>
    <row r="1" spans="1:6" ht="15.4" x14ac:dyDescent="0.3">
      <c r="A1" s="75" t="s">
        <v>280</v>
      </c>
      <c r="B1" s="76"/>
      <c r="C1" s="76"/>
      <c r="D1" s="76"/>
      <c r="E1" s="77"/>
      <c r="F1" s="78"/>
    </row>
    <row r="2" spans="1:6" ht="15.75" thickBot="1" x14ac:dyDescent="0.35">
      <c r="A2" s="79" t="s">
        <v>0</v>
      </c>
      <c r="B2" s="39"/>
      <c r="C2" s="38"/>
      <c r="D2" s="43" t="s">
        <v>0</v>
      </c>
      <c r="E2" s="39"/>
      <c r="F2" s="80" t="s">
        <v>1</v>
      </c>
    </row>
    <row r="3" spans="1:6" ht="11.25" customHeight="1" x14ac:dyDescent="0.3">
      <c r="A3" s="71"/>
      <c r="B3" s="190" t="s">
        <v>2</v>
      </c>
      <c r="C3" s="191"/>
      <c r="D3" s="191"/>
      <c r="E3" s="191"/>
      <c r="F3" s="192"/>
    </row>
    <row r="4" spans="1:6" x14ac:dyDescent="0.3">
      <c r="A4" s="72"/>
      <c r="B4" s="3" t="s">
        <v>3</v>
      </c>
      <c r="C4" s="3" t="s">
        <v>4</v>
      </c>
      <c r="D4" s="3" t="s">
        <v>5</v>
      </c>
      <c r="E4" s="3" t="s">
        <v>229</v>
      </c>
      <c r="F4" s="73" t="s">
        <v>258</v>
      </c>
    </row>
    <row r="5" spans="1:6" x14ac:dyDescent="0.3">
      <c r="A5" s="72"/>
      <c r="B5" s="4" t="s">
        <v>6</v>
      </c>
      <c r="C5" s="4" t="s">
        <v>6</v>
      </c>
      <c r="D5" s="4" t="s">
        <v>6</v>
      </c>
      <c r="E5" s="4" t="s">
        <v>6</v>
      </c>
      <c r="F5" s="152" t="s">
        <v>6</v>
      </c>
    </row>
    <row r="6" spans="1:6" ht="12" customHeight="1" x14ac:dyDescent="0.3">
      <c r="A6" s="171" t="s">
        <v>60</v>
      </c>
      <c r="B6" s="141"/>
      <c r="C6" s="141"/>
      <c r="D6" s="141"/>
      <c r="E6" s="142"/>
      <c r="F6" s="153"/>
    </row>
    <row r="7" spans="1:6" ht="12" customHeight="1" x14ac:dyDescent="0.3">
      <c r="A7" s="173" t="s">
        <v>42</v>
      </c>
      <c r="B7" s="125">
        <v>8485</v>
      </c>
      <c r="C7" s="125">
        <v>8736</v>
      </c>
      <c r="D7" s="125">
        <v>8402</v>
      </c>
      <c r="E7" s="125">
        <v>8689</v>
      </c>
      <c r="F7" s="154">
        <v>9704</v>
      </c>
    </row>
    <row r="8" spans="1:6" ht="12" customHeight="1" x14ac:dyDescent="0.3">
      <c r="A8" s="173" t="s">
        <v>43</v>
      </c>
      <c r="B8" s="125">
        <v>499</v>
      </c>
      <c r="C8" s="125">
        <v>550</v>
      </c>
      <c r="D8" s="125">
        <v>575</v>
      </c>
      <c r="E8" s="125">
        <v>603</v>
      </c>
      <c r="F8" s="154">
        <v>576</v>
      </c>
    </row>
    <row r="9" spans="1:6" ht="12" customHeight="1" x14ac:dyDescent="0.3">
      <c r="A9" s="173" t="s">
        <v>44</v>
      </c>
      <c r="B9" s="125">
        <v>519</v>
      </c>
      <c r="C9" s="125">
        <v>520</v>
      </c>
      <c r="D9" s="125">
        <v>476</v>
      </c>
      <c r="E9" s="125">
        <v>510</v>
      </c>
      <c r="F9" s="154">
        <v>624</v>
      </c>
    </row>
    <row r="10" spans="1:6" ht="12" customHeight="1" x14ac:dyDescent="0.3">
      <c r="A10" s="173" t="s">
        <v>45</v>
      </c>
      <c r="B10" s="125">
        <v>120</v>
      </c>
      <c r="C10" s="125">
        <v>158</v>
      </c>
      <c r="D10" s="125">
        <v>131</v>
      </c>
      <c r="E10" s="125">
        <v>60</v>
      </c>
      <c r="F10" s="154">
        <v>-252</v>
      </c>
    </row>
    <row r="11" spans="1:6" ht="12" customHeight="1" x14ac:dyDescent="0.3">
      <c r="A11" s="173" t="s">
        <v>46</v>
      </c>
      <c r="B11" s="125">
        <v>2251</v>
      </c>
      <c r="C11" s="125">
        <v>2650</v>
      </c>
      <c r="D11" s="125">
        <v>2433</v>
      </c>
      <c r="E11" s="125">
        <v>2588</v>
      </c>
      <c r="F11" s="154">
        <v>2713</v>
      </c>
    </row>
    <row r="12" spans="1:6" ht="12" customHeight="1" x14ac:dyDescent="0.3">
      <c r="A12" s="173" t="s">
        <v>244</v>
      </c>
      <c r="B12" s="125">
        <v>5367</v>
      </c>
      <c r="C12" s="125">
        <v>4971</v>
      </c>
      <c r="D12" s="125">
        <v>4652</v>
      </c>
      <c r="E12" s="125">
        <v>4556</v>
      </c>
      <c r="F12" s="154">
        <v>5238</v>
      </c>
    </row>
    <row r="13" spans="1:6" ht="12" customHeight="1" x14ac:dyDescent="0.3">
      <c r="A13" s="173" t="s">
        <v>47</v>
      </c>
      <c r="B13" s="125">
        <v>237</v>
      </c>
      <c r="C13" s="125">
        <v>251</v>
      </c>
      <c r="D13" s="125">
        <v>188</v>
      </c>
      <c r="E13" s="125">
        <v>292</v>
      </c>
      <c r="F13" s="154">
        <v>432</v>
      </c>
    </row>
    <row r="14" spans="1:6" ht="12" customHeight="1" x14ac:dyDescent="0.3">
      <c r="A14" s="173" t="s">
        <v>48</v>
      </c>
      <c r="B14" s="125">
        <v>4120</v>
      </c>
      <c r="C14" s="125">
        <v>4764</v>
      </c>
      <c r="D14" s="125">
        <v>5414</v>
      </c>
      <c r="E14" s="125">
        <v>5104</v>
      </c>
      <c r="F14" s="154">
        <v>4846</v>
      </c>
    </row>
    <row r="15" spans="1:6" ht="12" customHeight="1" x14ac:dyDescent="0.3">
      <c r="A15" s="173" t="s">
        <v>232</v>
      </c>
      <c r="B15" s="125">
        <v>9510</v>
      </c>
      <c r="C15" s="125">
        <v>9360</v>
      </c>
      <c r="D15" s="125">
        <v>10199</v>
      </c>
      <c r="E15" s="125">
        <v>10793</v>
      </c>
      <c r="F15" s="154">
        <v>10464</v>
      </c>
    </row>
    <row r="16" spans="1:6" ht="12" customHeight="1" x14ac:dyDescent="0.3">
      <c r="A16" s="173" t="s">
        <v>283</v>
      </c>
      <c r="B16" s="125">
        <v>8537</v>
      </c>
      <c r="C16" s="125">
        <v>9446</v>
      </c>
      <c r="D16" s="125">
        <v>6001</v>
      </c>
      <c r="E16" s="125">
        <v>5419</v>
      </c>
      <c r="F16" s="154">
        <v>6221</v>
      </c>
    </row>
    <row r="17" spans="1:7" ht="12" customHeight="1" x14ac:dyDescent="0.3">
      <c r="A17" s="173" t="s">
        <v>245</v>
      </c>
      <c r="B17" s="125">
        <v>33</v>
      </c>
      <c r="C17" s="125">
        <v>264</v>
      </c>
      <c r="D17" s="125">
        <v>349</v>
      </c>
      <c r="E17" s="125">
        <v>275</v>
      </c>
      <c r="F17" s="154">
        <v>351</v>
      </c>
    </row>
    <row r="18" spans="1:7" ht="12" customHeight="1" x14ac:dyDescent="0.3">
      <c r="A18" s="174" t="s">
        <v>246</v>
      </c>
      <c r="B18" s="125">
        <v>3729</v>
      </c>
      <c r="C18" s="125">
        <v>4332</v>
      </c>
      <c r="D18" s="125">
        <v>3849</v>
      </c>
      <c r="E18" s="125">
        <v>5114</v>
      </c>
      <c r="F18" s="154">
        <v>6634</v>
      </c>
    </row>
    <row r="19" spans="1:7" ht="12" customHeight="1" x14ac:dyDescent="0.3">
      <c r="A19" s="173" t="s">
        <v>281</v>
      </c>
      <c r="B19" s="125">
        <v>2921</v>
      </c>
      <c r="C19" s="125">
        <v>3289</v>
      </c>
      <c r="D19" s="125">
        <v>3164</v>
      </c>
      <c r="E19" s="125">
        <v>3246</v>
      </c>
      <c r="F19" s="154">
        <v>3624</v>
      </c>
    </row>
    <row r="20" spans="1:7" ht="12" customHeight="1" x14ac:dyDescent="0.3">
      <c r="A20" s="173" t="s">
        <v>50</v>
      </c>
      <c r="B20" s="125">
        <v>1325</v>
      </c>
      <c r="C20" s="125">
        <v>1500</v>
      </c>
      <c r="D20" s="125">
        <v>1543</v>
      </c>
      <c r="E20" s="125">
        <v>1449</v>
      </c>
      <c r="F20" s="154">
        <v>1821</v>
      </c>
    </row>
    <row r="21" spans="1:7" ht="12" customHeight="1" x14ac:dyDescent="0.3">
      <c r="A21" s="173" t="s">
        <v>51</v>
      </c>
      <c r="B21" s="125">
        <v>945</v>
      </c>
      <c r="C21" s="125">
        <v>1085</v>
      </c>
      <c r="D21" s="125">
        <v>766</v>
      </c>
      <c r="E21" s="125">
        <v>1005</v>
      </c>
      <c r="F21" s="154">
        <v>1148</v>
      </c>
    </row>
    <row r="22" spans="1:7" ht="12" customHeight="1" x14ac:dyDescent="0.3">
      <c r="A22" s="173" t="s">
        <v>52</v>
      </c>
      <c r="B22" s="125">
        <v>274</v>
      </c>
      <c r="C22" s="125">
        <v>295</v>
      </c>
      <c r="D22" s="125">
        <v>266</v>
      </c>
      <c r="E22" s="125">
        <v>417</v>
      </c>
      <c r="F22" s="154">
        <v>414</v>
      </c>
    </row>
    <row r="23" spans="1:7" ht="12" customHeight="1" x14ac:dyDescent="0.3">
      <c r="A23" s="173" t="s">
        <v>53</v>
      </c>
      <c r="B23" s="125">
        <v>3</v>
      </c>
      <c r="C23" s="125">
        <v>4</v>
      </c>
      <c r="D23" s="125">
        <v>3</v>
      </c>
      <c r="E23" s="125">
        <v>13</v>
      </c>
      <c r="F23" s="154">
        <v>10</v>
      </c>
    </row>
    <row r="24" spans="1:7" ht="12" customHeight="1" x14ac:dyDescent="0.3">
      <c r="A24" s="173" t="s">
        <v>54</v>
      </c>
      <c r="B24" s="125">
        <v>550</v>
      </c>
      <c r="C24" s="125">
        <v>692</v>
      </c>
      <c r="D24" s="125">
        <v>570</v>
      </c>
      <c r="E24" s="125">
        <v>655</v>
      </c>
      <c r="F24" s="154">
        <v>632</v>
      </c>
    </row>
    <row r="25" spans="1:7" ht="12" customHeight="1" x14ac:dyDescent="0.3">
      <c r="A25" s="176" t="s">
        <v>55</v>
      </c>
      <c r="B25" s="125">
        <v>218</v>
      </c>
      <c r="C25" s="125">
        <v>234</v>
      </c>
      <c r="D25" s="125">
        <v>228</v>
      </c>
      <c r="E25" s="125">
        <v>326</v>
      </c>
      <c r="F25" s="154">
        <v>281</v>
      </c>
    </row>
    <row r="26" spans="1:7" ht="12" customHeight="1" x14ac:dyDescent="0.3">
      <c r="A26" s="176" t="s">
        <v>56</v>
      </c>
      <c r="B26" s="125">
        <v>-6</v>
      </c>
      <c r="C26" s="125">
        <v>36</v>
      </c>
      <c r="D26" s="125">
        <v>-660</v>
      </c>
      <c r="E26" s="125">
        <v>-2</v>
      </c>
      <c r="F26" s="154">
        <v>-78</v>
      </c>
    </row>
    <row r="27" spans="1:7" ht="12" customHeight="1" x14ac:dyDescent="0.3">
      <c r="A27" s="173" t="s">
        <v>57</v>
      </c>
      <c r="B27" s="125">
        <v>30</v>
      </c>
      <c r="C27" s="125">
        <v>30</v>
      </c>
      <c r="D27" s="125">
        <v>-37</v>
      </c>
      <c r="E27" s="125">
        <v>48</v>
      </c>
      <c r="F27" s="154">
        <v>118</v>
      </c>
    </row>
    <row r="28" spans="1:7" ht="12" customHeight="1" x14ac:dyDescent="0.3">
      <c r="A28" s="177" t="s">
        <v>234</v>
      </c>
      <c r="B28" s="125">
        <v>3</v>
      </c>
      <c r="C28" s="125">
        <v>2</v>
      </c>
      <c r="D28" s="125">
        <v>2</v>
      </c>
      <c r="E28" s="125">
        <v>6</v>
      </c>
      <c r="F28" s="154">
        <v>15</v>
      </c>
    </row>
    <row r="29" spans="1:7" ht="12" customHeight="1" x14ac:dyDescent="0.3">
      <c r="A29" s="173" t="s">
        <v>58</v>
      </c>
      <c r="B29" s="125">
        <v>76</v>
      </c>
      <c r="C29" s="125">
        <v>83</v>
      </c>
      <c r="D29" s="125">
        <v>90</v>
      </c>
      <c r="E29" s="125">
        <v>103</v>
      </c>
      <c r="F29" s="154">
        <v>178</v>
      </c>
    </row>
    <row r="30" spans="1:7" ht="12" customHeight="1" thickBot="1" x14ac:dyDescent="0.35">
      <c r="A30" s="83" t="s">
        <v>30</v>
      </c>
      <c r="B30" s="84">
        <v>49742</v>
      </c>
      <c r="C30" s="84">
        <v>53252</v>
      </c>
      <c r="D30" s="84">
        <v>48603</v>
      </c>
      <c r="E30" s="84">
        <v>51268</v>
      </c>
      <c r="F30" s="85">
        <v>55714</v>
      </c>
    </row>
    <row r="31" spans="1:7" ht="9.75" customHeight="1" x14ac:dyDescent="0.3">
      <c r="A31" s="112"/>
      <c r="B31" s="112"/>
      <c r="C31" s="112"/>
      <c r="D31" s="112"/>
      <c r="E31" s="113"/>
      <c r="F31" s="114"/>
    </row>
    <row r="32" spans="1:7" ht="38.25" customHeight="1" x14ac:dyDescent="0.3">
      <c r="A32" s="194" t="s">
        <v>282</v>
      </c>
      <c r="B32" s="195"/>
      <c r="C32" s="195"/>
      <c r="D32" s="195"/>
      <c r="E32" s="195"/>
      <c r="F32" s="195"/>
      <c r="G32" s="58"/>
    </row>
  </sheetData>
  <mergeCells count="2">
    <mergeCell ref="B3:F3"/>
    <mergeCell ref="A32:F32"/>
  </mergeCells>
  <pageMargins left="0" right="0" top="0" bottom="0"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workbookViewId="0">
      <selection activeCell="A27" sqref="A1:F27"/>
    </sheetView>
  </sheetViews>
  <sheetFormatPr defaultRowHeight="10.15" x14ac:dyDescent="0.3"/>
  <cols>
    <col min="1" max="1" width="54.6640625" bestFit="1" customWidth="1"/>
  </cols>
  <sheetData>
    <row r="1" spans="1:6" ht="15.4" x14ac:dyDescent="0.3">
      <c r="A1" s="75" t="s">
        <v>284</v>
      </c>
      <c r="B1" s="76"/>
      <c r="C1" s="76"/>
      <c r="D1" s="76"/>
      <c r="E1" s="77"/>
      <c r="F1" s="78"/>
    </row>
    <row r="2" spans="1:6" ht="15.75" thickBot="1" x14ac:dyDescent="0.35">
      <c r="A2" s="79" t="s">
        <v>0</v>
      </c>
      <c r="B2" s="39"/>
      <c r="C2" s="38"/>
      <c r="D2" s="43" t="s">
        <v>0</v>
      </c>
      <c r="E2" s="39"/>
      <c r="F2" s="80" t="s">
        <v>1</v>
      </c>
    </row>
    <row r="3" spans="1:6" ht="11.25" customHeight="1" x14ac:dyDescent="0.3">
      <c r="A3" s="71"/>
      <c r="B3" s="190" t="s">
        <v>2</v>
      </c>
      <c r="C3" s="191"/>
      <c r="D3" s="191"/>
      <c r="E3" s="191"/>
      <c r="F3" s="192"/>
    </row>
    <row r="4" spans="1:6" x14ac:dyDescent="0.3">
      <c r="A4" s="72"/>
      <c r="B4" s="3" t="s">
        <v>3</v>
      </c>
      <c r="C4" s="3" t="s">
        <v>4</v>
      </c>
      <c r="D4" s="3" t="s">
        <v>5</v>
      </c>
      <c r="E4" s="3" t="s">
        <v>229</v>
      </c>
      <c r="F4" s="73" t="s">
        <v>258</v>
      </c>
    </row>
    <row r="5" spans="1:6" x14ac:dyDescent="0.3">
      <c r="A5" s="72"/>
      <c r="B5" s="4" t="s">
        <v>6</v>
      </c>
      <c r="C5" s="4" t="s">
        <v>6</v>
      </c>
      <c r="D5" s="4" t="s">
        <v>6</v>
      </c>
      <c r="E5" s="4" t="s">
        <v>6</v>
      </c>
      <c r="F5" s="152" t="s">
        <v>6</v>
      </c>
    </row>
    <row r="6" spans="1:6" ht="12" customHeight="1" x14ac:dyDescent="0.3">
      <c r="A6" s="171" t="s">
        <v>62</v>
      </c>
      <c r="B6" s="141" t="s">
        <v>0</v>
      </c>
      <c r="C6" s="141" t="s">
        <v>0</v>
      </c>
      <c r="D6" s="141" t="s">
        <v>0</v>
      </c>
      <c r="E6" s="141" t="s">
        <v>0</v>
      </c>
      <c r="F6" s="172" t="s">
        <v>0</v>
      </c>
    </row>
    <row r="7" spans="1:6" ht="12" customHeight="1" x14ac:dyDescent="0.3">
      <c r="A7" s="173" t="s">
        <v>42</v>
      </c>
      <c r="B7" s="125">
        <v>-129</v>
      </c>
      <c r="C7" s="125">
        <v>51</v>
      </c>
      <c r="D7" s="125">
        <v>29</v>
      </c>
      <c r="E7" s="125" t="s">
        <v>220</v>
      </c>
      <c r="F7" s="154">
        <v>44</v>
      </c>
    </row>
    <row r="8" spans="1:6" ht="12" customHeight="1" x14ac:dyDescent="0.3">
      <c r="A8" s="173" t="s">
        <v>44</v>
      </c>
      <c r="B8" s="125" t="s">
        <v>220</v>
      </c>
      <c r="C8" s="125" t="s">
        <v>220</v>
      </c>
      <c r="D8" s="125">
        <v>437</v>
      </c>
      <c r="E8" s="125" t="s">
        <v>220</v>
      </c>
      <c r="F8" s="154" t="s">
        <v>220</v>
      </c>
    </row>
    <row r="9" spans="1:6" ht="12" customHeight="1" x14ac:dyDescent="0.3">
      <c r="A9" s="174" t="s">
        <v>46</v>
      </c>
      <c r="B9" s="125" t="s">
        <v>220</v>
      </c>
      <c r="C9" s="125" t="s">
        <v>220</v>
      </c>
      <c r="D9" s="125">
        <v>450</v>
      </c>
      <c r="E9" s="125">
        <v>285</v>
      </c>
      <c r="F9" s="154">
        <v>395</v>
      </c>
    </row>
    <row r="10" spans="1:6" ht="12" customHeight="1" x14ac:dyDescent="0.3">
      <c r="A10" s="173" t="s">
        <v>244</v>
      </c>
      <c r="B10" s="125">
        <v>-70</v>
      </c>
      <c r="C10" s="125">
        <v>-5</v>
      </c>
      <c r="D10" s="125">
        <v>9</v>
      </c>
      <c r="E10" s="125">
        <v>13</v>
      </c>
      <c r="F10" s="154" t="s">
        <v>220</v>
      </c>
    </row>
    <row r="11" spans="1:6" ht="12" customHeight="1" x14ac:dyDescent="0.3">
      <c r="A11" s="173" t="s">
        <v>47</v>
      </c>
      <c r="B11" s="125">
        <v>-134</v>
      </c>
      <c r="C11" s="125">
        <v>-124</v>
      </c>
      <c r="D11" s="125">
        <v>-148</v>
      </c>
      <c r="E11" s="125">
        <v>-87</v>
      </c>
      <c r="F11" s="154">
        <v>-37</v>
      </c>
    </row>
    <row r="12" spans="1:6" ht="12" customHeight="1" x14ac:dyDescent="0.3">
      <c r="A12" s="177" t="s">
        <v>48</v>
      </c>
      <c r="B12" s="125">
        <v>8483</v>
      </c>
      <c r="C12" s="125">
        <v>10563</v>
      </c>
      <c r="D12" s="125">
        <v>11642</v>
      </c>
      <c r="E12" s="125">
        <v>13072</v>
      </c>
      <c r="F12" s="154">
        <v>15801</v>
      </c>
    </row>
    <row r="13" spans="1:6" ht="12" customHeight="1" x14ac:dyDescent="0.3">
      <c r="A13" s="173" t="s">
        <v>232</v>
      </c>
      <c r="B13" s="125">
        <v>-4305</v>
      </c>
      <c r="C13" s="125">
        <v>-1616</v>
      </c>
      <c r="D13" s="125">
        <v>-1630</v>
      </c>
      <c r="E13" s="125">
        <v>-15</v>
      </c>
      <c r="F13" s="154">
        <v>-1197</v>
      </c>
    </row>
    <row r="14" spans="1:6" ht="12" customHeight="1" x14ac:dyDescent="0.3">
      <c r="A14" s="174" t="s">
        <v>61</v>
      </c>
      <c r="B14" s="125">
        <v>13</v>
      </c>
      <c r="C14" s="125">
        <v>6695</v>
      </c>
      <c r="D14" s="125">
        <v>6544</v>
      </c>
      <c r="E14" s="125">
        <v>6855</v>
      </c>
      <c r="F14" s="154">
        <v>7244</v>
      </c>
    </row>
    <row r="15" spans="1:6" ht="12" customHeight="1" x14ac:dyDescent="0.3">
      <c r="A15" s="173" t="s">
        <v>245</v>
      </c>
      <c r="B15" s="125">
        <v>646</v>
      </c>
      <c r="C15" s="125">
        <v>743</v>
      </c>
      <c r="D15" s="125">
        <v>497</v>
      </c>
      <c r="E15" s="125">
        <v>804</v>
      </c>
      <c r="F15" s="154">
        <v>605</v>
      </c>
    </row>
    <row r="16" spans="1:6" ht="12" customHeight="1" x14ac:dyDescent="0.3">
      <c r="A16" s="173" t="s">
        <v>246</v>
      </c>
      <c r="B16" s="125" t="s">
        <v>220</v>
      </c>
      <c r="C16" s="125">
        <v>121</v>
      </c>
      <c r="D16" s="125">
        <v>207</v>
      </c>
      <c r="E16" s="125" t="s">
        <v>220</v>
      </c>
      <c r="F16" s="154" t="s">
        <v>220</v>
      </c>
    </row>
    <row r="17" spans="1:7" ht="12" customHeight="1" x14ac:dyDescent="0.3">
      <c r="A17" s="173" t="s">
        <v>285</v>
      </c>
      <c r="B17" s="125">
        <v>336</v>
      </c>
      <c r="C17" s="125">
        <v>440</v>
      </c>
      <c r="D17" s="125">
        <v>744</v>
      </c>
      <c r="E17" s="125">
        <v>811</v>
      </c>
      <c r="F17" s="154">
        <v>959</v>
      </c>
    </row>
    <row r="18" spans="1:7" ht="12" customHeight="1" x14ac:dyDescent="0.3">
      <c r="A18" s="173" t="s">
        <v>50</v>
      </c>
      <c r="B18" s="125">
        <v>306</v>
      </c>
      <c r="C18" s="125">
        <v>357</v>
      </c>
      <c r="D18" s="125">
        <v>388</v>
      </c>
      <c r="E18" s="125">
        <v>422</v>
      </c>
      <c r="F18" s="154">
        <v>505</v>
      </c>
    </row>
    <row r="19" spans="1:7" ht="12" customHeight="1" x14ac:dyDescent="0.3">
      <c r="A19" s="173" t="s">
        <v>51</v>
      </c>
      <c r="B19" s="125">
        <v>425</v>
      </c>
      <c r="C19" s="125">
        <v>536</v>
      </c>
      <c r="D19" s="125">
        <v>605</v>
      </c>
      <c r="E19" s="125">
        <v>498</v>
      </c>
      <c r="F19" s="154">
        <v>318</v>
      </c>
    </row>
    <row r="20" spans="1:7" ht="12" customHeight="1" x14ac:dyDescent="0.3">
      <c r="A20" s="173" t="s">
        <v>54</v>
      </c>
      <c r="B20" s="125">
        <v>-1</v>
      </c>
      <c r="C20" s="125">
        <v>2</v>
      </c>
      <c r="D20" s="125">
        <v>0</v>
      </c>
      <c r="E20" s="125">
        <v>1</v>
      </c>
      <c r="F20" s="154">
        <v>0</v>
      </c>
    </row>
    <row r="21" spans="1:7" ht="12" customHeight="1" x14ac:dyDescent="0.3">
      <c r="A21" s="176" t="s">
        <v>55</v>
      </c>
      <c r="B21" s="125">
        <v>0</v>
      </c>
      <c r="C21" s="125">
        <v>0</v>
      </c>
      <c r="D21" s="125" t="s">
        <v>220</v>
      </c>
      <c r="E21" s="125" t="s">
        <v>220</v>
      </c>
      <c r="F21" s="154" t="s">
        <v>220</v>
      </c>
    </row>
    <row r="22" spans="1:7" ht="12" customHeight="1" x14ac:dyDescent="0.3">
      <c r="A22" s="176" t="s">
        <v>287</v>
      </c>
      <c r="B22" s="125">
        <v>-11725</v>
      </c>
      <c r="C22" s="125">
        <v>-12714</v>
      </c>
      <c r="D22" s="125">
        <v>-29066</v>
      </c>
      <c r="E22" s="125">
        <v>-19731</v>
      </c>
      <c r="F22" s="154">
        <v>-3697</v>
      </c>
    </row>
    <row r="23" spans="1:7" ht="12" customHeight="1" x14ac:dyDescent="0.3">
      <c r="A23" s="173" t="s">
        <v>58</v>
      </c>
      <c r="B23" s="125">
        <v>-34</v>
      </c>
      <c r="C23" s="125">
        <v>-23</v>
      </c>
      <c r="D23" s="125">
        <v>34</v>
      </c>
      <c r="E23" s="125">
        <v>251</v>
      </c>
      <c r="F23" s="154">
        <v>429</v>
      </c>
    </row>
    <row r="24" spans="1:7" ht="12" customHeight="1" thickBot="1" x14ac:dyDescent="0.35">
      <c r="A24" s="83" t="s">
        <v>32</v>
      </c>
      <c r="B24" s="178">
        <v>-6189</v>
      </c>
      <c r="C24" s="178">
        <v>5024</v>
      </c>
      <c r="D24" s="178">
        <v>-9257</v>
      </c>
      <c r="E24" s="178">
        <v>3179</v>
      </c>
      <c r="F24" s="179">
        <v>21371</v>
      </c>
    </row>
    <row r="25" spans="1:7" ht="9" customHeight="1" x14ac:dyDescent="0.3">
      <c r="A25" s="112"/>
      <c r="B25" s="112"/>
      <c r="C25" s="112"/>
      <c r="D25" s="112"/>
      <c r="E25" s="113"/>
      <c r="F25" s="114"/>
    </row>
    <row r="26" spans="1:7" ht="25.5" customHeight="1" x14ac:dyDescent="0.3">
      <c r="A26" s="194" t="s">
        <v>225</v>
      </c>
      <c r="B26" s="195"/>
      <c r="C26" s="195"/>
      <c r="D26" s="195"/>
      <c r="E26" s="195"/>
      <c r="F26" s="195"/>
      <c r="G26" s="58"/>
    </row>
    <row r="27" spans="1:7" ht="23.45" customHeight="1" x14ac:dyDescent="0.3">
      <c r="A27" s="194" t="s">
        <v>286</v>
      </c>
      <c r="B27" s="195"/>
      <c r="C27" s="195"/>
      <c r="D27" s="195"/>
      <c r="E27" s="195"/>
      <c r="F27" s="195"/>
    </row>
  </sheetData>
  <mergeCells count="3">
    <mergeCell ref="B3:F3"/>
    <mergeCell ref="A26:F26"/>
    <mergeCell ref="A27:F27"/>
  </mergeCells>
  <pageMargins left="0" right="0" top="0" bottom="0"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workbookViewId="0">
      <selection activeCell="A34" sqref="A1:F34"/>
    </sheetView>
  </sheetViews>
  <sheetFormatPr defaultRowHeight="10.15" x14ac:dyDescent="0.3"/>
  <cols>
    <col min="1" max="1" width="47.1640625" customWidth="1"/>
  </cols>
  <sheetData>
    <row r="1" spans="1:7" ht="13.9" x14ac:dyDescent="0.3">
      <c r="A1" s="86" t="s">
        <v>288</v>
      </c>
      <c r="B1" s="76"/>
      <c r="C1" s="76"/>
      <c r="D1" s="77"/>
      <c r="E1" s="77"/>
      <c r="F1" s="78"/>
    </row>
    <row r="2" spans="1:7" ht="15.75" thickBot="1" x14ac:dyDescent="0.35">
      <c r="A2" s="79" t="s">
        <v>0</v>
      </c>
      <c r="B2" s="47"/>
      <c r="C2" s="47"/>
      <c r="D2" s="48"/>
      <c r="E2" s="47"/>
      <c r="F2" s="80" t="s">
        <v>1</v>
      </c>
    </row>
    <row r="3" spans="1:7" x14ac:dyDescent="0.3">
      <c r="A3" s="71"/>
      <c r="B3" s="190" t="s">
        <v>2</v>
      </c>
      <c r="C3" s="191"/>
      <c r="D3" s="191"/>
      <c r="E3" s="191"/>
      <c r="F3" s="192"/>
    </row>
    <row r="4" spans="1:7" x14ac:dyDescent="0.3">
      <c r="A4" s="72"/>
      <c r="B4" s="3" t="s">
        <v>3</v>
      </c>
      <c r="C4" s="3" t="s">
        <v>4</v>
      </c>
      <c r="D4" s="3" t="s">
        <v>5</v>
      </c>
      <c r="E4" s="3" t="s">
        <v>229</v>
      </c>
      <c r="F4" s="73" t="s">
        <v>258</v>
      </c>
    </row>
    <row r="5" spans="1:7" x14ac:dyDescent="0.3">
      <c r="A5" s="72"/>
      <c r="B5" s="4" t="s">
        <v>6</v>
      </c>
      <c r="C5" s="4" t="s">
        <v>6</v>
      </c>
      <c r="D5" s="4" t="s">
        <v>6</v>
      </c>
      <c r="E5" s="4" t="s">
        <v>6</v>
      </c>
      <c r="F5" s="152" t="s">
        <v>6</v>
      </c>
    </row>
    <row r="6" spans="1:7" x14ac:dyDescent="0.3">
      <c r="A6" s="171" t="s">
        <v>68</v>
      </c>
      <c r="B6" s="145"/>
      <c r="C6" s="145"/>
      <c r="D6" s="142"/>
      <c r="E6" s="142"/>
      <c r="F6" s="153"/>
    </row>
    <row r="7" spans="1:7" ht="13.15" customHeight="1" x14ac:dyDescent="0.3">
      <c r="A7" s="173" t="s">
        <v>42</v>
      </c>
      <c r="B7" s="125">
        <v>26055</v>
      </c>
      <c r="C7" s="125">
        <v>25632</v>
      </c>
      <c r="D7" s="125">
        <v>26696</v>
      </c>
      <c r="E7" s="125">
        <v>26592</v>
      </c>
      <c r="F7" s="154">
        <v>26901</v>
      </c>
      <c r="G7" s="57"/>
    </row>
    <row r="8" spans="1:7" ht="13.15" customHeight="1" x14ac:dyDescent="0.3">
      <c r="A8" s="173" t="s">
        <v>43</v>
      </c>
      <c r="B8" s="125">
        <v>1564</v>
      </c>
      <c r="C8" s="125">
        <v>1606</v>
      </c>
      <c r="D8" s="125">
        <v>1768</v>
      </c>
      <c r="E8" s="125">
        <v>1920</v>
      </c>
      <c r="F8" s="154">
        <v>2020</v>
      </c>
      <c r="G8" s="57"/>
    </row>
    <row r="9" spans="1:7" ht="13.15" customHeight="1" x14ac:dyDescent="0.3">
      <c r="A9" s="173" t="s">
        <v>44</v>
      </c>
      <c r="B9" s="125">
        <v>10792</v>
      </c>
      <c r="C9" s="125">
        <v>11163</v>
      </c>
      <c r="D9" s="125">
        <v>10510</v>
      </c>
      <c r="E9" s="125">
        <v>10712</v>
      </c>
      <c r="F9" s="154">
        <v>10610</v>
      </c>
      <c r="G9" s="57"/>
    </row>
    <row r="10" spans="1:7" ht="13.15" customHeight="1" x14ac:dyDescent="0.3">
      <c r="A10" s="173" t="s">
        <v>45</v>
      </c>
      <c r="B10" s="125">
        <v>1995</v>
      </c>
      <c r="C10" s="125">
        <v>1713</v>
      </c>
      <c r="D10" s="125">
        <v>1762</v>
      </c>
      <c r="E10" s="125">
        <v>1934</v>
      </c>
      <c r="F10" s="154">
        <v>2061</v>
      </c>
      <c r="G10" s="57"/>
    </row>
    <row r="11" spans="1:7" ht="13.15" customHeight="1" x14ac:dyDescent="0.3">
      <c r="A11" s="173" t="s">
        <v>46</v>
      </c>
      <c r="B11" s="125">
        <v>7769</v>
      </c>
      <c r="C11" s="125">
        <v>7000</v>
      </c>
      <c r="D11" s="125">
        <v>6817</v>
      </c>
      <c r="E11" s="125">
        <v>7404</v>
      </c>
      <c r="F11" s="154">
        <v>7549</v>
      </c>
      <c r="G11" s="57"/>
    </row>
    <row r="12" spans="1:7" ht="13.15" customHeight="1" x14ac:dyDescent="0.3">
      <c r="A12" s="173" t="s">
        <v>244</v>
      </c>
      <c r="B12" s="125">
        <v>104408</v>
      </c>
      <c r="C12" s="125">
        <v>108373</v>
      </c>
      <c r="D12" s="125">
        <v>112592</v>
      </c>
      <c r="E12" s="125">
        <v>116028</v>
      </c>
      <c r="F12" s="154">
        <v>119916</v>
      </c>
      <c r="G12" s="57"/>
    </row>
    <row r="13" spans="1:7" ht="13.15" customHeight="1" x14ac:dyDescent="0.3">
      <c r="A13" s="173" t="s">
        <v>47</v>
      </c>
      <c r="B13" s="125">
        <v>7424</v>
      </c>
      <c r="C13" s="125">
        <v>6969</v>
      </c>
      <c r="D13" s="125">
        <v>6290</v>
      </c>
      <c r="E13" s="125">
        <v>6004</v>
      </c>
      <c r="F13" s="154">
        <v>5921</v>
      </c>
      <c r="G13" s="57"/>
    </row>
    <row r="14" spans="1:7" ht="13.15" customHeight="1" x14ac:dyDescent="0.3">
      <c r="A14" s="173" t="s">
        <v>48</v>
      </c>
      <c r="B14" s="125">
        <v>59182</v>
      </c>
      <c r="C14" s="125">
        <v>59860</v>
      </c>
      <c r="D14" s="125">
        <v>59180</v>
      </c>
      <c r="E14" s="125">
        <v>59894</v>
      </c>
      <c r="F14" s="154">
        <v>60372</v>
      </c>
      <c r="G14" s="57"/>
    </row>
    <row r="15" spans="1:7" ht="13.15" customHeight="1" x14ac:dyDescent="0.3">
      <c r="A15" s="173" t="s">
        <v>232</v>
      </c>
      <c r="B15" s="125">
        <v>2112</v>
      </c>
      <c r="C15" s="125">
        <v>2157</v>
      </c>
      <c r="D15" s="125">
        <v>2230</v>
      </c>
      <c r="E15" s="125">
        <v>1612</v>
      </c>
      <c r="F15" s="154">
        <v>1453</v>
      </c>
      <c r="G15" s="57"/>
    </row>
    <row r="16" spans="1:7" ht="13.15" customHeight="1" x14ac:dyDescent="0.3">
      <c r="A16" s="173" t="s">
        <v>49</v>
      </c>
      <c r="B16" s="125">
        <v>3695</v>
      </c>
      <c r="C16" s="125">
        <v>2468</v>
      </c>
      <c r="D16" s="125">
        <v>1913</v>
      </c>
      <c r="E16" s="125">
        <v>1585</v>
      </c>
      <c r="F16" s="154">
        <v>2090</v>
      </c>
      <c r="G16" s="57"/>
    </row>
    <row r="17" spans="1:7" ht="13.15" customHeight="1" x14ac:dyDescent="0.3">
      <c r="A17" s="174" t="s">
        <v>233</v>
      </c>
      <c r="B17" s="125">
        <v>7</v>
      </c>
      <c r="C17" s="125">
        <v>7</v>
      </c>
      <c r="D17" s="125">
        <v>7</v>
      </c>
      <c r="E17" s="125">
        <v>23</v>
      </c>
      <c r="F17" s="154">
        <v>57</v>
      </c>
      <c r="G17" s="57"/>
    </row>
    <row r="18" spans="1:7" ht="13.15" customHeight="1" x14ac:dyDescent="0.3">
      <c r="A18" s="173" t="s">
        <v>245</v>
      </c>
      <c r="B18" s="125">
        <v>1227</v>
      </c>
      <c r="C18" s="125">
        <v>1407</v>
      </c>
      <c r="D18" s="125">
        <v>1262</v>
      </c>
      <c r="E18" s="125">
        <v>1407</v>
      </c>
      <c r="F18" s="154">
        <v>1435</v>
      </c>
      <c r="G18" s="57"/>
    </row>
    <row r="19" spans="1:7" ht="13.15" customHeight="1" x14ac:dyDescent="0.3">
      <c r="A19" s="174" t="s">
        <v>246</v>
      </c>
      <c r="B19" s="125">
        <v>1957</v>
      </c>
      <c r="C19" s="125">
        <v>2050</v>
      </c>
      <c r="D19" s="125">
        <v>2173</v>
      </c>
      <c r="E19" s="125">
        <v>2471</v>
      </c>
      <c r="F19" s="154">
        <v>2391</v>
      </c>
      <c r="G19" s="57"/>
    </row>
    <row r="20" spans="1:7" ht="13.15" customHeight="1" x14ac:dyDescent="0.3">
      <c r="A20" s="173" t="s">
        <v>247</v>
      </c>
      <c r="B20" s="125">
        <v>16481</v>
      </c>
      <c r="C20" s="125">
        <v>13657</v>
      </c>
      <c r="D20" s="125">
        <v>10758</v>
      </c>
      <c r="E20" s="125">
        <v>8229</v>
      </c>
      <c r="F20" s="154">
        <v>6714</v>
      </c>
      <c r="G20" s="57"/>
    </row>
    <row r="21" spans="1:7" ht="13.15" customHeight="1" x14ac:dyDescent="0.3">
      <c r="A21" s="173" t="s">
        <v>289</v>
      </c>
      <c r="B21" s="125">
        <v>25428</v>
      </c>
      <c r="C21" s="125">
        <v>25620</v>
      </c>
      <c r="D21" s="125">
        <v>25563</v>
      </c>
      <c r="E21" s="125">
        <v>20596</v>
      </c>
      <c r="F21" s="154">
        <v>14174</v>
      </c>
      <c r="G21" s="57"/>
    </row>
    <row r="22" spans="1:7" ht="13.15" customHeight="1" x14ac:dyDescent="0.3">
      <c r="A22" s="173" t="s">
        <v>50</v>
      </c>
      <c r="B22" s="125">
        <v>13709</v>
      </c>
      <c r="C22" s="125">
        <v>13754</v>
      </c>
      <c r="D22" s="125">
        <v>12814</v>
      </c>
      <c r="E22" s="125">
        <v>13071</v>
      </c>
      <c r="F22" s="154">
        <v>13293</v>
      </c>
      <c r="G22" s="57"/>
    </row>
    <row r="23" spans="1:7" ht="13.15" customHeight="1" x14ac:dyDescent="0.3">
      <c r="A23" s="173" t="s">
        <v>51</v>
      </c>
      <c r="B23" s="125">
        <v>9704</v>
      </c>
      <c r="C23" s="125">
        <v>9681</v>
      </c>
      <c r="D23" s="125">
        <v>9901</v>
      </c>
      <c r="E23" s="125">
        <v>9885</v>
      </c>
      <c r="F23" s="154">
        <v>10079</v>
      </c>
      <c r="G23" s="57"/>
    </row>
    <row r="24" spans="1:7" ht="13.15" customHeight="1" x14ac:dyDescent="0.3">
      <c r="A24" s="173" t="s">
        <v>52</v>
      </c>
      <c r="B24" s="125">
        <v>7661</v>
      </c>
      <c r="C24" s="125">
        <v>7293</v>
      </c>
      <c r="D24" s="125">
        <v>6894</v>
      </c>
      <c r="E24" s="125">
        <v>6915</v>
      </c>
      <c r="F24" s="154">
        <v>7135</v>
      </c>
      <c r="G24" s="57"/>
    </row>
    <row r="25" spans="1:7" ht="13.15" customHeight="1" x14ac:dyDescent="0.3">
      <c r="A25" s="173" t="s">
        <v>53</v>
      </c>
      <c r="B25" s="125">
        <v>575</v>
      </c>
      <c r="C25" s="125">
        <v>547</v>
      </c>
      <c r="D25" s="125">
        <v>546</v>
      </c>
      <c r="E25" s="125">
        <v>524</v>
      </c>
      <c r="F25" s="154">
        <v>559</v>
      </c>
      <c r="G25" s="57"/>
    </row>
    <row r="26" spans="1:7" ht="13.15" customHeight="1" x14ac:dyDescent="0.3">
      <c r="A26" s="173" t="s">
        <v>54</v>
      </c>
      <c r="B26" s="125">
        <v>1687</v>
      </c>
      <c r="C26" s="125">
        <v>1666</v>
      </c>
      <c r="D26" s="125">
        <v>1568</v>
      </c>
      <c r="E26" s="125">
        <v>1556</v>
      </c>
      <c r="F26" s="154">
        <v>1671</v>
      </c>
      <c r="G26" s="57"/>
    </row>
    <row r="27" spans="1:7" ht="13.15" customHeight="1" x14ac:dyDescent="0.3">
      <c r="A27" s="176" t="s">
        <v>55</v>
      </c>
      <c r="B27" s="125">
        <v>3416</v>
      </c>
      <c r="C27" s="125">
        <v>3191</v>
      </c>
      <c r="D27" s="125">
        <v>3302</v>
      </c>
      <c r="E27" s="125">
        <v>3557</v>
      </c>
      <c r="F27" s="154">
        <v>3649</v>
      </c>
      <c r="G27" s="57"/>
    </row>
    <row r="28" spans="1:7" ht="13.15" customHeight="1" x14ac:dyDescent="0.3">
      <c r="A28" s="176" t="s">
        <v>56</v>
      </c>
      <c r="B28" s="125">
        <v>-255</v>
      </c>
      <c r="C28" s="125">
        <v>123</v>
      </c>
      <c r="D28" s="125">
        <v>122</v>
      </c>
      <c r="E28" s="125">
        <v>152</v>
      </c>
      <c r="F28" s="154">
        <v>218</v>
      </c>
      <c r="G28" s="57"/>
    </row>
    <row r="29" spans="1:7" ht="13.15" customHeight="1" x14ac:dyDescent="0.3">
      <c r="A29" s="173" t="s">
        <v>57</v>
      </c>
      <c r="B29" s="125">
        <v>241</v>
      </c>
      <c r="C29" s="125">
        <v>409</v>
      </c>
      <c r="D29" s="125">
        <v>388</v>
      </c>
      <c r="E29" s="125">
        <v>428</v>
      </c>
      <c r="F29" s="154">
        <v>637</v>
      </c>
      <c r="G29" s="57"/>
    </row>
    <row r="30" spans="1:7" ht="13.15" customHeight="1" x14ac:dyDescent="0.3">
      <c r="A30" s="177" t="s">
        <v>234</v>
      </c>
      <c r="B30" s="125">
        <v>204</v>
      </c>
      <c r="C30" s="125">
        <v>277</v>
      </c>
      <c r="D30" s="125">
        <v>339</v>
      </c>
      <c r="E30" s="125">
        <v>343</v>
      </c>
      <c r="F30" s="154">
        <v>381</v>
      </c>
      <c r="G30" s="57"/>
    </row>
    <row r="31" spans="1:7" ht="13.15" customHeight="1" x14ac:dyDescent="0.3">
      <c r="A31" s="173" t="s">
        <v>58</v>
      </c>
      <c r="B31" s="125">
        <v>1319</v>
      </c>
      <c r="C31" s="125">
        <v>1217</v>
      </c>
      <c r="D31" s="125">
        <v>1276</v>
      </c>
      <c r="E31" s="125">
        <v>1412</v>
      </c>
      <c r="F31" s="154">
        <v>1310</v>
      </c>
      <c r="G31" s="57"/>
    </row>
    <row r="32" spans="1:7" ht="10.5" thickBot="1" x14ac:dyDescent="0.35">
      <c r="A32" s="106" t="s">
        <v>221</v>
      </c>
      <c r="B32" s="11">
        <v>308355</v>
      </c>
      <c r="C32" s="11">
        <v>307840</v>
      </c>
      <c r="D32" s="11">
        <v>306671</v>
      </c>
      <c r="E32" s="11">
        <v>304254</v>
      </c>
      <c r="F32" s="180">
        <v>302595</v>
      </c>
    </row>
    <row r="33" spans="1:6" ht="11.65" customHeight="1" x14ac:dyDescent="0.3">
      <c r="A33" s="59"/>
      <c r="B33" s="59"/>
      <c r="C33" s="59"/>
      <c r="D33" s="45"/>
      <c r="E33" s="45"/>
      <c r="F33" s="48"/>
    </row>
    <row r="34" spans="1:6" ht="54.75" customHeight="1" x14ac:dyDescent="0.3">
      <c r="A34" s="194" t="s">
        <v>270</v>
      </c>
      <c r="B34" s="195"/>
      <c r="C34" s="195"/>
      <c r="D34" s="195"/>
      <c r="E34" s="195"/>
      <c r="F34" s="195"/>
    </row>
  </sheetData>
  <mergeCells count="2">
    <mergeCell ref="B3:F3"/>
    <mergeCell ref="A34:F34"/>
  </mergeCells>
  <conditionalFormatting sqref="B8:B31">
    <cfRule type="cellIs" dxfId="198" priority="4" operator="equal">
      <formula>0</formula>
    </cfRule>
  </conditionalFormatting>
  <conditionalFormatting sqref="B32">
    <cfRule type="cellIs" dxfId="197" priority="2" operator="equal">
      <formula>0</formula>
    </cfRule>
  </conditionalFormatting>
  <conditionalFormatting sqref="C32:F32">
    <cfRule type="cellIs" dxfId="196" priority="1" operator="equal">
      <formula>0</formula>
    </cfRule>
  </conditionalFormatting>
  <conditionalFormatting sqref="B7">
    <cfRule type="cellIs" dxfId="195" priority="6" operator="equal">
      <formula>0</formula>
    </cfRule>
  </conditionalFormatting>
  <conditionalFormatting sqref="C7:F7">
    <cfRule type="cellIs" dxfId="194" priority="5" operator="equal">
      <formula>0</formula>
    </cfRule>
  </conditionalFormatting>
  <conditionalFormatting sqref="C8:F31">
    <cfRule type="cellIs" dxfId="193" priority="3" operator="equal">
      <formula>0</formula>
    </cfRule>
  </conditionalFormatting>
  <pageMargins left="0" right="0" top="0" bottom="0"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workbookViewId="0">
      <selection activeCell="A36" sqref="A1:F36"/>
    </sheetView>
  </sheetViews>
  <sheetFormatPr defaultRowHeight="10.15" x14ac:dyDescent="0.3"/>
  <cols>
    <col min="1" max="1" width="47.1640625" customWidth="1"/>
  </cols>
  <sheetData>
    <row r="1" spans="1:6" ht="17.25" x14ac:dyDescent="0.3">
      <c r="A1" s="60" t="s">
        <v>290</v>
      </c>
      <c r="B1" s="61"/>
      <c r="C1" s="61"/>
      <c r="D1" s="62"/>
      <c r="E1" s="62"/>
      <c r="F1" s="63"/>
    </row>
    <row r="2" spans="1:6" ht="9.75" customHeight="1" thickBot="1" x14ac:dyDescent="0.35">
      <c r="A2" s="64" t="s">
        <v>0</v>
      </c>
      <c r="B2" s="47"/>
      <c r="C2" s="47"/>
      <c r="D2" s="48"/>
      <c r="E2" s="47"/>
      <c r="F2" s="65" t="s">
        <v>1</v>
      </c>
    </row>
    <row r="3" spans="1:6" x14ac:dyDescent="0.3">
      <c r="A3" s="1"/>
      <c r="B3" s="190" t="s">
        <v>2</v>
      </c>
      <c r="C3" s="191"/>
      <c r="D3" s="191"/>
      <c r="E3" s="191"/>
      <c r="F3" s="193"/>
    </row>
    <row r="4" spans="1:6" x14ac:dyDescent="0.3">
      <c r="A4" s="2"/>
      <c r="B4" s="3" t="s">
        <v>3</v>
      </c>
      <c r="C4" s="3" t="s">
        <v>4</v>
      </c>
      <c r="D4" s="3" t="s">
        <v>5</v>
      </c>
      <c r="E4" s="3" t="s">
        <v>229</v>
      </c>
      <c r="F4" s="66" t="s">
        <v>258</v>
      </c>
    </row>
    <row r="5" spans="1:6" x14ac:dyDescent="0.3">
      <c r="A5" s="2"/>
      <c r="B5" s="4" t="s">
        <v>6</v>
      </c>
      <c r="C5" s="4" t="s">
        <v>6</v>
      </c>
      <c r="D5" s="4" t="s">
        <v>6</v>
      </c>
      <c r="E5" s="4" t="s">
        <v>6</v>
      </c>
      <c r="F5" s="164" t="s">
        <v>6</v>
      </c>
    </row>
    <row r="6" spans="1:6" x14ac:dyDescent="0.3">
      <c r="A6" s="140" t="s">
        <v>63</v>
      </c>
      <c r="B6" s="145"/>
      <c r="C6" s="145"/>
      <c r="D6" s="142"/>
      <c r="E6" s="142"/>
      <c r="F6" s="165"/>
    </row>
    <row r="7" spans="1:6" ht="13.15" customHeight="1" x14ac:dyDescent="0.3">
      <c r="A7" s="143" t="s">
        <v>42</v>
      </c>
      <c r="B7" s="125">
        <v>34540</v>
      </c>
      <c r="C7" s="125">
        <v>34368</v>
      </c>
      <c r="D7" s="125">
        <v>35099</v>
      </c>
      <c r="E7" s="125">
        <v>35280</v>
      </c>
      <c r="F7" s="166">
        <v>36605</v>
      </c>
    </row>
    <row r="8" spans="1:6" ht="13.15" customHeight="1" x14ac:dyDescent="0.3">
      <c r="A8" s="143" t="s">
        <v>43</v>
      </c>
      <c r="B8" s="125">
        <v>2062</v>
      </c>
      <c r="C8" s="125">
        <v>2156</v>
      </c>
      <c r="D8" s="125">
        <v>2343</v>
      </c>
      <c r="E8" s="125">
        <v>2524</v>
      </c>
      <c r="F8" s="166">
        <v>2596</v>
      </c>
    </row>
    <row r="9" spans="1:6" ht="13.15" customHeight="1" x14ac:dyDescent="0.3">
      <c r="A9" s="143" t="s">
        <v>44</v>
      </c>
      <c r="B9" s="125">
        <v>11311</v>
      </c>
      <c r="C9" s="125">
        <v>11683</v>
      </c>
      <c r="D9" s="125">
        <v>10986</v>
      </c>
      <c r="E9" s="125">
        <v>11222</v>
      </c>
      <c r="F9" s="166">
        <v>11234</v>
      </c>
    </row>
    <row r="10" spans="1:6" ht="13.15" customHeight="1" x14ac:dyDescent="0.3">
      <c r="A10" s="143" t="s">
        <v>45</v>
      </c>
      <c r="B10" s="125">
        <v>2115</v>
      </c>
      <c r="C10" s="125">
        <v>1870</v>
      </c>
      <c r="D10" s="125">
        <v>1893</v>
      </c>
      <c r="E10" s="125">
        <v>1994</v>
      </c>
      <c r="F10" s="166">
        <v>1809</v>
      </c>
    </row>
    <row r="11" spans="1:6" ht="13.15" customHeight="1" x14ac:dyDescent="0.3">
      <c r="A11" s="143" t="s">
        <v>46</v>
      </c>
      <c r="B11" s="125">
        <v>10020</v>
      </c>
      <c r="C11" s="125">
        <v>9650</v>
      </c>
      <c r="D11" s="125">
        <v>9250</v>
      </c>
      <c r="E11" s="125">
        <v>9992</v>
      </c>
      <c r="F11" s="166">
        <v>10262</v>
      </c>
    </row>
    <row r="12" spans="1:6" ht="13.15" customHeight="1" x14ac:dyDescent="0.3">
      <c r="A12" s="143" t="s">
        <v>244</v>
      </c>
      <c r="B12" s="125">
        <v>109775</v>
      </c>
      <c r="C12" s="125">
        <v>113345</v>
      </c>
      <c r="D12" s="125">
        <v>117245</v>
      </c>
      <c r="E12" s="125">
        <v>120584</v>
      </c>
      <c r="F12" s="166">
        <v>125154</v>
      </c>
    </row>
    <row r="13" spans="1:6" ht="13.15" customHeight="1" x14ac:dyDescent="0.3">
      <c r="A13" s="143" t="s">
        <v>47</v>
      </c>
      <c r="B13" s="125">
        <v>7661</v>
      </c>
      <c r="C13" s="125">
        <v>7220</v>
      </c>
      <c r="D13" s="125">
        <v>6477</v>
      </c>
      <c r="E13" s="125">
        <v>6296</v>
      </c>
      <c r="F13" s="166">
        <v>6354</v>
      </c>
    </row>
    <row r="14" spans="1:6" ht="13.15" customHeight="1" x14ac:dyDescent="0.3">
      <c r="A14" s="143" t="s">
        <v>48</v>
      </c>
      <c r="B14" s="125">
        <v>63302</v>
      </c>
      <c r="C14" s="125">
        <v>64624</v>
      </c>
      <c r="D14" s="125">
        <v>64594</v>
      </c>
      <c r="E14" s="125">
        <v>64997</v>
      </c>
      <c r="F14" s="166">
        <v>65217</v>
      </c>
    </row>
    <row r="15" spans="1:6" ht="13.15" customHeight="1" x14ac:dyDescent="0.3">
      <c r="A15" s="143" t="s">
        <v>232</v>
      </c>
      <c r="B15" s="125">
        <v>11623</v>
      </c>
      <c r="C15" s="125">
        <v>11517</v>
      </c>
      <c r="D15" s="125">
        <v>12429</v>
      </c>
      <c r="E15" s="125">
        <v>12405</v>
      </c>
      <c r="F15" s="166">
        <v>11918</v>
      </c>
    </row>
    <row r="16" spans="1:6" ht="13.15" customHeight="1" x14ac:dyDescent="0.3">
      <c r="A16" s="143" t="s">
        <v>238</v>
      </c>
      <c r="B16" s="125">
        <v>12231</v>
      </c>
      <c r="C16" s="125">
        <v>11914</v>
      </c>
      <c r="D16" s="125">
        <v>7914</v>
      </c>
      <c r="E16" s="125">
        <v>7004</v>
      </c>
      <c r="F16" s="166">
        <v>8311</v>
      </c>
    </row>
    <row r="17" spans="1:6" ht="13.15" customHeight="1" x14ac:dyDescent="0.3">
      <c r="A17" s="144" t="s">
        <v>233</v>
      </c>
      <c r="B17" s="125">
        <v>7</v>
      </c>
      <c r="C17" s="125">
        <v>7</v>
      </c>
      <c r="D17" s="125">
        <v>7</v>
      </c>
      <c r="E17" s="125">
        <v>23</v>
      </c>
      <c r="F17" s="166">
        <v>57</v>
      </c>
    </row>
    <row r="18" spans="1:6" ht="13.15" customHeight="1" x14ac:dyDescent="0.3">
      <c r="A18" s="143" t="s">
        <v>245</v>
      </c>
      <c r="B18" s="125">
        <v>1260</v>
      </c>
      <c r="C18" s="125">
        <v>1670</v>
      </c>
      <c r="D18" s="125">
        <v>1611</v>
      </c>
      <c r="E18" s="125">
        <v>1682</v>
      </c>
      <c r="F18" s="166">
        <v>1786</v>
      </c>
    </row>
    <row r="19" spans="1:6" ht="13.15" customHeight="1" x14ac:dyDescent="0.3">
      <c r="A19" s="144" t="s">
        <v>246</v>
      </c>
      <c r="B19" s="125">
        <v>5687</v>
      </c>
      <c r="C19" s="125">
        <v>6383</v>
      </c>
      <c r="D19" s="125">
        <v>6022</v>
      </c>
      <c r="E19" s="125">
        <v>7585</v>
      </c>
      <c r="F19" s="166">
        <v>9025</v>
      </c>
    </row>
    <row r="20" spans="1:6" ht="13.15" customHeight="1" x14ac:dyDescent="0.3">
      <c r="A20" s="143" t="s">
        <v>247</v>
      </c>
      <c r="B20" s="125">
        <v>16481</v>
      </c>
      <c r="C20" s="125">
        <v>13657</v>
      </c>
      <c r="D20" s="125">
        <v>10758</v>
      </c>
      <c r="E20" s="125">
        <v>8229</v>
      </c>
      <c r="F20" s="166">
        <v>6714</v>
      </c>
    </row>
    <row r="21" spans="1:6" ht="13.15" customHeight="1" x14ac:dyDescent="0.3">
      <c r="A21" s="143" t="s">
        <v>278</v>
      </c>
      <c r="B21" s="125">
        <v>28349</v>
      </c>
      <c r="C21" s="125">
        <v>28909</v>
      </c>
      <c r="D21" s="125">
        <v>28726</v>
      </c>
      <c r="E21" s="125">
        <v>23842</v>
      </c>
      <c r="F21" s="166">
        <v>17797</v>
      </c>
    </row>
    <row r="22" spans="1:6" ht="13.15" customHeight="1" x14ac:dyDescent="0.3">
      <c r="A22" s="143" t="s">
        <v>50</v>
      </c>
      <c r="B22" s="125">
        <v>15034</v>
      </c>
      <c r="C22" s="125">
        <v>15254</v>
      </c>
      <c r="D22" s="125">
        <v>14357</v>
      </c>
      <c r="E22" s="125">
        <v>14520</v>
      </c>
      <c r="F22" s="166">
        <v>15114</v>
      </c>
    </row>
    <row r="23" spans="1:6" ht="13.15" customHeight="1" x14ac:dyDescent="0.3">
      <c r="A23" s="143" t="s">
        <v>51</v>
      </c>
      <c r="B23" s="125">
        <v>10648</v>
      </c>
      <c r="C23" s="125">
        <v>10766</v>
      </c>
      <c r="D23" s="125">
        <v>10667</v>
      </c>
      <c r="E23" s="125">
        <v>10890</v>
      </c>
      <c r="F23" s="166">
        <v>11227</v>
      </c>
    </row>
    <row r="24" spans="1:6" ht="13.15" customHeight="1" x14ac:dyDescent="0.3">
      <c r="A24" s="143" t="s">
        <v>52</v>
      </c>
      <c r="B24" s="125">
        <v>7935</v>
      </c>
      <c r="C24" s="125">
        <v>7588</v>
      </c>
      <c r="D24" s="125">
        <v>7160</v>
      </c>
      <c r="E24" s="125">
        <v>7332</v>
      </c>
      <c r="F24" s="166">
        <v>7549</v>
      </c>
    </row>
    <row r="25" spans="1:6" ht="13.15" customHeight="1" x14ac:dyDescent="0.3">
      <c r="A25" s="143" t="s">
        <v>53</v>
      </c>
      <c r="B25" s="125">
        <v>578</v>
      </c>
      <c r="C25" s="125">
        <v>551</v>
      </c>
      <c r="D25" s="125">
        <v>548</v>
      </c>
      <c r="E25" s="125">
        <v>537</v>
      </c>
      <c r="F25" s="166">
        <v>569</v>
      </c>
    </row>
    <row r="26" spans="1:6" ht="13.15" customHeight="1" x14ac:dyDescent="0.3">
      <c r="A26" s="143" t="s">
        <v>54</v>
      </c>
      <c r="B26" s="125">
        <v>2236</v>
      </c>
      <c r="C26" s="125">
        <v>2358</v>
      </c>
      <c r="D26" s="125">
        <v>2138</v>
      </c>
      <c r="E26" s="125">
        <v>2211</v>
      </c>
      <c r="F26" s="166">
        <v>2303</v>
      </c>
    </row>
    <row r="27" spans="1:6" ht="13.15" customHeight="1" x14ac:dyDescent="0.3">
      <c r="A27" s="167" t="s">
        <v>55</v>
      </c>
      <c r="B27" s="125">
        <v>3634</v>
      </c>
      <c r="C27" s="125">
        <v>3425</v>
      </c>
      <c r="D27" s="125">
        <v>3530</v>
      </c>
      <c r="E27" s="125">
        <v>3884</v>
      </c>
      <c r="F27" s="166">
        <v>3930</v>
      </c>
    </row>
    <row r="28" spans="1:6" ht="13.15" customHeight="1" x14ac:dyDescent="0.3">
      <c r="A28" s="167" t="s">
        <v>56</v>
      </c>
      <c r="B28" s="125">
        <v>-261</v>
      </c>
      <c r="C28" s="125">
        <v>159</v>
      </c>
      <c r="D28" s="125">
        <v>-539</v>
      </c>
      <c r="E28" s="125">
        <v>150</v>
      </c>
      <c r="F28" s="166">
        <v>140</v>
      </c>
    </row>
    <row r="29" spans="1:6" ht="13.15" customHeight="1" x14ac:dyDescent="0.3">
      <c r="A29" s="143" t="s">
        <v>57</v>
      </c>
      <c r="B29" s="125">
        <v>271</v>
      </c>
      <c r="C29" s="125">
        <v>439</v>
      </c>
      <c r="D29" s="125">
        <v>351</v>
      </c>
      <c r="E29" s="125">
        <v>475</v>
      </c>
      <c r="F29" s="166">
        <v>754</v>
      </c>
    </row>
    <row r="30" spans="1:6" ht="13.15" customHeight="1" x14ac:dyDescent="0.3">
      <c r="A30" s="168" t="s">
        <v>234</v>
      </c>
      <c r="B30" s="125">
        <v>206</v>
      </c>
      <c r="C30" s="125">
        <v>279</v>
      </c>
      <c r="D30" s="125">
        <v>341</v>
      </c>
      <c r="E30" s="125">
        <v>349</v>
      </c>
      <c r="F30" s="166">
        <v>396</v>
      </c>
    </row>
    <row r="31" spans="1:6" ht="13.15" customHeight="1" x14ac:dyDescent="0.3">
      <c r="A31" s="143" t="s">
        <v>58</v>
      </c>
      <c r="B31" s="125">
        <v>1395</v>
      </c>
      <c r="C31" s="125">
        <v>1300</v>
      </c>
      <c r="D31" s="125">
        <v>1366</v>
      </c>
      <c r="E31" s="125">
        <v>1515</v>
      </c>
      <c r="F31" s="166">
        <v>1488</v>
      </c>
    </row>
    <row r="32" spans="1:6" ht="15.4" customHeight="1" thickBot="1" x14ac:dyDescent="0.35">
      <c r="A32" s="10" t="s">
        <v>227</v>
      </c>
      <c r="B32" s="11">
        <v>358098</v>
      </c>
      <c r="C32" s="11">
        <v>361091</v>
      </c>
      <c r="D32" s="11">
        <v>355273</v>
      </c>
      <c r="E32" s="11">
        <v>355522</v>
      </c>
      <c r="F32" s="181">
        <v>358309</v>
      </c>
    </row>
    <row r="33" spans="1:7" ht="10.5" customHeight="1" x14ac:dyDescent="0.3">
      <c r="A33" s="44"/>
      <c r="B33" s="44"/>
      <c r="C33" s="44"/>
      <c r="D33" s="116"/>
      <c r="E33" s="116"/>
      <c r="F33" s="117"/>
    </row>
    <row r="34" spans="1:7" ht="16.149999999999999" customHeight="1" x14ac:dyDescent="0.3">
      <c r="A34" s="194" t="s">
        <v>226</v>
      </c>
      <c r="B34" s="195"/>
      <c r="C34" s="195"/>
      <c r="D34" s="195"/>
      <c r="E34" s="195"/>
      <c r="F34" s="195"/>
    </row>
    <row r="35" spans="1:7" ht="36.75" customHeight="1" x14ac:dyDescent="0.3">
      <c r="A35" s="194" t="s">
        <v>291</v>
      </c>
      <c r="B35" s="195"/>
      <c r="C35" s="195"/>
      <c r="D35" s="195"/>
      <c r="E35" s="195"/>
      <c r="F35" s="195"/>
    </row>
    <row r="36" spans="1:7" ht="54" customHeight="1" x14ac:dyDescent="0.3">
      <c r="A36" s="196" t="s">
        <v>275</v>
      </c>
      <c r="B36" s="197"/>
      <c r="C36" s="197"/>
      <c r="D36" s="197"/>
      <c r="E36" s="197"/>
      <c r="F36" s="197"/>
    </row>
    <row r="38" spans="1:7" x14ac:dyDescent="0.3">
      <c r="G38" s="115"/>
    </row>
    <row r="39" spans="1:7" x14ac:dyDescent="0.3">
      <c r="G39" s="115"/>
    </row>
    <row r="40" spans="1:7" x14ac:dyDescent="0.3">
      <c r="G40" s="115"/>
    </row>
    <row r="41" spans="1:7" x14ac:dyDescent="0.3">
      <c r="G41" s="115"/>
    </row>
  </sheetData>
  <mergeCells count="4">
    <mergeCell ref="A36:F36"/>
    <mergeCell ref="B3:F3"/>
    <mergeCell ref="A34:F34"/>
    <mergeCell ref="A35:F35"/>
  </mergeCells>
  <conditionalFormatting sqref="C32:F32">
    <cfRule type="cellIs" dxfId="192" priority="1" operator="equal">
      <formula>0</formula>
    </cfRule>
  </conditionalFormatting>
  <conditionalFormatting sqref="B32">
    <cfRule type="cellIs" dxfId="191" priority="2" operator="equal">
      <formula>0</formula>
    </cfRule>
  </conditionalFormatting>
  <conditionalFormatting sqref="B7">
    <cfRule type="cellIs" dxfId="190" priority="6" operator="equal">
      <formula>0</formula>
    </cfRule>
  </conditionalFormatting>
  <conditionalFormatting sqref="C7:F7">
    <cfRule type="cellIs" dxfId="189" priority="5" operator="equal">
      <formula>0</formula>
    </cfRule>
  </conditionalFormatting>
  <conditionalFormatting sqref="B8:B31">
    <cfRule type="cellIs" dxfId="188" priority="4" operator="equal">
      <formula>0</formula>
    </cfRule>
  </conditionalFormatting>
  <conditionalFormatting sqref="C8:F31">
    <cfRule type="cellIs" dxfId="187" priority="3" operator="equal">
      <formula>0</formula>
    </cfRule>
  </conditionalFormatting>
  <pageMargins left="0" right="0" top="0" bottom="0"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workbookViewId="0">
      <selection activeCell="A49" sqref="A1:F49"/>
    </sheetView>
  </sheetViews>
  <sheetFormatPr defaultRowHeight="10.15" x14ac:dyDescent="0.3"/>
  <cols>
    <col min="1" max="1" width="56" customWidth="1"/>
    <col min="2" max="2" width="12" customWidth="1"/>
    <col min="3" max="3" width="11.83203125" customWidth="1"/>
    <col min="4" max="5" width="12.1640625" customWidth="1"/>
    <col min="6" max="6" width="10.83203125" customWidth="1"/>
  </cols>
  <sheetData>
    <row r="1" spans="1:6" ht="32.450000000000003" customHeight="1" x14ac:dyDescent="0.3">
      <c r="A1" s="198" t="s">
        <v>292</v>
      </c>
      <c r="B1" s="199"/>
      <c r="C1" s="199"/>
      <c r="D1" s="199"/>
      <c r="E1" s="199"/>
      <c r="F1" s="200"/>
    </row>
    <row r="2" spans="1:6" ht="15.75" thickBot="1" x14ac:dyDescent="0.35">
      <c r="A2" s="64" t="s">
        <v>0</v>
      </c>
      <c r="B2" s="47"/>
      <c r="C2" s="47"/>
      <c r="D2" s="48"/>
      <c r="E2" s="47"/>
      <c r="F2" s="65" t="s">
        <v>1</v>
      </c>
    </row>
    <row r="3" spans="1:6" x14ac:dyDescent="0.3">
      <c r="A3" s="1"/>
      <c r="B3" s="190" t="s">
        <v>2</v>
      </c>
      <c r="C3" s="191"/>
      <c r="D3" s="191"/>
      <c r="E3" s="191"/>
      <c r="F3" s="193"/>
    </row>
    <row r="4" spans="1:6" x14ac:dyDescent="0.3">
      <c r="A4" s="2"/>
      <c r="B4" s="3" t="s">
        <v>3</v>
      </c>
      <c r="C4" s="3" t="s">
        <v>4</v>
      </c>
      <c r="D4" s="3" t="s">
        <v>5</v>
      </c>
      <c r="E4" s="3" t="s">
        <v>229</v>
      </c>
      <c r="F4" s="66" t="s">
        <v>258</v>
      </c>
    </row>
    <row r="5" spans="1:6" x14ac:dyDescent="0.3">
      <c r="A5" s="2"/>
      <c r="B5" s="4" t="s">
        <v>6</v>
      </c>
      <c r="C5" s="4" t="s">
        <v>6</v>
      </c>
      <c r="D5" s="4" t="s">
        <v>6</v>
      </c>
      <c r="E5" s="4" t="s">
        <v>6</v>
      </c>
      <c r="F5" s="164" t="s">
        <v>6</v>
      </c>
    </row>
    <row r="6" spans="1:6" x14ac:dyDescent="0.3">
      <c r="A6" s="140" t="s">
        <v>65</v>
      </c>
      <c r="B6" s="145"/>
      <c r="C6" s="145"/>
      <c r="D6" s="142"/>
      <c r="E6" s="142"/>
      <c r="F6" s="165"/>
    </row>
    <row r="7" spans="1:6" ht="13.15" customHeight="1" x14ac:dyDescent="0.3">
      <c r="A7" s="143" t="s">
        <v>42</v>
      </c>
      <c r="B7" s="125">
        <v>40789</v>
      </c>
      <c r="C7" s="125">
        <v>42729</v>
      </c>
      <c r="D7" s="125">
        <v>47148</v>
      </c>
      <c r="E7" s="125">
        <v>40405</v>
      </c>
      <c r="F7" s="166">
        <v>53324</v>
      </c>
    </row>
    <row r="8" spans="1:6" ht="13.15" customHeight="1" x14ac:dyDescent="0.3">
      <c r="A8" s="143" t="s">
        <v>43</v>
      </c>
      <c r="B8" s="125">
        <v>2081</v>
      </c>
      <c r="C8" s="125">
        <v>2198</v>
      </c>
      <c r="D8" s="125">
        <v>2478</v>
      </c>
      <c r="E8" s="125">
        <v>2537</v>
      </c>
      <c r="F8" s="166">
        <v>2615</v>
      </c>
    </row>
    <row r="9" spans="1:6" ht="13.15" customHeight="1" x14ac:dyDescent="0.3">
      <c r="A9" s="143" t="s">
        <v>44</v>
      </c>
      <c r="B9" s="125">
        <v>13183</v>
      </c>
      <c r="C9" s="125">
        <v>14141</v>
      </c>
      <c r="D9" s="125">
        <v>12973</v>
      </c>
      <c r="E9" s="125">
        <v>13619</v>
      </c>
      <c r="F9" s="166">
        <v>13746</v>
      </c>
    </row>
    <row r="10" spans="1:6" ht="13.15" customHeight="1" x14ac:dyDescent="0.3">
      <c r="A10" s="143" t="s">
        <v>45</v>
      </c>
      <c r="B10" s="125">
        <v>2181</v>
      </c>
      <c r="C10" s="125">
        <v>1800</v>
      </c>
      <c r="D10" s="125">
        <v>1932</v>
      </c>
      <c r="E10" s="125">
        <v>1941</v>
      </c>
      <c r="F10" s="166">
        <v>1952</v>
      </c>
    </row>
    <row r="11" spans="1:6" ht="13.15" customHeight="1" x14ac:dyDescent="0.3">
      <c r="A11" s="143" t="s">
        <v>46</v>
      </c>
      <c r="B11" s="125">
        <v>10129</v>
      </c>
      <c r="C11" s="125">
        <v>9801</v>
      </c>
      <c r="D11" s="125">
        <v>9906</v>
      </c>
      <c r="E11" s="125">
        <v>10465</v>
      </c>
      <c r="F11" s="166">
        <v>10983</v>
      </c>
    </row>
    <row r="12" spans="1:6" ht="13.15" customHeight="1" x14ac:dyDescent="0.3">
      <c r="A12" s="143" t="s">
        <v>252</v>
      </c>
      <c r="B12" s="125">
        <v>127899</v>
      </c>
      <c r="C12" s="125">
        <v>135292</v>
      </c>
      <c r="D12" s="125">
        <v>165784</v>
      </c>
      <c r="E12" s="125">
        <v>148380</v>
      </c>
      <c r="F12" s="166">
        <v>164819</v>
      </c>
    </row>
    <row r="13" spans="1:6" ht="13.15" customHeight="1" x14ac:dyDescent="0.3">
      <c r="A13" s="143" t="s">
        <v>47</v>
      </c>
      <c r="B13" s="125">
        <v>170598</v>
      </c>
      <c r="C13" s="125">
        <v>174734</v>
      </c>
      <c r="D13" s="125">
        <v>179729</v>
      </c>
      <c r="E13" s="125">
        <v>179129</v>
      </c>
      <c r="F13" s="166">
        <v>183569</v>
      </c>
    </row>
    <row r="14" spans="1:6" ht="13.15" customHeight="1" x14ac:dyDescent="0.3">
      <c r="A14" s="143" t="s">
        <v>48</v>
      </c>
      <c r="B14" s="125">
        <v>82347</v>
      </c>
      <c r="C14" s="125">
        <v>88095</v>
      </c>
      <c r="D14" s="125">
        <v>81532</v>
      </c>
      <c r="E14" s="125">
        <v>89518</v>
      </c>
      <c r="F14" s="166">
        <v>96052</v>
      </c>
    </row>
    <row r="15" spans="1:6" ht="13.15" customHeight="1" x14ac:dyDescent="0.3">
      <c r="A15" s="143" t="s">
        <v>235</v>
      </c>
      <c r="B15" s="125">
        <v>12665</v>
      </c>
      <c r="C15" s="125">
        <v>18850</v>
      </c>
      <c r="D15" s="125">
        <v>113017</v>
      </c>
      <c r="E15" s="125">
        <v>16171</v>
      </c>
      <c r="F15" s="166">
        <v>86117</v>
      </c>
    </row>
    <row r="16" spans="1:6" ht="13.15" customHeight="1" x14ac:dyDescent="0.3">
      <c r="A16" s="143" t="s">
        <v>64</v>
      </c>
      <c r="B16" s="125">
        <v>7037</v>
      </c>
      <c r="C16" s="125">
        <v>18346</v>
      </c>
      <c r="D16" s="125">
        <v>20138</v>
      </c>
      <c r="E16" s="125">
        <v>20316</v>
      </c>
      <c r="F16" s="166">
        <v>22545</v>
      </c>
    </row>
    <row r="17" spans="1:6" ht="13.15" customHeight="1" x14ac:dyDescent="0.3">
      <c r="A17" s="144" t="s">
        <v>233</v>
      </c>
      <c r="B17" s="125">
        <v>7</v>
      </c>
      <c r="C17" s="125">
        <v>7</v>
      </c>
      <c r="D17" s="125">
        <v>7</v>
      </c>
      <c r="E17" s="125">
        <v>23</v>
      </c>
      <c r="F17" s="166">
        <v>57</v>
      </c>
    </row>
    <row r="18" spans="1:6" ht="13.15" customHeight="1" x14ac:dyDescent="0.3">
      <c r="A18" s="143" t="s">
        <v>245</v>
      </c>
      <c r="B18" s="125">
        <v>6423</v>
      </c>
      <c r="C18" s="125">
        <v>7348</v>
      </c>
      <c r="D18" s="125">
        <v>6455</v>
      </c>
      <c r="E18" s="125">
        <v>7188</v>
      </c>
      <c r="F18" s="166">
        <v>6656</v>
      </c>
    </row>
    <row r="19" spans="1:6" ht="13.15" customHeight="1" x14ac:dyDescent="0.3">
      <c r="A19" s="144" t="s">
        <v>246</v>
      </c>
      <c r="B19" s="125">
        <v>5638</v>
      </c>
      <c r="C19" s="125">
        <v>6551</v>
      </c>
      <c r="D19" s="125">
        <v>6285</v>
      </c>
      <c r="E19" s="125">
        <v>7739</v>
      </c>
      <c r="F19" s="166">
        <v>9209</v>
      </c>
    </row>
    <row r="20" spans="1:6" ht="13.15" customHeight="1" x14ac:dyDescent="0.3">
      <c r="A20" s="143" t="s">
        <v>247</v>
      </c>
      <c r="B20" s="125">
        <v>27605</v>
      </c>
      <c r="C20" s="125">
        <v>25319</v>
      </c>
      <c r="D20" s="125">
        <v>22932</v>
      </c>
      <c r="E20" s="125">
        <v>20642</v>
      </c>
      <c r="F20" s="166">
        <v>22466</v>
      </c>
    </row>
    <row r="21" spans="1:6" ht="13.15" customHeight="1" x14ac:dyDescent="0.3">
      <c r="A21" s="143" t="s">
        <v>239</v>
      </c>
      <c r="B21" s="125">
        <v>31354</v>
      </c>
      <c r="C21" s="125">
        <v>33206</v>
      </c>
      <c r="D21" s="125">
        <v>33421</v>
      </c>
      <c r="E21" s="125">
        <v>33855</v>
      </c>
      <c r="F21" s="166">
        <v>35879</v>
      </c>
    </row>
    <row r="22" spans="1:6" ht="13.15" customHeight="1" x14ac:dyDescent="0.3">
      <c r="A22" s="143" t="s">
        <v>50</v>
      </c>
      <c r="B22" s="125">
        <v>15339</v>
      </c>
      <c r="C22" s="125">
        <v>15643</v>
      </c>
      <c r="D22" s="125">
        <v>14434</v>
      </c>
      <c r="E22" s="125">
        <v>15182</v>
      </c>
      <c r="F22" s="166">
        <v>15796</v>
      </c>
    </row>
    <row r="23" spans="1:6" ht="13.15" customHeight="1" x14ac:dyDescent="0.3">
      <c r="A23" s="143" t="s">
        <v>51</v>
      </c>
      <c r="B23" s="125">
        <v>18543</v>
      </c>
      <c r="C23" s="125">
        <v>19592</v>
      </c>
      <c r="D23" s="125">
        <v>19647</v>
      </c>
      <c r="E23" s="125">
        <v>19642</v>
      </c>
      <c r="F23" s="166">
        <v>20440</v>
      </c>
    </row>
    <row r="24" spans="1:6" ht="13.15" customHeight="1" x14ac:dyDescent="0.3">
      <c r="A24" s="143" t="s">
        <v>52</v>
      </c>
      <c r="B24" s="125">
        <v>7695</v>
      </c>
      <c r="C24" s="125">
        <v>7444</v>
      </c>
      <c r="D24" s="125">
        <v>7643</v>
      </c>
      <c r="E24" s="125">
        <v>7881</v>
      </c>
      <c r="F24" s="166">
        <v>7953</v>
      </c>
    </row>
    <row r="25" spans="1:6" ht="13.15" customHeight="1" x14ac:dyDescent="0.3">
      <c r="A25" s="143" t="s">
        <v>53</v>
      </c>
      <c r="B25" s="125">
        <v>584</v>
      </c>
      <c r="C25" s="125">
        <v>564</v>
      </c>
      <c r="D25" s="125">
        <v>533</v>
      </c>
      <c r="E25" s="125">
        <v>537</v>
      </c>
      <c r="F25" s="166">
        <v>581</v>
      </c>
    </row>
    <row r="26" spans="1:6" ht="13.15" customHeight="1" x14ac:dyDescent="0.3">
      <c r="A26" s="143" t="s">
        <v>54</v>
      </c>
      <c r="B26" s="125">
        <v>2143</v>
      </c>
      <c r="C26" s="125">
        <v>2437</v>
      </c>
      <c r="D26" s="125">
        <v>2529</v>
      </c>
      <c r="E26" s="125">
        <v>2298</v>
      </c>
      <c r="F26" s="166">
        <v>2108</v>
      </c>
    </row>
    <row r="27" spans="1:6" ht="13.15" customHeight="1" x14ac:dyDescent="0.3">
      <c r="A27" s="167" t="s">
        <v>55</v>
      </c>
      <c r="B27" s="125">
        <v>46208</v>
      </c>
      <c r="C27" s="125">
        <v>46357</v>
      </c>
      <c r="D27" s="125">
        <v>46723</v>
      </c>
      <c r="E27" s="125">
        <v>46213</v>
      </c>
      <c r="F27" s="166">
        <v>45775</v>
      </c>
    </row>
    <row r="28" spans="1:6" ht="13.15" customHeight="1" x14ac:dyDescent="0.3">
      <c r="A28" s="167" t="s">
        <v>279</v>
      </c>
      <c r="B28" s="125">
        <v>-5776</v>
      </c>
      <c r="C28" s="125">
        <v>-62468</v>
      </c>
      <c r="D28" s="125">
        <v>-43385</v>
      </c>
      <c r="E28" s="125">
        <v>-45040</v>
      </c>
      <c r="F28" s="166">
        <v>-4238</v>
      </c>
    </row>
    <row r="29" spans="1:6" ht="13.15" customHeight="1" x14ac:dyDescent="0.3">
      <c r="A29" s="143" t="s">
        <v>57</v>
      </c>
      <c r="B29" s="125">
        <v>8912</v>
      </c>
      <c r="C29" s="125">
        <v>11011</v>
      </c>
      <c r="D29" s="125">
        <v>10717</v>
      </c>
      <c r="E29" s="125">
        <v>9616</v>
      </c>
      <c r="F29" s="166">
        <v>11299</v>
      </c>
    </row>
    <row r="30" spans="1:6" ht="13.15" customHeight="1" x14ac:dyDescent="0.3">
      <c r="A30" s="168" t="s">
        <v>234</v>
      </c>
      <c r="B30" s="125">
        <v>207</v>
      </c>
      <c r="C30" s="125">
        <v>279</v>
      </c>
      <c r="D30" s="125">
        <v>340</v>
      </c>
      <c r="E30" s="125">
        <v>349</v>
      </c>
      <c r="F30" s="166">
        <v>396</v>
      </c>
    </row>
    <row r="31" spans="1:6" ht="13.15" customHeight="1" x14ac:dyDescent="0.3">
      <c r="A31" s="143" t="s">
        <v>58</v>
      </c>
      <c r="B31" s="125">
        <v>1323</v>
      </c>
      <c r="C31" s="125">
        <v>1148</v>
      </c>
      <c r="D31" s="125">
        <v>1064</v>
      </c>
      <c r="E31" s="125">
        <v>1664</v>
      </c>
      <c r="F31" s="166">
        <v>2044</v>
      </c>
    </row>
    <row r="32" spans="1:6" ht="13.15" customHeight="1" x14ac:dyDescent="0.3">
      <c r="A32" s="7" t="s">
        <v>240</v>
      </c>
      <c r="B32" s="5">
        <v>635113</v>
      </c>
      <c r="C32" s="5">
        <v>620423</v>
      </c>
      <c r="D32" s="5">
        <v>763984</v>
      </c>
      <c r="E32" s="5">
        <v>650268</v>
      </c>
      <c r="F32" s="182">
        <v>812143</v>
      </c>
    </row>
    <row r="33" spans="1:7" ht="13.15" customHeight="1" x14ac:dyDescent="0.3">
      <c r="A33" s="143" t="s">
        <v>24</v>
      </c>
      <c r="B33" s="125">
        <v>48797</v>
      </c>
      <c r="C33" s="125">
        <v>45371</v>
      </c>
      <c r="D33" s="125">
        <v>45127</v>
      </c>
      <c r="E33" s="125">
        <v>48659</v>
      </c>
      <c r="F33" s="166">
        <v>55024</v>
      </c>
    </row>
    <row r="34" spans="1:7" ht="13.15" customHeight="1" x14ac:dyDescent="0.3">
      <c r="A34" s="143" t="s">
        <v>23</v>
      </c>
      <c r="B34" s="125">
        <v>30064</v>
      </c>
      <c r="C34" s="125">
        <v>32238</v>
      </c>
      <c r="D34" s="125">
        <v>39014</v>
      </c>
      <c r="E34" s="125">
        <v>42934</v>
      </c>
      <c r="F34" s="166">
        <v>46372</v>
      </c>
    </row>
    <row r="35" spans="1:7" ht="13.15" customHeight="1" x14ac:dyDescent="0.3">
      <c r="A35" s="143" t="s">
        <v>66</v>
      </c>
      <c r="B35" s="125">
        <v>37959</v>
      </c>
      <c r="C35" s="125">
        <v>39014</v>
      </c>
      <c r="D35" s="125">
        <v>40078</v>
      </c>
      <c r="E35" s="125">
        <v>40782</v>
      </c>
      <c r="F35" s="166">
        <v>41055</v>
      </c>
    </row>
    <row r="36" spans="1:7" ht="13.15" customHeight="1" x14ac:dyDescent="0.3">
      <c r="A36" s="143" t="s">
        <v>22</v>
      </c>
      <c r="B36" s="125">
        <v>11879</v>
      </c>
      <c r="C36" s="125">
        <v>11658</v>
      </c>
      <c r="D36" s="125">
        <v>11253</v>
      </c>
      <c r="E36" s="125">
        <v>9160</v>
      </c>
      <c r="F36" s="166">
        <v>10188</v>
      </c>
    </row>
    <row r="37" spans="1:7" ht="13.15" customHeight="1" x14ac:dyDescent="0.3">
      <c r="A37" s="143" t="s">
        <v>34</v>
      </c>
      <c r="B37" s="125">
        <v>14400</v>
      </c>
      <c r="C37" s="125">
        <v>18027</v>
      </c>
      <c r="D37" s="125">
        <v>14594</v>
      </c>
      <c r="E37" s="125">
        <v>16677</v>
      </c>
      <c r="F37" s="166">
        <v>16575</v>
      </c>
    </row>
    <row r="38" spans="1:7" ht="13.15" customHeight="1" x14ac:dyDescent="0.3">
      <c r="A38" s="143" t="s">
        <v>67</v>
      </c>
      <c r="B38" s="125">
        <v>-44399</v>
      </c>
      <c r="C38" s="125">
        <v>-16287</v>
      </c>
      <c r="D38" s="125">
        <v>-157283</v>
      </c>
      <c r="E38" s="125">
        <v>-36519</v>
      </c>
      <c r="F38" s="166">
        <v>-187532</v>
      </c>
    </row>
    <row r="39" spans="1:7" ht="13.15" customHeight="1" x14ac:dyDescent="0.3">
      <c r="A39" s="8" t="s">
        <v>295</v>
      </c>
      <c r="B39" s="9">
        <v>98700</v>
      </c>
      <c r="C39" s="9">
        <v>130022</v>
      </c>
      <c r="D39" s="9">
        <v>-7217</v>
      </c>
      <c r="E39" s="9">
        <v>121693</v>
      </c>
      <c r="F39" s="183">
        <v>-18318</v>
      </c>
    </row>
    <row r="40" spans="1:7" ht="11.65" thickBot="1" x14ac:dyDescent="0.35">
      <c r="A40" s="10" t="s">
        <v>241</v>
      </c>
      <c r="B40" s="11">
        <v>733813</v>
      </c>
      <c r="C40" s="11">
        <v>750445</v>
      </c>
      <c r="D40" s="11">
        <v>756767</v>
      </c>
      <c r="E40" s="11">
        <v>771961</v>
      </c>
      <c r="F40" s="181">
        <v>793825</v>
      </c>
      <c r="G40" s="115"/>
    </row>
    <row r="41" spans="1:7" ht="10.15" hidden="1" customHeight="1" x14ac:dyDescent="0.3">
      <c r="A41" s="48"/>
      <c r="B41" s="36"/>
      <c r="C41" s="36"/>
      <c r="D41" s="36"/>
      <c r="E41" s="36"/>
      <c r="F41" s="36"/>
      <c r="G41" s="13"/>
    </row>
    <row r="42" spans="1:7" ht="11.25" customHeight="1" x14ac:dyDescent="0.3">
      <c r="A42" s="48"/>
      <c r="B42" s="48"/>
      <c r="C42" s="48"/>
      <c r="D42" s="48"/>
      <c r="E42" s="48"/>
      <c r="F42" s="48"/>
      <c r="G42" s="115"/>
    </row>
    <row r="43" spans="1:7" ht="24.75" customHeight="1" x14ac:dyDescent="0.3">
      <c r="A43" s="194" t="s">
        <v>273</v>
      </c>
      <c r="B43" s="195"/>
      <c r="C43" s="195"/>
      <c r="D43" s="195"/>
      <c r="E43" s="195"/>
      <c r="F43" s="195"/>
      <c r="G43" s="115"/>
    </row>
    <row r="44" spans="1:7" ht="61.5" customHeight="1" x14ac:dyDescent="0.3">
      <c r="A44" s="194" t="s">
        <v>293</v>
      </c>
      <c r="B44" s="195"/>
      <c r="C44" s="195"/>
      <c r="D44" s="195"/>
      <c r="E44" s="195"/>
      <c r="F44" s="195"/>
      <c r="G44" s="115"/>
    </row>
    <row r="45" spans="1:7" ht="39" customHeight="1" x14ac:dyDescent="0.3">
      <c r="A45" s="196" t="s">
        <v>275</v>
      </c>
      <c r="B45" s="197"/>
      <c r="C45" s="197"/>
      <c r="D45" s="197"/>
      <c r="E45" s="197"/>
      <c r="F45" s="197"/>
      <c r="G45" s="115"/>
    </row>
    <row r="46" spans="1:7" ht="15.75" customHeight="1" x14ac:dyDescent="0.3">
      <c r="A46" s="194" t="s">
        <v>276</v>
      </c>
      <c r="B46" s="195"/>
      <c r="C46" s="195"/>
      <c r="D46" s="195"/>
      <c r="E46" s="195"/>
      <c r="F46" s="195"/>
      <c r="G46" s="115"/>
    </row>
    <row r="47" spans="1:7" ht="25.5" customHeight="1" x14ac:dyDescent="0.3">
      <c r="A47" s="194" t="s">
        <v>236</v>
      </c>
      <c r="B47" s="195"/>
      <c r="C47" s="195"/>
      <c r="D47" s="195"/>
      <c r="E47" s="195"/>
      <c r="F47" s="195"/>
    </row>
    <row r="48" spans="1:7" ht="14.25" customHeight="1" x14ac:dyDescent="0.3">
      <c r="A48" s="194" t="s">
        <v>237</v>
      </c>
      <c r="B48" s="195"/>
      <c r="C48" s="195"/>
      <c r="D48" s="195"/>
      <c r="E48" s="195"/>
      <c r="F48" s="195"/>
    </row>
    <row r="49" spans="1:6" ht="28.15" customHeight="1" x14ac:dyDescent="0.3">
      <c r="A49" s="194" t="s">
        <v>294</v>
      </c>
      <c r="B49" s="195"/>
      <c r="C49" s="195"/>
      <c r="D49" s="195"/>
      <c r="E49" s="195"/>
      <c r="F49" s="195"/>
    </row>
  </sheetData>
  <mergeCells count="9">
    <mergeCell ref="A1:F1"/>
    <mergeCell ref="B3:F3"/>
    <mergeCell ref="A48:F48"/>
    <mergeCell ref="A49:F49"/>
    <mergeCell ref="A43:F43"/>
    <mergeCell ref="A44:F44"/>
    <mergeCell ref="A45:F45"/>
    <mergeCell ref="A46:F46"/>
    <mergeCell ref="A47:F47"/>
  </mergeCells>
  <conditionalFormatting sqref="B30:F30">
    <cfRule type="cellIs" dxfId="186" priority="1" operator="equal">
      <formula>0</formula>
    </cfRule>
  </conditionalFormatting>
  <conditionalFormatting sqref="B7 B33:F38 B8:F29 B31:F31">
    <cfRule type="cellIs" dxfId="185" priority="6" operator="equal">
      <formula>0</formula>
    </cfRule>
  </conditionalFormatting>
  <conditionalFormatting sqref="A32">
    <cfRule type="cellIs" dxfId="184" priority="5" operator="equal">
      <formula>0</formula>
    </cfRule>
  </conditionalFormatting>
  <conditionalFormatting sqref="B32">
    <cfRule type="cellIs" dxfId="183" priority="4" operator="equal">
      <formula>0</formula>
    </cfRule>
  </conditionalFormatting>
  <conditionalFormatting sqref="C7:F7">
    <cfRule type="cellIs" dxfId="182" priority="3" operator="equal">
      <formula>0</formula>
    </cfRule>
  </conditionalFormatting>
  <conditionalFormatting sqref="C32:F32">
    <cfRule type="cellIs" dxfId="181" priority="2" operator="equal">
      <formula>0</formula>
    </cfRule>
  </conditionalFormatting>
  <pageMargins left="0" right="0" top="0" bottom="0"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XT60"/>
  <sheetViews>
    <sheetView showGridLines="0" zoomScaleNormal="100" workbookViewId="0">
      <selection activeCell="G56" sqref="B1:G56"/>
    </sheetView>
  </sheetViews>
  <sheetFormatPr defaultColWidth="10.6640625" defaultRowHeight="10.15" outlineLevelRow="1" x14ac:dyDescent="0.3"/>
  <cols>
    <col min="1" max="1" width="2.33203125" style="14" customWidth="1"/>
    <col min="2" max="2" width="66.5" style="14" customWidth="1"/>
    <col min="3" max="3" width="12.6640625" style="14" customWidth="1"/>
    <col min="4" max="16384" width="10.6640625" style="14"/>
  </cols>
  <sheetData>
    <row r="1" spans="2:64 16192:16192" ht="17.25" customHeight="1" x14ac:dyDescent="0.4">
      <c r="B1" s="198" t="s">
        <v>296</v>
      </c>
      <c r="C1" s="203"/>
      <c r="D1" s="203"/>
      <c r="E1" s="203"/>
      <c r="F1" s="203"/>
      <c r="G1" s="204"/>
    </row>
    <row r="2" spans="2:64 16192:16192" ht="15.4" x14ac:dyDescent="0.3">
      <c r="B2" s="64"/>
      <c r="C2" s="47"/>
      <c r="D2" s="47"/>
      <c r="E2" s="48"/>
      <c r="F2" s="47"/>
      <c r="G2" s="65" t="s">
        <v>69</v>
      </c>
    </row>
    <row r="3" spans="2:64 16192:16192" ht="20.25" x14ac:dyDescent="0.3">
      <c r="B3" s="2"/>
      <c r="C3" s="3" t="s">
        <v>70</v>
      </c>
      <c r="D3" s="3" t="s">
        <v>71</v>
      </c>
      <c r="E3" s="3" t="s">
        <v>224</v>
      </c>
      <c r="F3" s="3" t="s">
        <v>242</v>
      </c>
      <c r="G3" s="66" t="s">
        <v>297</v>
      </c>
    </row>
    <row r="4" spans="2:64 16192:16192" outlineLevel="1" x14ac:dyDescent="0.3">
      <c r="B4" s="88" t="s">
        <v>72</v>
      </c>
      <c r="C4" s="49"/>
      <c r="D4" s="49"/>
      <c r="E4" s="49"/>
      <c r="F4" s="49"/>
      <c r="G4" s="89"/>
    </row>
    <row r="5" spans="2:64 16192:16192" outlineLevel="1" x14ac:dyDescent="0.3">
      <c r="B5" s="40" t="s">
        <v>8</v>
      </c>
      <c r="C5" s="46"/>
      <c r="D5" s="46"/>
      <c r="E5" s="41"/>
      <c r="F5" s="41"/>
      <c r="G5" s="67"/>
      <c r="BL5" s="17"/>
    </row>
    <row r="6" spans="2:64 16192:16192" outlineLevel="1" x14ac:dyDescent="0.3">
      <c r="B6" s="42" t="s">
        <v>73</v>
      </c>
      <c r="C6" s="50">
        <v>-17.732479999999999</v>
      </c>
      <c r="D6" s="50">
        <v>-14.952418</v>
      </c>
      <c r="E6" s="50">
        <v>-14.646468</v>
      </c>
      <c r="F6" s="50">
        <v>-15.258887</v>
      </c>
      <c r="G6" s="90">
        <v>-13.941754</v>
      </c>
      <c r="I6" s="146"/>
      <c r="J6" s="147"/>
      <c r="K6" s="147"/>
      <c r="L6" s="147"/>
      <c r="M6" s="147"/>
      <c r="N6" s="147"/>
    </row>
    <row r="7" spans="2:64 16192:16192" outlineLevel="1" x14ac:dyDescent="0.3">
      <c r="B7" s="42" t="s">
        <v>74</v>
      </c>
      <c r="C7" s="50">
        <v>-2.0761620000000001</v>
      </c>
      <c r="D7" s="50">
        <v>-1.8443320000000001</v>
      </c>
      <c r="E7" s="50">
        <v>-1.893974</v>
      </c>
      <c r="F7" s="50">
        <v>-1.9003410000000001</v>
      </c>
      <c r="G7" s="90">
        <v>-1.863564</v>
      </c>
      <c r="I7" s="146"/>
      <c r="J7" s="147"/>
      <c r="K7" s="147"/>
      <c r="L7" s="147"/>
      <c r="M7" s="147"/>
      <c r="N7" s="147"/>
      <c r="WXT7" s="16"/>
    </row>
    <row r="8" spans="2:64 16192:16192" outlineLevel="1" x14ac:dyDescent="0.3">
      <c r="B8" s="42" t="s">
        <v>75</v>
      </c>
      <c r="C8" s="50">
        <v>-0.28297899999999998</v>
      </c>
      <c r="D8" s="50">
        <v>-0.219913</v>
      </c>
      <c r="E8" s="50">
        <v>-0.14283699999999999</v>
      </c>
      <c r="F8" s="50">
        <v>-0.16597400000000001</v>
      </c>
      <c r="G8" s="90">
        <v>-0.38306400000000002</v>
      </c>
      <c r="WXT8" s="16"/>
    </row>
    <row r="9" spans="2:64 16192:16192" outlineLevel="1" x14ac:dyDescent="0.3">
      <c r="B9" s="42" t="s">
        <v>76</v>
      </c>
      <c r="C9" s="50">
        <v>-0.96939699999999995</v>
      </c>
      <c r="D9" s="50">
        <v>-0.74686699999999995</v>
      </c>
      <c r="E9" s="50">
        <v>-0.63920200000000005</v>
      </c>
      <c r="F9" s="50">
        <v>-0.48727500000000001</v>
      </c>
      <c r="G9" s="90">
        <v>-0.429809</v>
      </c>
      <c r="WXT9" s="16"/>
    </row>
    <row r="10" spans="2:64 16192:16192" outlineLevel="1" x14ac:dyDescent="0.3">
      <c r="B10" s="42" t="s">
        <v>77</v>
      </c>
      <c r="C10" s="50">
        <v>3.2129999999999999E-2</v>
      </c>
      <c r="D10" s="50">
        <v>0.100755</v>
      </c>
      <c r="E10" s="50">
        <v>-8.5000000000000006E-5</v>
      </c>
      <c r="F10" s="50">
        <v>4.9630000000000004E-3</v>
      </c>
      <c r="G10" s="90">
        <v>2.385E-3</v>
      </c>
    </row>
    <row r="11" spans="2:64 16192:16192" outlineLevel="1" x14ac:dyDescent="0.3">
      <c r="B11" s="7" t="s">
        <v>11</v>
      </c>
      <c r="C11" s="52">
        <v>-21.028888000000002</v>
      </c>
      <c r="D11" s="52">
        <v>-17.662774999999996</v>
      </c>
      <c r="E11" s="52">
        <v>-17.322565999999998</v>
      </c>
      <c r="F11" s="52">
        <v>-17.807513999999998</v>
      </c>
      <c r="G11" s="91">
        <v>-16.615805999999999</v>
      </c>
    </row>
    <row r="12" spans="2:64 16192:16192" outlineLevel="1" x14ac:dyDescent="0.3">
      <c r="B12" s="40" t="s">
        <v>12</v>
      </c>
      <c r="C12" s="53"/>
      <c r="D12" s="53"/>
      <c r="E12" s="54"/>
      <c r="F12" s="54"/>
      <c r="G12" s="92"/>
    </row>
    <row r="13" spans="2:64 16192:16192" outlineLevel="1" x14ac:dyDescent="0.3">
      <c r="B13" s="42" t="s">
        <v>78</v>
      </c>
      <c r="C13" s="50">
        <v>4.7006480000000002</v>
      </c>
      <c r="D13" s="50">
        <v>-1.2076180000000001</v>
      </c>
      <c r="E13" s="50">
        <v>-6.3203259999999997</v>
      </c>
      <c r="F13" s="50">
        <v>-6.6506239999999996</v>
      </c>
      <c r="G13" s="90">
        <v>-6.2878790000000002</v>
      </c>
    </row>
    <row r="14" spans="2:64 16192:16192" outlineLevel="1" x14ac:dyDescent="0.3">
      <c r="B14" s="42" t="s">
        <v>75</v>
      </c>
      <c r="C14" s="50">
        <v>1.2661960000000001</v>
      </c>
      <c r="D14" s="50">
        <v>2.108549</v>
      </c>
      <c r="E14" s="50">
        <v>3.3176700000000001</v>
      </c>
      <c r="F14" s="50">
        <v>1.5845089999999999</v>
      </c>
      <c r="G14" s="90">
        <v>2.1274459999999999</v>
      </c>
    </row>
    <row r="15" spans="2:64 16192:16192" outlineLevel="1" x14ac:dyDescent="0.3">
      <c r="B15" s="42" t="s">
        <v>79</v>
      </c>
      <c r="C15" s="50" t="s">
        <v>220</v>
      </c>
      <c r="D15" s="50" t="s">
        <v>220</v>
      </c>
      <c r="E15" s="50" t="s">
        <v>220</v>
      </c>
      <c r="F15" s="50" t="s">
        <v>220</v>
      </c>
      <c r="G15" s="90" t="s">
        <v>220</v>
      </c>
    </row>
    <row r="16" spans="2:64 16192:16192" outlineLevel="1" x14ac:dyDescent="0.3">
      <c r="B16" s="42" t="s">
        <v>80</v>
      </c>
      <c r="C16" s="50">
        <v>-5.2366999999999997E-2</v>
      </c>
      <c r="D16" s="50">
        <v>-0.158943</v>
      </c>
      <c r="E16" s="50">
        <v>-0.37241999999999997</v>
      </c>
      <c r="F16" s="50">
        <v>-0.54542599999999997</v>
      </c>
      <c r="G16" s="90">
        <v>-0.68727499999999997</v>
      </c>
    </row>
    <row r="17" spans="2:14 16192:16192" outlineLevel="1" x14ac:dyDescent="0.3">
      <c r="B17" s="42" t="s">
        <v>81</v>
      </c>
      <c r="C17" s="50">
        <v>-0.26173600000000002</v>
      </c>
      <c r="D17" s="50" t="s">
        <v>220</v>
      </c>
      <c r="E17" s="50" t="s">
        <v>220</v>
      </c>
      <c r="F17" s="50">
        <v>-6.5600000000000001E-4</v>
      </c>
      <c r="G17" s="90">
        <v>0</v>
      </c>
    </row>
    <row r="18" spans="2:14 16192:16192" outlineLevel="1" x14ac:dyDescent="0.3">
      <c r="B18" s="42" t="s">
        <v>76</v>
      </c>
      <c r="C18" s="50">
        <v>-0.126748</v>
      </c>
      <c r="D18" s="50">
        <v>-0.14648</v>
      </c>
      <c r="E18" s="50">
        <v>-0.175373</v>
      </c>
      <c r="F18" s="50">
        <v>-0.170316</v>
      </c>
      <c r="G18" s="90">
        <v>-0.169206</v>
      </c>
    </row>
    <row r="19" spans="2:14 16192:16192" outlineLevel="1" x14ac:dyDescent="0.3">
      <c r="B19" s="42" t="s">
        <v>77</v>
      </c>
      <c r="C19" s="50">
        <v>0.16981499999999999</v>
      </c>
      <c r="D19" s="50">
        <v>0.14357200000000001</v>
      </c>
      <c r="E19" s="50">
        <v>4.1204999999999999E-2</v>
      </c>
      <c r="F19" s="50">
        <v>0.28126699999999999</v>
      </c>
      <c r="G19" s="90">
        <v>0.118308</v>
      </c>
    </row>
    <row r="20" spans="2:14 16192:16192" outlineLevel="1" x14ac:dyDescent="0.3">
      <c r="B20" s="7" t="s">
        <v>20</v>
      </c>
      <c r="C20" s="52">
        <v>5.6958079999999995</v>
      </c>
      <c r="D20" s="52">
        <v>0.73907999999999996</v>
      </c>
      <c r="E20" s="52">
        <v>-3.5092439999999994</v>
      </c>
      <c r="F20" s="52">
        <v>-5.5012460000000001</v>
      </c>
      <c r="G20" s="91">
        <v>-4.898606</v>
      </c>
    </row>
    <row r="21" spans="2:14 16192:16192" outlineLevel="1" x14ac:dyDescent="0.3">
      <c r="B21" s="42" t="s">
        <v>82</v>
      </c>
      <c r="C21" s="50" t="s">
        <v>0</v>
      </c>
      <c r="D21" s="50" t="s">
        <v>0</v>
      </c>
      <c r="E21" s="50" t="s">
        <v>0</v>
      </c>
      <c r="F21" s="50" t="s">
        <v>0</v>
      </c>
      <c r="G21" s="90" t="s">
        <v>0</v>
      </c>
    </row>
    <row r="22" spans="2:14 16192:16192" outlineLevel="1" x14ac:dyDescent="0.3">
      <c r="B22" s="42" t="s">
        <v>83</v>
      </c>
      <c r="C22" s="50" t="s">
        <v>220</v>
      </c>
      <c r="D22" s="50" t="s">
        <v>220</v>
      </c>
      <c r="E22" s="50" t="s">
        <v>220</v>
      </c>
      <c r="F22" s="50" t="s">
        <v>220</v>
      </c>
      <c r="G22" s="90" t="s">
        <v>220</v>
      </c>
    </row>
    <row r="23" spans="2:14 16192:16192" outlineLevel="1" x14ac:dyDescent="0.3">
      <c r="B23" s="42" t="s">
        <v>84</v>
      </c>
      <c r="C23" s="50" t="s">
        <v>220</v>
      </c>
      <c r="D23" s="50" t="s">
        <v>220</v>
      </c>
      <c r="E23" s="50" t="s">
        <v>220</v>
      </c>
      <c r="F23" s="50" t="s">
        <v>220</v>
      </c>
      <c r="G23" s="90" t="s">
        <v>220</v>
      </c>
    </row>
    <row r="24" spans="2:14 16192:16192" outlineLevel="1" x14ac:dyDescent="0.3">
      <c r="B24" s="7" t="s">
        <v>85</v>
      </c>
      <c r="C24" s="52">
        <v>-15.333080000000002</v>
      </c>
      <c r="D24" s="52">
        <v>-16.923694999999995</v>
      </c>
      <c r="E24" s="52">
        <v>-20.831809999999997</v>
      </c>
      <c r="F24" s="52">
        <v>-23.308759999999999</v>
      </c>
      <c r="G24" s="91">
        <v>-21.514412</v>
      </c>
    </row>
    <row r="25" spans="2:14 16192:16192" ht="11.25" customHeight="1" outlineLevel="1" x14ac:dyDescent="0.3">
      <c r="B25" s="88" t="s">
        <v>86</v>
      </c>
      <c r="C25" s="55"/>
      <c r="D25" s="55"/>
      <c r="E25" s="55"/>
      <c r="F25" s="55"/>
      <c r="G25" s="93"/>
      <c r="I25" s="149"/>
      <c r="J25" s="150"/>
      <c r="K25" s="150"/>
      <c r="L25" s="150"/>
      <c r="M25" s="150"/>
      <c r="N25" s="150"/>
    </row>
    <row r="26" spans="2:14 16192:16192" outlineLevel="1" x14ac:dyDescent="0.3">
      <c r="B26" s="40" t="s">
        <v>8</v>
      </c>
      <c r="C26" s="53"/>
      <c r="D26" s="50"/>
      <c r="E26" s="50"/>
      <c r="F26" s="50"/>
      <c r="G26" s="90"/>
      <c r="H26" s="14" t="s">
        <v>0</v>
      </c>
      <c r="I26" s="148"/>
      <c r="J26" s="147"/>
      <c r="K26" s="147"/>
      <c r="L26" s="147"/>
      <c r="M26" s="147"/>
      <c r="N26" s="147"/>
    </row>
    <row r="27" spans="2:14 16192:16192" outlineLevel="1" x14ac:dyDescent="0.3">
      <c r="B27" s="42" t="s">
        <v>87</v>
      </c>
      <c r="C27" s="50">
        <v>1.5619240000000001</v>
      </c>
      <c r="D27" s="50">
        <v>-0.46284500000000001</v>
      </c>
      <c r="E27" s="50">
        <v>-0.37176199999999998</v>
      </c>
      <c r="F27" s="50">
        <v>-0.71443199999999996</v>
      </c>
      <c r="G27" s="90">
        <v>-1.013682</v>
      </c>
      <c r="I27" s="146"/>
      <c r="J27" s="147"/>
      <c r="K27" s="147"/>
      <c r="L27" s="147"/>
      <c r="M27" s="147"/>
      <c r="N27" s="147"/>
    </row>
    <row r="28" spans="2:14 16192:16192" outlineLevel="1" x14ac:dyDescent="0.3">
      <c r="B28" s="42" t="s">
        <v>88</v>
      </c>
      <c r="C28" s="50">
        <v>9.0840000000000004E-2</v>
      </c>
      <c r="D28" s="50">
        <v>0.102144</v>
      </c>
      <c r="E28" s="50">
        <v>0.100054</v>
      </c>
      <c r="F28" s="50">
        <v>3.424E-3</v>
      </c>
      <c r="G28" s="90">
        <v>6.1269999999999996E-3</v>
      </c>
      <c r="I28" s="146"/>
      <c r="J28" s="147"/>
      <c r="K28" s="147"/>
      <c r="L28" s="147"/>
      <c r="M28" s="147"/>
      <c r="N28" s="147"/>
    </row>
    <row r="29" spans="2:14 16192:16192" outlineLevel="1" x14ac:dyDescent="0.3">
      <c r="B29" s="42" t="s">
        <v>89</v>
      </c>
      <c r="C29" s="50" t="s">
        <v>220</v>
      </c>
      <c r="D29" s="50" t="s">
        <v>220</v>
      </c>
      <c r="E29" s="50" t="s">
        <v>220</v>
      </c>
      <c r="F29" s="50" t="s">
        <v>220</v>
      </c>
      <c r="G29" s="90" t="s">
        <v>220</v>
      </c>
      <c r="I29" s="146"/>
      <c r="J29" s="147"/>
      <c r="K29" s="147"/>
      <c r="L29" s="147"/>
      <c r="M29" s="147"/>
      <c r="N29" s="147"/>
      <c r="WXT29" s="19"/>
    </row>
    <row r="30" spans="2:14 16192:16192" outlineLevel="1" x14ac:dyDescent="0.3">
      <c r="B30" s="42" t="s">
        <v>90</v>
      </c>
      <c r="C30" s="50">
        <v>-6.1273359999999997</v>
      </c>
      <c r="D30" s="50">
        <v>-1.754216</v>
      </c>
      <c r="E30" s="50">
        <v>-3.7246920000000001</v>
      </c>
      <c r="F30" s="50">
        <v>-9.2727789999999999</v>
      </c>
      <c r="G30" s="90">
        <v>-13.698745000000001</v>
      </c>
      <c r="I30" s="146"/>
      <c r="J30" s="147"/>
      <c r="K30" s="147"/>
      <c r="L30" s="147"/>
      <c r="M30" s="147"/>
      <c r="N30" s="147"/>
    </row>
    <row r="31" spans="2:14 16192:16192" outlineLevel="1" x14ac:dyDescent="0.3">
      <c r="B31" s="42" t="s">
        <v>91</v>
      </c>
      <c r="C31" s="50">
        <v>-8.7449999999999993E-3</v>
      </c>
      <c r="D31" s="50">
        <v>-1.1220000000000001E-2</v>
      </c>
      <c r="E31" s="50">
        <v>-2.3994999999999999E-2</v>
      </c>
      <c r="F31" s="50">
        <v>-1.3081000000000001E-2</v>
      </c>
      <c r="G31" s="90">
        <v>0.15987199999999999</v>
      </c>
      <c r="I31" s="146"/>
      <c r="J31" s="147"/>
      <c r="K31" s="147"/>
      <c r="L31" s="147"/>
      <c r="M31" s="147"/>
      <c r="N31" s="147"/>
    </row>
    <row r="32" spans="2:14 16192:16192" outlineLevel="1" x14ac:dyDescent="0.3">
      <c r="B32" s="42" t="s">
        <v>92</v>
      </c>
      <c r="C32" s="50">
        <v>-1.5715E-2</v>
      </c>
      <c r="D32" s="50">
        <v>-7.3693999999999996E-2</v>
      </c>
      <c r="E32" s="50">
        <v>-1.5751999999999999E-2</v>
      </c>
      <c r="F32" s="50">
        <v>-1.4590000000000001E-2</v>
      </c>
      <c r="G32" s="90">
        <v>-8.5685999999999998E-2</v>
      </c>
      <c r="I32" s="146"/>
      <c r="J32" s="147"/>
      <c r="K32" s="147"/>
      <c r="L32" s="147"/>
      <c r="M32" s="147"/>
      <c r="N32" s="147"/>
    </row>
    <row r="33" spans="2:14" outlineLevel="1" x14ac:dyDescent="0.3">
      <c r="B33" s="42" t="s">
        <v>93</v>
      </c>
      <c r="C33" s="50">
        <v>2.4770720000000002</v>
      </c>
      <c r="D33" s="50">
        <v>2.6971569999999998</v>
      </c>
      <c r="E33" s="50">
        <v>2.4768439999999998</v>
      </c>
      <c r="F33" s="50">
        <v>0.93811100000000003</v>
      </c>
      <c r="G33" s="90">
        <v>1.712636</v>
      </c>
      <c r="I33" s="146"/>
      <c r="J33" s="147"/>
      <c r="K33" s="147"/>
      <c r="L33" s="147"/>
      <c r="M33" s="147"/>
      <c r="N33" s="147"/>
    </row>
    <row r="34" spans="2:14" ht="11.25" outlineLevel="1" x14ac:dyDescent="0.3">
      <c r="B34" s="42" t="s">
        <v>300</v>
      </c>
      <c r="C34" s="50">
        <v>0.63246599999999997</v>
      </c>
      <c r="D34" s="50">
        <v>0.661076</v>
      </c>
      <c r="E34" s="50">
        <v>0.65120599999999995</v>
      </c>
      <c r="F34" s="50">
        <v>0.584534</v>
      </c>
      <c r="G34" s="90">
        <v>0.59587900000000005</v>
      </c>
      <c r="I34" s="151"/>
      <c r="J34" s="147"/>
      <c r="K34" s="147"/>
      <c r="L34" s="147"/>
      <c r="M34" s="147"/>
      <c r="N34" s="147"/>
    </row>
    <row r="35" spans="2:14" outlineLevel="1" x14ac:dyDescent="0.3">
      <c r="B35" s="42" t="s">
        <v>94</v>
      </c>
      <c r="C35" s="50">
        <v>1.3509999999999999E-2</v>
      </c>
      <c r="D35" s="50">
        <v>4.3110000000000002E-2</v>
      </c>
      <c r="E35" s="50">
        <v>0.106892</v>
      </c>
      <c r="F35" s="50">
        <v>0.119244</v>
      </c>
      <c r="G35" s="90">
        <v>6.3620999999999997E-2</v>
      </c>
      <c r="I35" s="146"/>
      <c r="J35" s="147"/>
      <c r="K35" s="147"/>
      <c r="L35" s="147"/>
      <c r="M35" s="147"/>
      <c r="N35" s="147"/>
    </row>
    <row r="36" spans="2:14" outlineLevel="1" x14ac:dyDescent="0.3">
      <c r="B36" s="42" t="s">
        <v>95</v>
      </c>
      <c r="C36" s="50">
        <v>-0.77281599999999995</v>
      </c>
      <c r="D36" s="50">
        <v>0.202376</v>
      </c>
      <c r="E36" s="50">
        <v>0.26722299999999999</v>
      </c>
      <c r="F36" s="50">
        <v>0.31888899999999998</v>
      </c>
      <c r="G36" s="90">
        <v>8.0369999999999997E-2</v>
      </c>
      <c r="I36" s="146"/>
      <c r="J36" s="147"/>
      <c r="K36" s="147"/>
      <c r="L36" s="147"/>
      <c r="M36" s="147"/>
      <c r="N36" s="147"/>
    </row>
    <row r="37" spans="2:14" outlineLevel="1" x14ac:dyDescent="0.3">
      <c r="B37" s="42" t="s">
        <v>253</v>
      </c>
      <c r="C37" s="50">
        <v>-0.23705100000000001</v>
      </c>
      <c r="D37" s="50">
        <v>0.23594200000000001</v>
      </c>
      <c r="E37" s="50">
        <v>2.0601000000000001E-2</v>
      </c>
      <c r="F37" s="50">
        <v>-0.39414399999999999</v>
      </c>
      <c r="G37" s="90">
        <v>-0.25190000000000001</v>
      </c>
      <c r="I37" s="146"/>
      <c r="J37" s="146"/>
      <c r="K37" s="146"/>
      <c r="L37" s="146"/>
      <c r="M37" s="146"/>
      <c r="N37" s="146"/>
    </row>
    <row r="38" spans="2:14" outlineLevel="1" x14ac:dyDescent="0.3">
      <c r="B38" s="42" t="s">
        <v>77</v>
      </c>
      <c r="C38" s="50">
        <v>0.60275299999999998</v>
      </c>
      <c r="D38" s="50">
        <v>0.73036500000000004</v>
      </c>
      <c r="E38" s="50">
        <v>1.105138</v>
      </c>
      <c r="F38" s="50">
        <v>0.96466600000000002</v>
      </c>
      <c r="G38" s="90">
        <v>1.271644</v>
      </c>
      <c r="I38" s="146"/>
      <c r="J38" s="146"/>
      <c r="K38" s="146"/>
      <c r="L38" s="146"/>
      <c r="M38" s="146"/>
      <c r="N38" s="146"/>
    </row>
    <row r="39" spans="2:14" outlineLevel="1" x14ac:dyDescent="0.3">
      <c r="B39" s="7" t="s">
        <v>11</v>
      </c>
      <c r="C39" s="52">
        <v>-1.7830979999999998</v>
      </c>
      <c r="D39" s="52">
        <v>2.3701949999999998</v>
      </c>
      <c r="E39" s="52">
        <v>0.59175699999999998</v>
      </c>
      <c r="F39" s="52">
        <v>-7.4801580000000003</v>
      </c>
      <c r="G39" s="91">
        <v>-11.159864000000001</v>
      </c>
      <c r="I39" s="146"/>
      <c r="J39" s="146"/>
      <c r="K39" s="146"/>
      <c r="L39" s="146"/>
      <c r="M39" s="146"/>
      <c r="N39" s="146"/>
    </row>
    <row r="40" spans="2:14" outlineLevel="1" x14ac:dyDescent="0.3">
      <c r="B40" s="40" t="s">
        <v>12</v>
      </c>
      <c r="C40" s="53"/>
      <c r="D40" s="53"/>
      <c r="E40" s="54"/>
      <c r="F40" s="54"/>
      <c r="G40" s="92"/>
      <c r="I40" s="146"/>
      <c r="J40" s="146"/>
      <c r="K40" s="146"/>
      <c r="L40" s="146"/>
      <c r="M40" s="146"/>
      <c r="N40" s="146"/>
    </row>
    <row r="41" spans="2:14" outlineLevel="1" x14ac:dyDescent="0.3">
      <c r="B41" s="42" t="s">
        <v>87</v>
      </c>
      <c r="C41" s="50">
        <v>-14.359505</v>
      </c>
      <c r="D41" s="50">
        <v>43.902219000000002</v>
      </c>
      <c r="E41" s="50">
        <v>-4.9876649999999998</v>
      </c>
      <c r="F41" s="50">
        <v>22.442450999999998</v>
      </c>
      <c r="G41" s="90">
        <v>-5.9909379999999999</v>
      </c>
      <c r="I41" s="146"/>
      <c r="J41" s="146"/>
      <c r="K41" s="146"/>
      <c r="L41" s="146"/>
      <c r="M41" s="146"/>
      <c r="N41" s="146"/>
    </row>
    <row r="42" spans="2:14" outlineLevel="1" x14ac:dyDescent="0.3">
      <c r="B42" s="42" t="s">
        <v>96</v>
      </c>
      <c r="C42" s="50">
        <v>-0.49817499999999998</v>
      </c>
      <c r="D42" s="50">
        <v>-0.41963299999999998</v>
      </c>
      <c r="E42" s="50">
        <v>-0.401422</v>
      </c>
      <c r="F42" s="50">
        <v>-0.21986600000000001</v>
      </c>
      <c r="G42" s="90">
        <v>-0.39819599999999999</v>
      </c>
      <c r="I42" s="146"/>
      <c r="J42" s="146"/>
      <c r="K42" s="146"/>
      <c r="L42" s="146"/>
      <c r="M42" s="146"/>
      <c r="N42" s="146"/>
    </row>
    <row r="43" spans="2:14" outlineLevel="1" x14ac:dyDescent="0.3">
      <c r="B43" s="42" t="s">
        <v>254</v>
      </c>
      <c r="C43" s="50">
        <v>-0.58201800000000004</v>
      </c>
      <c r="D43" s="50">
        <v>-0.42719200000000002</v>
      </c>
      <c r="E43" s="50">
        <v>7.5320169999999997</v>
      </c>
      <c r="F43" s="50">
        <v>9.3470999999999999E-2</v>
      </c>
      <c r="G43" s="90">
        <v>1.082E-2</v>
      </c>
      <c r="I43" s="146"/>
      <c r="J43" s="146"/>
      <c r="K43" s="146"/>
      <c r="L43" s="146"/>
      <c r="M43" s="146"/>
      <c r="N43" s="146"/>
    </row>
    <row r="44" spans="2:14" outlineLevel="1" x14ac:dyDescent="0.3">
      <c r="B44" s="42" t="s">
        <v>97</v>
      </c>
      <c r="C44" s="50">
        <v>-8.1604969999999994</v>
      </c>
      <c r="D44" s="50">
        <v>-9.9480529999999998</v>
      </c>
      <c r="E44" s="50">
        <v>-127.546527</v>
      </c>
      <c r="F44" s="50">
        <v>-12.829131</v>
      </c>
      <c r="G44" s="90">
        <v>-93.456703000000005</v>
      </c>
      <c r="I44" s="146"/>
      <c r="J44" s="146"/>
      <c r="K44" s="146"/>
      <c r="L44" s="146"/>
      <c r="M44" s="146"/>
      <c r="N44" s="146"/>
    </row>
    <row r="45" spans="2:14" outlineLevel="1" x14ac:dyDescent="0.3">
      <c r="B45" s="42" t="s">
        <v>92</v>
      </c>
      <c r="C45" s="50">
        <v>-29.086531999999998</v>
      </c>
      <c r="D45" s="50">
        <v>-34.768940999999998</v>
      </c>
      <c r="E45" s="50">
        <v>-37.595995000000002</v>
      </c>
      <c r="F45" s="50">
        <v>-36.244869000000001</v>
      </c>
      <c r="G45" s="90">
        <v>-53.668717999999998</v>
      </c>
      <c r="I45" s="146"/>
      <c r="J45" s="146"/>
      <c r="K45" s="146"/>
      <c r="L45" s="146"/>
      <c r="M45" s="146"/>
      <c r="N45" s="146"/>
    </row>
    <row r="46" spans="2:14" outlineLevel="1" x14ac:dyDescent="0.3">
      <c r="B46" s="42" t="s">
        <v>98</v>
      </c>
      <c r="C46" s="50">
        <v>-37.991034999999997</v>
      </c>
      <c r="D46" s="50">
        <v>-46.255479999999999</v>
      </c>
      <c r="E46" s="50">
        <v>-42.881791</v>
      </c>
      <c r="F46" s="50">
        <v>-42.001874999999998</v>
      </c>
      <c r="G46" s="90">
        <v>-42.683472999999999</v>
      </c>
      <c r="I46" s="146"/>
      <c r="J46" s="146"/>
      <c r="K46" s="146"/>
      <c r="L46" s="146"/>
      <c r="M46" s="146"/>
      <c r="N46" s="146"/>
    </row>
    <row r="47" spans="2:14" outlineLevel="1" x14ac:dyDescent="0.3">
      <c r="B47" s="42" t="s">
        <v>99</v>
      </c>
      <c r="C47" s="50">
        <v>32.246429999999997</v>
      </c>
      <c r="D47" s="50">
        <v>34.222385000000003</v>
      </c>
      <c r="E47" s="50">
        <v>35.327475</v>
      </c>
      <c r="F47" s="50">
        <v>35.533180000000002</v>
      </c>
      <c r="G47" s="90">
        <v>36.482044000000002</v>
      </c>
      <c r="I47" s="146"/>
      <c r="J47" s="146"/>
      <c r="K47" s="146"/>
      <c r="L47" s="146"/>
      <c r="M47" s="146"/>
      <c r="N47" s="146"/>
    </row>
    <row r="48" spans="2:14" outlineLevel="1" x14ac:dyDescent="0.3">
      <c r="B48" s="42" t="s">
        <v>89</v>
      </c>
      <c r="C48" s="50">
        <v>0</v>
      </c>
      <c r="D48" s="50">
        <v>0</v>
      </c>
      <c r="E48" s="50">
        <v>0</v>
      </c>
      <c r="F48" s="50">
        <v>0</v>
      </c>
      <c r="G48" s="90">
        <v>0</v>
      </c>
      <c r="I48" s="146"/>
      <c r="J48" s="146"/>
      <c r="K48" s="146"/>
      <c r="L48" s="146"/>
      <c r="M48" s="146"/>
      <c r="N48" s="146"/>
    </row>
    <row r="49" spans="2:14 16192:16192" outlineLevel="1" x14ac:dyDescent="0.3">
      <c r="B49" s="42" t="s">
        <v>95</v>
      </c>
      <c r="C49" s="50">
        <v>4.1989999999999996E-3</v>
      </c>
      <c r="D49" s="50">
        <v>1.2780000000000001E-3</v>
      </c>
      <c r="E49" s="50">
        <v>6.6862000000000005E-2</v>
      </c>
      <c r="F49" s="50">
        <v>8.1645999999999996E-2</v>
      </c>
      <c r="G49" s="90">
        <v>-0.82775200000000004</v>
      </c>
      <c r="I49" s="146"/>
      <c r="J49" s="146"/>
      <c r="K49" s="146"/>
      <c r="L49" s="146"/>
      <c r="M49" s="146"/>
      <c r="N49" s="146"/>
    </row>
    <row r="50" spans="2:14 16192:16192" outlineLevel="1" x14ac:dyDescent="0.3">
      <c r="B50" s="42" t="s">
        <v>100</v>
      </c>
      <c r="C50" s="50">
        <v>0</v>
      </c>
      <c r="D50" s="50">
        <v>0</v>
      </c>
      <c r="E50" s="50">
        <v>0</v>
      </c>
      <c r="F50" s="50">
        <v>0</v>
      </c>
      <c r="G50" s="90">
        <v>0</v>
      </c>
      <c r="I50" s="146"/>
      <c r="J50" s="146"/>
      <c r="K50" s="146"/>
      <c r="L50" s="146"/>
      <c r="M50" s="146"/>
      <c r="N50" s="146"/>
      <c r="WXT50" s="16"/>
    </row>
    <row r="51" spans="2:14 16192:16192" outlineLevel="1" x14ac:dyDescent="0.3">
      <c r="B51" s="42" t="s">
        <v>101</v>
      </c>
      <c r="C51" s="50">
        <v>0</v>
      </c>
      <c r="D51" s="50">
        <v>0</v>
      </c>
      <c r="E51" s="50">
        <v>0</v>
      </c>
      <c r="F51" s="50">
        <v>0</v>
      </c>
      <c r="G51" s="90">
        <v>0</v>
      </c>
      <c r="I51" s="146"/>
      <c r="J51" s="146"/>
      <c r="K51" s="146"/>
      <c r="L51" s="146"/>
      <c r="M51" s="146"/>
      <c r="N51" s="146"/>
      <c r="WXT51" s="16"/>
    </row>
    <row r="52" spans="2:14 16192:16192" outlineLevel="1" x14ac:dyDescent="0.3">
      <c r="B52" s="42" t="s">
        <v>102</v>
      </c>
      <c r="C52" s="50">
        <v>-7.1130000000000004E-3</v>
      </c>
      <c r="D52" s="50">
        <v>-6.4809999999999998E-3</v>
      </c>
      <c r="E52" s="50">
        <v>-1.1670000000000001E-3</v>
      </c>
      <c r="F52" s="50">
        <v>-6.2000000000000003E-5</v>
      </c>
      <c r="G52" s="90">
        <v>-3.6000000000000001E-5</v>
      </c>
      <c r="I52" s="146"/>
      <c r="J52" s="146"/>
      <c r="K52" s="146"/>
      <c r="L52" s="146"/>
      <c r="M52" s="146"/>
      <c r="N52" s="146"/>
      <c r="WXT52" s="16"/>
    </row>
    <row r="53" spans="2:14 16192:16192" outlineLevel="1" x14ac:dyDescent="0.3">
      <c r="B53" s="42" t="s">
        <v>77</v>
      </c>
      <c r="C53" s="50">
        <v>7.236828</v>
      </c>
      <c r="D53" s="50">
        <v>2.615866</v>
      </c>
      <c r="E53" s="50">
        <v>6.4232139999999998</v>
      </c>
      <c r="F53" s="50">
        <v>3.163653</v>
      </c>
      <c r="G53" s="90">
        <v>2.9548220000000001</v>
      </c>
      <c r="I53" s="146"/>
      <c r="J53" s="146"/>
      <c r="K53" s="146"/>
      <c r="L53" s="146"/>
      <c r="M53" s="146"/>
      <c r="N53" s="146"/>
    </row>
    <row r="54" spans="2:14 16192:16192" outlineLevel="1" x14ac:dyDescent="0.3">
      <c r="B54" s="8" t="s">
        <v>20</v>
      </c>
      <c r="C54" s="56">
        <v>-51.197417999999999</v>
      </c>
      <c r="D54" s="56">
        <v>-11.08403199999999</v>
      </c>
      <c r="E54" s="56">
        <v>-164.06499900000003</v>
      </c>
      <c r="F54" s="56">
        <v>-29.981401999999992</v>
      </c>
      <c r="G54" s="94">
        <v>-157.57812999999999</v>
      </c>
      <c r="I54" s="146"/>
      <c r="J54" s="146"/>
      <c r="K54" s="146"/>
      <c r="L54" s="146"/>
      <c r="M54" s="146"/>
      <c r="N54" s="146"/>
    </row>
    <row r="55" spans="2:14 16192:16192" ht="10.5" outlineLevel="1" thickBot="1" x14ac:dyDescent="0.35">
      <c r="B55" s="10" t="s">
        <v>103</v>
      </c>
      <c r="C55" s="12">
        <v>-52.980516000000001</v>
      </c>
      <c r="D55" s="12">
        <v>-8.713836999999991</v>
      </c>
      <c r="E55" s="12">
        <v>-163.47324200000003</v>
      </c>
      <c r="F55" s="12">
        <v>-37.461559999999992</v>
      </c>
      <c r="G55" s="95">
        <v>-168.73799399999999</v>
      </c>
      <c r="I55" s="146"/>
      <c r="J55" s="146"/>
      <c r="K55" s="146"/>
      <c r="L55" s="146"/>
      <c r="M55" s="146"/>
      <c r="N55" s="146"/>
    </row>
    <row r="56" spans="2:14 16192:16192" outlineLevel="1" x14ac:dyDescent="0.3">
      <c r="B56" s="14" t="s">
        <v>0</v>
      </c>
      <c r="I56" s="146"/>
      <c r="J56" s="146"/>
      <c r="K56" s="146"/>
      <c r="L56" s="146"/>
      <c r="M56" s="146"/>
      <c r="N56" s="146"/>
    </row>
    <row r="57" spans="2:14 16192:16192" ht="1.1499999999999999" customHeight="1" outlineLevel="1" x14ac:dyDescent="0.3">
      <c r="B57" s="201" t="s">
        <v>0</v>
      </c>
      <c r="C57" s="201"/>
      <c r="I57" s="146"/>
      <c r="J57" s="146"/>
      <c r="K57" s="146"/>
      <c r="L57" s="146"/>
      <c r="M57" s="146"/>
      <c r="N57" s="146"/>
    </row>
    <row r="58" spans="2:14 16192:16192" ht="22.15" hidden="1" customHeight="1" outlineLevel="1" x14ac:dyDescent="0.3">
      <c r="B58" s="202" t="s">
        <v>0</v>
      </c>
      <c r="C58" s="202"/>
      <c r="I58" s="146"/>
      <c r="J58" s="146"/>
      <c r="K58" s="146"/>
      <c r="L58" s="146"/>
      <c r="M58" s="146"/>
      <c r="N58" s="146"/>
    </row>
    <row r="59" spans="2:14 16192:16192" ht="45.75" hidden="1" customHeight="1" x14ac:dyDescent="0.3">
      <c r="I59" s="146"/>
      <c r="J59" s="146"/>
      <c r="K59" s="146"/>
      <c r="L59" s="146"/>
      <c r="M59" s="146"/>
      <c r="N59" s="146"/>
    </row>
    <row r="60" spans="2:14 16192:16192" x14ac:dyDescent="0.3">
      <c r="I60" s="146"/>
      <c r="J60" s="146"/>
      <c r="K60" s="146"/>
      <c r="L60" s="146"/>
      <c r="M60" s="146"/>
      <c r="N60" s="146"/>
    </row>
  </sheetData>
  <mergeCells count="3">
    <mergeCell ref="B57:C57"/>
    <mergeCell ref="B58:C58"/>
    <mergeCell ref="B1:G1"/>
  </mergeCells>
  <conditionalFormatting sqref="C13">
    <cfRule type="cellIs" dxfId="180" priority="136" operator="equal">
      <formula>0</formula>
    </cfRule>
  </conditionalFormatting>
  <conditionalFormatting sqref="D13:G13">
    <cfRule type="cellIs" dxfId="179" priority="135" operator="equal">
      <formula>0</formula>
    </cfRule>
  </conditionalFormatting>
  <conditionalFormatting sqref="C14 C17">
    <cfRule type="cellIs" dxfId="178" priority="134" operator="equal">
      <formula>0</formula>
    </cfRule>
  </conditionalFormatting>
  <conditionalFormatting sqref="D14:G14 E16:G16">
    <cfRule type="cellIs" dxfId="177" priority="133" operator="equal">
      <formula>0</formula>
    </cfRule>
  </conditionalFormatting>
  <conditionalFormatting sqref="B11">
    <cfRule type="cellIs" dxfId="176" priority="110" operator="equal">
      <formula>0</formula>
    </cfRule>
  </conditionalFormatting>
  <conditionalFormatting sqref="C11">
    <cfRule type="cellIs" dxfId="175" priority="109" operator="equal">
      <formula>0</formula>
    </cfRule>
  </conditionalFormatting>
  <conditionalFormatting sqref="D11:G11">
    <cfRule type="cellIs" dxfId="174" priority="108" operator="equal">
      <formula>0</formula>
    </cfRule>
  </conditionalFormatting>
  <conditionalFormatting sqref="B20">
    <cfRule type="cellIs" dxfId="173" priority="107" operator="equal">
      <formula>0</formula>
    </cfRule>
  </conditionalFormatting>
  <conditionalFormatting sqref="C20">
    <cfRule type="cellIs" dxfId="172" priority="106" operator="equal">
      <formula>0</formula>
    </cfRule>
  </conditionalFormatting>
  <conditionalFormatting sqref="D20:G20">
    <cfRule type="cellIs" dxfId="171" priority="105" operator="equal">
      <formula>0</formula>
    </cfRule>
  </conditionalFormatting>
  <conditionalFormatting sqref="B24">
    <cfRule type="cellIs" dxfId="170" priority="104" operator="equal">
      <formula>0</formula>
    </cfRule>
  </conditionalFormatting>
  <conditionalFormatting sqref="C24">
    <cfRule type="cellIs" dxfId="169" priority="103" operator="equal">
      <formula>0</formula>
    </cfRule>
  </conditionalFormatting>
  <conditionalFormatting sqref="D24:G24">
    <cfRule type="cellIs" dxfId="168" priority="102" operator="equal">
      <formula>0</formula>
    </cfRule>
  </conditionalFormatting>
  <conditionalFormatting sqref="B39">
    <cfRule type="cellIs" dxfId="167" priority="101" operator="equal">
      <formula>0</formula>
    </cfRule>
  </conditionalFormatting>
  <conditionalFormatting sqref="C39">
    <cfRule type="cellIs" dxfId="166" priority="100" operator="equal">
      <formula>0</formula>
    </cfRule>
  </conditionalFormatting>
  <conditionalFormatting sqref="D39:G39">
    <cfRule type="cellIs" dxfId="165" priority="99" operator="equal">
      <formula>0</formula>
    </cfRule>
  </conditionalFormatting>
  <conditionalFormatting sqref="D16 C15">
    <cfRule type="cellIs" dxfId="164" priority="71" operator="equal">
      <formula>0</formula>
    </cfRule>
  </conditionalFormatting>
  <conditionalFormatting sqref="C21:G23">
    <cfRule type="cellIs" dxfId="163" priority="66" operator="equal">
      <formula>0</formula>
    </cfRule>
  </conditionalFormatting>
  <conditionalFormatting sqref="G15">
    <cfRule type="cellIs" dxfId="162" priority="54" operator="equal">
      <formula>0</formula>
    </cfRule>
  </conditionalFormatting>
  <conditionalFormatting sqref="D15:F15">
    <cfRule type="cellIs" dxfId="161" priority="31" operator="equal">
      <formula>0</formula>
    </cfRule>
  </conditionalFormatting>
  <conditionalFormatting sqref="F17">
    <cfRule type="cellIs" dxfId="160" priority="30" operator="equal">
      <formula>0</formula>
    </cfRule>
  </conditionalFormatting>
  <conditionalFormatting sqref="D17:E17">
    <cfRule type="cellIs" dxfId="159" priority="1" operator="equal">
      <formula>0</formula>
    </cfRule>
  </conditionalFormatting>
  <pageMargins left="0.70866141732283472" right="0.70866141732283472" top="0.74803149606299213" bottom="0.74803149606299213" header="0.31496062992125984" footer="0.31496062992125984"/>
  <pageSetup paperSize="9" scale="8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ieefa5c6211a4a5e9a507e1c1c1599ef xmlns="7d3de12f-35b8-4cf3-b788-539ee7532b2a" xsi:nil="true"/>
    <b9c42a306c8b47fcbaf8a41a71352f3a xmlns="7d3de12f-35b8-4cf3-b788-539ee7532b2a" xsi:nil="true"/>
    <IconOverlay xmlns="http://schemas.microsoft.com/sharepoint/v4" xsi:nil="true"/>
    <hb8bc0391a2e4089a24d47de9e4a6672 xmlns="7d3de12f-35b8-4cf3-b788-539ee7532b2a" xsi:nil="true"/>
    <dlc_EmailReceivedUTC xmlns="http://schemas.microsoft.com/sharepoint/v3" xsi:nil="true"/>
    <d3acaa1fb1fd45d69e6498ce1656c037 xmlns="7d3de12f-35b8-4cf3-b788-539ee7532b2a" xsi:nil="true"/>
    <dlc_EmailSentUTC xmlns="http://schemas.microsoft.com/sharepoint/v3" xsi:nil="true"/>
    <HMT_DocumentTypeHTField0 xmlns="0ed1e1a8-bdd0-4161-8822-4ca31a09634c">
      <Terms xmlns="http://schemas.microsoft.com/office/infopath/2007/PartnerControls">
        <TermInfo xmlns="http://schemas.microsoft.com/office/infopath/2007/PartnerControls">
          <TermName xmlns="http://schemas.microsoft.com/office/infopath/2007/PartnerControls">Other</TermName>
          <TermId xmlns="http://schemas.microsoft.com/office/infopath/2007/PartnerControls">c235b5c2-f697-427b-a70a-43d69599f998</TermId>
        </TermInfo>
      </Terms>
    </HMT_DocumentTypeHTField0>
    <g727aac2e2204289aa2b5b6dcdadae03 xmlns="7d3de12f-35b8-4cf3-b788-539ee7532b2a" xsi:nil="true"/>
    <g3bf77b0a02d47ea8bec4fb357d1f3ee xmlns="7d3de12f-35b8-4cf3-b788-539ee7532b2a" xsi:nil="true"/>
    <b4fdd2ce4232490396aa344e31f74d8e xmlns="7d3de12f-35b8-4cf3-b788-539ee7532b2a" xsi:nil="true"/>
    <dlc_EmailSubject xmlns="http://schemas.microsoft.com/sharepoint/v3" xsi:nil="true"/>
    <dlc_EmailTo xmlns="http://schemas.microsoft.com/sharepoint/v3" xsi:nil="true"/>
    <dlc_EmailFrom xmlns="http://schemas.microsoft.com/sharepoint/v3" xsi:nil="true"/>
    <dlc_EmailMailbox xmlns="http://schemas.microsoft.com/sharepoint/v3">
      <UserInfo>
        <DisplayName/>
        <AccountId xsi:nil="true"/>
        <AccountType/>
      </UserInfo>
    </dlc_EmailMailbox>
    <m4e205a008724e269aef64ca7bdb5848 xmlns="7d3de12f-35b8-4cf3-b788-539ee7532b2a" xsi:nil="true"/>
    <TaxCatchAll xmlns="3e594cc4-3756-4503-a47d-9ea9c608b9c2">
      <Value>796</Value>
      <Value>794</Value>
      <Value>750</Value>
      <Value>5</Value>
      <Value>4</Value>
      <Value>3</Value>
      <Value>2</Value>
      <Value>1</Value>
    </TaxCatchAll>
    <jc76c0d69b0a44309f7bb16407c92353 xmlns="7d3de12f-35b8-4cf3-b788-539ee7532b2a" xsi:nil="true"/>
    <HMT_ClassificationHTField0 xmlns="0ed1e1a8-bdd0-4161-8822-4ca31a09634c">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0c3401bb-744b-4660-997f-fc50d910db48</TermId>
        </TermInfo>
      </Terms>
    </HMT_ClassificationHTField0>
    <HMT_TeamHTField0 xmlns="0ed1e1a8-bdd0-4161-8822-4ca31a09634c">
      <Terms xmlns="http://schemas.microsoft.com/office/infopath/2007/PartnerControls">
        <TermInfo xmlns="http://schemas.microsoft.com/office/infopath/2007/PartnerControls">
          <TermName xmlns="http://schemas.microsoft.com/office/infopath/2007/PartnerControls">Government Financial Reporting</TermName>
          <TermId xmlns="http://schemas.microsoft.com/office/infopath/2007/PartnerControls">cf43247f-7ea9-43c0-b0b7-d8dd571f7bec</TermId>
        </TermInfo>
      </Terms>
    </HMT_TeamHTField0>
    <HMT_GroupHTField0 xmlns="0ed1e1a8-bdd0-4161-8822-4ca31a09634c">
      <Terms xmlns="http://schemas.microsoft.com/office/infopath/2007/PartnerControls">
        <TermInfo xmlns="http://schemas.microsoft.com/office/infopath/2007/PartnerControls">
          <TermName xmlns="http://schemas.microsoft.com/office/infopath/2007/PartnerControls">Public Spending</TermName>
          <TermId xmlns="http://schemas.microsoft.com/office/infopath/2007/PartnerControls">0f654411-7d5f-45ce-a09d-a0ea67f4b905</TermId>
        </TermInfo>
      </Terms>
    </HMT_GroupHTField0>
    <HMT_CategoryHTField0 xmlns="0ed1e1a8-bdd0-4161-8822-4ca31a09634c">
      <Terms xmlns="http://schemas.microsoft.com/office/infopath/2007/PartnerControls">
        <TermInfo xmlns="http://schemas.microsoft.com/office/infopath/2007/PartnerControls">
          <TermName xmlns="http://schemas.microsoft.com/office/infopath/2007/PartnerControls">Policy Document Types</TermName>
          <TermId xmlns="http://schemas.microsoft.com/office/infopath/2007/PartnerControls">bd4325a7-7f6a-48f9-b0dc-cc3aef626e65</TermId>
        </TermInfo>
      </Terms>
    </HMT_CategoryHTField0>
    <HMT_ThemeHTField0 xmlns="0ed1e1a8-bdd0-4161-8822-4ca31a09634c">
      <Terms xmlns="http://schemas.microsoft.com/office/infopath/2007/PartnerControls">
        <TermInfo xmlns="http://schemas.microsoft.com/office/infopath/2007/PartnerControls">
          <TermName xmlns="http://schemas.microsoft.com/office/infopath/2007/PartnerControls">PESA</TermName>
          <TermId xmlns="http://schemas.microsoft.com/office/infopath/2007/PartnerControls">fe4faaa1-871d-440c-a40a-b4d0c781f028</TermId>
        </TermInfo>
      </Terms>
    </HMT_ThemeHTField0>
    <_dlc_DocId xmlns="2e4aaef1-a7e7-4eac-bed7-f31ab1fb0f36">HMTPUBSPND-8-4170</_dlc_DocId>
    <_dlc_DocIdUrl xmlns="2e4aaef1-a7e7-4eac-bed7-f31ab1fb0f36">
      <Url>http://sphmt/sites/ps/IS/_layouts/15/DocIdRedir.aspx?ID=HMTPUBSPND-8-4170</Url>
      <Description>HMTPUBSPND-8-4170</Description>
    </_dlc_DocIdUrl>
    <HMT_SubTopicHTField0 xmlns="0ed1e1a8-bdd0-4161-8822-4ca31a09634c">
      <Terms xmlns="http://schemas.microsoft.com/office/infopath/2007/PartnerControls">
        <TermInfo xmlns="http://schemas.microsoft.com/office/infopath/2007/PartnerControls">
          <TermName xmlns="http://schemas.microsoft.com/office/infopath/2007/PartnerControls">Quarterly National Statistics releases</TermName>
          <TermId xmlns="http://schemas.microsoft.com/office/infopath/2007/PartnerControls">63c71e05-b9f8-4d9a-abec-f8ca30136171</TermId>
        </TermInfo>
      </Terms>
    </HMT_SubTopicHTField0>
    <HMT_SubTeamHTField0 xmlns="0ed1e1a8-bdd0-4161-8822-4ca31a09634c">
      <Terms xmlns="http://schemas.microsoft.com/office/infopath/2007/PartnerControls"/>
    </HMT_SubTeamHTField0>
    <HMT_TopicHTField0 xmlns="0ed1e1a8-bdd0-4161-8822-4ca31a09634c">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562e835d-9020-4ac0-9ae1-705b0c0182d3</TermId>
        </TermInfo>
      </Terms>
    </HMT_TopicHTField0>
    <HMT_Record xmlns="7d3de12f-35b8-4cf3-b788-539ee7532b2a">true</HMT_Record>
    <dlc_EmailBCC xmlns="http://schemas.microsoft.com/sharepoint/v3" xsi:nil="true"/>
    <dlc_EmailCC xmlns="http://schemas.microsoft.com/sharepoint/v3"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b l o c k s / > 
</file>

<file path=customXml/item5.xml><?xml version="1.0" encoding="utf-8"?>
<ct:contentTypeSchema xmlns:ct="http://schemas.microsoft.com/office/2006/metadata/contentType" xmlns:ma="http://schemas.microsoft.com/office/2006/metadata/properties/metaAttributes" ct:_="" ma:_="" ma:contentTypeName="HMT Document" ma:contentTypeID="0x010100672A3FCA98991645BE083C320B7539B70073E2331C55A74AA0969608FB8C0629F6008439E39355C7FA42826325C42533115A" ma:contentTypeVersion="10" ma:contentTypeDescription="Create an HMT Document" ma:contentTypeScope="" ma:versionID="143db2eb404f9151f1d1780ef0a03ba9">
  <xsd:schema xmlns:xsd="http://www.w3.org/2001/XMLSchema" xmlns:xs="http://www.w3.org/2001/XMLSchema" xmlns:p="http://schemas.microsoft.com/office/2006/metadata/properties" xmlns:ns1="http://schemas.microsoft.com/sharepoint/v3" xmlns:ns2="7d3de12f-35b8-4cf3-b788-539ee7532b2a" xmlns:ns3="2e4aaef1-a7e7-4eac-bed7-f31ab1fb0f36" xmlns:ns4="0ed1e1a8-bdd0-4161-8822-4ca31a09634c" xmlns:ns5="3e594cc4-3756-4503-a47d-9ea9c608b9c2" xmlns:ns6="http://schemas.microsoft.com/sharepoint/v4" targetNamespace="http://schemas.microsoft.com/office/2006/metadata/properties" ma:root="true" ma:fieldsID="938cd97640d94b2e4bc0a930c5d62b37" ns1:_="" ns2:_="" ns3:_="" ns4:_="" ns5:_="" ns6:_="">
    <xsd:import namespace="http://schemas.microsoft.com/sharepoint/v3"/>
    <xsd:import namespace="7d3de12f-35b8-4cf3-b788-539ee7532b2a"/>
    <xsd:import namespace="2e4aaef1-a7e7-4eac-bed7-f31ab1fb0f36"/>
    <xsd:import namespace="0ed1e1a8-bdd0-4161-8822-4ca31a09634c"/>
    <xsd:import namespace="3e594cc4-3756-4503-a47d-9ea9c608b9c2"/>
    <xsd:import namespace="http://schemas.microsoft.com/sharepoint/v4"/>
    <xsd:element name="properties">
      <xsd:complexType>
        <xsd:sequence>
          <xsd:element name="documentManagement">
            <xsd:complexType>
              <xsd:all>
                <xsd:element ref="ns2:HMT_Record" minOccurs="0"/>
                <xsd:element ref="ns1:dlc_EmailSubject" minOccurs="0"/>
                <xsd:element ref="ns1:dlc_EmailMailbox" minOccurs="0"/>
                <xsd:element ref="ns1:dlc_EmailTo" minOccurs="0"/>
                <xsd:element ref="ns1:dlc_EmailFrom" minOccurs="0"/>
                <xsd:element ref="ns1:dlc_EmailCC" minOccurs="0"/>
                <xsd:element ref="ns1:dlc_EmailBCC" minOccurs="0"/>
                <xsd:element ref="ns1:dlc_EmailSentUTC" minOccurs="0"/>
                <xsd:element ref="ns1:dlc_EmailReceivedUTC" minOccurs="0"/>
                <xsd:element ref="ns3:_dlc_DocId" minOccurs="0"/>
                <xsd:element ref="ns3:_dlc_DocIdUrl" minOccurs="0"/>
                <xsd:element ref="ns3:_dlc_DocIdPersistId" minOccurs="0"/>
                <xsd:element ref="ns4:HMT_DocumentTypeHTField0" minOccurs="0"/>
                <xsd:element ref="ns4:HMT_GroupHTField0" minOccurs="0"/>
                <xsd:element ref="ns4:HMT_TeamHTField0" minOccurs="0"/>
                <xsd:element ref="ns4:HMT_SubTeamHTField0" minOccurs="0"/>
                <xsd:element ref="ns4:HMT_CategoryHTField0" minOccurs="0"/>
                <xsd:element ref="ns4:HMT_ThemeHTField0" minOccurs="0"/>
                <xsd:element ref="ns4:HMT_TopicHTField0" minOccurs="0"/>
                <xsd:element ref="ns4:HMT_SubTopicHTField0" minOccurs="0"/>
                <xsd:element ref="ns4:HMT_ClassificationHTField0" minOccurs="0"/>
                <xsd:element ref="ns2:HMT_ClosedOn" minOccurs="0"/>
                <xsd:element ref="ns2:HMT_DeletedOn" minOccurs="0"/>
                <xsd:element ref="ns2:HMT_ArchivedOn" minOccurs="0"/>
                <xsd:element ref="ns2:HMT_LegacyItemID" minOccurs="0"/>
                <xsd:element ref="ns2:HMT_LegacyCreatedBy" minOccurs="0"/>
                <xsd:element ref="ns2:HMT_LegacyModifiedBy" minOccurs="0"/>
                <xsd:element ref="ns2:HMT_LegacyOrigSource" minOccurs="0"/>
                <xsd:element ref="ns2:HMT_LegacyExtRef" minOccurs="0"/>
                <xsd:element ref="ns2:HMT_LegacySensitive" minOccurs="0"/>
                <xsd:element ref="ns2:HMT_LegacyRecord" minOccurs="0"/>
                <xsd:element ref="ns2:HMT_Audit" minOccurs="0"/>
                <xsd:element ref="ns2:HMT_ClosedBy" minOccurs="0"/>
                <xsd:element ref="ns2:HMT_ArchivedBy" minOccurs="0"/>
                <xsd:element ref="ns2:HMT_ClosedArchive" minOccurs="0"/>
                <xsd:element ref="ns2:HMT_ClosedOnOrig" minOccurs="0"/>
                <xsd:element ref="ns2:HMT_ClosedbyOrig" minOccurs="0"/>
                <xsd:element ref="ns5:TaxCatchAll" minOccurs="0"/>
                <xsd:element ref="ns2:m4e205a008724e269aef64ca7bdb5848" minOccurs="0"/>
                <xsd:element ref="ns2:g727aac2e2204289aa2b5b6dcdadae03" minOccurs="0"/>
                <xsd:element ref="ns2:ieefa5c6211a4a5e9a507e1c1c1599ef" minOccurs="0"/>
                <xsd:element ref="ns2:hb8bc0391a2e4089a24d47de9e4a6672" minOccurs="0"/>
                <xsd:element ref="ns2:g3bf77b0a02d47ea8bec4fb357d1f3ee" minOccurs="0"/>
                <xsd:element ref="ns2:b4fdd2ce4232490396aa344e31f74d8e" minOccurs="0"/>
                <xsd:element ref="ns2:jc76c0d69b0a44309f7bb16407c92353" minOccurs="0"/>
                <xsd:element ref="ns2:d3acaa1fb1fd45d69e6498ce1656c037" minOccurs="0"/>
                <xsd:element ref="ns2:b9c42a306c8b47fcbaf8a41a71352f3a" minOccurs="0"/>
                <xsd:element ref="ns6: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lc_EmailSubject" ma:index="10" nillable="true" ma:displayName="Subject" ma:internalName="dlc_EmailSubject">
      <xsd:simpleType>
        <xsd:restriction base="dms:Text">
          <xsd:maxLength value="255"/>
        </xsd:restriction>
      </xsd:simpleType>
    </xsd:element>
    <xsd:element name="dlc_EmailMailbox" ma:index="11" nillable="true" ma:displayName="Submitter" ma:internalName="dlc_EmailMailbox">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lc_EmailTo" ma:index="12" nillable="true" ma:displayName="To" ma:internalName="dlc_EmailTo">
      <xsd:simpleType>
        <xsd:restriction base="dms:Text">
          <xsd:maxLength value="255"/>
        </xsd:restriction>
      </xsd:simpleType>
    </xsd:element>
    <xsd:element name="dlc_EmailFrom" ma:index="13" nillable="true" ma:displayName="From" ma:internalName="dlc_EmailFrom">
      <xsd:simpleType>
        <xsd:restriction base="dms:Text">
          <xsd:maxLength value="255"/>
        </xsd:restriction>
      </xsd:simpleType>
    </xsd:element>
    <xsd:element name="dlc_EmailCC" ma:index="14" nillable="true" ma:displayName="CC" ma:internalName="dlc_EmailCC" ma:readOnly="false">
      <xsd:simpleType>
        <xsd:restriction base="dms:Note">
          <xsd:maxLength value="1024"/>
        </xsd:restriction>
      </xsd:simpleType>
    </xsd:element>
    <xsd:element name="dlc_EmailBCC" ma:index="15" nillable="true" ma:displayName="BCC" ma:internalName="dlc_EmailBCC" ma:readOnly="false">
      <xsd:simpleType>
        <xsd:restriction base="dms:Note">
          <xsd:maxLength value="1024"/>
        </xsd:restriction>
      </xsd:simpleType>
    </xsd:element>
    <xsd:element name="dlc_EmailSentUTC" ma:index="16" nillable="true" ma:displayName="Date Sent" ma:internalName="dlc_EmailSentUTC">
      <xsd:simpleType>
        <xsd:restriction base="dms:DateTime"/>
      </xsd:simpleType>
    </xsd:element>
    <xsd:element name="dlc_EmailReceivedUTC" ma:index="17" nillable="true" ma:displayName="Date Received" ma:internalName="dlc_EmailReceivedUTC">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d3de12f-35b8-4cf3-b788-539ee7532b2a" elementFormDefault="qualified">
    <xsd:import namespace="http://schemas.microsoft.com/office/2006/documentManagement/types"/>
    <xsd:import namespace="http://schemas.microsoft.com/office/infopath/2007/PartnerControls"/>
    <xsd:element name="HMT_Record" ma:index="9" nillable="true" ma:displayName="Record" ma:default="1" ma:description="Tick for important documents, eg decisions, long term value or evidence." ma:hidden="true" ma:internalName="HMT_Record" ma:readOnly="true">
      <xsd:simpleType>
        <xsd:restriction base="dms:Boolean"/>
      </xsd:simpleType>
    </xsd:element>
    <xsd:element name="HMT_ClosedOn" ma:index="38" nillable="true" ma:displayName="Closed On" ma:description="The date this item was closed on" ma:format="DateTime" ma:hidden="true" ma:internalName="HMT_ClosedOn" ma:readOnly="true">
      <xsd:simpleType>
        <xsd:restriction base="dms:DateTime"/>
      </xsd:simpleType>
    </xsd:element>
    <xsd:element name="HMT_DeletedOn" ma:index="39" nillable="true" ma:displayName="Deleted On" ma:description="The date this item was deleted on" ma:format="DateTime" ma:hidden="true" ma:internalName="HMT_DeletedOn" ma:readOnly="true">
      <xsd:simpleType>
        <xsd:restriction base="dms:DateTime"/>
      </xsd:simpleType>
    </xsd:element>
    <xsd:element name="HMT_ArchivedOn" ma:index="40" nillable="true" ma:displayName="Archived On" ma:description="The date this item was archived on" ma:format="DateTime" ma:hidden="true" ma:internalName="HMT_ArchivedOn" ma:readOnly="true">
      <xsd:simpleType>
        <xsd:restriction base="dms:DateTime"/>
      </xsd:simpleType>
    </xsd:element>
    <xsd:element name="HMT_LegacyItemID" ma:index="41" nillable="true" ma:displayName="Legacy Item ID" ma:hidden="true" ma:internalName="HMT_LegacyItemID" ma:readOnly="true">
      <xsd:simpleType>
        <xsd:restriction base="dms:Text"/>
      </xsd:simpleType>
    </xsd:element>
    <xsd:element name="HMT_LegacyCreatedBy" ma:index="42" nillable="true" ma:displayName="Legacy Created By" ma:hidden="true" ma:internalName="HMT_LegacyCreatedBy" ma:readOnly="true">
      <xsd:simpleType>
        <xsd:restriction base="dms:Text"/>
      </xsd:simpleType>
    </xsd:element>
    <xsd:element name="HMT_LegacyModifiedBy" ma:index="43" nillable="true" ma:displayName="Legacy Modified By" ma:hidden="true" ma:internalName="HMT_LegacyModifiedBy" ma:readOnly="true">
      <xsd:simpleType>
        <xsd:restriction base="dms:Text"/>
      </xsd:simpleType>
    </xsd:element>
    <xsd:element name="HMT_LegacyOrigSource" ma:index="44" nillable="true" ma:displayName="Original Source" ma:hidden="true" ma:internalName="HMT_LegacyOrigSource" ma:readOnly="true">
      <xsd:simpleType>
        <xsd:restriction base="dms:Text"/>
      </xsd:simpleType>
    </xsd:element>
    <xsd:element name="HMT_LegacyExtRef" ma:index="45" nillable="true" ma:displayName="External Reference" ma:hidden="true" ma:internalName="HMT_LegacyExtRef" ma:readOnly="true">
      <xsd:simpleType>
        <xsd:restriction base="dms:Text"/>
      </xsd:simpleType>
    </xsd:element>
    <xsd:element name="HMT_LegacySensitive" ma:index="46" nillable="true" ma:displayName="Sensitive Item" ma:default="0" ma:hidden="true" ma:internalName="HMT_LegacySensitive" ma:readOnly="true">
      <xsd:simpleType>
        <xsd:restriction base="dms:Boolean"/>
      </xsd:simpleType>
    </xsd:element>
    <xsd:element name="HMT_LegacyRecord" ma:index="47" nillable="true" ma:displayName="Legacy Record" ma:default="0" ma:hidden="true" ma:internalName="HMT_LegacyRecord" ma:readOnly="true">
      <xsd:simpleType>
        <xsd:restriction base="dms:Boolean"/>
      </xsd:simpleType>
    </xsd:element>
    <xsd:element name="HMT_Audit" ma:index="48" nillable="true" ma:displayName="Audit Log" ma:description="Audit Log" ma:internalName="HMT_Audit" ma:readOnly="true">
      <xsd:simpleType>
        <xsd:restriction base="dms:Note">
          <xsd:maxLength value="255"/>
        </xsd:restriction>
      </xsd:simpleType>
    </xsd:element>
    <xsd:element name="HMT_ClosedBy" ma:index="49" nillable="true" ma:displayName="Closed By" ma:description="Who closed this item" ma:hidden="true" ma:list="UserInfo" ma:internalName="HMT_Clos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ArchivedBy" ma:index="50" nillable="true" ma:displayName="Archived By" ma:description="Who archived this item" ma:hidden="true" ma:list="UserInfo" ma:internalName="HMT_Archi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ClosedArchive" ma:index="51" nillable="true" ma:displayName="Closed Archive" ma:default="0" ma:description="Item sent to closed archive" ma:hidden="true" ma:internalName="HMT_ClosedArchive" ma:readOnly="true">
      <xsd:simpleType>
        <xsd:restriction base="dms:Boolean"/>
      </xsd:simpleType>
    </xsd:element>
    <xsd:element name="HMT_ClosedOnOrig" ma:index="52" nillable="true" ma:displayName="Original Closed On" ma:description="The date this item was originally closed on" ma:format="DateTime" ma:hidden="true" ma:internalName="HMT_ClosedOnOrig" ma:readOnly="true">
      <xsd:simpleType>
        <xsd:restriction base="dms:DateTime"/>
      </xsd:simpleType>
    </xsd:element>
    <xsd:element name="HMT_ClosedbyOrig" ma:index="53" nillable="true" ma:displayName="Original Closed By" ma:description="Who originally closed this item" ma:hidden="true" ma:list="UserInfo" ma:internalName="HMT_ClosedbyOrig"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4e205a008724e269aef64ca7bdb5848" ma:index="55" nillable="true" ma:displayName="Document Type_0" ma:hidden="true" ma:internalName="m4e205a008724e269aef64ca7bdb5848">
      <xsd:simpleType>
        <xsd:restriction base="dms:Note"/>
      </xsd:simpleType>
    </xsd:element>
    <xsd:element name="g727aac2e2204289aa2b5b6dcdadae03" ma:index="56" nillable="true" ma:displayName="Group_0" ma:hidden="true" ma:internalName="g727aac2e2204289aa2b5b6dcdadae03">
      <xsd:simpleType>
        <xsd:restriction base="dms:Note"/>
      </xsd:simpleType>
    </xsd:element>
    <xsd:element name="ieefa5c6211a4a5e9a507e1c1c1599ef" ma:index="57" nillable="true" ma:displayName="Team_0" ma:hidden="true" ma:internalName="ieefa5c6211a4a5e9a507e1c1c1599ef">
      <xsd:simpleType>
        <xsd:restriction base="dms:Note"/>
      </xsd:simpleType>
    </xsd:element>
    <xsd:element name="hb8bc0391a2e4089a24d47de9e4a6672" ma:index="58" nillable="true" ma:displayName="Sub Team_0" ma:hidden="true" ma:internalName="hb8bc0391a2e4089a24d47de9e4a6672">
      <xsd:simpleType>
        <xsd:restriction base="dms:Note"/>
      </xsd:simpleType>
    </xsd:element>
    <xsd:element name="g3bf77b0a02d47ea8bec4fb357d1f3ee" ma:index="59" nillable="true" ma:displayName="Category_0" ma:hidden="true" ma:internalName="g3bf77b0a02d47ea8bec4fb357d1f3ee">
      <xsd:simpleType>
        <xsd:restriction base="dms:Note"/>
      </xsd:simpleType>
    </xsd:element>
    <xsd:element name="b4fdd2ce4232490396aa344e31f74d8e" ma:index="60" nillable="true" ma:displayName="Library_0" ma:hidden="true" ma:internalName="b4fdd2ce4232490396aa344e31f74d8e">
      <xsd:simpleType>
        <xsd:restriction base="dms:Note"/>
      </xsd:simpleType>
    </xsd:element>
    <xsd:element name="jc76c0d69b0a44309f7bb16407c92353" ma:index="61" nillable="true" ma:displayName="Topic_0" ma:hidden="true" ma:internalName="jc76c0d69b0a44309f7bb16407c92353">
      <xsd:simpleType>
        <xsd:restriction base="dms:Note"/>
      </xsd:simpleType>
    </xsd:element>
    <xsd:element name="d3acaa1fb1fd45d69e6498ce1656c037" ma:index="62" nillable="true" ma:displayName="Sub Topic_0" ma:hidden="true" ma:internalName="d3acaa1fb1fd45d69e6498ce1656c037">
      <xsd:simpleType>
        <xsd:restriction base="dms:Note"/>
      </xsd:simpleType>
    </xsd:element>
    <xsd:element name="b9c42a306c8b47fcbaf8a41a71352f3a" ma:index="63" nillable="true" ma:displayName="Classification_0" ma:hidden="true" ma:internalName="b9c42a306c8b47fcbaf8a41a71352f3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e4aaef1-a7e7-4eac-bed7-f31ab1fb0f36"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ed1e1a8-bdd0-4161-8822-4ca31a09634c" elementFormDefault="qualified">
    <xsd:import namespace="http://schemas.microsoft.com/office/2006/documentManagement/types"/>
    <xsd:import namespace="http://schemas.microsoft.com/office/infopath/2007/PartnerControls"/>
    <xsd:element name="HMT_DocumentTypeHTField0" ma:index="21" ma:taxonomy="true" ma:internalName="HMT_DocumentTypeHTField0" ma:taxonomyFieldName="HMT_DocumentType" ma:displayName="Document Type" ma:indexed="true" ma:default="5;#Other|c235b5c2-f697-427b-a70a-43d69599f998" ma:fieldId="{64e205a0-0872-4e26-9aef-64ca7bdb5848}" ma:sspId="eacbe5a3-01f8-4aa6-9f93-764bd56914ab" ma:termSetId="b6f1e53f-947f-4b4b-98bb-41ceeb10f910" ma:anchorId="bd4325a7-7f6a-48f9-b0dc-cc3aef626e65" ma:open="false" ma:isKeyword="false">
      <xsd:complexType>
        <xsd:sequence>
          <xsd:element ref="pc:Terms" minOccurs="0" maxOccurs="1"/>
        </xsd:sequence>
      </xsd:complexType>
    </xsd:element>
    <xsd:element name="HMT_GroupHTField0" ma:index="23" nillable="true" ma:taxonomy="true" ma:internalName="HMT_GroupHTField0" ma:taxonomyFieldName="HMT_Group" ma:displayName="Group" ma:indexed="true" ma:readOnly="true" ma:default="1;#Public Spending|0f654411-7d5f-45ce-a09d-a0ea67f4b905" ma:fieldId="{0727aac2-e220-4289-aa2b-5b6dcdadae03}" ma:sspId="eacbe5a3-01f8-4aa6-9f93-764bd56914ab" ma:termSetId="bfb00256-4f71-4b34-808b-e2a5e274e13b" ma:anchorId="00000000-0000-0000-0000-000000000000" ma:open="false" ma:isKeyword="false">
      <xsd:complexType>
        <xsd:sequence>
          <xsd:element ref="pc:Terms" minOccurs="0" maxOccurs="1"/>
        </xsd:sequence>
      </xsd:complexType>
    </xsd:element>
    <xsd:element name="HMT_TeamHTField0" ma:index="25" nillable="true" ma:taxonomy="true" ma:internalName="HMT_TeamHTField0" ma:taxonomyFieldName="HMT_Team" ma:displayName="Team" ma:indexed="true" ma:readOnly="true" ma:default="2;#Government Financial Reporting|cf43247f-7ea9-43c0-b0b7-d8dd571f7bec" ma:fieldId="{2eefa5c6-211a-4a5e-9a50-7e1c1c1599ef}" ma:sspId="eacbe5a3-01f8-4aa6-9f93-764bd56914ab" ma:termSetId="bfb00256-4f71-4b34-808b-e2a5e274e13b" ma:anchorId="0f654411-7d5f-45ce-a09d-a0ea67f4b905" ma:open="false" ma:isKeyword="false">
      <xsd:complexType>
        <xsd:sequence>
          <xsd:element ref="pc:Terms" minOccurs="0" maxOccurs="1"/>
        </xsd:sequence>
      </xsd:complexType>
    </xsd:element>
    <xsd:element name="HMT_SubTeamHTField0" ma:index="27" nillable="true" ma:taxonomy="true" ma:internalName="HMT_SubTeamHTField0" ma:taxonomyFieldName="HMT_SubTeam" ma:displayName="Sub Team" ma:indexed="true" ma:readOnly="true" ma:fieldId="{1b8bc039-1a2e-4089-a24d-47de9e4a6672}" ma:sspId="eacbe5a3-01f8-4aa6-9f93-764bd56914ab" ma:termSetId="bfb00256-4f71-4b34-808b-e2a5e274e13b" ma:anchorId="0f654411-7d5f-45ce-a09d-a0ea67f4b905" ma:open="false" ma:isKeyword="false">
      <xsd:complexType>
        <xsd:sequence>
          <xsd:element ref="pc:Terms" minOccurs="0" maxOccurs="1"/>
        </xsd:sequence>
      </xsd:complexType>
    </xsd:element>
    <xsd:element name="HMT_CategoryHTField0" ma:index="29" nillable="true" ma:taxonomy="true" ma:internalName="HMT_CategoryHTField0" ma:taxonomyFieldName="HMT_Category" ma:displayName="Category" ma:indexed="true" ma:readOnly="true" ma:default="4;#Policy Document Types|bd4325a7-7f6a-48f9-b0dc-cc3aef626e65" ma:fieldId="{03bf77b0-a02d-47ea-8bec-4fb357d1f3ee}" ma:sspId="eacbe5a3-01f8-4aa6-9f93-764bd56914ab" ma:termSetId="b6f1e53f-947f-4b4b-98bb-41ceeb10f910" ma:anchorId="00000000-0000-0000-0000-000000000000" ma:open="false" ma:isKeyword="false">
      <xsd:complexType>
        <xsd:sequence>
          <xsd:element ref="pc:Terms" minOccurs="0" maxOccurs="1"/>
        </xsd:sequence>
      </xsd:complexType>
    </xsd:element>
    <xsd:element name="HMT_ThemeHTField0" ma:index="31" nillable="true" ma:taxonomy="true" ma:internalName="HMT_ThemeHTField0" ma:taxonomyFieldName="HMT_Theme" ma:displayName="Library" ma:indexed="true" ma:readOnly="true" ma:default="750;#PESA|fe4faaa1-871d-440c-a40a-b4d0c781f028" ma:fieldId="{b4fdd2ce-4232-4903-96aa-344e31f74d8e}" ma:sspId="eacbe5a3-01f8-4aa6-9f93-764bd56914ab" ma:termSetId="028aeac9-c6a8-42db-8457-26321a9c4614" ma:anchorId="00000000-0000-0000-0000-000000000000" ma:open="false" ma:isKeyword="false">
      <xsd:complexType>
        <xsd:sequence>
          <xsd:element ref="pc:Terms" minOccurs="0" maxOccurs="1"/>
        </xsd:sequence>
      </xsd:complexType>
    </xsd:element>
    <xsd:element name="HMT_TopicHTField0" ma:index="33" nillable="true" ma:taxonomy="true" ma:internalName="HMT_TopicHTField0" ma:taxonomyFieldName="HMT_Topic" ma:displayName="Topic" ma:indexed="true" ma:readOnly="true" ma:fieldId="{3c76c0d6-9b0a-4430-9f7b-b16407c92353}" ma:sspId="eacbe5a3-01f8-4aa6-9f93-764bd56914ab" ma:termSetId="028aeac9-c6a8-42db-8457-26321a9c4614" ma:anchorId="fe4faaa1-871d-440c-a40a-b4d0c781f028" ma:open="false" ma:isKeyword="false">
      <xsd:complexType>
        <xsd:sequence>
          <xsd:element ref="pc:Terms" minOccurs="0" maxOccurs="1"/>
        </xsd:sequence>
      </xsd:complexType>
    </xsd:element>
    <xsd:element name="HMT_SubTopicHTField0" ma:index="35" nillable="true" ma:taxonomy="true" ma:internalName="HMT_SubTopicHTField0" ma:taxonomyFieldName="HMT_SubTopic" ma:displayName="Sub Topic" ma:indexed="true" ma:readOnly="true" ma:fieldId="{d3acaa1f-b1fd-45d6-9e64-98ce1656c037}" ma:sspId="eacbe5a3-01f8-4aa6-9f93-764bd56914ab" ma:termSetId="028aeac9-c6a8-42db-8457-26321a9c4614" ma:anchorId="fe4faaa1-871d-440c-a40a-b4d0c781f028" ma:open="false" ma:isKeyword="false">
      <xsd:complexType>
        <xsd:sequence>
          <xsd:element ref="pc:Terms" minOccurs="0" maxOccurs="1"/>
        </xsd:sequence>
      </xsd:complexType>
    </xsd:element>
    <xsd:element name="HMT_ClassificationHTField0" ma:index="37" nillable="true" ma:taxonomy="true" ma:internalName="HMT_ClassificationHTField0" ma:taxonomyFieldName="HMT_Classification" ma:displayName="Classification" ma:indexed="true" ma:readOnly="true" ma:default="3;#Official|0c3401bb-744b-4660-997f-fc50d910db48" ma:fieldId="{b9c42a30-6c8b-47fc-baf8-a41a71352f3a}" ma:sspId="eacbe5a3-01f8-4aa6-9f93-764bd56914ab" ma:termSetId="7a69d7dc-39ad-4ce6-95e5-a2714f1574d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594cc4-3756-4503-a47d-9ea9c608b9c2" elementFormDefault="qualified">
    <xsd:import namespace="http://schemas.microsoft.com/office/2006/documentManagement/types"/>
    <xsd:import namespace="http://schemas.microsoft.com/office/infopath/2007/PartnerControls"/>
    <xsd:element name="TaxCatchAll" ma:index="54" nillable="true" ma:displayName="Taxonomy Catch All Column" ma:hidden="true" ma:list="{7d95bed0-d552-4ff1-b515-ae19bf557948}" ma:internalName="TaxCatchAll" ma:showField="CatchAllData" ma:web="3e594cc4-3756-4503-a47d-9ea9c608b9c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6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92686F-C4B9-4BE5-86F5-B612C15713BD}">
  <ds:schemaRefs>
    <ds:schemaRef ds:uri="http://purl.org/dc/elements/1.1/"/>
    <ds:schemaRef ds:uri="http://schemas.microsoft.com/office/2006/documentManagement/types"/>
    <ds:schemaRef ds:uri="http://schemas.microsoft.com/sharepoint/v3"/>
    <ds:schemaRef ds:uri="2e4aaef1-a7e7-4eac-bed7-f31ab1fb0f36"/>
    <ds:schemaRef ds:uri="http://purl.org/dc/terms/"/>
    <ds:schemaRef ds:uri="http://schemas.microsoft.com/office/infopath/2007/PartnerControls"/>
    <ds:schemaRef ds:uri="http://schemas.openxmlformats.org/package/2006/metadata/core-properties"/>
    <ds:schemaRef ds:uri="http://purl.org/dc/dcmitype/"/>
    <ds:schemaRef ds:uri="http://schemas.microsoft.com/sharepoint/v4"/>
    <ds:schemaRef ds:uri="3e594cc4-3756-4503-a47d-9ea9c608b9c2"/>
    <ds:schemaRef ds:uri="0ed1e1a8-bdd0-4161-8822-4ca31a09634c"/>
    <ds:schemaRef ds:uri="7d3de12f-35b8-4cf3-b788-539ee7532b2a"/>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70794D0-ABED-4811-A8A6-9202ABB95003}">
  <ds:schemaRefs>
    <ds:schemaRef ds:uri="http://schemas.microsoft.com/sharepoint/events"/>
  </ds:schemaRefs>
</ds:datastoreItem>
</file>

<file path=customXml/itemProps3.xml><?xml version="1.0" encoding="utf-8"?>
<ds:datastoreItem xmlns:ds="http://schemas.openxmlformats.org/officeDocument/2006/customXml" ds:itemID="{6AF2E176-EF74-4548-930E-FE91E1978F8B}">
  <ds:schemaRefs>
    <ds:schemaRef ds:uri="http://schemas.microsoft.com/sharepoint/v3/contenttype/forms"/>
  </ds:schemaRefs>
</ds:datastoreItem>
</file>

<file path=customXml/itemProps4.xml><?xml version="1.0" encoding="utf-8"?>
<ds:datastoreItem xmlns:ds="http://schemas.openxmlformats.org/officeDocument/2006/customXml" ds:itemID="{58E73D74-71B1-4ED0-A400-6AB316421A77}">
  <ds:schemaRefs/>
</ds:datastoreItem>
</file>

<file path=customXml/itemProps5.xml><?xml version="1.0" encoding="utf-8"?>
<ds:datastoreItem xmlns:ds="http://schemas.openxmlformats.org/officeDocument/2006/customXml" ds:itemID="{42D41AC8-3E60-489C-B731-9D238F4415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d3de12f-35b8-4cf3-b788-539ee7532b2a"/>
    <ds:schemaRef ds:uri="2e4aaef1-a7e7-4eac-bed7-f31ab1fb0f36"/>
    <ds:schemaRef ds:uri="0ed1e1a8-bdd0-4161-8822-4ca31a09634c"/>
    <ds:schemaRef ds:uri="3e594cc4-3756-4503-a47d-9ea9c608b9c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Table 1</vt:lpstr>
      <vt:lpstr>Table 2</vt:lpstr>
      <vt:lpstr>Table 3</vt:lpstr>
      <vt:lpstr>Table 4</vt:lpstr>
      <vt:lpstr>Table 5</vt:lpstr>
      <vt:lpstr>Table 6</vt:lpstr>
      <vt:lpstr>Table 7</vt:lpstr>
      <vt:lpstr>Table 8</vt:lpstr>
      <vt:lpstr>Table 9 (a)</vt:lpstr>
      <vt:lpstr>Table 9 (b)</vt:lpstr>
      <vt:lpstr>Table 9 (c)</vt:lpstr>
      <vt:lpstr>'Table 1'!Print_Area</vt:lpstr>
      <vt:lpstr>'Table 2'!Print_Area</vt:lpstr>
      <vt:lpstr>'Table 3'!Print_Area</vt:lpstr>
      <vt:lpstr>'Table 4'!Print_Area</vt:lpstr>
      <vt:lpstr>'Table 5'!Print_Area</vt:lpstr>
      <vt:lpstr>'Table 6'!Print_Area</vt:lpstr>
      <vt:lpstr>'Table 7'!Print_Area</vt:lpstr>
      <vt:lpstr>'Table 8'!Print_Area</vt:lpstr>
      <vt:lpstr>'Table 9 (a)'!Print_Area</vt:lpstr>
      <vt:lpstr>'Table 9 (b)'!Print_Area</vt:lpstr>
      <vt:lpstr>'Table 9 (c)'!Print_Area</vt:lpstr>
    </vt:vector>
  </TitlesOfParts>
  <Company>HM Treasury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Hopps, Brian - HMT</dc:creator>
  <cp:lastModifiedBy>Breeze, Raffaella - HMT</cp:lastModifiedBy>
  <cp:lastPrinted>2018-11-16T12:08:00Z</cp:lastPrinted>
  <dcterms:created xsi:type="dcterms:W3CDTF">2016-06-20T14:33:04Z</dcterms:created>
  <dcterms:modified xsi:type="dcterms:W3CDTF">2018-11-19T12:07:47Z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0x010100672A3FCA98991645BE083C320B7539B70073E2331C55A74AA0969608FB8C0629F6008439E39355C7FA42826325C42533115A</vt:lpwstr>
  </property>
  <property fmtid="{D5CDD505-2E9C-101B-9397-08002B2CF9AE}" pid="3" name="_dlc_policyId">
    <vt:lpwstr/>
  </property>
  <property fmtid="{D5CDD505-2E9C-101B-9397-08002B2CF9AE}" pid="4" name="ItemRetentionFormula">
    <vt:lpwstr/>
  </property>
  <property fmtid="{D5CDD505-2E9C-101B-9397-08002B2CF9AE}" pid="5" name="_dlc_DocIdItemGuid">
    <vt:lpwstr>acc69719-4560-44e6-9a1e-adbcf7051808</vt:lpwstr>
  </property>
  <property fmtid="{D5CDD505-2E9C-101B-9397-08002B2CF9AE}" pid="6" name="HMT_Group">
    <vt:lpwstr>1;#Public Spending|0f654411-7d5f-45ce-a09d-a0ea67f4b905</vt:lpwstr>
  </property>
  <property fmtid="{D5CDD505-2E9C-101B-9397-08002B2CF9AE}" pid="7" name="HMT_Topic">
    <vt:lpwstr>794;#Publications|562e835d-9020-4ac0-9ae1-705b0c0182d3</vt:lpwstr>
  </property>
  <property fmtid="{D5CDD505-2E9C-101B-9397-08002B2CF9AE}" pid="8" name="HMT_Category">
    <vt:lpwstr>4;#Policy Document Types|bd4325a7-7f6a-48f9-b0dc-cc3aef626e65</vt:lpwstr>
  </property>
  <property fmtid="{D5CDD505-2E9C-101B-9397-08002B2CF9AE}" pid="9" name="HMT_SubTeam">
    <vt:lpwstr/>
  </property>
  <property fmtid="{D5CDD505-2E9C-101B-9397-08002B2CF9AE}" pid="10" name="HMT_Classification">
    <vt:lpwstr>3;#Official|0c3401bb-744b-4660-997f-fc50d910db48</vt:lpwstr>
  </property>
  <property fmtid="{D5CDD505-2E9C-101B-9397-08002B2CF9AE}" pid="11" name="HMT_Theme">
    <vt:lpwstr>750;#PESA|fe4faaa1-871d-440c-a40a-b4d0c781f028</vt:lpwstr>
  </property>
  <property fmtid="{D5CDD505-2E9C-101B-9397-08002B2CF9AE}" pid="12" name="HMT_SubTopic">
    <vt:lpwstr>796;#Quarterly National Statistics releases|63c71e05-b9f8-4d9a-abec-f8ca30136171</vt:lpwstr>
  </property>
  <property fmtid="{D5CDD505-2E9C-101B-9397-08002B2CF9AE}" pid="13" name="HMT_DocumentType">
    <vt:lpwstr>5;#Other|c235b5c2-f697-427b-a70a-43d69599f998</vt:lpwstr>
  </property>
  <property fmtid="{D5CDD505-2E9C-101B-9397-08002B2CF9AE}" pid="14" name="HMT_Team">
    <vt:lpwstr>2;#Government Financial Reporting|cf43247f-7ea9-43c0-b0b7-d8dd571f7bec</vt:lpwstr>
  </property>
</Properties>
</file>