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filterPrivacy="1" defaultThemeVersion="124226"/>
  <workbookProtection workbookAlgorithmName="SHA-512" workbookHashValue="dIO1YHlQDT/4FouZVYzd3BI1EPtz1P/fowyj8javuxh8RJCOIH7bPKC9IV45T6+mjVwfF/iPM44GzMgyLaZLyw==" workbookSaltValue="Hq/nxY8eIMU35hvgFYbaTw==" workbookSpinCount="100000" lockStructure="1"/>
  <bookViews>
    <workbookView xWindow="0" yWindow="0" windowWidth="10180" windowHeight="6780"/>
  </bookViews>
  <sheets>
    <sheet name="Notes" sheetId="12" r:id="rId1"/>
    <sheet name="FIRE0103" sheetId="1" r:id="rId2"/>
    <sheet name="FIRE0103 (2)" sheetId="7" state="hidden" r:id="rId3"/>
    <sheet name="Total Fires" sheetId="4" state="hidden" r:id="rId4"/>
    <sheet name="Primary fires" sheetId="3" state="hidden" r:id="rId5"/>
    <sheet name="Data primary fires" sheetId="10" r:id="rId6"/>
    <sheet name="Data fires" sheetId="8" r:id="rId7"/>
    <sheet name="Population" sheetId="2" state="hidden" r:id="rId8"/>
    <sheet name="SQL" sheetId="6" state="hidden" r:id="rId9"/>
  </sheets>
  <definedNames>
    <definedName name="_xlnm._FilterDatabase" localSheetId="6" hidden="1">'Data fires'!$A$1:$C$56</definedName>
    <definedName name="_xlnm._FilterDatabase" localSheetId="5" hidden="1">'Data primary fires'!$A$1:$C$71</definedName>
  </definedNames>
  <calcPr calcId="171027"/>
</workbook>
</file>

<file path=xl/calcChain.xml><?xml version="1.0" encoding="utf-8"?>
<calcChain xmlns="http://schemas.openxmlformats.org/spreadsheetml/2006/main">
  <c r="F47" i="3" l="1"/>
  <c r="E38" i="4" l="1"/>
  <c r="E39" i="3"/>
  <c r="B4" i="7" l="1"/>
  <c r="B42" i="7" l="1"/>
  <c r="C42" i="7"/>
  <c r="D42" i="7"/>
  <c r="E42" i="7"/>
  <c r="D39" i="7"/>
  <c r="B40" i="7"/>
  <c r="D40" i="7"/>
  <c r="I40" i="7" s="1"/>
  <c r="I40" i="1" s="1"/>
  <c r="B41" i="7"/>
  <c r="G41" i="7" s="1"/>
  <c r="G41" i="1" s="1"/>
  <c r="C38" i="7"/>
  <c r="C39" i="7"/>
  <c r="C40" i="7"/>
  <c r="H40" i="7" s="1"/>
  <c r="H40" i="1" s="1"/>
  <c r="C41" i="7"/>
  <c r="D41" i="7"/>
  <c r="B38" i="7"/>
  <c r="D38" i="7"/>
  <c r="B39" i="7"/>
  <c r="B36" i="7"/>
  <c r="B37" i="7"/>
  <c r="E41" i="7"/>
  <c r="E7" i="7"/>
  <c r="E11" i="7"/>
  <c r="E15" i="7"/>
  <c r="E19" i="7"/>
  <c r="E23" i="7"/>
  <c r="D8" i="7"/>
  <c r="D12" i="7"/>
  <c r="D12" i="1" s="1"/>
  <c r="D16" i="7"/>
  <c r="D20" i="7"/>
  <c r="D24" i="7"/>
  <c r="I24" i="7" s="1"/>
  <c r="I24" i="1" s="1"/>
  <c r="D28" i="7"/>
  <c r="D32" i="7"/>
  <c r="D36" i="7"/>
  <c r="D36" i="1" s="1"/>
  <c r="C9" i="7"/>
  <c r="C13" i="7"/>
  <c r="C17" i="7"/>
  <c r="C21" i="7"/>
  <c r="C25" i="7"/>
  <c r="C29" i="7"/>
  <c r="C33" i="7"/>
  <c r="C37" i="7"/>
  <c r="C6" i="7"/>
  <c r="B10" i="7"/>
  <c r="B14" i="7"/>
  <c r="B18" i="7"/>
  <c r="B22" i="7"/>
  <c r="B26" i="7"/>
  <c r="B30" i="7"/>
  <c r="B34" i="7"/>
  <c r="D27" i="7"/>
  <c r="C12" i="7"/>
  <c r="C28" i="7"/>
  <c r="B9" i="7"/>
  <c r="B21" i="7"/>
  <c r="B21" i="1" s="1"/>
  <c r="B6" i="7"/>
  <c r="E8" i="7"/>
  <c r="E12" i="7"/>
  <c r="E16" i="7"/>
  <c r="E20" i="7"/>
  <c r="E24" i="7"/>
  <c r="D9" i="7"/>
  <c r="D13" i="7"/>
  <c r="D17" i="7"/>
  <c r="D21" i="7"/>
  <c r="D25" i="7"/>
  <c r="D29" i="7"/>
  <c r="D33" i="7"/>
  <c r="D37" i="7"/>
  <c r="D6" i="7"/>
  <c r="I6" i="7" s="1"/>
  <c r="I6" i="1" s="1"/>
  <c r="C10" i="7"/>
  <c r="C14" i="7"/>
  <c r="C18" i="7"/>
  <c r="C22" i="7"/>
  <c r="C26" i="7"/>
  <c r="C30" i="7"/>
  <c r="C34" i="7"/>
  <c r="B7" i="7"/>
  <c r="B11" i="7"/>
  <c r="G11" i="7" s="1"/>
  <c r="G11" i="1" s="1"/>
  <c r="B15" i="7"/>
  <c r="B19" i="7"/>
  <c r="B23" i="7"/>
  <c r="G23" i="7" s="1"/>
  <c r="G23" i="1" s="1"/>
  <c r="B27" i="7"/>
  <c r="B31" i="7"/>
  <c r="B35" i="7"/>
  <c r="E14" i="7"/>
  <c r="D7" i="7"/>
  <c r="D15" i="7"/>
  <c r="D23" i="7"/>
  <c r="D35" i="7"/>
  <c r="C16" i="7"/>
  <c r="H16" i="7" s="1"/>
  <c r="H16" i="1" s="1"/>
  <c r="C20" i="7"/>
  <c r="C32" i="7"/>
  <c r="B17" i="7"/>
  <c r="B25" i="7"/>
  <c r="B29" i="7"/>
  <c r="E9" i="7"/>
  <c r="E13" i="7"/>
  <c r="E17" i="7"/>
  <c r="E21" i="7"/>
  <c r="E25" i="7"/>
  <c r="E6" i="7"/>
  <c r="D10" i="7"/>
  <c r="D14" i="7"/>
  <c r="D18" i="7"/>
  <c r="D22" i="7"/>
  <c r="D26" i="7"/>
  <c r="D30" i="7"/>
  <c r="D34" i="7"/>
  <c r="C7" i="7"/>
  <c r="C11" i="7"/>
  <c r="H11" i="7" s="1"/>
  <c r="H11" i="1" s="1"/>
  <c r="C15" i="7"/>
  <c r="C19" i="7"/>
  <c r="C23" i="7"/>
  <c r="C27" i="7"/>
  <c r="C31" i="7"/>
  <c r="C35" i="7"/>
  <c r="B8" i="7"/>
  <c r="B12" i="7"/>
  <c r="B16" i="7"/>
  <c r="B20" i="7"/>
  <c r="B24" i="7"/>
  <c r="B28" i="7"/>
  <c r="B32" i="7"/>
  <c r="E10" i="7"/>
  <c r="E18" i="7"/>
  <c r="E22" i="7"/>
  <c r="D11" i="7"/>
  <c r="D19" i="7"/>
  <c r="D31" i="7"/>
  <c r="C8" i="7"/>
  <c r="C24" i="7"/>
  <c r="C36" i="7"/>
  <c r="B13" i="7"/>
  <c r="B33" i="7"/>
  <c r="G4" i="7"/>
  <c r="G4" i="1"/>
  <c r="J42" i="7" l="1"/>
  <c r="J42" i="1" s="1"/>
  <c r="E42" i="1"/>
  <c r="I42" i="7"/>
  <c r="I42" i="1" s="1"/>
  <c r="D42" i="1"/>
  <c r="H42" i="7"/>
  <c r="H42" i="1" s="1"/>
  <c r="C42" i="1"/>
  <c r="G42" i="7"/>
  <c r="G42" i="1" s="1"/>
  <c r="B42" i="1"/>
  <c r="J41" i="7"/>
  <c r="J41" i="1" s="1"/>
  <c r="E41" i="1"/>
  <c r="H41" i="7"/>
  <c r="H41" i="1" s="1"/>
  <c r="C41" i="1"/>
  <c r="I41" i="7"/>
  <c r="I41" i="1" s="1"/>
  <c r="D41" i="1"/>
  <c r="B41" i="1"/>
  <c r="I12" i="7"/>
  <c r="I12" i="1" s="1"/>
  <c r="G21" i="7"/>
  <c r="G21" i="1" s="1"/>
  <c r="B23" i="1"/>
  <c r="C16" i="1"/>
  <c r="I36" i="7"/>
  <c r="I36" i="1" s="1"/>
  <c r="D40" i="1"/>
  <c r="D24" i="1"/>
  <c r="C40" i="1"/>
  <c r="D6" i="1"/>
  <c r="C11" i="1"/>
  <c r="H12" i="7"/>
  <c r="H12" i="1" s="1"/>
  <c r="C12" i="1"/>
  <c r="E25" i="1"/>
  <c r="G27" i="7"/>
  <c r="G27" i="1" s="1"/>
  <c r="B27" i="1"/>
  <c r="B11" i="1"/>
  <c r="G33" i="7"/>
  <c r="G33" i="1" s="1"/>
  <c r="B33" i="1"/>
  <c r="I21" i="7"/>
  <c r="I21" i="1" s="1"/>
  <c r="D21" i="1"/>
  <c r="E22" i="1"/>
  <c r="J13" i="7"/>
  <c r="J13" i="1" s="1"/>
  <c r="E13" i="1"/>
  <c r="H30" i="7"/>
  <c r="H30" i="1" s="1"/>
  <c r="C30" i="1"/>
  <c r="I23" i="7"/>
  <c r="I23" i="1" s="1"/>
  <c r="D23" i="1"/>
  <c r="G20" i="7"/>
  <c r="G20" i="1" s="1"/>
  <c r="B20" i="1"/>
  <c r="G35" i="7"/>
  <c r="G35" i="1" s="1"/>
  <c r="B35" i="1"/>
  <c r="G38" i="7"/>
  <c r="G38" i="1" s="1"/>
  <c r="B38" i="1"/>
  <c r="I33" i="7"/>
  <c r="I33" i="1" s="1"/>
  <c r="D33" i="1"/>
  <c r="H38" i="7"/>
  <c r="H38" i="1" s="1"/>
  <c r="C38" i="1"/>
  <c r="H6" i="7"/>
  <c r="H6" i="1" s="1"/>
  <c r="C6" i="1"/>
  <c r="I31" i="7"/>
  <c r="I31" i="1" s="1"/>
  <c r="D31" i="1"/>
  <c r="H31" i="7"/>
  <c r="H31" i="1" s="1"/>
  <c r="C31" i="1"/>
  <c r="G12" i="7"/>
  <c r="G12" i="1" s="1"/>
  <c r="B12" i="1"/>
  <c r="H13" i="7"/>
  <c r="H13" i="1" s="1"/>
  <c r="C13" i="1"/>
  <c r="G37" i="7"/>
  <c r="G37" i="1" s="1"/>
  <c r="B37" i="1"/>
  <c r="J19" i="7"/>
  <c r="J19" i="1" s="1"/>
  <c r="E19" i="1"/>
  <c r="H39" i="7"/>
  <c r="H39" i="1" s="1"/>
  <c r="C39" i="1"/>
  <c r="G30" i="7"/>
  <c r="G30" i="1" s="1"/>
  <c r="B30" i="1"/>
  <c r="G14" i="7"/>
  <c r="G14" i="1" s="1"/>
  <c r="B14" i="1"/>
  <c r="I25" i="7"/>
  <c r="I25" i="1" s="1"/>
  <c r="D25" i="1"/>
  <c r="I9" i="7"/>
  <c r="I9" i="1" s="1"/>
  <c r="D9" i="1"/>
  <c r="J10" i="7"/>
  <c r="J10" i="1" s="1"/>
  <c r="E10" i="1"/>
  <c r="G13" i="7"/>
  <c r="G13" i="1" s="1"/>
  <c r="B13" i="1"/>
  <c r="J12" i="7"/>
  <c r="J12" i="1" s="1"/>
  <c r="E12" i="1"/>
  <c r="E24" i="1"/>
  <c r="G31" i="7"/>
  <c r="G31" i="1" s="1"/>
  <c r="B31" i="1"/>
  <c r="J17" i="7"/>
  <c r="J17" i="1" s="1"/>
  <c r="E17" i="1"/>
  <c r="G39" i="7"/>
  <c r="G39" i="1" s="1"/>
  <c r="B39" i="1"/>
  <c r="I34" i="7"/>
  <c r="I34" i="1" s="1"/>
  <c r="D34" i="1"/>
  <c r="H34" i="7"/>
  <c r="H34" i="1" s="1"/>
  <c r="C34" i="1"/>
  <c r="H18" i="7"/>
  <c r="H18" i="1" s="1"/>
  <c r="C18" i="1"/>
  <c r="H35" i="7"/>
  <c r="H35" i="1" s="1"/>
  <c r="C35" i="1"/>
  <c r="I27" i="7"/>
  <c r="I27" i="1" s="1"/>
  <c r="D27" i="1"/>
  <c r="I11" i="7"/>
  <c r="I11" i="1" s="1"/>
  <c r="D11" i="1"/>
  <c r="G40" i="7"/>
  <c r="G40" i="1" s="1"/>
  <c r="B40" i="1"/>
  <c r="G24" i="7"/>
  <c r="G24" i="1" s="1"/>
  <c r="B24" i="1"/>
  <c r="G8" i="7"/>
  <c r="G8" i="1" s="1"/>
  <c r="B8" i="1"/>
  <c r="H25" i="7"/>
  <c r="H25" i="1" s="1"/>
  <c r="C25" i="1"/>
  <c r="H9" i="7"/>
  <c r="H9" i="1" s="1"/>
  <c r="C9" i="1"/>
  <c r="J9" i="7"/>
  <c r="J9" i="1" s="1"/>
  <c r="E9" i="1"/>
  <c r="G9" i="7"/>
  <c r="G9" i="1" s="1"/>
  <c r="B9" i="1"/>
  <c r="G19" i="7"/>
  <c r="G19" i="1" s="1"/>
  <c r="B19" i="1"/>
  <c r="E21" i="1"/>
  <c r="J8" i="7"/>
  <c r="J8" i="1" s="1"/>
  <c r="E8" i="1"/>
  <c r="I38" i="7"/>
  <c r="I38" i="1" s="1"/>
  <c r="D38" i="1"/>
  <c r="G10" i="7"/>
  <c r="G10" i="1" s="1"/>
  <c r="B10" i="1"/>
  <c r="J6" i="7"/>
  <c r="J6" i="1" s="1"/>
  <c r="E6" i="1"/>
  <c r="I7" i="7"/>
  <c r="I7" i="1" s="1"/>
  <c r="D7" i="1"/>
  <c r="H37" i="7"/>
  <c r="H37" i="1" s="1"/>
  <c r="C37" i="1"/>
  <c r="G25" i="7"/>
  <c r="G25" i="1" s="1"/>
  <c r="B25" i="1"/>
  <c r="G22" i="7"/>
  <c r="G22" i="1" s="1"/>
  <c r="B22" i="1"/>
  <c r="J18" i="7"/>
  <c r="J18" i="1" s="1"/>
  <c r="E18" i="1"/>
  <c r="H19" i="7"/>
  <c r="H19" i="1" s="1"/>
  <c r="C19" i="1"/>
  <c r="I26" i="7"/>
  <c r="I26" i="1" s="1"/>
  <c r="D26" i="1"/>
  <c r="H10" i="7"/>
  <c r="H10" i="1" s="1"/>
  <c r="C10" i="1"/>
  <c r="I35" i="7"/>
  <c r="I35" i="1" s="1"/>
  <c r="D35" i="1"/>
  <c r="I19" i="7"/>
  <c r="I19" i="1" s="1"/>
  <c r="D19" i="1"/>
  <c r="G32" i="7"/>
  <c r="G32" i="1" s="1"/>
  <c r="B32" i="1"/>
  <c r="G16" i="7"/>
  <c r="G16" i="1" s="1"/>
  <c r="B16" i="1"/>
  <c r="H33" i="7"/>
  <c r="H33" i="1" s="1"/>
  <c r="C33" i="1"/>
  <c r="H17" i="7"/>
  <c r="H17" i="1" s="1"/>
  <c r="C17" i="1"/>
  <c r="H24" i="7"/>
  <c r="H24" i="1" s="1"/>
  <c r="C24" i="1"/>
  <c r="H23" i="7"/>
  <c r="H23" i="1" s="1"/>
  <c r="C23" i="1"/>
  <c r="I14" i="7"/>
  <c r="I14" i="1" s="1"/>
  <c r="D14" i="1"/>
  <c r="I22" i="7"/>
  <c r="I22" i="1" s="1"/>
  <c r="D22" i="1"/>
  <c r="I18" i="7"/>
  <c r="I18" i="1" s="1"/>
  <c r="D18" i="1"/>
  <c r="G17" i="7"/>
  <c r="G17" i="1" s="1"/>
  <c r="B17" i="1"/>
  <c r="J15" i="7"/>
  <c r="J15" i="1" s="1"/>
  <c r="E15" i="1"/>
  <c r="G26" i="7"/>
  <c r="G26" i="1" s="1"/>
  <c r="B26" i="1"/>
  <c r="I37" i="7"/>
  <c r="I37" i="1" s="1"/>
  <c r="D37" i="1"/>
  <c r="H14" i="7"/>
  <c r="H14" i="1" s="1"/>
  <c r="C14" i="1"/>
  <c r="G36" i="7"/>
  <c r="G36" i="1" s="1"/>
  <c r="B36" i="1"/>
  <c r="H36" i="7"/>
  <c r="H36" i="1" s="1"/>
  <c r="C36" i="1"/>
  <c r="H8" i="7"/>
  <c r="H8" i="1" s="1"/>
  <c r="C8" i="1"/>
  <c r="G7" i="7"/>
  <c r="G7" i="1" s="1"/>
  <c r="B7" i="1"/>
  <c r="J11" i="7"/>
  <c r="J11" i="1" s="1"/>
  <c r="E11" i="1"/>
  <c r="I17" i="7"/>
  <c r="I17" i="1" s="1"/>
  <c r="D17" i="1"/>
  <c r="H28" i="7"/>
  <c r="H28" i="1" s="1"/>
  <c r="C28" i="1"/>
  <c r="H32" i="7"/>
  <c r="H32" i="1" s="1"/>
  <c r="C32" i="1"/>
  <c r="J7" i="7"/>
  <c r="J7" i="1" s="1"/>
  <c r="E7" i="1"/>
  <c r="G18" i="7"/>
  <c r="G18" i="1" s="1"/>
  <c r="B18" i="1"/>
  <c r="I29" i="7"/>
  <c r="I29" i="1" s="1"/>
  <c r="D29" i="1"/>
  <c r="I13" i="7"/>
  <c r="I13" i="1" s="1"/>
  <c r="D13" i="1"/>
  <c r="J14" i="7"/>
  <c r="J14" i="1" s="1"/>
  <c r="E14" i="1"/>
  <c r="I20" i="7"/>
  <c r="I20" i="1" s="1"/>
  <c r="D20" i="1"/>
  <c r="H20" i="7"/>
  <c r="H20" i="1" s="1"/>
  <c r="C20" i="1"/>
  <c r="I8" i="7"/>
  <c r="I8" i="1" s="1"/>
  <c r="D8" i="1"/>
  <c r="H15" i="7"/>
  <c r="H15" i="1" s="1"/>
  <c r="C15" i="1"/>
  <c r="I10" i="7"/>
  <c r="I10" i="1" s="1"/>
  <c r="D10" i="1"/>
  <c r="G15" i="7"/>
  <c r="G15" i="1" s="1"/>
  <c r="B15" i="1"/>
  <c r="I30" i="7"/>
  <c r="I30" i="1" s="1"/>
  <c r="D30" i="1"/>
  <c r="I39" i="7"/>
  <c r="I39" i="1" s="1"/>
  <c r="D39" i="1"/>
  <c r="H21" i="7"/>
  <c r="H21" i="1" s="1"/>
  <c r="C21" i="1"/>
  <c r="G29" i="7"/>
  <c r="G29" i="1" s="1"/>
  <c r="B29" i="1"/>
  <c r="G6" i="7"/>
  <c r="G6" i="1" s="1"/>
  <c r="B6" i="1"/>
  <c r="H27" i="7"/>
  <c r="H27" i="1" s="1"/>
  <c r="C27" i="1"/>
  <c r="H26" i="7"/>
  <c r="H26" i="1" s="1"/>
  <c r="C26" i="1"/>
  <c r="E23" i="1"/>
  <c r="G34" i="7"/>
  <c r="G34" i="1" s="1"/>
  <c r="B34" i="1"/>
  <c r="H22" i="7"/>
  <c r="H22" i="1" s="1"/>
  <c r="C22" i="1"/>
  <c r="I15" i="7"/>
  <c r="I15" i="1" s="1"/>
  <c r="D15" i="1"/>
  <c r="G28" i="7"/>
  <c r="G28" i="1" s="1"/>
  <c r="B28" i="1"/>
  <c r="H29" i="7"/>
  <c r="H29" i="1" s="1"/>
  <c r="C29" i="1"/>
  <c r="J16" i="7"/>
  <c r="J16" i="1" s="1"/>
  <c r="E16" i="1"/>
  <c r="I16" i="7"/>
  <c r="I16" i="1" s="1"/>
  <c r="D16" i="1"/>
  <c r="I32" i="7"/>
  <c r="I32" i="1" s="1"/>
  <c r="D32" i="1"/>
  <c r="H7" i="7"/>
  <c r="H7" i="1" s="1"/>
  <c r="C7" i="1"/>
  <c r="I28" i="7"/>
  <c r="I28" i="1" s="1"/>
  <c r="D28" i="1"/>
  <c r="E20" i="1"/>
  <c r="A3" i="6"/>
  <c r="A33" i="6"/>
  <c r="J23" i="7" l="1"/>
  <c r="J23" i="1" s="1"/>
  <c r="J22" i="7"/>
  <c r="J22" i="1" s="1"/>
  <c r="J21" i="7"/>
  <c r="J21" i="1" s="1"/>
  <c r="J20" i="7"/>
  <c r="J20" i="1" s="1"/>
  <c r="E38" i="3" l="1"/>
  <c r="E29" i="3"/>
  <c r="E30" i="3"/>
  <c r="E31" i="3"/>
  <c r="E32" i="3"/>
  <c r="E33" i="3"/>
  <c r="E34" i="3"/>
  <c r="E35" i="3"/>
  <c r="E36" i="3"/>
  <c r="E37" i="4"/>
  <c r="E40" i="7" s="1"/>
  <c r="J25" i="7"/>
  <c r="J25" i="1" s="1"/>
  <c r="J24" i="7"/>
  <c r="J24" i="1" s="1"/>
  <c r="J40" i="7" l="1"/>
  <c r="J40" i="1" s="1"/>
  <c r="E40" i="1"/>
  <c r="E23" i="4"/>
  <c r="E26" i="7" s="1"/>
  <c r="E24" i="4"/>
  <c r="E27" i="7" s="1"/>
  <c r="E25" i="4"/>
  <c r="E28" i="7" s="1"/>
  <c r="E26" i="4"/>
  <c r="E29" i="7" s="1"/>
  <c r="E36" i="4"/>
  <c r="E39" i="7" s="1"/>
  <c r="E35" i="4"/>
  <c r="E38" i="7" s="1"/>
  <c r="E34" i="4"/>
  <c r="E37" i="7" s="1"/>
  <c r="E33" i="4"/>
  <c r="E36" i="7" s="1"/>
  <c r="E32" i="4"/>
  <c r="E35" i="7" s="1"/>
  <c r="E31" i="4"/>
  <c r="E34" i="7" s="1"/>
  <c r="E30" i="4"/>
  <c r="E33" i="7" s="1"/>
  <c r="E29" i="4"/>
  <c r="E32" i="7" s="1"/>
  <c r="E28" i="4"/>
  <c r="E31" i="7" s="1"/>
  <c r="E27" i="4"/>
  <c r="E30" i="7" s="1"/>
  <c r="C14" i="3"/>
  <c r="C15" i="3"/>
  <c r="C16" i="3"/>
  <c r="C17" i="3"/>
  <c r="D17" i="3" s="1"/>
  <c r="C18" i="3"/>
  <c r="D18" i="3" s="1"/>
  <c r="C19" i="3"/>
  <c r="D19" i="3" s="1"/>
  <c r="C20" i="3"/>
  <c r="D20" i="3" s="1"/>
  <c r="C21" i="3"/>
  <c r="D21" i="3" s="1"/>
  <c r="C22" i="3"/>
  <c r="C23" i="3"/>
  <c r="C24" i="3"/>
  <c r="C25" i="3"/>
  <c r="C26" i="3"/>
  <c r="C27" i="3"/>
  <c r="E27" i="3" s="1"/>
  <c r="C28" i="3"/>
  <c r="E28" i="3" s="1"/>
  <c r="E37" i="3"/>
  <c r="C13" i="3"/>
  <c r="F48" i="3"/>
  <c r="F49" i="3"/>
  <c r="F51" i="3"/>
  <c r="F52" i="3"/>
  <c r="F53" i="3"/>
  <c r="F54" i="3"/>
  <c r="F55" i="3"/>
  <c r="F56" i="3"/>
  <c r="F57" i="3"/>
  <c r="F58" i="3"/>
  <c r="F59" i="3"/>
  <c r="F60" i="3"/>
  <c r="F61" i="3"/>
  <c r="F62" i="3"/>
  <c r="F63" i="3"/>
  <c r="F64" i="3"/>
  <c r="F65" i="3"/>
  <c r="F66" i="3"/>
  <c r="F67" i="3"/>
  <c r="F68" i="3"/>
  <c r="F46" i="3"/>
  <c r="J27" i="7" l="1"/>
  <c r="J27" i="1" s="1"/>
  <c r="E27" i="1"/>
  <c r="J31" i="7"/>
  <c r="J31" i="1" s="1"/>
  <c r="E31" i="1"/>
  <c r="J35" i="7"/>
  <c r="J35" i="1" s="1"/>
  <c r="E35" i="1"/>
  <c r="E39" i="1"/>
  <c r="J39" i="7"/>
  <c r="J39" i="1" s="1"/>
  <c r="J26" i="7"/>
  <c r="J26" i="1" s="1"/>
  <c r="E26" i="1"/>
  <c r="E30" i="1"/>
  <c r="J30" i="7"/>
  <c r="J30" i="1" s="1"/>
  <c r="J38" i="7"/>
  <c r="J38" i="1" s="1"/>
  <c r="E38" i="1"/>
  <c r="J32" i="7"/>
  <c r="J32" i="1" s="1"/>
  <c r="E32" i="1"/>
  <c r="J36" i="7"/>
  <c r="J36" i="1" s="1"/>
  <c r="E36" i="1"/>
  <c r="J29" i="7"/>
  <c r="J29" i="1" s="1"/>
  <c r="E29" i="1"/>
  <c r="J34" i="7"/>
  <c r="J34" i="1" s="1"/>
  <c r="E34" i="1"/>
  <c r="E33" i="1"/>
  <c r="J33" i="7"/>
  <c r="J33" i="1" s="1"/>
  <c r="J37" i="7"/>
  <c r="J37" i="1" s="1"/>
  <c r="E37" i="1"/>
  <c r="J28" i="7"/>
  <c r="J28" i="1" s="1"/>
  <c r="E28" i="1"/>
  <c r="E23" i="3"/>
  <c r="E22" i="3"/>
  <c r="E25" i="3"/>
  <c r="E26" i="3"/>
  <c r="E24" i="3"/>
</calcChain>
</file>

<file path=xl/sharedStrings.xml><?xml version="1.0" encoding="utf-8"?>
<sst xmlns="http://schemas.openxmlformats.org/spreadsheetml/2006/main" count="622" uniqueCount="132">
  <si>
    <t>Year</t>
  </si>
  <si>
    <t>Great Britain</t>
  </si>
  <si>
    <t>1999/00</t>
  </si>
  <si>
    <t>..</t>
  </si>
  <si>
    <t>2000/01</t>
  </si>
  <si>
    <t>2001/02</t>
  </si>
  <si>
    <t>2002/03</t>
  </si>
  <si>
    <t>2003/04</t>
  </si>
  <si>
    <t>2004/05</t>
  </si>
  <si>
    <t>2005/06</t>
  </si>
  <si>
    <t>2006/07</t>
  </si>
  <si>
    <t>2007/08</t>
  </si>
  <si>
    <t>2008/09</t>
  </si>
  <si>
    <t>2009/10</t>
  </si>
  <si>
    <t>2010/11</t>
  </si>
  <si>
    <t>2011/12</t>
  </si>
  <si>
    <t>2012/13</t>
  </si>
  <si>
    <t>2013/14</t>
  </si>
  <si>
    <t>2014/15</t>
  </si>
  <si>
    <t>Note on 2009/10:</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</si>
  <si>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</si>
  <si>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General note:</t>
  </si>
  <si>
    <t>The statistics in this table for England and Wales are National Statistics. The Scottish Fire and Rescue Service is working towards achieving UKSA accreditation.</t>
  </si>
  <si>
    <t>Contact: SFRS.PerformanceDataServices1@firescotland.gov.uk</t>
  </si>
  <si>
    <t>Primary fires</t>
  </si>
  <si>
    <t>England</t>
  </si>
  <si>
    <t>Scotland</t>
  </si>
  <si>
    <t>Wales</t>
  </si>
  <si>
    <t>Total</t>
  </si>
  <si>
    <t>Primary</t>
  </si>
  <si>
    <t>Dwellings</t>
  </si>
  <si>
    <t>Other Buildings</t>
  </si>
  <si>
    <t>Road Vehicles</t>
  </si>
  <si>
    <t>Others</t>
  </si>
  <si>
    <t>1995-96</t>
  </si>
  <si>
    <t>1996-97</t>
  </si>
  <si>
    <t>1997-98</t>
  </si>
  <si>
    <t>1998-99</t>
  </si>
  <si>
    <t>1999-00</t>
  </si>
  <si>
    <t>2000-01</t>
  </si>
  <si>
    <t>2001-02</t>
  </si>
  <si>
    <t>2003-04</t>
  </si>
  <si>
    <t>2004-05</t>
  </si>
  <si>
    <t>2005-06</t>
  </si>
  <si>
    <t>2006-07</t>
  </si>
  <si>
    <t>2007-08</t>
  </si>
  <si>
    <t>2008-09</t>
  </si>
  <si>
    <t>2010-11</t>
  </si>
  <si>
    <t>2011-12</t>
  </si>
  <si>
    <t>1994/95</t>
  </si>
  <si>
    <t>1995/96</t>
  </si>
  <si>
    <t>1996/97</t>
  </si>
  <si>
    <t>1997/98</t>
  </si>
  <si>
    <t>1998/99</t>
  </si>
  <si>
    <r>
      <t>England</t>
    </r>
    <r>
      <rPr>
        <vertAlign val="superscript"/>
        <sz val="11"/>
        <color indexed="8"/>
        <rFont val="Calibri"/>
        <family val="2"/>
      </rPr>
      <t>3</t>
    </r>
  </si>
  <si>
    <r>
      <t>Scotland</t>
    </r>
    <r>
      <rPr>
        <vertAlign val="superscript"/>
        <sz val="11"/>
        <color indexed="8"/>
        <rFont val="Calibri"/>
        <family val="2"/>
      </rPr>
      <t>4</t>
    </r>
  </si>
  <si>
    <r>
      <t>Wales</t>
    </r>
    <r>
      <rPr>
        <vertAlign val="superscript"/>
        <sz val="11"/>
        <color indexed="8"/>
        <rFont val="Calibri"/>
        <family val="2"/>
      </rPr>
      <t>5</t>
    </r>
  </si>
  <si>
    <r>
      <t>Total fires</t>
    </r>
    <r>
      <rPr>
        <vertAlign val="superscript"/>
        <sz val="11"/>
        <color indexed="8"/>
        <rFont val="Calibri"/>
        <family val="2"/>
      </rPr>
      <t>1</t>
    </r>
  </si>
  <si>
    <r>
      <t>FIRE STATISTICS TABLE 0103: Fires attended</t>
    </r>
    <r>
      <rPr>
        <b/>
        <vertAlign val="superscript"/>
        <sz val="11"/>
        <color indexed="9"/>
        <rFont val="Arial Black"/>
        <family val="2"/>
      </rPr>
      <t>1</t>
    </r>
    <r>
      <rPr>
        <b/>
        <sz val="11"/>
        <color indexed="9"/>
        <rFont val="Arial Black"/>
        <family val="2"/>
      </rPr>
      <t xml:space="preserve"> by fire and rescue services by Nation and population</t>
    </r>
    <r>
      <rPr>
        <b/>
        <vertAlign val="superscript"/>
        <sz val="11"/>
        <color indexed="9"/>
        <rFont val="Arial Black"/>
        <family val="2"/>
      </rPr>
      <t>2</t>
    </r>
  </si>
  <si>
    <t>The full set of fire statistics releases, tables and guidance can be found on our landing page, here-</t>
  </si>
  <si>
    <t>https://www.gov.uk/government/collections/fire-statistics</t>
  </si>
  <si>
    <t>1 Total fires attended includes primary fires, secondary fires and chimney fires.</t>
  </si>
  <si>
    <t>2 Using Office for National Statistics mid year population estimates that fall in the relevant financial year.</t>
  </si>
  <si>
    <t>1981/82</t>
  </si>
  <si>
    <t>1982/83</t>
  </si>
  <si>
    <t>1983/84</t>
  </si>
  <si>
    <t>1984/85</t>
  </si>
  <si>
    <t>1985/86</t>
  </si>
  <si>
    <t>1986/87</t>
  </si>
  <si>
    <t>6 Scotland figures are for calendar years (1990, 1991, 1992, 1993)</t>
  </si>
  <si>
    <t>1987/88</t>
  </si>
  <si>
    <r>
      <t>1990/91</t>
    </r>
    <r>
      <rPr>
        <vertAlign val="superscript"/>
        <sz val="11"/>
        <rFont val="Calibri"/>
        <family val="2"/>
        <scheme val="minor"/>
      </rPr>
      <t>6</t>
    </r>
  </si>
  <si>
    <r>
      <t>1991/92</t>
    </r>
    <r>
      <rPr>
        <vertAlign val="superscript"/>
        <sz val="11"/>
        <rFont val="Calibri"/>
        <family val="2"/>
        <scheme val="minor"/>
      </rPr>
      <t>6</t>
    </r>
  </si>
  <si>
    <r>
      <t>1992/93</t>
    </r>
    <r>
      <rPr>
        <vertAlign val="superscript"/>
        <sz val="11"/>
        <rFont val="Calibri"/>
        <family val="2"/>
        <scheme val="minor"/>
      </rPr>
      <t>6</t>
    </r>
  </si>
  <si>
    <r>
      <t>1993/94</t>
    </r>
    <r>
      <rPr>
        <vertAlign val="superscript"/>
        <sz val="11"/>
        <rFont val="Calibri"/>
        <family val="2"/>
        <scheme val="minor"/>
      </rPr>
      <t>6</t>
    </r>
  </si>
  <si>
    <t>1988/89</t>
  </si>
  <si>
    <t>1989/90</t>
  </si>
  <si>
    <t>1994-95</t>
  </si>
  <si>
    <t>Please select total fires or primary fires from drop down list in the orange box below:</t>
  </si>
  <si>
    <t>2015/16</t>
  </si>
  <si>
    <t>Total fires</t>
  </si>
  <si>
    <t>--Table 0103 Fires attended by fire and rescue services by Nation and population</t>
  </si>
  <si>
    <t xml:space="preserve">--Do NOT re-run 2009/10 data as data in the excel tables has already been adjusted for missing data and must NOT be changed </t>
  </si>
  <si>
    <t>USE</t>
  </si>
  <si>
    <t>IRS_1516FSE</t>
  </si>
  <si>
    <t>SELECT</t>
  </si>
  <si>
    <t>RTRIM(FINANCIAL_YEAR) AS 'FINANCIAL_YEAR' --Eliminate blank spaces at end of year</t>
  </si>
  <si>
    <t>,COUNT(PUB_INCIDENT_ID) AS 'Count'</t>
  </si>
  <si>
    <t>FROM</t>
  </si>
  <si>
    <t>dbo.vINCIDENT</t>
  </si>
  <si>
    <t>WHERE</t>
  </si>
  <si>
    <t xml:space="preserve">FINANCIAL_YEAR IN ('2014/15', '2015/16') </t>
  </si>
  <si>
    <t>AND INCIDENT_STATUS_CODE &gt;55</t>
  </si>
  <si>
    <t>AND TER_FRS_ID&lt;'M'</t>
  </si>
  <si>
    <t>AND ON_ATTENDANCE_INCIDENT_CATEGORY_DESCRIPTION IN ('Fire')</t>
  </si>
  <si>
    <t>AND IS_PRIMARY_FIRE IN ('Yes')</t>
  </si>
  <si>
    <t>GROUP BY</t>
  </si>
  <si>
    <t>FINANCIAL_YEAR</t>
  </si>
  <si>
    <t>ORDER BY</t>
  </si>
  <si>
    <t xml:space="preserve">.. Data not available. </t>
  </si>
  <si>
    <t>2016/17</t>
  </si>
  <si>
    <t>Total Fires</t>
  </si>
  <si>
    <t>1990/91</t>
  </si>
  <si>
    <t>1991/92</t>
  </si>
  <si>
    <t>1992/93</t>
  </si>
  <si>
    <t>1993/94</t>
  </si>
  <si>
    <t>2002-03</t>
  </si>
  <si>
    <t>2009-10</t>
  </si>
  <si>
    <t>2012-13</t>
  </si>
  <si>
    <t>2013-14</t>
  </si>
  <si>
    <t>2014-15</t>
  </si>
  <si>
    <t>Source: Home Office Incident Recording System</t>
  </si>
  <si>
    <t>NATION</t>
  </si>
  <si>
    <t>FIRE STATISTICS TABLE 0103: Fires attended by fire and rescue services by Nation and population</t>
  </si>
  <si>
    <t xml:space="preserve">It is possible to create pivot tables from the data worksheets by using the insert pivot table function. </t>
  </si>
  <si>
    <t>4 Figures for Scotland are from the latest statistical release, published by the Scottish Fire and Rescue Service on 26 October 2017. This included data received by 16 June 2017.</t>
  </si>
  <si>
    <t xml:space="preserve">7 Total fires for England for these years are an estimate and therefore rounded to the nearest 100. </t>
  </si>
  <si>
    <r>
      <t>1995/96</t>
    </r>
    <r>
      <rPr>
        <vertAlign val="superscript"/>
        <sz val="11"/>
        <color indexed="8"/>
        <rFont val="Calibri"/>
        <family val="2"/>
        <scheme val="minor"/>
      </rPr>
      <t>7</t>
    </r>
  </si>
  <si>
    <r>
      <t>1996/97</t>
    </r>
    <r>
      <rPr>
        <vertAlign val="superscript"/>
        <sz val="11"/>
        <color indexed="8"/>
        <rFont val="Calibri"/>
        <family val="2"/>
        <scheme val="minor"/>
      </rPr>
      <t>7</t>
    </r>
  </si>
  <si>
    <r>
      <t>1997/98</t>
    </r>
    <r>
      <rPr>
        <vertAlign val="superscript"/>
        <sz val="11"/>
        <color indexed="8"/>
        <rFont val="Calibri"/>
        <family val="2"/>
        <scheme val="minor"/>
      </rPr>
      <t>7</t>
    </r>
  </si>
  <si>
    <r>
      <t>1998/99</t>
    </r>
    <r>
      <rPr>
        <vertAlign val="superscript"/>
        <sz val="11"/>
        <color indexed="8"/>
        <rFont val="Calibri"/>
        <family val="2"/>
        <scheme val="minor"/>
      </rPr>
      <t>7</t>
    </r>
  </si>
  <si>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</si>
  <si>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PRIMARY_FIRES_COUNT</t>
  </si>
  <si>
    <t>FIRES_COUNT</t>
  </si>
  <si>
    <t>This file contains information on the number of fires attended by fire and rescue services by Nation and population, 1981/82 to 2017/18.
There are three other worksheets in this file. The 'FIRE0103' worksheet shows the number of fires attended in Great Britain by fire and rescue services by Nation and population. 'Data fires' and 'Data primary fires' provide the raw data for the main data tables. 
As complete data for all nations are only available from years 1994/95 to 2017/18 for primary fires and 1999/00 to 2017/18 for total fires, only these data are included in these two final worksheets.</t>
  </si>
  <si>
    <t>2017/18</t>
  </si>
  <si>
    <t>Next Update: November 2018</t>
  </si>
  <si>
    <t>Last updated: 9 August 2018</t>
  </si>
  <si>
    <t>5 Figures for Wales are from the latest statistical release (for a full financial year), published by the Welsh Government on 31 August 2017. This included data received by 8 August 2017.</t>
  </si>
  <si>
    <t xml:space="preserve">3 Figures for England are from the latest statistical release, published by the Home Office on 9 August 2018. This included data received by 10 June 2018. </t>
  </si>
  <si>
    <t>Contact: FireStatistics@homeoffice.gov.uk</t>
  </si>
  <si>
    <t>Contact: stats.inclusion@gov.wales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</si>
</sst>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vertAlign val="superscript"/>
      <sz val="11"/>
      <color indexed="8"/>
      <name val="Calibri"/>
      <family val="2"/>
    </font>
    <font>
      <b/>
      <vertAlign val="superscript"/>
      <sz val="11"/>
      <color indexed="9"/>
      <name val="Arial Black"/>
      <family val="2"/>
    </font>
    <font>
      <b/>
      <sz val="11"/>
      <color indexed="9"/>
      <name val="Arial Black"/>
      <family val="2"/>
    </font>
    <font>
      <u/>
      <sz val="11"/>
      <color theme="10"/>
      <name val="Calibri"/>
      <family val="2"/>
      <scheme val="minor"/>
    </font>
    <font>
      <b/>
      <sz val="11"/>
      <color theme="1"/>
      <name val="Calibri"/>
      <family val="2"/>
      <scheme val="minor"/>
    </font>
    <font>
      <sz val="12"/>
      <color theme="1"/>
      <name val="Calibri"/>
      <family val="2"/>
      <scheme val="minor"/>
    </font>
    <font>
      <sz val="11"/>
      <color theme="1"/>
      <name val="Calibri"/>
      <family val="2"/>
      <scheme val="minor"/>
    </font>
    <font>
      <sz val="11"/>
      <name val="Calibri"/>
      <family val="2"/>
      <scheme val="minor"/>
    </font>
    <font>
      <sz val="11"/>
      <color indexed="8"/>
      <name val="Calibri"/>
      <family val="2"/>
      <scheme val="minor"/>
    </font>
    <font>
      <b/>
      <sz val="11"/>
      <name val="Calibri"/>
      <family val="2"/>
      <scheme val="minor"/>
    </font>
    <font>
      <b/>
      <sz val="11"/>
      <color theme="0"/>
      <name val="Arial Black"/>
      <family val="2"/>
    </font>
    <font>
      <sz val="11"/>
      <color rgb="FFFF0000"/>
      <name val="Calibri"/>
      <family val="2"/>
      <scheme val="minor"/>
    </font>
    <font>
      <vertAlign val="superscript"/>
      <sz val="11"/>
      <color theme="1"/>
      <name val="Calibri"/>
      <family val="2"/>
      <scheme val="minor"/>
    </font>
    <font>
      <vertAlign val="superscript"/>
      <sz val="11"/>
      <name val="Calibri"/>
      <family val="2"/>
      <scheme val="minor"/>
    </font>
    <font>
      <sz val="11"/>
      <color theme="1"/>
      <name val="Calibri"/>
      <family val="2"/>
    </font>
    <font>
      <sz val="10"/>
      <name val="MS Sans Serif"/>
      <family val="2"/>
    </font>
    <font>
      <u/>
      <sz val="11"/>
      <name val="Calibri"/>
      <family val="2"/>
      <scheme val="minor"/>
    </font>
    <font>
      <sz val="10"/>
      <name val="Arial"/>
      <family val="2"/>
    </font>
    <font>
      <sz val="11"/>
      <color rgb="FF000000"/>
      <name val="Calibri"/>
      <family val="2"/>
      <scheme val="minor"/>
    </font>
    <font>
      <sz val="9"/>
      <name val="Arial Black"/>
      <family val="2"/>
    </font>
    <font>
      <sz val="10"/>
      <color rgb="FF000000"/>
      <name val="Calibri"/>
      <family val="2"/>
      <scheme val="minor"/>
    </font>
    <font>
      <sz val="10"/>
      <color theme="1"/>
      <name val="Calibri"/>
      <family val="2"/>
      <scheme val="minor"/>
    </font>
    <font>
      <b/>
      <sz val="11"/>
      <color indexed="8"/>
      <name val="Calibri"/>
      <family val="2"/>
    </font>
    <font>
      <vertAlign val="superscript"/>
      <sz val="11"/>
      <color indexed="8"/>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FFFFFF"/>
        <bgColor indexed="64"/>
      </patternFill>
    </fill>
    <fill>
      <patternFill patternType="solid">
        <fgColor rgb="FFFFFFFF"/>
        <bgColor rgb="FFFFFFFF"/>
      </patternFill>
    </fill>
  </fills>
  <borders count="3">
    <border>
      <left/>
      <right/>
      <top/>
      <bottom/>
      <diagonal/>
    </border>
    <border>
      <left/>
      <right/>
      <top style="medium">
        <color rgb="FFFF0000"/>
      </top>
      <bottom style="medium">
        <color rgb="FFFF0000"/>
      </bottom>
      <diagonal/>
    </border>
    <border>
      <left/>
      <right/>
      <top/>
      <bottom style="medium">
        <color rgb="FFFF0000"/>
      </bottom>
      <diagonal/>
    </border>
  </borders>
  <cellStyleXfs count="7">
    <xf numFmtId="0" fontId="0" fillId="0" borderId="0"/>
    <xf numFmtId="0" fontId="22" fillId="0" borderId="0" applyNumberFormat="0" applyFill="0" applyBorder="0" applyAlignment="0" applyProtection="0"/>
    <xf numFmtId="0" fontId="18" fillId="0" borderId="0"/>
    <xf numFmtId="0" fontId="16" fillId="0" borderId="0"/>
    <xf numFmtId="0" fontId="34" fillId="0" borderId="0"/>
    <xf numFmtId="0" fontId="5" fillId="0" borderId="0"/>
    <xf numFmtId="0" fontId="36" fillId="0" borderId="0"/>
  </cellStyleXfs>
  <cellXfs count="116">
    <xf numFmtId="0" fontId="0" fillId="0" borderId="0" xfId="0"/>
    <xf numFmtId="0" fontId="23" fillId="2" borderId="1" xfId="0" applyFont="1" applyFill="1" applyBorder="1" applyAlignment="1">
      <alignment horizontal="right" vertical="center" wrapText="1"/>
    </xf>
    <xf numFmtId="3" fontId="23" fillId="2" borderId="0" xfId="0" applyNumberFormat="1" applyFont="1" applyFill="1" applyBorder="1"/>
    <xf numFmtId="0" fontId="24" fillId="2" borderId="0" xfId="0" applyFont="1" applyFill="1"/>
    <xf numFmtId="0" fontId="25" fillId="2" borderId="0" xfId="0" applyFont="1" applyFill="1" applyAlignment="1">
      <alignment horizontal="left"/>
    </xf>
    <xf numFmtId="0" fontId="25" fillId="2" borderId="0" xfId="0" applyFont="1" applyFill="1"/>
    <xf numFmtId="0" fontId="25" fillId="2" borderId="0" xfId="0" applyFont="1" applyFill="1" applyBorder="1"/>
    <xf numFmtId="0" fontId="25" fillId="2" borderId="2" xfId="0" applyFont="1" applyFill="1" applyBorder="1"/>
    <xf numFmtId="0" fontId="25" fillId="2" borderId="2" xfId="0" applyFont="1" applyFill="1" applyBorder="1" applyAlignment="1">
      <alignment horizontal="left" vertical="center" wrapText="1"/>
    </xf>
    <xf numFmtId="0" fontId="25" fillId="2" borderId="2" xfId="0" applyFont="1" applyFill="1" applyBorder="1" applyAlignment="1">
      <alignment horizontal="right" vertical="center" wrapText="1"/>
    </xf>
    <xf numFmtId="0" fontId="23" fillId="2" borderId="2" xfId="0" applyFont="1" applyFill="1" applyBorder="1" applyAlignment="1">
      <alignment horizontal="right" vertical="center" wrapText="1"/>
    </xf>
    <xf numFmtId="3" fontId="26" fillId="2" borderId="0" xfId="0" applyNumberFormat="1" applyFont="1" applyFill="1" applyBorder="1" applyAlignment="1">
      <alignment horizontal="right" vertical="center"/>
    </xf>
    <xf numFmtId="0" fontId="25" fillId="2" borderId="0" xfId="0" applyFont="1" applyFill="1" applyBorder="1" applyAlignment="1">
      <alignment horizontal="right" vertical="center" wrapText="1"/>
    </xf>
    <xf numFmtId="3" fontId="25" fillId="2" borderId="0" xfId="0" applyNumberFormat="1" applyFont="1" applyFill="1" applyBorder="1" applyAlignment="1">
      <alignment horizontal="right"/>
    </xf>
    <xf numFmtId="0" fontId="27" fillId="2" borderId="0" xfId="0" applyNumberFormat="1" applyFont="1" applyFill="1" applyBorder="1" applyAlignment="1">
      <alignment horizontal="left" vertical="top"/>
    </xf>
    <xf numFmtId="0" fontId="25" fillId="2" borderId="0" xfId="0" applyNumberFormat="1" applyFont="1" applyFill="1" applyBorder="1" applyAlignment="1">
      <alignment horizontal="left"/>
    </xf>
    <xf numFmtId="3" fontId="25" fillId="2" borderId="0" xfId="0" applyNumberFormat="1" applyFont="1" applyFill="1" applyBorder="1"/>
    <xf numFmtId="0" fontId="25" fillId="2" borderId="0" xfId="0" applyNumberFormat="1" applyFont="1" applyFill="1" applyBorder="1"/>
    <xf numFmtId="3" fontId="26" fillId="2" borderId="2" xfId="0" applyNumberFormat="1" applyFont="1" applyFill="1" applyBorder="1" applyAlignment="1">
      <alignment horizontal="right" vertical="center"/>
    </xf>
    <xf numFmtId="3" fontId="25" fillId="2" borderId="2" xfId="0" applyNumberFormat="1" applyFont="1" applyFill="1" applyBorder="1"/>
    <xf numFmtId="3" fontId="25" fillId="2" borderId="2" xfId="0" applyNumberFormat="1" applyFont="1" applyFill="1" applyBorder="1" applyAlignment="1">
      <alignment horizontal="right"/>
    </xf>
    <xf numFmtId="0" fontId="23" fillId="2" borderId="0" xfId="0" applyFont="1" applyFill="1"/>
    <xf numFmtId="0" fontId="22" fillId="2" borderId="0" xfId="1" applyFont="1" applyFill="1"/>
    <xf numFmtId="3" fontId="28" fillId="2" borderId="0" xfId="0" applyNumberFormat="1" applyFont="1" applyFill="1" applyBorder="1" applyAlignment="1">
      <alignment horizontal="right" vertical="center"/>
    </xf>
    <xf numFmtId="3" fontId="23" fillId="2" borderId="0" xfId="0" applyNumberFormat="1" applyFont="1" applyFill="1" applyBorder="1" applyAlignment="1">
      <alignment horizontal="right"/>
    </xf>
    <xf numFmtId="3" fontId="26" fillId="2" borderId="0" xfId="0" applyNumberFormat="1" applyFont="1" applyFill="1" applyBorder="1" applyAlignment="1">
      <alignment vertical="center"/>
    </xf>
    <xf numFmtId="3" fontId="27" fillId="2" borderId="0" xfId="0" applyNumberFormat="1" applyFont="1" applyFill="1" applyBorder="1" applyAlignment="1">
      <alignment horizontal="left" vertical="top"/>
    </xf>
    <xf numFmtId="0" fontId="25" fillId="2" borderId="0" xfId="0" applyFont="1" applyFill="1" applyBorder="1" applyAlignment="1">
      <alignment horizontal="left"/>
    </xf>
    <xf numFmtId="3" fontId="25" fillId="2" borderId="0" xfId="0" applyNumberFormat="1" applyFont="1" applyFill="1"/>
    <xf numFmtId="3" fontId="26" fillId="2" borderId="0" xfId="0" applyNumberFormat="1" applyFont="1" applyFill="1" applyBorder="1"/>
    <xf numFmtId="3" fontId="27" fillId="2" borderId="0" xfId="0" applyNumberFormat="1" applyFont="1" applyFill="1" applyBorder="1" applyAlignment="1">
      <alignment horizontal="right" vertical="center" wrapText="1"/>
    </xf>
    <xf numFmtId="0" fontId="25" fillId="2" borderId="0" xfId="0" applyFont="1" applyFill="1" applyBorder="1" applyAlignment="1">
      <alignment horizontal="right"/>
    </xf>
    <xf numFmtId="1" fontId="27" fillId="2" borderId="0" xfId="0" applyNumberFormat="1" applyFont="1" applyFill="1" applyBorder="1" applyAlignment="1">
      <alignment horizontal="right" vertical="top"/>
    </xf>
    <xf numFmtId="3" fontId="27" fillId="2" borderId="0" xfId="0" applyNumberFormat="1" applyFont="1" applyFill="1" applyBorder="1" applyAlignment="1">
      <alignment horizontal="right" vertical="top"/>
    </xf>
    <xf numFmtId="0" fontId="26" fillId="2" borderId="0" xfId="0" applyFont="1" applyFill="1" applyBorder="1" applyAlignment="1">
      <alignment horizontal="right"/>
    </xf>
    <xf numFmtId="3" fontId="26" fillId="2" borderId="0" xfId="0" applyNumberFormat="1" applyFont="1" applyFill="1" applyBorder="1" applyAlignment="1">
      <alignment horizontal="right"/>
    </xf>
    <xf numFmtId="0" fontId="26" fillId="2" borderId="0" xfId="0" applyNumberFormat="1" applyFont="1" applyFill="1" applyBorder="1" applyAlignment="1">
      <alignment horizontal="right"/>
    </xf>
    <xf numFmtId="0" fontId="26" fillId="2" borderId="0" xfId="0" applyFont="1" applyFill="1" applyBorder="1" applyAlignment="1">
      <alignment horizontal="right" vertical="center"/>
    </xf>
    <xf numFmtId="0" fontId="27" fillId="2" borderId="0" xfId="0" applyFont="1" applyFill="1" applyBorder="1" applyAlignment="1">
      <alignment horizontal="right" wrapText="1"/>
    </xf>
    <xf numFmtId="0" fontId="25" fillId="2" borderId="1" xfId="0" applyFont="1" applyFill="1" applyBorder="1" applyAlignment="1">
      <alignment horizontal="right"/>
    </xf>
    <xf numFmtId="0" fontId="26" fillId="2" borderId="2" xfId="0" applyFont="1" applyFill="1" applyBorder="1" applyAlignment="1">
      <alignment horizontal="right"/>
    </xf>
    <xf numFmtId="0" fontId="27" fillId="2" borderId="1" xfId="0" applyFont="1" applyFill="1" applyBorder="1" applyAlignment="1">
      <alignment horizontal="right" wrapText="1"/>
    </xf>
    <xf numFmtId="0" fontId="25" fillId="2" borderId="0" xfId="0" applyFont="1" applyFill="1" applyAlignment="1">
      <alignment vertical="top"/>
    </xf>
    <xf numFmtId="0" fontId="24" fillId="2" borderId="0" xfId="0" applyFont="1" applyFill="1" applyAlignment="1">
      <alignment vertical="top"/>
    </xf>
    <xf numFmtId="0" fontId="29" fillId="2" borderId="0" xfId="0" applyFont="1" applyFill="1" applyAlignment="1">
      <alignment horizontal="left" vertical="center"/>
    </xf>
    <xf numFmtId="0" fontId="26" fillId="2" borderId="0" xfId="0" applyNumberFormat="1" applyFont="1" applyFill="1" applyAlignment="1">
      <alignment horizontal="left"/>
    </xf>
    <xf numFmtId="0" fontId="25" fillId="2" borderId="0" xfId="0" applyFont="1" applyFill="1" applyAlignment="1">
      <alignment wrapText="1"/>
    </xf>
    <xf numFmtId="0" fontId="30" fillId="2" borderId="0" xfId="0" applyFont="1" applyFill="1" applyAlignment="1">
      <alignment wrapText="1"/>
    </xf>
    <xf numFmtId="0" fontId="29" fillId="2" borderId="0" xfId="0" applyFont="1" applyFill="1" applyAlignment="1">
      <alignment vertical="center"/>
    </xf>
    <xf numFmtId="0" fontId="25" fillId="2" borderId="0" xfId="0" applyFont="1" applyFill="1" applyAlignment="1">
      <alignment vertical="top" wrapText="1"/>
    </xf>
    <xf numFmtId="0" fontId="31" fillId="2" borderId="0" xfId="0" applyFont="1" applyFill="1"/>
    <xf numFmtId="0" fontId="17" fillId="2" borderId="0" xfId="0" applyFont="1" applyFill="1"/>
    <xf numFmtId="0" fontId="16" fillId="2" borderId="0" xfId="0" applyFont="1" applyFill="1" applyBorder="1" applyAlignment="1">
      <alignment horizontal="left" vertical="center" wrapText="1"/>
    </xf>
    <xf numFmtId="0" fontId="16" fillId="2" borderId="0" xfId="0" applyFont="1" applyFill="1" applyAlignment="1">
      <alignment horizontal="left"/>
    </xf>
    <xf numFmtId="0" fontId="16" fillId="2" borderId="0" xfId="0" applyFont="1" applyFill="1" applyBorder="1" applyAlignment="1">
      <alignment horizontal="right" vertical="center" wrapText="1"/>
    </xf>
    <xf numFmtId="0" fontId="26" fillId="2" borderId="0" xfId="0" applyNumberFormat="1" applyFont="1" applyFill="1" applyAlignment="1">
      <alignment horizontal="right"/>
    </xf>
    <xf numFmtId="0" fontId="26" fillId="2" borderId="0" xfId="0" applyFont="1" applyFill="1" applyBorder="1" applyAlignment="1">
      <alignment horizontal="left"/>
    </xf>
    <xf numFmtId="0" fontId="0" fillId="2" borderId="2" xfId="0" applyFont="1" applyFill="1" applyBorder="1" applyAlignment="1">
      <alignment horizontal="left" vertical="center" wrapText="1"/>
    </xf>
    <xf numFmtId="0" fontId="0" fillId="2" borderId="2" xfId="0" applyFont="1" applyFill="1" applyBorder="1" applyAlignment="1">
      <alignment horizontal="right" vertical="center" wrapText="1"/>
    </xf>
    <xf numFmtId="0" fontId="33" fillId="2" borderId="0" xfId="0" applyFont="1" applyFill="1" applyBorder="1" applyAlignment="1">
      <alignment horizontal="left"/>
    </xf>
    <xf numFmtId="3" fontId="15" fillId="2" borderId="0" xfId="0" applyNumberFormat="1" applyFont="1" applyFill="1" applyBorder="1" applyAlignment="1">
      <alignment horizontal="right"/>
    </xf>
    <xf numFmtId="3" fontId="28" fillId="2" borderId="2" xfId="0" applyNumberFormat="1" applyFont="1" applyFill="1" applyBorder="1" applyAlignment="1">
      <alignment horizontal="right" vertical="center"/>
    </xf>
    <xf numFmtId="0" fontId="14" fillId="2" borderId="0" xfId="0" applyFont="1" applyFill="1" applyBorder="1" applyAlignment="1">
      <alignment horizontal="left"/>
    </xf>
    <xf numFmtId="0" fontId="13" fillId="2" borderId="0" xfId="0" applyFont="1" applyFill="1"/>
    <xf numFmtId="3" fontId="18" fillId="5" borderId="0" xfId="0" applyNumberFormat="1" applyFont="1" applyFill="1" applyBorder="1" applyAlignment="1" applyProtection="1"/>
    <xf numFmtId="3" fontId="18" fillId="5" borderId="0" xfId="0" applyNumberFormat="1" applyFont="1" applyFill="1" applyBorder="1" applyAlignment="1" applyProtection="1">
      <alignment horizontal="right"/>
    </xf>
    <xf numFmtId="0" fontId="12" fillId="2" borderId="0" xfId="0" applyFont="1" applyFill="1" applyAlignment="1">
      <alignment horizontal="right"/>
    </xf>
    <xf numFmtId="0" fontId="11" fillId="2" borderId="0" xfId="0" applyFont="1" applyFill="1" applyAlignment="1">
      <alignment horizontal="right"/>
    </xf>
    <xf numFmtId="3" fontId="23" fillId="2" borderId="2" xfId="0" applyNumberFormat="1" applyFont="1" applyFill="1" applyBorder="1" applyAlignment="1">
      <alignment horizontal="right"/>
    </xf>
    <xf numFmtId="0" fontId="10" fillId="2" borderId="0" xfId="0" applyFont="1" applyFill="1"/>
    <xf numFmtId="0" fontId="15" fillId="2" borderId="0" xfId="0" applyNumberFormat="1" applyFont="1" applyFill="1" applyBorder="1"/>
    <xf numFmtId="3" fontId="9" fillId="2" borderId="2" xfId="0" applyNumberFormat="1" applyFont="1" applyFill="1" applyBorder="1" applyAlignment="1">
      <alignment horizontal="right"/>
    </xf>
    <xf numFmtId="0" fontId="26" fillId="2" borderId="0" xfId="0" applyFont="1" applyFill="1" applyAlignment="1">
      <alignment horizontal="left"/>
    </xf>
    <xf numFmtId="0" fontId="26" fillId="2" borderId="0" xfId="0" applyFont="1" applyFill="1"/>
    <xf numFmtId="0" fontId="15" fillId="2" borderId="0" xfId="0" applyFont="1" applyFill="1"/>
    <xf numFmtId="0" fontId="15" fillId="2" borderId="0" xfId="0" applyFont="1" applyFill="1" applyBorder="1"/>
    <xf numFmtId="0" fontId="7" fillId="2" borderId="2" xfId="0" applyFont="1" applyFill="1" applyBorder="1"/>
    <xf numFmtId="0" fontId="7" fillId="2" borderId="2" xfId="0" applyFont="1" applyFill="1" applyBorder="1" applyAlignment="1">
      <alignment horizontal="right" vertical="center" wrapText="1"/>
    </xf>
    <xf numFmtId="0" fontId="26" fillId="2" borderId="2" xfId="0" applyFont="1" applyFill="1" applyBorder="1" applyAlignment="1">
      <alignment horizontal="right" vertical="center" wrapText="1"/>
    </xf>
    <xf numFmtId="3" fontId="15" fillId="2" borderId="2" xfId="0" applyNumberFormat="1" applyFont="1" applyFill="1" applyBorder="1"/>
    <xf numFmtId="3" fontId="26" fillId="2" borderId="2" xfId="0" applyNumberFormat="1" applyFont="1" applyFill="1" applyBorder="1" applyAlignment="1">
      <alignment horizontal="right"/>
    </xf>
    <xf numFmtId="0" fontId="6" fillId="2" borderId="0" xfId="0" applyFont="1" applyFill="1"/>
    <xf numFmtId="0" fontId="5" fillId="0" borderId="0" xfId="0" applyFont="1"/>
    <xf numFmtId="0" fontId="5" fillId="0" borderId="0" xfId="0" applyFont="1" applyAlignment="1">
      <alignment horizontal="right"/>
    </xf>
    <xf numFmtId="0" fontId="37" fillId="6" borderId="0" xfId="6" applyFont="1" applyFill="1" applyAlignment="1">
      <alignment vertical="center" wrapText="1"/>
    </xf>
    <xf numFmtId="3" fontId="18" fillId="5" borderId="2" xfId="0" applyNumberFormat="1" applyFont="1" applyFill="1" applyBorder="1" applyAlignment="1" applyProtection="1">
      <alignment horizontal="right"/>
    </xf>
    <xf numFmtId="3" fontId="41" fillId="5" borderId="2" xfId="0" applyNumberFormat="1" applyFont="1" applyFill="1" applyBorder="1" applyAlignment="1" applyProtection="1">
      <alignment horizontal="right"/>
    </xf>
    <xf numFmtId="0" fontId="15" fillId="2" borderId="2" xfId="0" applyNumberFormat="1" applyFont="1" applyFill="1" applyBorder="1" applyAlignment="1">
      <alignment horizontal="right"/>
    </xf>
    <xf numFmtId="0" fontId="4" fillId="2" borderId="0" xfId="0" applyFont="1" applyFill="1" applyAlignment="1">
      <alignment horizontal="left"/>
    </xf>
    <xf numFmtId="0" fontId="4" fillId="0" borderId="0" xfId="0" applyFont="1"/>
    <xf numFmtId="0" fontId="39" fillId="6" borderId="0" xfId="6" applyFont="1" applyFill="1" applyAlignment="1">
      <alignment horizontal="left" vertical="center" wrapText="1"/>
    </xf>
    <xf numFmtId="0" fontId="2" fillId="0" borderId="0" xfId="0" applyFont="1"/>
    <xf numFmtId="3" fontId="41" fillId="5" borderId="0" xfId="0" applyNumberFormat="1" applyFont="1" applyFill="1" applyBorder="1" applyAlignment="1" applyProtection="1">
      <alignment horizontal="right"/>
    </xf>
    <xf numFmtId="0" fontId="1" fillId="2" borderId="2" xfId="0" applyFont="1" applyFill="1" applyBorder="1"/>
    <xf numFmtId="3" fontId="8" fillId="2" borderId="0" xfId="0" applyNumberFormat="1" applyFont="1" applyFill="1" applyBorder="1" applyAlignment="1">
      <alignment horizontal="right"/>
    </xf>
    <xf numFmtId="3" fontId="1" fillId="2" borderId="2" xfId="0" applyNumberFormat="1" applyFont="1" applyFill="1" applyBorder="1" applyAlignment="1">
      <alignment horizontal="right"/>
    </xf>
    <xf numFmtId="3" fontId="9" fillId="2" borderId="0" xfId="0" applyNumberFormat="1" applyFont="1" applyFill="1" applyBorder="1" applyAlignment="1">
      <alignment horizontal="right"/>
    </xf>
    <xf numFmtId="0" fontId="1" fillId="2" borderId="2" xfId="0" applyNumberFormat="1" applyFont="1" applyFill="1" applyBorder="1"/>
    <xf numFmtId="3" fontId="15" fillId="2" borderId="0" xfId="0" applyNumberFormat="1" applyFont="1" applyFill="1" applyBorder="1"/>
    <xf numFmtId="0" fontId="15" fillId="2" borderId="0" xfId="0" applyNumberFormat="1" applyFont="1" applyFill="1" applyBorder="1" applyAlignment="1">
      <alignment horizontal="right"/>
    </xf>
    <xf numFmtId="0" fontId="1" fillId="0" borderId="0" xfId="0" applyFont="1"/>
    <xf numFmtId="0" fontId="1" fillId="2" borderId="0" xfId="0" applyFont="1" applyFill="1" applyAlignment="1">
      <alignment horizontal="right"/>
    </xf>
    <xf numFmtId="0" fontId="40" fillId="0" borderId="0" xfId="0" applyFont="1" applyAlignment="1">
      <alignment horizontal="left"/>
    </xf>
    <xf numFmtId="0" fontId="38" fillId="4" borderId="0" xfId="5" applyFont="1" applyFill="1" applyAlignment="1">
      <alignment horizontal="left" vertical="center" wrapText="1"/>
    </xf>
    <xf numFmtId="0" fontId="39" fillId="6" borderId="0" xfId="6" applyFont="1" applyFill="1" applyAlignment="1">
      <alignment horizontal="left" vertical="center" wrapText="1"/>
    </xf>
    <xf numFmtId="0" fontId="22" fillId="2" borderId="0" xfId="1" applyFont="1" applyFill="1" applyAlignment="1">
      <alignment horizontal="left"/>
    </xf>
    <xf numFmtId="0" fontId="22" fillId="2" borderId="0" xfId="1" applyFill="1" applyAlignment="1">
      <alignment horizontal="right"/>
    </xf>
    <xf numFmtId="0" fontId="29" fillId="4" borderId="0" xfId="0" applyFont="1" applyFill="1" applyAlignment="1">
      <alignment horizontal="left" vertical="center"/>
    </xf>
    <xf numFmtId="0" fontId="25" fillId="2" borderId="0" xfId="0" applyFont="1" applyFill="1" applyAlignment="1">
      <alignment horizontal="left" vertical="top" wrapText="1"/>
    </xf>
    <xf numFmtId="0" fontId="35" fillId="2" borderId="0" xfId="1" applyFont="1" applyFill="1" applyAlignment="1">
      <alignment horizontal="left" wrapText="1"/>
    </xf>
    <xf numFmtId="0" fontId="3" fillId="2" borderId="0" xfId="0" applyFont="1" applyFill="1" applyAlignment="1">
      <alignment horizontal="left" vertical="top" wrapText="1"/>
    </xf>
    <xf numFmtId="0" fontId="23" fillId="3" borderId="2" xfId="0" applyFont="1" applyFill="1" applyBorder="1" applyAlignment="1">
      <alignment horizontal="left"/>
    </xf>
    <xf numFmtId="0" fontId="22" fillId="2" borderId="0" xfId="1" applyFill="1" applyAlignment="1">
      <alignment horizontal="left"/>
    </xf>
    <xf numFmtId="0" fontId="22" fillId="2" borderId="0" xfId="1" applyFont="1" applyFill="1" applyAlignment="1">
      <alignment horizontal="left" wrapText="1"/>
    </xf>
    <xf numFmtId="0" fontId="22" fillId="2" borderId="0" xfId="1" applyFill="1" applyAlignment="1">
      <alignment horizontal="left" wrapText="1"/>
    </xf>
    <xf numFmtId="3" fontId="27" fillId="2" borderId="0" xfId="0" applyNumberFormat="1" applyFont="1" applyFill="1" applyBorder="1" applyAlignment="1">
      <alignment horizontal="left" vertical="center"/>
    </xf>
  </cellXfs>
  <cellStyles count="7">
    <cellStyle name="Hyperlink" xfId="1" builtinId="8"/>
    <cellStyle name="Normal" xfId="0" builtinId="0"/>
    <cellStyle name="Normal 2" xfId="2"/>
    <cellStyle name="Normal 2 2" xfId="6"/>
    <cellStyle name="Normal 3" xfId="3"/>
    <cellStyle name="Normal 5" xfId="5"/>
    <cellStyle name="Normal 8"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statsinclusion@wales.gsi.gov.uk" TargetMode="External"/><Relationship Id="rId13" Type="http://schemas.openxmlformats.org/officeDocument/2006/relationships/printerSettings" Target="../printerSettings/printerSettings2.bin"/><Relationship Id="rId3" Type="http://schemas.openxmlformats.org/officeDocument/2006/relationships/hyperlink" Target="https://www.gov.uk/government/collections/fire-statistics" TargetMode="External"/><Relationship Id="rId7" Type="http://schemas.openxmlformats.org/officeDocument/2006/relationships/hyperlink" Target="mailto:SFRS.PerformanceDataServices1@firescotland.gov.uk" TargetMode="External"/><Relationship Id="rId12" Type="http://schemas.openxmlformats.org/officeDocument/2006/relationships/hyperlink" Target="mailto:stats.inclusion@gov.wales"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http://www.firescotland.gov.uk/about-us/fire-and-rescue-statistics.aspx" TargetMode="External"/><Relationship Id="rId6" Type="http://schemas.openxmlformats.org/officeDocument/2006/relationships/hyperlink" Target="https://www.gov.uk/government/statistics/fire-and-rescue-incident-statistics-england-april-2016-to-march-2017" TargetMode="External"/><Relationship Id="rId11" Type="http://schemas.openxmlformats.org/officeDocument/2006/relationships/hyperlink" Target="mailto:firestatistics@homeoffice.gov.uk" TargetMode="External"/><Relationship Id="rId5" Type="http://schemas.openxmlformats.org/officeDocument/2006/relationships/hyperlink" Target="https://www.gov.uk/government/collections/fire-statistics-monitor" TargetMode="External"/><Relationship Id="rId10" Type="http://schemas.openxmlformats.org/officeDocument/2006/relationships/hyperlink" Target="https://www.gov.uk/government/collections/fire-statistics-monitor" TargetMode="External"/><Relationship Id="rId4" Type="http://schemas.openxmlformats.org/officeDocument/2006/relationships/hyperlink" Target="http://gov.wales/statistics-and-research/fire-statistics/?lang=en" TargetMode="External"/><Relationship Id="rId9" Type="http://schemas.openxmlformats.org/officeDocument/2006/relationships/hyperlink" Target="mailto:firestatistics@homeoffice.gsi.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tabSelected="1" workbookViewId="0">
      <selection sqref="A1:I1"/>
    </sheetView>
  </sheetViews>
  <sheetFormatPr defaultRowHeight="15.5" x14ac:dyDescent="0.35"/>
  <sheetData>
    <row r="1" spans="1:11" ht="21" customHeight="1" x14ac:dyDescent="0.35">
      <c r="A1" s="103" t="s">
        <v>113</v>
      </c>
      <c r="B1" s="103"/>
      <c r="C1" s="103"/>
      <c r="D1" s="103"/>
      <c r="E1" s="103"/>
      <c r="F1" s="103"/>
      <c r="G1" s="103"/>
      <c r="H1" s="103"/>
      <c r="I1" s="103"/>
    </row>
    <row r="2" spans="1:11" ht="129.65" customHeight="1" x14ac:dyDescent="0.35">
      <c r="A2" s="104" t="s">
        <v>124</v>
      </c>
      <c r="B2" s="104"/>
      <c r="C2" s="104"/>
      <c r="D2" s="104"/>
      <c r="E2" s="104"/>
      <c r="F2" s="104"/>
      <c r="G2" s="104"/>
      <c r="H2" s="104"/>
      <c r="I2" s="104"/>
      <c r="J2" s="84"/>
      <c r="K2" s="84"/>
    </row>
    <row r="3" spans="1:11" x14ac:dyDescent="0.35">
      <c r="A3" s="90"/>
      <c r="B3" s="90"/>
      <c r="C3" s="90"/>
      <c r="D3" s="90"/>
      <c r="E3" s="90"/>
      <c r="F3" s="90"/>
      <c r="G3" s="90"/>
      <c r="H3" s="90"/>
      <c r="I3" s="90"/>
      <c r="J3" s="84"/>
      <c r="K3" s="84"/>
    </row>
    <row r="4" spans="1:11" x14ac:dyDescent="0.35">
      <c r="A4" s="102" t="s">
        <v>114</v>
      </c>
      <c r="B4" s="102"/>
      <c r="C4" s="102"/>
      <c r="D4" s="102"/>
      <c r="E4" s="102"/>
      <c r="F4" s="102"/>
      <c r="G4" s="102"/>
      <c r="H4" s="102"/>
      <c r="I4" s="102"/>
    </row>
  </sheetData>
  <mergeCells count="3">
    <mergeCell ref="A4:I4"/>
    <mergeCell ref="A1:I1"/>
    <mergeCell ref="A2:I2"/>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workbookViewId="0">
      <pane ySplit="5" topLeftCell="A6" activePane="bottomLeft" state="frozen"/>
      <selection pane="bottomLeft" sqref="A1:K1"/>
    </sheetView>
  </sheetViews>
  <sheetFormatPr defaultColWidth="8.921875" defaultRowHeight="15.5" x14ac:dyDescent="0.35"/>
  <cols>
    <col min="1" max="1" width="15.84375" style="3" customWidth="1"/>
    <col min="2" max="5" width="8.921875" style="3"/>
    <col min="6" max="6" width="5.84375" style="3" customWidth="1"/>
    <col min="7" max="8" width="8.921875" style="3"/>
    <col min="9" max="9" width="9.61328125" style="3" customWidth="1"/>
    <col min="10" max="11" width="8.921875" style="3"/>
    <col min="12" max="12" width="9.53515625" style="3" hidden="1" customWidth="1"/>
    <col min="13" max="16384" width="8.921875" style="3"/>
  </cols>
  <sheetData>
    <row r="1" spans="1:13" ht="18.75" customHeight="1" x14ac:dyDescent="0.35">
      <c r="A1" s="107" t="s">
        <v>58</v>
      </c>
      <c r="B1" s="107"/>
      <c r="C1" s="107"/>
      <c r="D1" s="107"/>
      <c r="E1" s="107"/>
      <c r="F1" s="107"/>
      <c r="G1" s="107"/>
      <c r="H1" s="107"/>
      <c r="I1" s="107"/>
      <c r="J1" s="107"/>
      <c r="K1" s="107"/>
      <c r="L1" s="48"/>
    </row>
    <row r="2" spans="1:13" ht="15" customHeight="1" x14ac:dyDescent="0.35">
      <c r="A2" s="44"/>
      <c r="B2" s="44"/>
      <c r="C2" s="44"/>
      <c r="D2" s="44"/>
      <c r="E2" s="44"/>
      <c r="F2" s="44"/>
      <c r="G2" s="44"/>
      <c r="H2" s="44"/>
      <c r="I2" s="44"/>
      <c r="J2" s="44"/>
      <c r="K2" s="44"/>
      <c r="L2" s="44"/>
    </row>
    <row r="3" spans="1:13" x14ac:dyDescent="0.35">
      <c r="A3" s="5"/>
      <c r="B3" s="21" t="s">
        <v>78</v>
      </c>
      <c r="C3" s="5"/>
      <c r="D3" s="5"/>
      <c r="E3" s="5"/>
      <c r="F3" s="5"/>
      <c r="G3" s="5"/>
      <c r="H3" s="5"/>
      <c r="I3" s="5"/>
      <c r="J3" s="5"/>
      <c r="K3" s="5"/>
      <c r="L3" s="5"/>
    </row>
    <row r="4" spans="1:13" ht="16" thickBot="1" x14ac:dyDescent="0.4">
      <c r="A4" s="6"/>
      <c r="B4" s="111" t="s">
        <v>80</v>
      </c>
      <c r="C4" s="111"/>
      <c r="D4" s="111"/>
      <c r="E4" s="111"/>
      <c r="F4" s="6"/>
      <c r="G4" s="7" t="str">
        <f>CONCATENATE(B4," per 1 million people")</f>
        <v>Total fires per 1 million people</v>
      </c>
      <c r="H4" s="7"/>
      <c r="I4" s="7"/>
      <c r="J4" s="7"/>
      <c r="K4" s="5"/>
      <c r="L4" s="5"/>
    </row>
    <row r="5" spans="1:13" ht="29.5" thickBot="1" x14ac:dyDescent="0.4">
      <c r="A5" s="8" t="s">
        <v>0</v>
      </c>
      <c r="B5" s="9" t="s">
        <v>54</v>
      </c>
      <c r="C5" s="9" t="s">
        <v>55</v>
      </c>
      <c r="D5" s="9" t="s">
        <v>56</v>
      </c>
      <c r="E5" s="1" t="s">
        <v>1</v>
      </c>
      <c r="F5" s="12"/>
      <c r="G5" s="9" t="s">
        <v>54</v>
      </c>
      <c r="H5" s="9" t="s">
        <v>55</v>
      </c>
      <c r="I5" s="9" t="s">
        <v>56</v>
      </c>
      <c r="J5" s="10" t="s">
        <v>1</v>
      </c>
      <c r="K5" s="5"/>
      <c r="L5" s="5"/>
    </row>
    <row r="6" spans="1:13" x14ac:dyDescent="0.35">
      <c r="A6" s="52" t="s">
        <v>63</v>
      </c>
      <c r="B6" s="11" t="str">
        <f>IF('FIRE0103 (2)'!B6="..","..",ROUND('FIRE0103 (2)'!B6,0))</f>
        <v>..</v>
      </c>
      <c r="C6" s="11" t="str">
        <f>IF('FIRE0103 (2)'!C6="..","..",ROUND('FIRE0103 (2)'!C6,0))</f>
        <v>..</v>
      </c>
      <c r="D6" s="11" t="str">
        <f>IF('FIRE0103 (2)'!D6="..","..",ROUND('FIRE0103 (2)'!D6,0))</f>
        <v>..</v>
      </c>
      <c r="E6" s="23" t="str">
        <f>IF('FIRE0103 (2)'!E6="..","..",ROUND('FIRE0103 (2)'!E6,0))</f>
        <v>..</v>
      </c>
      <c r="F6" s="16"/>
      <c r="G6" s="13" t="str">
        <f>IF('FIRE0103 (2)'!G6="..","..",ROUND('FIRE0103 (2)'!G6,0))</f>
        <v>..</v>
      </c>
      <c r="H6" s="13" t="str">
        <f>IF('FIRE0103 (2)'!H6="..","..",ROUND('FIRE0103 (2)'!H6,0))</f>
        <v>..</v>
      </c>
      <c r="I6" s="13" t="str">
        <f>IF('FIRE0103 (2)'!I6="..","..",ROUND('FIRE0103 (2)'!I6,0))</f>
        <v>..</v>
      </c>
      <c r="J6" s="24" t="str">
        <f>IF('FIRE0103 (2)'!J6="..","..",ROUND('FIRE0103 (2)'!J6,0))</f>
        <v>..</v>
      </c>
      <c r="K6" s="5"/>
      <c r="L6" s="69" t="s">
        <v>80</v>
      </c>
    </row>
    <row r="7" spans="1:13" x14ac:dyDescent="0.35">
      <c r="A7" s="52" t="s">
        <v>64</v>
      </c>
      <c r="B7" s="11" t="str">
        <f>IF('FIRE0103 (2)'!B7="..","..",ROUND('FIRE0103 (2)'!B7,0))</f>
        <v>..</v>
      </c>
      <c r="C7" s="11" t="str">
        <f>IF('FIRE0103 (2)'!C7="..","..",ROUND('FIRE0103 (2)'!C7,0))</f>
        <v>..</v>
      </c>
      <c r="D7" s="11" t="str">
        <f>IF('FIRE0103 (2)'!D7="..","..",ROUND('FIRE0103 (2)'!D7,0))</f>
        <v>..</v>
      </c>
      <c r="E7" s="23" t="str">
        <f>IF('FIRE0103 (2)'!E7="..","..",ROUND('FIRE0103 (2)'!E7,0))</f>
        <v>..</v>
      </c>
      <c r="F7" s="16"/>
      <c r="G7" s="13" t="str">
        <f>IF('FIRE0103 (2)'!G7="..","..",ROUND('FIRE0103 (2)'!G7,0))</f>
        <v>..</v>
      </c>
      <c r="H7" s="13" t="str">
        <f>IF('FIRE0103 (2)'!H7="..","..",ROUND('FIRE0103 (2)'!H7,0))</f>
        <v>..</v>
      </c>
      <c r="I7" s="13" t="str">
        <f>IF('FIRE0103 (2)'!I7="..","..",ROUND('FIRE0103 (2)'!I7,0))</f>
        <v>..</v>
      </c>
      <c r="J7" s="24" t="str">
        <f>IF('FIRE0103 (2)'!J7="..","..",ROUND('FIRE0103 (2)'!J7,0))</f>
        <v>..</v>
      </c>
      <c r="K7" s="5"/>
      <c r="L7" s="5" t="s">
        <v>24</v>
      </c>
    </row>
    <row r="8" spans="1:13" x14ac:dyDescent="0.35">
      <c r="A8" s="52" t="s">
        <v>65</v>
      </c>
      <c r="B8" s="11" t="str">
        <f>IF('FIRE0103 (2)'!B8="..","..",ROUND('FIRE0103 (2)'!B8,0))</f>
        <v>..</v>
      </c>
      <c r="C8" s="11" t="str">
        <f>IF('FIRE0103 (2)'!C8="..","..",ROUND('FIRE0103 (2)'!C8,0))</f>
        <v>..</v>
      </c>
      <c r="D8" s="11" t="str">
        <f>IF('FIRE0103 (2)'!D8="..","..",ROUND('FIRE0103 (2)'!D8,0))</f>
        <v>..</v>
      </c>
      <c r="E8" s="23" t="str">
        <f>IF('FIRE0103 (2)'!E8="..","..",ROUND('FIRE0103 (2)'!E8,0))</f>
        <v>..</v>
      </c>
      <c r="F8" s="16"/>
      <c r="G8" s="13" t="str">
        <f>IF('FIRE0103 (2)'!G8="..","..",ROUND('FIRE0103 (2)'!G8,0))</f>
        <v>..</v>
      </c>
      <c r="H8" s="13" t="str">
        <f>IF('FIRE0103 (2)'!H8="..","..",ROUND('FIRE0103 (2)'!H8,0))</f>
        <v>..</v>
      </c>
      <c r="I8" s="13" t="str">
        <f>IF('FIRE0103 (2)'!I8="..","..",ROUND('FIRE0103 (2)'!I8,0))</f>
        <v>..</v>
      </c>
      <c r="J8" s="24" t="str">
        <f>IF('FIRE0103 (2)'!J8="..","..",ROUND('FIRE0103 (2)'!J8,0))</f>
        <v>..</v>
      </c>
      <c r="K8" s="5"/>
      <c r="L8" s="5"/>
    </row>
    <row r="9" spans="1:13" x14ac:dyDescent="0.35">
      <c r="A9" s="52" t="s">
        <v>66</v>
      </c>
      <c r="B9" s="11" t="str">
        <f>IF('FIRE0103 (2)'!B9="..","..",ROUND('FIRE0103 (2)'!B9,0))</f>
        <v>..</v>
      </c>
      <c r="C9" s="11" t="str">
        <f>IF('FIRE0103 (2)'!C9="..","..",ROUND('FIRE0103 (2)'!C9,0))</f>
        <v>..</v>
      </c>
      <c r="D9" s="11" t="str">
        <f>IF('FIRE0103 (2)'!D9="..","..",ROUND('FIRE0103 (2)'!D9,0))</f>
        <v>..</v>
      </c>
      <c r="E9" s="23" t="str">
        <f>IF('FIRE0103 (2)'!E9="..","..",ROUND('FIRE0103 (2)'!E9,0))</f>
        <v>..</v>
      </c>
      <c r="F9" s="16"/>
      <c r="G9" s="13" t="str">
        <f>IF('FIRE0103 (2)'!G9="..","..",ROUND('FIRE0103 (2)'!G9,0))</f>
        <v>..</v>
      </c>
      <c r="H9" s="13" t="str">
        <f>IF('FIRE0103 (2)'!H9="..","..",ROUND('FIRE0103 (2)'!H9,0))</f>
        <v>..</v>
      </c>
      <c r="I9" s="13" t="str">
        <f>IF('FIRE0103 (2)'!I9="..","..",ROUND('FIRE0103 (2)'!I9,0))</f>
        <v>..</v>
      </c>
      <c r="J9" s="24" t="str">
        <f>IF('FIRE0103 (2)'!J9="..","..",ROUND('FIRE0103 (2)'!J9,0))</f>
        <v>..</v>
      </c>
      <c r="K9" s="5"/>
      <c r="L9" s="5"/>
    </row>
    <row r="10" spans="1:13" x14ac:dyDescent="0.35">
      <c r="A10" s="52" t="s">
        <v>67</v>
      </c>
      <c r="B10" s="11" t="str">
        <f>IF('FIRE0103 (2)'!B10="..","..",ROUND('FIRE0103 (2)'!B10,0))</f>
        <v>..</v>
      </c>
      <c r="C10" s="11" t="str">
        <f>IF('FIRE0103 (2)'!C10="..","..",ROUND('FIRE0103 (2)'!C10,0))</f>
        <v>..</v>
      </c>
      <c r="D10" s="11" t="str">
        <f>IF('FIRE0103 (2)'!D10="..","..",ROUND('FIRE0103 (2)'!D10,0))</f>
        <v>..</v>
      </c>
      <c r="E10" s="23" t="str">
        <f>IF('FIRE0103 (2)'!E10="..","..",ROUND('FIRE0103 (2)'!E10,0))</f>
        <v>..</v>
      </c>
      <c r="F10" s="16"/>
      <c r="G10" s="13" t="str">
        <f>IF('FIRE0103 (2)'!G10="..","..",ROUND('FIRE0103 (2)'!G10,0))</f>
        <v>..</v>
      </c>
      <c r="H10" s="13" t="str">
        <f>IF('FIRE0103 (2)'!H10="..","..",ROUND('FIRE0103 (2)'!H10,0))</f>
        <v>..</v>
      </c>
      <c r="I10" s="13" t="str">
        <f>IF('FIRE0103 (2)'!I10="..","..",ROUND('FIRE0103 (2)'!I10,0))</f>
        <v>..</v>
      </c>
      <c r="J10" s="24" t="str">
        <f>IF('FIRE0103 (2)'!J10="..","..",ROUND('FIRE0103 (2)'!J10,0))</f>
        <v>..</v>
      </c>
      <c r="K10" s="5"/>
      <c r="L10" s="5"/>
    </row>
    <row r="11" spans="1:13" x14ac:dyDescent="0.35">
      <c r="A11" s="52" t="s">
        <v>68</v>
      </c>
      <c r="B11" s="11" t="str">
        <f>IF('FIRE0103 (2)'!B11="..","..",ROUND('FIRE0103 (2)'!B11,0))</f>
        <v>..</v>
      </c>
      <c r="C11" s="11" t="str">
        <f>IF('FIRE0103 (2)'!C11="..","..",ROUND('FIRE0103 (2)'!C11,0))</f>
        <v>..</v>
      </c>
      <c r="D11" s="11" t="str">
        <f>IF('FIRE0103 (2)'!D11="..","..",ROUND('FIRE0103 (2)'!D11,0))</f>
        <v>..</v>
      </c>
      <c r="E11" s="23" t="str">
        <f>IF('FIRE0103 (2)'!E11="..","..",ROUND('FIRE0103 (2)'!E11,0))</f>
        <v>..</v>
      </c>
      <c r="F11" s="16"/>
      <c r="G11" s="13" t="str">
        <f>IF('FIRE0103 (2)'!G11="..","..",ROUND('FIRE0103 (2)'!G11,0))</f>
        <v>..</v>
      </c>
      <c r="H11" s="13" t="str">
        <f>IF('FIRE0103 (2)'!H11="..","..",ROUND('FIRE0103 (2)'!H11,0))</f>
        <v>..</v>
      </c>
      <c r="I11" s="13" t="str">
        <f>IF('FIRE0103 (2)'!I11="..","..",ROUND('FIRE0103 (2)'!I11,0))</f>
        <v>..</v>
      </c>
      <c r="J11" s="24" t="str">
        <f>IF('FIRE0103 (2)'!J11="..","..",ROUND('FIRE0103 (2)'!J11,0))</f>
        <v>..</v>
      </c>
      <c r="K11" s="5"/>
      <c r="L11" s="5"/>
    </row>
    <row r="12" spans="1:13" x14ac:dyDescent="0.35">
      <c r="A12" s="52" t="s">
        <v>70</v>
      </c>
      <c r="B12" s="11" t="str">
        <f>IF('FIRE0103 (2)'!B12="..","..",ROUND('FIRE0103 (2)'!B12,0))</f>
        <v>..</v>
      </c>
      <c r="C12" s="11" t="str">
        <f>IF('FIRE0103 (2)'!C12="..","..",ROUND('FIRE0103 (2)'!C12,0))</f>
        <v>..</v>
      </c>
      <c r="D12" s="11" t="str">
        <f>IF('FIRE0103 (2)'!D12="..","..",ROUND('FIRE0103 (2)'!D12,0))</f>
        <v>..</v>
      </c>
      <c r="E12" s="23" t="str">
        <f>IF('FIRE0103 (2)'!E12="..","..",ROUND('FIRE0103 (2)'!E12,0))</f>
        <v>..</v>
      </c>
      <c r="F12" s="16"/>
      <c r="G12" s="13" t="str">
        <f>IF('FIRE0103 (2)'!G12="..","..",ROUND('FIRE0103 (2)'!G12,0))</f>
        <v>..</v>
      </c>
      <c r="H12" s="13" t="str">
        <f>IF('FIRE0103 (2)'!H12="..","..",ROUND('FIRE0103 (2)'!H12,0))</f>
        <v>..</v>
      </c>
      <c r="I12" s="13" t="str">
        <f>IF('FIRE0103 (2)'!I12="..","..",ROUND('FIRE0103 (2)'!I12,0))</f>
        <v>..</v>
      </c>
      <c r="J12" s="24" t="str">
        <f>IF('FIRE0103 (2)'!J12="..","..",ROUND('FIRE0103 (2)'!J12,0))</f>
        <v>..</v>
      </c>
      <c r="K12" s="5"/>
      <c r="L12" s="5"/>
    </row>
    <row r="13" spans="1:13" x14ac:dyDescent="0.35">
      <c r="A13" s="52" t="s">
        <v>75</v>
      </c>
      <c r="B13" s="11" t="str">
        <f>IF('FIRE0103 (2)'!B13="..","..",ROUND('FIRE0103 (2)'!B13,0))</f>
        <v>..</v>
      </c>
      <c r="C13" s="11" t="str">
        <f>IF('FIRE0103 (2)'!C13="..","..",ROUND('FIRE0103 (2)'!C13,0))</f>
        <v>..</v>
      </c>
      <c r="D13" s="11" t="str">
        <f>IF('FIRE0103 (2)'!D13="..","..",ROUND('FIRE0103 (2)'!D13,0))</f>
        <v>..</v>
      </c>
      <c r="E13" s="23" t="str">
        <f>IF('FIRE0103 (2)'!E13="..","..",ROUND('FIRE0103 (2)'!E13,0))</f>
        <v>..</v>
      </c>
      <c r="F13" s="16"/>
      <c r="G13" s="13" t="str">
        <f>IF('FIRE0103 (2)'!G13="..","..",ROUND('FIRE0103 (2)'!G13,0))</f>
        <v>..</v>
      </c>
      <c r="H13" s="13" t="str">
        <f>IF('FIRE0103 (2)'!H13="..","..",ROUND('FIRE0103 (2)'!H13,0))</f>
        <v>..</v>
      </c>
      <c r="I13" s="13" t="str">
        <f>IF('FIRE0103 (2)'!I13="..","..",ROUND('FIRE0103 (2)'!I13,0))</f>
        <v>..</v>
      </c>
      <c r="J13" s="24" t="str">
        <f>IF('FIRE0103 (2)'!J13="..","..",ROUND('FIRE0103 (2)'!J13,0))</f>
        <v>..</v>
      </c>
      <c r="K13" s="5"/>
      <c r="L13" s="5"/>
    </row>
    <row r="14" spans="1:13" x14ac:dyDescent="0.35">
      <c r="A14" s="52" t="s">
        <v>76</v>
      </c>
      <c r="B14" s="11" t="str">
        <f>IF('FIRE0103 (2)'!B14="..","..",ROUND('FIRE0103 (2)'!B14,0))</f>
        <v>..</v>
      </c>
      <c r="C14" s="11" t="str">
        <f>IF('FIRE0103 (2)'!C14="..","..",ROUND('FIRE0103 (2)'!C14,0))</f>
        <v>..</v>
      </c>
      <c r="D14" s="11" t="str">
        <f>IF('FIRE0103 (2)'!D14="..","..",ROUND('FIRE0103 (2)'!D14,0))</f>
        <v>..</v>
      </c>
      <c r="E14" s="23" t="str">
        <f>IF('FIRE0103 (2)'!E14="..","..",ROUND('FIRE0103 (2)'!E14,0))</f>
        <v>..</v>
      </c>
      <c r="F14" s="16"/>
      <c r="G14" s="13" t="str">
        <f>IF('FIRE0103 (2)'!G14="..","..",ROUND('FIRE0103 (2)'!G14,0))</f>
        <v>..</v>
      </c>
      <c r="H14" s="13" t="str">
        <f>IF('FIRE0103 (2)'!H14="..","..",ROUND('FIRE0103 (2)'!H14,0))</f>
        <v>..</v>
      </c>
      <c r="I14" s="13" t="str">
        <f>IF('FIRE0103 (2)'!I14="..","..",ROUND('FIRE0103 (2)'!I14,0))</f>
        <v>..</v>
      </c>
      <c r="J14" s="24" t="str">
        <f>IF('FIRE0103 (2)'!J14="..","..",ROUND('FIRE0103 (2)'!J14,0))</f>
        <v>..</v>
      </c>
      <c r="K14" s="5"/>
      <c r="L14" s="5"/>
      <c r="M14" s="63"/>
    </row>
    <row r="15" spans="1:13" ht="15" customHeight="1" x14ac:dyDescent="0.35">
      <c r="A15" s="45" t="s">
        <v>71</v>
      </c>
      <c r="B15" s="11" t="str">
        <f>IF('FIRE0103 (2)'!B15="..","..",ROUND('FIRE0103 (2)'!B15,0))</f>
        <v>..</v>
      </c>
      <c r="C15" s="11">
        <f>IF('FIRE0103 (2)'!C15="..","..",ROUND('FIRE0103 (2)'!C15,0))</f>
        <v>49967</v>
      </c>
      <c r="D15" s="11" t="str">
        <f>IF('FIRE0103 (2)'!D15="..","..",ROUND('FIRE0103 (2)'!D15,0))</f>
        <v>..</v>
      </c>
      <c r="E15" s="23" t="str">
        <f>IF('FIRE0103 (2)'!E15="..","..",ROUND('FIRE0103 (2)'!E15,0))</f>
        <v>..</v>
      </c>
      <c r="F15" s="16"/>
      <c r="G15" s="13" t="str">
        <f>IF('FIRE0103 (2)'!G15="..","..",ROUND('FIRE0103 (2)'!G15,0))</f>
        <v>..</v>
      </c>
      <c r="H15" s="13">
        <f>IF('FIRE0103 (2)'!H15="..","..",ROUND('FIRE0103 (2)'!H15,0))</f>
        <v>9834</v>
      </c>
      <c r="I15" s="13" t="str">
        <f>IF('FIRE0103 (2)'!I15="..","..",ROUND('FIRE0103 (2)'!I15,0))</f>
        <v>..</v>
      </c>
      <c r="J15" s="24" t="str">
        <f>IF('FIRE0103 (2)'!J15="..","..",ROUND('FIRE0103 (2)'!J15,0))</f>
        <v>..</v>
      </c>
      <c r="K15" s="5"/>
      <c r="L15" s="5"/>
    </row>
    <row r="16" spans="1:13" ht="15" customHeight="1" x14ac:dyDescent="0.35">
      <c r="A16" s="45" t="s">
        <v>72</v>
      </c>
      <c r="B16" s="11" t="str">
        <f>IF('FIRE0103 (2)'!B16="..","..",ROUND('FIRE0103 (2)'!B16,0))</f>
        <v>..</v>
      </c>
      <c r="C16" s="11">
        <f>IF('FIRE0103 (2)'!C16="..","..",ROUND('FIRE0103 (2)'!C16,0))</f>
        <v>57125</v>
      </c>
      <c r="D16" s="11" t="str">
        <f>IF('FIRE0103 (2)'!D16="..","..",ROUND('FIRE0103 (2)'!D16,0))</f>
        <v>..</v>
      </c>
      <c r="E16" s="23" t="str">
        <f>IF('FIRE0103 (2)'!E16="..","..",ROUND('FIRE0103 (2)'!E16,0))</f>
        <v>..</v>
      </c>
      <c r="F16" s="16"/>
      <c r="G16" s="13" t="str">
        <f>IF('FIRE0103 (2)'!G16="..","..",ROUND('FIRE0103 (2)'!G16,0))</f>
        <v>..</v>
      </c>
      <c r="H16" s="13">
        <f>IF('FIRE0103 (2)'!H16="..","..",ROUND('FIRE0103 (2)'!H16,0))</f>
        <v>11238</v>
      </c>
      <c r="I16" s="13" t="str">
        <f>IF('FIRE0103 (2)'!I16="..","..",ROUND('FIRE0103 (2)'!I16,0))</f>
        <v>..</v>
      </c>
      <c r="J16" s="24" t="str">
        <f>IF('FIRE0103 (2)'!J16="..","..",ROUND('FIRE0103 (2)'!J16,0))</f>
        <v>..</v>
      </c>
      <c r="K16" s="5"/>
      <c r="L16" s="5"/>
    </row>
    <row r="17" spans="1:12" ht="15" customHeight="1" x14ac:dyDescent="0.35">
      <c r="A17" s="45" t="s">
        <v>73</v>
      </c>
      <c r="B17" s="11" t="str">
        <f>IF('FIRE0103 (2)'!B17="..","..",ROUND('FIRE0103 (2)'!B17,0))</f>
        <v>..</v>
      </c>
      <c r="C17" s="11">
        <f>IF('FIRE0103 (2)'!C17="..","..",ROUND('FIRE0103 (2)'!C17,0))</f>
        <v>52167</v>
      </c>
      <c r="D17" s="11" t="str">
        <f>IF('FIRE0103 (2)'!D17="..","..",ROUND('FIRE0103 (2)'!D17,0))</f>
        <v>..</v>
      </c>
      <c r="E17" s="23" t="str">
        <f>IF('FIRE0103 (2)'!E17="..","..",ROUND('FIRE0103 (2)'!E17,0))</f>
        <v>..</v>
      </c>
      <c r="F17" s="16"/>
      <c r="G17" s="13" t="str">
        <f>IF('FIRE0103 (2)'!G17="..","..",ROUND('FIRE0103 (2)'!G17,0))</f>
        <v>..</v>
      </c>
      <c r="H17" s="13">
        <f>IF('FIRE0103 (2)'!H17="..","..",ROUND('FIRE0103 (2)'!H17,0))</f>
        <v>10258</v>
      </c>
      <c r="I17" s="13" t="str">
        <f>IF('FIRE0103 (2)'!I17="..","..",ROUND('FIRE0103 (2)'!I17,0))</f>
        <v>..</v>
      </c>
      <c r="J17" s="24" t="str">
        <f>IF('FIRE0103 (2)'!J17="..","..",ROUND('FIRE0103 (2)'!J17,0))</f>
        <v>..</v>
      </c>
      <c r="K17" s="5"/>
      <c r="L17" s="50"/>
    </row>
    <row r="18" spans="1:12" ht="15" customHeight="1" x14ac:dyDescent="0.35">
      <c r="A18" s="45" t="s">
        <v>74</v>
      </c>
      <c r="B18" s="11" t="str">
        <f>IF('FIRE0103 (2)'!B18="..","..",ROUND('FIRE0103 (2)'!B18,0))</f>
        <v>..</v>
      </c>
      <c r="C18" s="11">
        <f>IF('FIRE0103 (2)'!C18="..","..",ROUND('FIRE0103 (2)'!C18,0))</f>
        <v>56145</v>
      </c>
      <c r="D18" s="11" t="str">
        <f>IF('FIRE0103 (2)'!D18="..","..",ROUND('FIRE0103 (2)'!D18,0))</f>
        <v>..</v>
      </c>
      <c r="E18" s="23" t="str">
        <f>IF('FIRE0103 (2)'!E18="..","..",ROUND('FIRE0103 (2)'!E18,0))</f>
        <v>..</v>
      </c>
      <c r="F18" s="16"/>
      <c r="G18" s="13" t="str">
        <f>IF('FIRE0103 (2)'!G18="..","..",ROUND('FIRE0103 (2)'!G18,0))</f>
        <v>..</v>
      </c>
      <c r="H18" s="13">
        <f>IF('FIRE0103 (2)'!H18="..","..",ROUND('FIRE0103 (2)'!H18,0))</f>
        <v>11025</v>
      </c>
      <c r="I18" s="13" t="str">
        <f>IF('FIRE0103 (2)'!I18="..","..",ROUND('FIRE0103 (2)'!I18,0))</f>
        <v>..</v>
      </c>
      <c r="J18" s="24" t="str">
        <f>IF('FIRE0103 (2)'!J18="..","..",ROUND('FIRE0103 (2)'!J18,0))</f>
        <v>..</v>
      </c>
      <c r="K18" s="5"/>
      <c r="L18" s="5"/>
    </row>
    <row r="19" spans="1:12" ht="15" customHeight="1" x14ac:dyDescent="0.35">
      <c r="A19" s="14" t="s">
        <v>49</v>
      </c>
      <c r="B19" s="11" t="str">
        <f>IF('FIRE0103 (2)'!B19="..","..",ROUND('FIRE0103 (2)'!B19,0))</f>
        <v>..</v>
      </c>
      <c r="C19" s="11" t="str">
        <f>IF('FIRE0103 (2)'!C19="..","..",ROUND('FIRE0103 (2)'!C19,0))</f>
        <v>..</v>
      </c>
      <c r="D19" s="11" t="str">
        <f>IF('FIRE0103 (2)'!D19="..","..",ROUND('FIRE0103 (2)'!D19,0))</f>
        <v>..</v>
      </c>
      <c r="E19" s="23" t="str">
        <f>IF('FIRE0103 (2)'!E19="..","..",ROUND('FIRE0103 (2)'!E19,0))</f>
        <v>..</v>
      </c>
      <c r="F19" s="16"/>
      <c r="G19" s="13" t="str">
        <f>IF('FIRE0103 (2)'!G19="..","..",ROUND('FIRE0103 (2)'!G19,0))</f>
        <v>..</v>
      </c>
      <c r="H19" s="13" t="str">
        <f>IF('FIRE0103 (2)'!H19="..","..",ROUND('FIRE0103 (2)'!H19,0))</f>
        <v>..</v>
      </c>
      <c r="I19" s="13" t="str">
        <f>IF('FIRE0103 (2)'!I19="..","..",ROUND('FIRE0103 (2)'!I19,0))</f>
        <v>..</v>
      </c>
      <c r="J19" s="24" t="str">
        <f>IF('FIRE0103 (2)'!J19="..","..",ROUND('FIRE0103 (2)'!J19,0))</f>
        <v>..</v>
      </c>
      <c r="K19" s="5"/>
      <c r="L19" s="5"/>
    </row>
    <row r="20" spans="1:12" ht="15" customHeight="1" x14ac:dyDescent="0.35">
      <c r="A20" s="14" t="s">
        <v>117</v>
      </c>
      <c r="B20" s="11">
        <f>IF('FIRE0103 (2)'!B20="..","..",ROUND('FIRE0103 (2)'!B20,0))</f>
        <v>487600</v>
      </c>
      <c r="C20" s="11">
        <f>IF('FIRE0103 (2)'!C20="..","..",ROUND('FIRE0103 (2)'!C20,0))</f>
        <v>65841</v>
      </c>
      <c r="D20" s="11" t="str">
        <f>IF('FIRE0103 (2)'!D20="..","..",ROUND('FIRE0103 (2)'!D20,0))</f>
        <v>..</v>
      </c>
      <c r="E20" s="23">
        <f>IF('FIRE0103 (2)'!E20="..","..",ROUND('FIRE0103 (2)'!E20,0))</f>
        <v>592493</v>
      </c>
      <c r="F20" s="16"/>
      <c r="G20" s="13">
        <f>IF('FIRE0103 (2)'!G20="..","..",ROUND('FIRE0103 (2)'!G20,0))</f>
        <v>10078</v>
      </c>
      <c r="H20" s="13">
        <f>IF('FIRE0103 (2)'!H20="..","..",ROUND('FIRE0103 (2)'!H20,0))</f>
        <v>12901</v>
      </c>
      <c r="I20" s="13" t="str">
        <f>IF('FIRE0103 (2)'!I20="..","..",ROUND('FIRE0103 (2)'!I20,0))</f>
        <v>..</v>
      </c>
      <c r="J20" s="24">
        <f>IF('FIRE0103 (2)'!J20="..","..",ROUND('FIRE0103 (2)'!J20,0))</f>
        <v>10510</v>
      </c>
      <c r="K20" s="5"/>
      <c r="L20" s="5"/>
    </row>
    <row r="21" spans="1:12" ht="15" customHeight="1" x14ac:dyDescent="0.35">
      <c r="A21" s="14" t="s">
        <v>118</v>
      </c>
      <c r="B21" s="11">
        <f>IF('FIRE0103 (2)'!B21="..","..",ROUND('FIRE0103 (2)'!B21,0))</f>
        <v>414000</v>
      </c>
      <c r="C21" s="11">
        <f>IF('FIRE0103 (2)'!C21="..","..",ROUND('FIRE0103 (2)'!C21,0))</f>
        <v>57108</v>
      </c>
      <c r="D21" s="11" t="str">
        <f>IF('FIRE0103 (2)'!D21="..","..",ROUND('FIRE0103 (2)'!D21,0))</f>
        <v>..</v>
      </c>
      <c r="E21" s="23">
        <f>IF('FIRE0103 (2)'!E21="..","..",ROUND('FIRE0103 (2)'!E21,0))</f>
        <v>504288</v>
      </c>
      <c r="F21" s="16"/>
      <c r="G21" s="13">
        <f>IF('FIRE0103 (2)'!G21="..","..",ROUND('FIRE0103 (2)'!G21,0))</f>
        <v>8533</v>
      </c>
      <c r="H21" s="13">
        <f>IF('FIRE0103 (2)'!H21="..","..",ROUND('FIRE0103 (2)'!H21,0))</f>
        <v>11215</v>
      </c>
      <c r="I21" s="13" t="str">
        <f>IF('FIRE0103 (2)'!I21="..","..",ROUND('FIRE0103 (2)'!I21,0))</f>
        <v>..</v>
      </c>
      <c r="J21" s="24">
        <f>IF('FIRE0103 (2)'!J21="..","..",ROUND('FIRE0103 (2)'!J21,0))</f>
        <v>8925</v>
      </c>
      <c r="K21" s="5"/>
      <c r="L21" s="5"/>
    </row>
    <row r="22" spans="1:12" ht="15" customHeight="1" x14ac:dyDescent="0.35">
      <c r="A22" s="14" t="s">
        <v>119</v>
      </c>
      <c r="B22" s="11">
        <f>IF('FIRE0103 (2)'!B22="..","..",ROUND('FIRE0103 (2)'!B22,0))</f>
        <v>362300</v>
      </c>
      <c r="C22" s="11">
        <f>IF('FIRE0103 (2)'!C22="..","..",ROUND('FIRE0103 (2)'!C22,0))</f>
        <v>50411</v>
      </c>
      <c r="D22" s="11" t="str">
        <f>IF('FIRE0103 (2)'!D22="..","..",ROUND('FIRE0103 (2)'!D22,0))</f>
        <v>..</v>
      </c>
      <c r="E22" s="23">
        <f>IF('FIRE0103 (2)'!E22="..","..",ROUND('FIRE0103 (2)'!E22,0))</f>
        <v>442840</v>
      </c>
      <c r="F22" s="16"/>
      <c r="G22" s="13">
        <f>IF('FIRE0103 (2)'!G22="..","..",ROUND('FIRE0103 (2)'!G22,0))</f>
        <v>7445</v>
      </c>
      <c r="H22" s="13">
        <f>IF('FIRE0103 (2)'!H22="..","..",ROUND('FIRE0103 (2)'!H22,0))</f>
        <v>9917</v>
      </c>
      <c r="I22" s="13" t="str">
        <f>IF('FIRE0103 (2)'!I22="..","..",ROUND('FIRE0103 (2)'!I22,0))</f>
        <v>..</v>
      </c>
      <c r="J22" s="24">
        <f>IF('FIRE0103 (2)'!J22="..","..",ROUND('FIRE0103 (2)'!J22,0))</f>
        <v>7818</v>
      </c>
      <c r="K22" s="5"/>
      <c r="L22" s="5"/>
    </row>
    <row r="23" spans="1:12" ht="15" customHeight="1" x14ac:dyDescent="0.35">
      <c r="A23" s="14" t="s">
        <v>120</v>
      </c>
      <c r="B23" s="11">
        <f>IF('FIRE0103 (2)'!B23="..","..",ROUND('FIRE0103 (2)'!B23,0))</f>
        <v>315800</v>
      </c>
      <c r="C23" s="11">
        <f>IF('FIRE0103 (2)'!C23="..","..",ROUND('FIRE0103 (2)'!C23,0))</f>
        <v>46531</v>
      </c>
      <c r="D23" s="11" t="str">
        <f>IF('FIRE0103 (2)'!D23="..","..",ROUND('FIRE0103 (2)'!D23,0))</f>
        <v>..</v>
      </c>
      <c r="E23" s="23">
        <f>IF('FIRE0103 (2)'!E23="..","..",ROUND('FIRE0103 (2)'!E23,0))</f>
        <v>387375</v>
      </c>
      <c r="F23" s="16"/>
      <c r="G23" s="13">
        <f>IF('FIRE0103 (2)'!G23="..","..",ROUND('FIRE0103 (2)'!G23,0))</f>
        <v>6469</v>
      </c>
      <c r="H23" s="13">
        <f>IF('FIRE0103 (2)'!H23="..","..",ROUND('FIRE0103 (2)'!H23,0))</f>
        <v>9165</v>
      </c>
      <c r="I23" s="13" t="str">
        <f>IF('FIRE0103 (2)'!I23="..","..",ROUND('FIRE0103 (2)'!I23,0))</f>
        <v>..</v>
      </c>
      <c r="J23" s="24">
        <f>IF('FIRE0103 (2)'!J23="..","..",ROUND('FIRE0103 (2)'!J23,0))</f>
        <v>6820</v>
      </c>
      <c r="K23" s="5"/>
      <c r="L23" s="5"/>
    </row>
    <row r="24" spans="1:12" ht="15" customHeight="1" x14ac:dyDescent="0.35">
      <c r="A24" s="15" t="s">
        <v>2</v>
      </c>
      <c r="B24" s="11">
        <f>IF('FIRE0103 (2)'!B24="..","..",ROUND('FIRE0103 (2)'!B24,0))</f>
        <v>386027</v>
      </c>
      <c r="C24" s="11">
        <f>IF('FIRE0103 (2)'!C24="..","..",ROUND('FIRE0103 (2)'!C24,0))</f>
        <v>53340</v>
      </c>
      <c r="D24" s="11">
        <f>IF('FIRE0103 (2)'!D24="..","..",ROUND('FIRE0103 (2)'!D24,0))</f>
        <v>31494</v>
      </c>
      <c r="E24" s="23">
        <f>IF('FIRE0103 (2)'!E24="..","..",ROUND('FIRE0103 (2)'!E24,0))</f>
        <v>470861</v>
      </c>
      <c r="F24" s="16"/>
      <c r="G24" s="13">
        <f>IF('FIRE0103 (2)'!G24="..","..",ROUND('FIRE0103 (2)'!G24,0))</f>
        <v>7873</v>
      </c>
      <c r="H24" s="13">
        <f>IF('FIRE0103 (2)'!H24="..","..",ROUND('FIRE0103 (2)'!H24,0))</f>
        <v>10517</v>
      </c>
      <c r="I24" s="13">
        <f>IF('FIRE0103 (2)'!I24="..","..",ROUND('FIRE0103 (2)'!I24,0))</f>
        <v>10858</v>
      </c>
      <c r="J24" s="24">
        <f>IF('FIRE0103 (2)'!J24="..","..",ROUND('FIRE0103 (2)'!J24,0))</f>
        <v>8260</v>
      </c>
      <c r="K24" s="5"/>
      <c r="L24" s="5"/>
    </row>
    <row r="25" spans="1:12" ht="15" customHeight="1" x14ac:dyDescent="0.35">
      <c r="A25" s="15" t="s">
        <v>4</v>
      </c>
      <c r="B25" s="11">
        <f>IF('FIRE0103 (2)'!B25="..","..",ROUND('FIRE0103 (2)'!B25,0))</f>
        <v>359259</v>
      </c>
      <c r="C25" s="11">
        <f>IF('FIRE0103 (2)'!C25="..","..",ROUND('FIRE0103 (2)'!C25,0))</f>
        <v>56070</v>
      </c>
      <c r="D25" s="11">
        <f>IF('FIRE0103 (2)'!D25="..","..",ROUND('FIRE0103 (2)'!D25,0))</f>
        <v>29499</v>
      </c>
      <c r="E25" s="23">
        <f>IF('FIRE0103 (2)'!E25="..","..",ROUND('FIRE0103 (2)'!E25,0))</f>
        <v>444828</v>
      </c>
      <c r="F25" s="16"/>
      <c r="G25" s="13">
        <f>IF('FIRE0103 (2)'!G25="..","..",ROUND('FIRE0103 (2)'!G25,0))</f>
        <v>7297</v>
      </c>
      <c r="H25" s="13">
        <f>IF('FIRE0103 (2)'!H25="..","..",ROUND('FIRE0103 (2)'!H25,0))</f>
        <v>11075</v>
      </c>
      <c r="I25" s="13">
        <f>IF('FIRE0103 (2)'!I25="..","..",ROUND('FIRE0103 (2)'!I25,0))</f>
        <v>10148</v>
      </c>
      <c r="J25" s="24">
        <f>IF('FIRE0103 (2)'!J25="..","..",ROUND('FIRE0103 (2)'!J25,0))</f>
        <v>7776</v>
      </c>
      <c r="K25" s="5"/>
      <c r="L25" s="5"/>
    </row>
    <row r="26" spans="1:12" ht="15" customHeight="1" x14ac:dyDescent="0.35">
      <c r="A26" s="15" t="s">
        <v>5</v>
      </c>
      <c r="B26" s="11">
        <f>IF('FIRE0103 (2)'!B26="..","..",ROUND('FIRE0103 (2)'!B26,0))</f>
        <v>431838</v>
      </c>
      <c r="C26" s="11">
        <f>IF('FIRE0103 (2)'!C26="..","..",ROUND('FIRE0103 (2)'!C26,0))</f>
        <v>57919</v>
      </c>
      <c r="D26" s="11">
        <f>IF('FIRE0103 (2)'!D26="..","..",ROUND('FIRE0103 (2)'!D26,0))</f>
        <v>35203</v>
      </c>
      <c r="E26" s="23">
        <f>IF('FIRE0103 (2)'!E26="..","..",ROUND('FIRE0103 (2)'!E26,0))</f>
        <v>524960</v>
      </c>
      <c r="F26" s="16"/>
      <c r="G26" s="13">
        <f>IF('FIRE0103 (2)'!G26="..","..",ROUND('FIRE0103 (2)'!G26,0))</f>
        <v>8733</v>
      </c>
      <c r="H26" s="13">
        <f>IF('FIRE0103 (2)'!H26="..","..",ROUND('FIRE0103 (2)'!H26,0))</f>
        <v>11437</v>
      </c>
      <c r="I26" s="13">
        <f>IF('FIRE0103 (2)'!I26="..","..",ROUND('FIRE0103 (2)'!I26,0))</f>
        <v>12096</v>
      </c>
      <c r="J26" s="24">
        <f>IF('FIRE0103 (2)'!J26="..","..",ROUND('FIRE0103 (2)'!J26,0))</f>
        <v>9142</v>
      </c>
      <c r="K26" s="5"/>
      <c r="L26" s="5"/>
    </row>
    <row r="27" spans="1:12" ht="15" customHeight="1" x14ac:dyDescent="0.35">
      <c r="A27" s="15" t="s">
        <v>6</v>
      </c>
      <c r="B27" s="11">
        <f>IF('FIRE0103 (2)'!B27="..","..",ROUND('FIRE0103 (2)'!B27,0))</f>
        <v>412491</v>
      </c>
      <c r="C27" s="11">
        <f>IF('FIRE0103 (2)'!C27="..","..",ROUND('FIRE0103 (2)'!C27,0))</f>
        <v>55326</v>
      </c>
      <c r="D27" s="11">
        <f>IF('FIRE0103 (2)'!D27="..","..",ROUND('FIRE0103 (2)'!D27,0))</f>
        <v>34992</v>
      </c>
      <c r="E27" s="23">
        <f>IF('FIRE0103 (2)'!E27="..","..",ROUND('FIRE0103 (2)'!E27,0))</f>
        <v>502809</v>
      </c>
      <c r="F27" s="16"/>
      <c r="G27" s="13">
        <f>IF('FIRE0103 (2)'!G27="..","..",ROUND('FIRE0103 (2)'!G27,0))</f>
        <v>8303</v>
      </c>
      <c r="H27" s="13">
        <f>IF('FIRE0103 (2)'!H27="..","..",ROUND('FIRE0103 (2)'!H27,0))</f>
        <v>10921</v>
      </c>
      <c r="I27" s="13">
        <f>IF('FIRE0103 (2)'!I27="..","..",ROUND('FIRE0103 (2)'!I27,0))</f>
        <v>11972</v>
      </c>
      <c r="J27" s="24">
        <f>IF('FIRE0103 (2)'!J27="..","..",ROUND('FIRE0103 (2)'!J27,0))</f>
        <v>8719</v>
      </c>
      <c r="K27" s="5"/>
      <c r="L27" s="5"/>
    </row>
    <row r="28" spans="1:12" ht="15" customHeight="1" x14ac:dyDescent="0.35">
      <c r="A28" s="17" t="s">
        <v>7</v>
      </c>
      <c r="B28" s="11">
        <f>IF('FIRE0103 (2)'!B28="..","..",ROUND('FIRE0103 (2)'!B28,0))</f>
        <v>473563</v>
      </c>
      <c r="C28" s="11">
        <f>IF('FIRE0103 (2)'!C28="..","..",ROUND('FIRE0103 (2)'!C28,0))</f>
        <v>61762</v>
      </c>
      <c r="D28" s="11">
        <f>IF('FIRE0103 (2)'!D28="..","..",ROUND('FIRE0103 (2)'!D28,0))</f>
        <v>36247</v>
      </c>
      <c r="E28" s="23">
        <f>IF('FIRE0103 (2)'!E28="..","..",ROUND('FIRE0103 (2)'!E28,0))</f>
        <v>571572</v>
      </c>
      <c r="F28" s="16"/>
      <c r="G28" s="13">
        <f>IF('FIRE0103 (2)'!G28="..","..",ROUND('FIRE0103 (2)'!G28,0))</f>
        <v>9485</v>
      </c>
      <c r="H28" s="13">
        <f>IF('FIRE0103 (2)'!H28="..","..",ROUND('FIRE0103 (2)'!H28,0))</f>
        <v>12185</v>
      </c>
      <c r="I28" s="13">
        <f>IF('FIRE0103 (2)'!I28="..","..",ROUND('FIRE0103 (2)'!I28,0))</f>
        <v>12339</v>
      </c>
      <c r="J28" s="24">
        <f>IF('FIRE0103 (2)'!J28="..","..",ROUND('FIRE0103 (2)'!J28,0))</f>
        <v>9866</v>
      </c>
      <c r="K28" s="5"/>
      <c r="L28" s="5"/>
    </row>
    <row r="29" spans="1:12" ht="15" customHeight="1" x14ac:dyDescent="0.35">
      <c r="A29" s="17" t="s">
        <v>8</v>
      </c>
      <c r="B29" s="11">
        <f>IF('FIRE0103 (2)'!B29="..","..",ROUND('FIRE0103 (2)'!B29,0))</f>
        <v>341968</v>
      </c>
      <c r="C29" s="11">
        <f>IF('FIRE0103 (2)'!C29="..","..",ROUND('FIRE0103 (2)'!C29,0))</f>
        <v>44171</v>
      </c>
      <c r="D29" s="11">
        <f>IF('FIRE0103 (2)'!D29="..","..",ROUND('FIRE0103 (2)'!D29,0))</f>
        <v>26335</v>
      </c>
      <c r="E29" s="23">
        <f>IF('FIRE0103 (2)'!E29="..","..",ROUND('FIRE0103 (2)'!E29,0))</f>
        <v>412474</v>
      </c>
      <c r="F29" s="16"/>
      <c r="G29" s="13">
        <f>IF('FIRE0103 (2)'!G29="..","..",ROUND('FIRE0103 (2)'!G29,0))</f>
        <v>6813</v>
      </c>
      <c r="H29" s="13">
        <f>IF('FIRE0103 (2)'!H29="..","..",ROUND('FIRE0103 (2)'!H29,0))</f>
        <v>8688</v>
      </c>
      <c r="I29" s="13">
        <f>IF('FIRE0103 (2)'!I29="..","..",ROUND('FIRE0103 (2)'!I29,0))</f>
        <v>8905</v>
      </c>
      <c r="J29" s="24">
        <f>IF('FIRE0103 (2)'!J29="..","..",ROUND('FIRE0103 (2)'!J29,0))</f>
        <v>7083</v>
      </c>
      <c r="K29" s="5"/>
      <c r="L29" s="5"/>
    </row>
    <row r="30" spans="1:12" ht="15" customHeight="1" x14ac:dyDescent="0.35">
      <c r="A30" s="17" t="s">
        <v>9</v>
      </c>
      <c r="B30" s="11">
        <f>IF('FIRE0103 (2)'!B30="..","..",ROUND('FIRE0103 (2)'!B30,0))</f>
        <v>336107</v>
      </c>
      <c r="C30" s="11">
        <f>IF('FIRE0103 (2)'!C30="..","..",ROUND('FIRE0103 (2)'!C30,0))</f>
        <v>48375</v>
      </c>
      <c r="D30" s="11">
        <f>IF('FIRE0103 (2)'!D30="..","..",ROUND('FIRE0103 (2)'!D30,0))</f>
        <v>24370</v>
      </c>
      <c r="E30" s="23">
        <f>IF('FIRE0103 (2)'!E30="..","..",ROUND('FIRE0103 (2)'!E30,0))</f>
        <v>408852</v>
      </c>
      <c r="F30" s="16"/>
      <c r="G30" s="13">
        <f>IF('FIRE0103 (2)'!G30="..","..",ROUND('FIRE0103 (2)'!G30,0))</f>
        <v>6642</v>
      </c>
      <c r="H30" s="13">
        <f>IF('FIRE0103 (2)'!H30="..","..",ROUND('FIRE0103 (2)'!H30,0))</f>
        <v>9466</v>
      </c>
      <c r="I30" s="13">
        <f>IF('FIRE0103 (2)'!I30="..","..",ROUND('FIRE0103 (2)'!I30,0))</f>
        <v>8207</v>
      </c>
      <c r="J30" s="24">
        <f>IF('FIRE0103 (2)'!J30="..","..",ROUND('FIRE0103 (2)'!J30,0))</f>
        <v>6967</v>
      </c>
      <c r="K30" s="5"/>
      <c r="L30" s="5"/>
    </row>
    <row r="31" spans="1:12" ht="15" customHeight="1" x14ac:dyDescent="0.35">
      <c r="A31" s="17" t="s">
        <v>10</v>
      </c>
      <c r="B31" s="11">
        <f>IF('FIRE0103 (2)'!B31="..","..",ROUND('FIRE0103 (2)'!B31,0))</f>
        <v>336233</v>
      </c>
      <c r="C31" s="11">
        <f>IF('FIRE0103 (2)'!C31="..","..",ROUND('FIRE0103 (2)'!C31,0))</f>
        <v>48585</v>
      </c>
      <c r="D31" s="11">
        <f>IF('FIRE0103 (2)'!D31="..","..",ROUND('FIRE0103 (2)'!D31,0))</f>
        <v>26497</v>
      </c>
      <c r="E31" s="23">
        <f>IF('FIRE0103 (2)'!E31="..","..",ROUND('FIRE0103 (2)'!E31,0))</f>
        <v>411315</v>
      </c>
      <c r="F31" s="16"/>
      <c r="G31" s="13">
        <f>IF('FIRE0103 (2)'!G31="..","..",ROUND('FIRE0103 (2)'!G31,0))</f>
        <v>6597</v>
      </c>
      <c r="H31" s="13">
        <f>IF('FIRE0103 (2)'!H31="..","..",ROUND('FIRE0103 (2)'!H31,0))</f>
        <v>9465</v>
      </c>
      <c r="I31" s="13">
        <f>IF('FIRE0103 (2)'!I31="..","..",ROUND('FIRE0103 (2)'!I31,0))</f>
        <v>8875</v>
      </c>
      <c r="J31" s="24">
        <f>IF('FIRE0103 (2)'!J31="..","..",ROUND('FIRE0103 (2)'!J31,0))</f>
        <v>6962</v>
      </c>
      <c r="K31" s="5"/>
      <c r="L31" s="5"/>
    </row>
    <row r="32" spans="1:12" ht="15" customHeight="1" x14ac:dyDescent="0.35">
      <c r="A32" s="17" t="s">
        <v>11</v>
      </c>
      <c r="B32" s="11">
        <f>IF('FIRE0103 (2)'!B32="..","..",ROUND('FIRE0103 (2)'!B32,0))</f>
        <v>293920</v>
      </c>
      <c r="C32" s="11">
        <f>IF('FIRE0103 (2)'!C32="..","..",ROUND('FIRE0103 (2)'!C32,0))</f>
        <v>45636</v>
      </c>
      <c r="D32" s="11">
        <f>IF('FIRE0103 (2)'!D32="..","..",ROUND('FIRE0103 (2)'!D32,0))</f>
        <v>24661</v>
      </c>
      <c r="E32" s="23">
        <f>IF('FIRE0103 (2)'!E32="..","..",ROUND('FIRE0103 (2)'!E32,0))</f>
        <v>364217</v>
      </c>
      <c r="F32" s="16"/>
      <c r="G32" s="13">
        <f>IF('FIRE0103 (2)'!G32="..","..",ROUND('FIRE0103 (2)'!G32,0))</f>
        <v>5720</v>
      </c>
      <c r="H32" s="13">
        <f>IF('FIRE0103 (2)'!H32="..","..",ROUND('FIRE0103 (2)'!H32,0))</f>
        <v>8827</v>
      </c>
      <c r="I32" s="13">
        <f>IF('FIRE0103 (2)'!I32="..","..",ROUND('FIRE0103 (2)'!I32,0))</f>
        <v>8203</v>
      </c>
      <c r="J32" s="24">
        <f>IF('FIRE0103 (2)'!J32="..","..",ROUND('FIRE0103 (2)'!J32,0))</f>
        <v>6115</v>
      </c>
      <c r="K32" s="5"/>
      <c r="L32" s="5"/>
    </row>
    <row r="33" spans="1:12" ht="15" customHeight="1" x14ac:dyDescent="0.35">
      <c r="A33" s="17" t="s">
        <v>12</v>
      </c>
      <c r="B33" s="11">
        <f>IF('FIRE0103 (2)'!B33="..","..",ROUND('FIRE0103 (2)'!B33,0))</f>
        <v>249237</v>
      </c>
      <c r="C33" s="11">
        <f>IF('FIRE0103 (2)'!C33="..","..",ROUND('FIRE0103 (2)'!C33,0))</f>
        <v>40570</v>
      </c>
      <c r="D33" s="11">
        <f>IF('FIRE0103 (2)'!D33="..","..",ROUND('FIRE0103 (2)'!D33,0))</f>
        <v>19521</v>
      </c>
      <c r="E33" s="23">
        <f>IF('FIRE0103 (2)'!E33="..","..",ROUND('FIRE0103 (2)'!E33,0))</f>
        <v>309328</v>
      </c>
      <c r="F33" s="16"/>
      <c r="G33" s="13">
        <f>IF('FIRE0103 (2)'!G33="..","..",ROUND('FIRE0103 (2)'!G33,0))</f>
        <v>4810</v>
      </c>
      <c r="H33" s="13">
        <f>IF('FIRE0103 (2)'!H33="..","..",ROUND('FIRE0103 (2)'!H33,0))</f>
        <v>7798</v>
      </c>
      <c r="I33" s="13">
        <f>IF('FIRE0103 (2)'!I33="..","..",ROUND('FIRE0103 (2)'!I33,0))</f>
        <v>6451</v>
      </c>
      <c r="J33" s="24">
        <f>IF('FIRE0103 (2)'!J33="..","..",ROUND('FIRE0103 (2)'!J33,0))</f>
        <v>5152</v>
      </c>
      <c r="K33" s="5"/>
      <c r="L33" s="5"/>
    </row>
    <row r="34" spans="1:12" ht="15" customHeight="1" x14ac:dyDescent="0.35">
      <c r="A34" s="17" t="s">
        <v>13</v>
      </c>
      <c r="B34" s="11">
        <f>IF('FIRE0103 (2)'!B34="..","..",ROUND('FIRE0103 (2)'!B34,0))</f>
        <v>241462</v>
      </c>
      <c r="C34" s="11">
        <f>IF('FIRE0103 (2)'!C34="..","..",ROUND('FIRE0103 (2)'!C34,0))</f>
        <v>38737</v>
      </c>
      <c r="D34" s="11">
        <f>IF('FIRE0103 (2)'!D34="..","..",ROUND('FIRE0103 (2)'!D34,0))</f>
        <v>19152</v>
      </c>
      <c r="E34" s="23">
        <f>IF('FIRE0103 (2)'!E34="..","..",ROUND('FIRE0103 (2)'!E34,0))</f>
        <v>299351</v>
      </c>
      <c r="F34" s="16"/>
      <c r="G34" s="13">
        <f>IF('FIRE0103 (2)'!G34="..","..",ROUND('FIRE0103 (2)'!G34,0))</f>
        <v>4626</v>
      </c>
      <c r="H34" s="13">
        <f>IF('FIRE0103 (2)'!H34="..","..",ROUND('FIRE0103 (2)'!H34,0))</f>
        <v>7404</v>
      </c>
      <c r="I34" s="13">
        <f>IF('FIRE0103 (2)'!I34="..","..",ROUND('FIRE0103 (2)'!I34,0))</f>
        <v>6302</v>
      </c>
      <c r="J34" s="24">
        <f>IF('FIRE0103 (2)'!J34="..","..",ROUND('FIRE0103 (2)'!J34,0))</f>
        <v>4951</v>
      </c>
      <c r="K34" s="5"/>
      <c r="L34" s="5"/>
    </row>
    <row r="35" spans="1:12" ht="15" customHeight="1" x14ac:dyDescent="0.35">
      <c r="A35" s="17" t="s">
        <v>14</v>
      </c>
      <c r="B35" s="11">
        <f>IF('FIRE0103 (2)'!B35="..","..",ROUND('FIRE0103 (2)'!B35,0))</f>
        <v>228407</v>
      </c>
      <c r="C35" s="11">
        <f>IF('FIRE0103 (2)'!C35="..","..",ROUND('FIRE0103 (2)'!C35,0))</f>
        <v>38970</v>
      </c>
      <c r="D35" s="11">
        <f>IF('FIRE0103 (2)'!D35="..","..",ROUND('FIRE0103 (2)'!D35,0))</f>
        <v>20688</v>
      </c>
      <c r="E35" s="23">
        <f>IF('FIRE0103 (2)'!E35="..","..",ROUND('FIRE0103 (2)'!E35,0))</f>
        <v>288065</v>
      </c>
      <c r="F35" s="16"/>
      <c r="G35" s="13">
        <f>IF('FIRE0103 (2)'!G35="..","..",ROUND('FIRE0103 (2)'!G35,0))</f>
        <v>4339</v>
      </c>
      <c r="H35" s="13">
        <f>IF('FIRE0103 (2)'!H35="..","..",ROUND('FIRE0103 (2)'!H35,0))</f>
        <v>7406</v>
      </c>
      <c r="I35" s="13">
        <f>IF('FIRE0103 (2)'!I35="..","..",ROUND('FIRE0103 (2)'!I35,0))</f>
        <v>6783</v>
      </c>
      <c r="J35" s="24">
        <f>IF('FIRE0103 (2)'!J35="..","..",ROUND('FIRE0103 (2)'!J35,0))</f>
        <v>4726</v>
      </c>
      <c r="K35" s="5"/>
      <c r="L35" s="5"/>
    </row>
    <row r="36" spans="1:12" ht="15" customHeight="1" x14ac:dyDescent="0.35">
      <c r="A36" s="17" t="s">
        <v>15</v>
      </c>
      <c r="B36" s="11">
        <f>IF('FIRE0103 (2)'!B36="..","..",ROUND('FIRE0103 (2)'!B36,0))</f>
        <v>223937</v>
      </c>
      <c r="C36" s="11">
        <f>IF('FIRE0103 (2)'!C36="..","..",ROUND('FIRE0103 (2)'!C36,0))</f>
        <v>32338</v>
      </c>
      <c r="D36" s="11">
        <f>IF('FIRE0103 (2)'!D36="..","..",ROUND('FIRE0103 (2)'!D36,0))</f>
        <v>16464</v>
      </c>
      <c r="E36" s="23">
        <f>IF('FIRE0103 (2)'!E36="..","..",ROUND('FIRE0103 (2)'!E36,0))</f>
        <v>272739</v>
      </c>
      <c r="F36" s="16"/>
      <c r="G36" s="13">
        <f>IF('FIRE0103 (2)'!G36="..","..",ROUND('FIRE0103 (2)'!G36,0))</f>
        <v>4217</v>
      </c>
      <c r="H36" s="13">
        <f>IF('FIRE0103 (2)'!H36="..","..",ROUND('FIRE0103 (2)'!H36,0))</f>
        <v>6102</v>
      </c>
      <c r="I36" s="13">
        <f>IF('FIRE0103 (2)'!I36="..","..",ROUND('FIRE0103 (2)'!I36,0))</f>
        <v>5374</v>
      </c>
      <c r="J36" s="24">
        <f>IF('FIRE0103 (2)'!J36="..","..",ROUND('FIRE0103 (2)'!J36,0))</f>
        <v>4437</v>
      </c>
      <c r="K36" s="5"/>
    </row>
    <row r="37" spans="1:12" ht="15" customHeight="1" x14ac:dyDescent="0.35">
      <c r="A37" s="17" t="s">
        <v>16</v>
      </c>
      <c r="B37" s="11">
        <f>IF('FIRE0103 (2)'!B37="..","..",ROUND('FIRE0103 (2)'!B37,0))</f>
        <v>154456</v>
      </c>
      <c r="C37" s="11">
        <f>IF('FIRE0103 (2)'!C37="..","..",ROUND('FIRE0103 (2)'!C37,0))</f>
        <v>26746</v>
      </c>
      <c r="D37" s="11">
        <f>IF('FIRE0103 (2)'!D37="..","..",ROUND('FIRE0103 (2)'!D37,0))</f>
        <v>11438</v>
      </c>
      <c r="E37" s="23">
        <f>IF('FIRE0103 (2)'!E37="..","..",ROUND('FIRE0103 (2)'!E37,0))</f>
        <v>192640</v>
      </c>
      <c r="F37" s="16"/>
      <c r="G37" s="13">
        <f>IF('FIRE0103 (2)'!G37="..","..",ROUND('FIRE0103 (2)'!G37,0))</f>
        <v>2887</v>
      </c>
      <c r="H37" s="13">
        <f>IF('FIRE0103 (2)'!H37="..","..",ROUND('FIRE0103 (2)'!H37,0))</f>
        <v>5033</v>
      </c>
      <c r="I37" s="13">
        <f>IF('FIRE0103 (2)'!I37="..","..",ROUND('FIRE0103 (2)'!I37,0))</f>
        <v>3721</v>
      </c>
      <c r="J37" s="24">
        <f>IF('FIRE0103 (2)'!J37="..","..",ROUND('FIRE0103 (2)'!J37,0))</f>
        <v>3113</v>
      </c>
      <c r="K37" s="5"/>
    </row>
    <row r="38" spans="1:12" ht="15" customHeight="1" x14ac:dyDescent="0.35">
      <c r="A38" s="17" t="s">
        <v>17</v>
      </c>
      <c r="B38" s="11">
        <f>IF('FIRE0103 (2)'!B38="..","..",ROUND('FIRE0103 (2)'!B38,0))</f>
        <v>171343</v>
      </c>
      <c r="C38" s="11">
        <f>IF('FIRE0103 (2)'!C38="..","..",ROUND('FIRE0103 (2)'!C38,0))</f>
        <v>27992</v>
      </c>
      <c r="D38" s="11">
        <f>IF('FIRE0103 (2)'!D38="..","..",ROUND('FIRE0103 (2)'!D38,0))</f>
        <v>13169</v>
      </c>
      <c r="E38" s="23">
        <f>IF('FIRE0103 (2)'!E38="..","..",ROUND('FIRE0103 (2)'!E38,0))</f>
        <v>212504</v>
      </c>
      <c r="F38" s="16"/>
      <c r="G38" s="13">
        <f>IF('FIRE0103 (2)'!G38="..","..",ROUND('FIRE0103 (2)'!G38,0))</f>
        <v>3181</v>
      </c>
      <c r="H38" s="13">
        <f>IF('FIRE0103 (2)'!H38="..","..",ROUND('FIRE0103 (2)'!H38,0))</f>
        <v>5254</v>
      </c>
      <c r="I38" s="13">
        <f>IF('FIRE0103 (2)'!I38="..","..",ROUND('FIRE0103 (2)'!I38,0))</f>
        <v>4272</v>
      </c>
      <c r="J38" s="24">
        <f>IF('FIRE0103 (2)'!J38="..","..",ROUND('FIRE0103 (2)'!J38,0))</f>
        <v>3412</v>
      </c>
      <c r="K38" s="5"/>
    </row>
    <row r="39" spans="1:12" ht="15" customHeight="1" x14ac:dyDescent="0.35">
      <c r="A39" s="17" t="s">
        <v>18</v>
      </c>
      <c r="B39" s="11">
        <f>IF('FIRE0103 (2)'!B39="..","..",ROUND('FIRE0103 (2)'!B39,0))</f>
        <v>155037</v>
      </c>
      <c r="C39" s="11">
        <f>IF('FIRE0103 (2)'!C39="..","..",ROUND('FIRE0103 (2)'!C39,0))</f>
        <v>25026</v>
      </c>
      <c r="D39" s="11">
        <f>IF('FIRE0103 (2)'!D39="..","..",ROUND('FIRE0103 (2)'!D39,0))</f>
        <v>11651</v>
      </c>
      <c r="E39" s="23">
        <f>IF('FIRE0103 (2)'!E39="..","..",ROUND('FIRE0103 (2)'!E39,0))</f>
        <v>191714</v>
      </c>
      <c r="F39" s="16"/>
      <c r="G39" s="13">
        <f>IF('FIRE0103 (2)'!G39="..","..",ROUND('FIRE0103 (2)'!G39,0))</f>
        <v>2854</v>
      </c>
      <c r="H39" s="13">
        <f>IF('FIRE0103 (2)'!H39="..","..",ROUND('FIRE0103 (2)'!H39,0))</f>
        <v>4680</v>
      </c>
      <c r="I39" s="13">
        <f>IF('FIRE0103 (2)'!I39="..","..",ROUND('FIRE0103 (2)'!I39,0))</f>
        <v>3768</v>
      </c>
      <c r="J39" s="24">
        <f>IF('FIRE0103 (2)'!J39="..","..",ROUND('FIRE0103 (2)'!J39,0))</f>
        <v>3055</v>
      </c>
      <c r="K39" s="5"/>
    </row>
    <row r="40" spans="1:12" ht="15" customHeight="1" x14ac:dyDescent="0.35">
      <c r="A40" s="70" t="s">
        <v>79</v>
      </c>
      <c r="B40" s="11">
        <f>IF('FIRE0103 (2)'!B40="..","..",ROUND('FIRE0103 (2)'!B40,0))</f>
        <v>162247</v>
      </c>
      <c r="C40" s="11">
        <f>IF('FIRE0103 (2)'!C40="..","..",ROUND('FIRE0103 (2)'!C40,0))</f>
        <v>26628</v>
      </c>
      <c r="D40" s="11">
        <f>IF('FIRE0103 (2)'!D40="..","..",ROUND('FIRE0103 (2)'!D40,0))</f>
        <v>12108</v>
      </c>
      <c r="E40" s="23">
        <f>IF('FIRE0103 (2)'!E40="..","..",ROUND('FIRE0103 (2)'!E40,0))</f>
        <v>200983</v>
      </c>
      <c r="F40" s="16"/>
      <c r="G40" s="13">
        <f>IF('FIRE0103 (2)'!G40="..","..",ROUND('FIRE0103 (2)'!G40,0))</f>
        <v>2961</v>
      </c>
      <c r="H40" s="13">
        <f>IF('FIRE0103 (2)'!H40="..","..",ROUND('FIRE0103 (2)'!H40,0))</f>
        <v>4956</v>
      </c>
      <c r="I40" s="13">
        <f>IF('FIRE0103 (2)'!I40="..","..",ROUND('FIRE0103 (2)'!I40,0))</f>
        <v>3907</v>
      </c>
      <c r="J40" s="24">
        <f>IF('FIRE0103 (2)'!J40="..","..",ROUND('FIRE0103 (2)'!J40,0))</f>
        <v>3177</v>
      </c>
      <c r="K40" s="5"/>
    </row>
    <row r="41" spans="1:12" x14ac:dyDescent="0.35">
      <c r="A41" s="70" t="s">
        <v>100</v>
      </c>
      <c r="B41" s="11">
        <f>IF('FIRE0103 (2)'!B41="..","..",ROUND('FIRE0103 (2)'!B41,0))</f>
        <v>161997</v>
      </c>
      <c r="C41" s="11">
        <f>IF('FIRE0103 (2)'!C41="..","..",ROUND('FIRE0103 (2)'!C41,0))</f>
        <v>27240</v>
      </c>
      <c r="D41" s="11">
        <f>IF('FIRE0103 (2)'!D41="..","..",ROUND('FIRE0103 (2)'!D41,0))</f>
        <v>10751</v>
      </c>
      <c r="E41" s="23">
        <f>IF('FIRE0103 (2)'!E41="..","..",ROUND('FIRE0103 (2)'!E41,0))</f>
        <v>199988</v>
      </c>
      <c r="F41" s="16"/>
      <c r="G41" s="13">
        <f>IF('FIRE0103 (2)'!G41="..","..",ROUND('FIRE0103 (2)'!G41,0))</f>
        <v>2931</v>
      </c>
      <c r="H41" s="13">
        <f>IF('FIRE0103 (2)'!H41="..","..",ROUND('FIRE0103 (2)'!H41,0))</f>
        <v>5040</v>
      </c>
      <c r="I41" s="96">
        <f>IF('FIRE0103 (2)'!I41="..","..",ROUND('FIRE0103 (2)'!I41,0))</f>
        <v>3453</v>
      </c>
      <c r="J41" s="24">
        <f>IF('FIRE0103 (2)'!J41="..","..",ROUND('FIRE0103 (2)'!J41,0))</f>
        <v>3135</v>
      </c>
      <c r="K41" s="5"/>
    </row>
    <row r="42" spans="1:12" ht="16" thickBot="1" x14ac:dyDescent="0.4">
      <c r="A42" s="97" t="s">
        <v>125</v>
      </c>
      <c r="B42" s="18">
        <f>IF('FIRE0103 (2)'!B42="..","..",ROUND('FIRE0103 (2)'!B42,0))</f>
        <v>167150</v>
      </c>
      <c r="C42" s="18" t="str">
        <f>IF('FIRE0103 (2)'!C42="..","..",ROUND('FIRE0103 (2)'!C42,0))</f>
        <v>..</v>
      </c>
      <c r="D42" s="18" t="str">
        <f>IF('FIRE0103 (2)'!D42="..","..",ROUND('FIRE0103 (2)'!D42,0))</f>
        <v>..</v>
      </c>
      <c r="E42" s="61" t="str">
        <f>IF('FIRE0103 (2)'!E42="..","..",ROUND('FIRE0103 (2)'!E42,0))</f>
        <v>..</v>
      </c>
      <c r="F42" s="19"/>
      <c r="G42" s="20">
        <f>IF('FIRE0103 (2)'!G42="..","..",ROUND('FIRE0103 (2)'!G42,0))</f>
        <v>3005</v>
      </c>
      <c r="H42" s="20" t="str">
        <f>IF('FIRE0103 (2)'!H42="..","..",ROUND('FIRE0103 (2)'!H42,0))</f>
        <v>..</v>
      </c>
      <c r="I42" s="71" t="str">
        <f>IF('FIRE0103 (2)'!I42="..","..",ROUND('FIRE0103 (2)'!I42,0))</f>
        <v>..</v>
      </c>
      <c r="J42" s="68" t="str">
        <f>IF('FIRE0103 (2)'!J42="..","..",ROUND('FIRE0103 (2)'!J42,0))</f>
        <v>..</v>
      </c>
      <c r="K42" s="5"/>
    </row>
    <row r="43" spans="1:12" ht="15" customHeight="1" x14ac:dyDescent="0.35">
      <c r="A43" s="5"/>
      <c r="B43" s="5"/>
      <c r="C43" s="5"/>
      <c r="D43" s="5"/>
      <c r="E43" s="5"/>
      <c r="F43" s="5"/>
      <c r="G43" s="5"/>
      <c r="H43" s="5"/>
      <c r="I43" s="6"/>
      <c r="J43" s="5"/>
    </row>
    <row r="44" spans="1:12" ht="15" customHeight="1" x14ac:dyDescent="0.35">
      <c r="A44" s="5" t="s">
        <v>61</v>
      </c>
      <c r="B44" s="5"/>
      <c r="C44" s="5"/>
      <c r="D44" s="5"/>
      <c r="E44" s="5"/>
      <c r="F44" s="5"/>
      <c r="G44" s="5"/>
      <c r="H44" s="5"/>
      <c r="I44" s="5"/>
      <c r="J44" s="5"/>
      <c r="K44" s="5"/>
      <c r="L44" s="5"/>
    </row>
    <row r="45" spans="1:12" x14ac:dyDescent="0.35">
      <c r="A45" s="51" t="s">
        <v>62</v>
      </c>
      <c r="B45" s="5"/>
      <c r="C45" s="5"/>
      <c r="D45" s="5"/>
      <c r="E45" s="5"/>
      <c r="F45" s="5"/>
      <c r="G45" s="5"/>
      <c r="H45" s="5"/>
      <c r="I45" s="5"/>
      <c r="J45" s="5"/>
      <c r="K45" s="5"/>
      <c r="L45" s="5"/>
    </row>
    <row r="46" spans="1:12" ht="30" customHeight="1" x14ac:dyDescent="0.35">
      <c r="A46" s="109" t="s">
        <v>129</v>
      </c>
      <c r="B46" s="109"/>
      <c r="C46" s="109"/>
      <c r="D46" s="109"/>
      <c r="E46" s="109"/>
      <c r="F46" s="109"/>
      <c r="G46" s="109"/>
      <c r="H46" s="109"/>
      <c r="I46" s="109"/>
      <c r="J46" s="109"/>
      <c r="K46" s="5"/>
      <c r="L46" s="5"/>
    </row>
    <row r="47" spans="1:12" ht="30" customHeight="1" x14ac:dyDescent="0.35">
      <c r="A47" s="109" t="s">
        <v>115</v>
      </c>
      <c r="B47" s="109"/>
      <c r="C47" s="109"/>
      <c r="D47" s="109"/>
      <c r="E47" s="109"/>
      <c r="F47" s="109"/>
      <c r="G47" s="109"/>
      <c r="H47" s="109"/>
      <c r="I47" s="109"/>
      <c r="J47" s="109"/>
      <c r="K47" s="5"/>
      <c r="L47" s="5"/>
    </row>
    <row r="48" spans="1:12" ht="32.25" customHeight="1" x14ac:dyDescent="0.35">
      <c r="A48" s="109" t="s">
        <v>128</v>
      </c>
      <c r="B48" s="109"/>
      <c r="C48" s="109"/>
      <c r="D48" s="109"/>
      <c r="E48" s="109"/>
      <c r="F48" s="109"/>
      <c r="G48" s="109"/>
      <c r="H48" s="109"/>
      <c r="I48" s="109"/>
      <c r="J48" s="109"/>
      <c r="K48" s="5"/>
      <c r="L48" s="5"/>
    </row>
    <row r="49" spans="1:12" x14ac:dyDescent="0.35">
      <c r="A49" s="72" t="s">
        <v>69</v>
      </c>
      <c r="B49" s="73"/>
      <c r="C49" s="73"/>
      <c r="D49" s="73"/>
      <c r="E49" s="73"/>
      <c r="F49" s="73"/>
      <c r="G49" s="73"/>
      <c r="H49" s="73"/>
      <c r="I49" s="73"/>
      <c r="J49" s="73"/>
      <c r="K49" s="5"/>
      <c r="L49" s="5"/>
    </row>
    <row r="50" spans="1:12" ht="15" customHeight="1" x14ac:dyDescent="0.35">
      <c r="A50" s="88" t="s">
        <v>116</v>
      </c>
      <c r="B50" s="5"/>
      <c r="C50" s="5"/>
      <c r="D50" s="5"/>
      <c r="E50" s="5"/>
      <c r="F50" s="5"/>
      <c r="G50" s="5"/>
      <c r="H50" s="5"/>
      <c r="I50" s="5"/>
      <c r="J50" s="5"/>
      <c r="K50" s="5"/>
      <c r="L50" s="5"/>
    </row>
    <row r="51" spans="1:12" ht="15" customHeight="1" x14ac:dyDescent="0.35">
      <c r="A51" s="4"/>
      <c r="B51" s="5"/>
      <c r="C51" s="5"/>
      <c r="D51" s="5"/>
      <c r="E51" s="5"/>
      <c r="F51" s="5"/>
      <c r="G51" s="5"/>
      <c r="H51" s="5"/>
      <c r="I51" s="5"/>
      <c r="J51" s="5"/>
      <c r="K51" s="5"/>
      <c r="L51" s="5"/>
    </row>
    <row r="52" spans="1:12" x14ac:dyDescent="0.35">
      <c r="A52" s="21" t="s">
        <v>19</v>
      </c>
      <c r="B52" s="5"/>
      <c r="C52" s="5"/>
      <c r="D52" s="5"/>
      <c r="E52" s="5"/>
      <c r="F52" s="5"/>
      <c r="G52" s="5"/>
      <c r="H52" s="5"/>
      <c r="I52" s="5"/>
      <c r="J52" s="5"/>
      <c r="K52" s="5"/>
      <c r="L52" s="5"/>
    </row>
    <row r="53" spans="1:12" ht="44.25" customHeight="1" x14ac:dyDescent="0.35">
      <c r="A53" s="108" t="s">
        <v>20</v>
      </c>
      <c r="B53" s="108"/>
      <c r="C53" s="108"/>
      <c r="D53" s="108"/>
      <c r="E53" s="108"/>
      <c r="F53" s="108"/>
      <c r="G53" s="108"/>
      <c r="H53" s="108"/>
      <c r="I53" s="108"/>
      <c r="J53" s="108"/>
      <c r="K53" s="5"/>
      <c r="L53" s="5"/>
    </row>
    <row r="54" spans="1:12" ht="15" customHeight="1" x14ac:dyDescent="0.35">
      <c r="A54" s="49"/>
      <c r="B54" s="49"/>
      <c r="C54" s="49"/>
      <c r="D54" s="49"/>
      <c r="E54" s="49"/>
      <c r="F54" s="49"/>
      <c r="G54" s="49"/>
      <c r="H54" s="49"/>
      <c r="I54" s="49"/>
      <c r="J54" s="49"/>
      <c r="K54" s="5"/>
      <c r="L54" s="5"/>
    </row>
    <row r="55" spans="1:12" s="43" customFormat="1" x14ac:dyDescent="0.35">
      <c r="A55" s="21" t="s">
        <v>21</v>
      </c>
      <c r="B55" s="5"/>
      <c r="C55" s="5"/>
      <c r="D55" s="5"/>
      <c r="E55" s="5"/>
      <c r="F55" s="5"/>
      <c r="G55" s="5"/>
      <c r="H55" s="5"/>
      <c r="I55" s="5"/>
      <c r="J55" s="5"/>
      <c r="K55" s="42"/>
      <c r="L55" s="42"/>
    </row>
    <row r="56" spans="1:12" ht="52.5" customHeight="1" x14ac:dyDescent="0.35">
      <c r="A56" s="110" t="s">
        <v>121</v>
      </c>
      <c r="B56" s="108"/>
      <c r="C56" s="108"/>
      <c r="D56" s="108"/>
      <c r="E56" s="108"/>
      <c r="F56" s="108"/>
      <c r="G56" s="108"/>
      <c r="H56" s="108"/>
      <c r="I56" s="108"/>
      <c r="J56" s="108"/>
      <c r="K56" s="5"/>
      <c r="L56" s="5"/>
    </row>
    <row r="57" spans="1:12" ht="15" customHeight="1" x14ac:dyDescent="0.35">
      <c r="A57" s="69" t="s">
        <v>99</v>
      </c>
      <c r="B57" s="5"/>
      <c r="C57" s="5"/>
      <c r="D57" s="5"/>
      <c r="E57" s="5"/>
      <c r="F57" s="5"/>
      <c r="G57" s="5"/>
      <c r="H57" s="5"/>
      <c r="I57" s="5"/>
      <c r="J57" s="5"/>
      <c r="K57" s="5"/>
      <c r="L57" s="5"/>
    </row>
    <row r="58" spans="1:12" ht="15" customHeight="1" x14ac:dyDescent="0.35">
      <c r="A58" s="5"/>
      <c r="B58" s="5"/>
      <c r="C58" s="5"/>
      <c r="D58" s="5"/>
      <c r="E58" s="5"/>
      <c r="F58" s="5"/>
      <c r="G58" s="5"/>
      <c r="H58" s="5"/>
      <c r="I58" s="5"/>
      <c r="J58" s="5"/>
      <c r="K58" s="5"/>
      <c r="L58" s="5"/>
    </row>
    <row r="59" spans="1:12" x14ac:dyDescent="0.35">
      <c r="A59" s="5" t="s">
        <v>59</v>
      </c>
      <c r="B59" s="46"/>
      <c r="C59" s="46"/>
      <c r="D59" s="46"/>
      <c r="E59" s="46"/>
      <c r="F59" s="46"/>
      <c r="G59" s="46"/>
      <c r="H59" s="46"/>
      <c r="I59" s="46"/>
      <c r="J59" s="46"/>
      <c r="K59" s="5"/>
      <c r="L59" s="5"/>
    </row>
    <row r="60" spans="1:12" s="43" customFormat="1" x14ac:dyDescent="0.35">
      <c r="A60" s="105" t="s">
        <v>60</v>
      </c>
      <c r="B60" s="105"/>
      <c r="C60" s="105"/>
      <c r="D60" s="105"/>
      <c r="E60" s="47"/>
      <c r="F60" s="47"/>
      <c r="G60" s="47"/>
      <c r="H60" s="47"/>
      <c r="I60" s="47"/>
      <c r="J60" s="47"/>
      <c r="K60" s="42"/>
      <c r="L60" s="42"/>
    </row>
    <row r="61" spans="1:12" ht="15" customHeight="1" x14ac:dyDescent="0.35">
      <c r="A61" s="5"/>
      <c r="B61" s="5"/>
      <c r="C61" s="5"/>
      <c r="D61" s="5"/>
      <c r="E61" s="5"/>
      <c r="F61" s="5"/>
      <c r="G61" s="5"/>
      <c r="H61" s="5"/>
      <c r="I61" s="5"/>
      <c r="J61" s="5"/>
      <c r="K61" s="5"/>
      <c r="L61" s="5"/>
    </row>
    <row r="62" spans="1:12" ht="30.75" customHeight="1" x14ac:dyDescent="0.35">
      <c r="A62" s="108" t="s">
        <v>22</v>
      </c>
      <c r="B62" s="108"/>
      <c r="C62" s="108"/>
      <c r="D62" s="108"/>
      <c r="E62" s="108"/>
      <c r="F62" s="108"/>
      <c r="G62" s="108"/>
      <c r="H62" s="108"/>
      <c r="I62" s="108"/>
      <c r="J62" s="108"/>
      <c r="K62" s="5"/>
      <c r="L62" s="5"/>
    </row>
    <row r="63" spans="1:12" ht="15" customHeight="1" x14ac:dyDescent="0.35">
      <c r="A63" s="5"/>
      <c r="B63" s="5"/>
      <c r="C63" s="5"/>
      <c r="D63" s="5"/>
      <c r="E63" s="5"/>
      <c r="F63" s="5"/>
      <c r="G63" s="5"/>
      <c r="H63" s="5"/>
      <c r="I63" s="5"/>
      <c r="J63" s="5"/>
      <c r="K63" s="5"/>
      <c r="L63" s="5"/>
    </row>
    <row r="64" spans="1:12" ht="15" customHeight="1" x14ac:dyDescent="0.35">
      <c r="A64" s="81" t="s">
        <v>111</v>
      </c>
      <c r="B64" s="5"/>
      <c r="C64" s="5"/>
      <c r="D64" s="5"/>
      <c r="E64" s="5"/>
      <c r="F64" s="5"/>
      <c r="G64" s="5"/>
      <c r="H64" s="5"/>
      <c r="I64" s="5"/>
      <c r="J64" s="5"/>
    </row>
    <row r="65" spans="1:12" ht="15" customHeight="1" x14ac:dyDescent="0.35">
      <c r="A65" s="112" t="s">
        <v>130</v>
      </c>
      <c r="B65" s="112"/>
      <c r="C65" s="112"/>
      <c r="D65" s="5"/>
      <c r="E65" s="5"/>
      <c r="F65" s="5"/>
      <c r="G65" s="5"/>
      <c r="H65" s="5"/>
      <c r="I65" s="5"/>
      <c r="J65" s="5"/>
    </row>
    <row r="66" spans="1:12" x14ac:dyDescent="0.35">
      <c r="A66" s="112" t="s">
        <v>131</v>
      </c>
      <c r="B66" s="112"/>
      <c r="C66" s="112"/>
      <c r="D66" s="5"/>
      <c r="E66" s="5"/>
      <c r="F66" s="5"/>
      <c r="G66" s="106" t="s">
        <v>127</v>
      </c>
      <c r="H66" s="106"/>
      <c r="I66" s="106"/>
      <c r="J66" s="106"/>
      <c r="K66" s="5"/>
      <c r="L66" s="5"/>
    </row>
    <row r="67" spans="1:12" x14ac:dyDescent="0.35">
      <c r="A67" s="105" t="s">
        <v>23</v>
      </c>
      <c r="B67" s="105"/>
      <c r="C67" s="105"/>
      <c r="D67" s="105"/>
      <c r="E67" s="105"/>
      <c r="F67" s="5"/>
      <c r="G67" s="5"/>
      <c r="H67" s="5"/>
      <c r="I67" s="5"/>
      <c r="J67" s="101" t="s">
        <v>126</v>
      </c>
      <c r="K67" s="5"/>
      <c r="L67" s="5"/>
    </row>
    <row r="68" spans="1:12" x14ac:dyDescent="0.35">
      <c r="A68" s="5"/>
      <c r="B68" s="5"/>
      <c r="C68" s="5"/>
      <c r="D68" s="5"/>
      <c r="E68" s="5"/>
      <c r="F68" s="5"/>
      <c r="G68" s="5"/>
      <c r="H68" s="5"/>
      <c r="I68" s="5"/>
      <c r="J68" s="5"/>
      <c r="K68" s="5"/>
      <c r="L68" s="5"/>
    </row>
    <row r="69" spans="1:12" x14ac:dyDescent="0.35">
      <c r="A69" s="5"/>
      <c r="B69" s="5"/>
      <c r="C69" s="5"/>
      <c r="D69" s="5"/>
      <c r="E69" s="5"/>
      <c r="F69" s="5"/>
      <c r="G69" s="5"/>
      <c r="H69" s="5"/>
      <c r="I69" s="5"/>
      <c r="J69" s="5"/>
    </row>
    <row r="70" spans="1:12" x14ac:dyDescent="0.35">
      <c r="A70" s="5"/>
      <c r="B70" s="5"/>
      <c r="C70" s="5"/>
      <c r="D70" s="5"/>
      <c r="E70" s="5"/>
      <c r="F70" s="5"/>
      <c r="G70" s="5"/>
      <c r="H70" s="5"/>
      <c r="I70" s="5"/>
      <c r="J70" s="5"/>
    </row>
  </sheetData>
  <mergeCells count="13">
    <mergeCell ref="A67:E67"/>
    <mergeCell ref="G66:J66"/>
    <mergeCell ref="A1:K1"/>
    <mergeCell ref="A62:J62"/>
    <mergeCell ref="A47:J47"/>
    <mergeCell ref="A48:J48"/>
    <mergeCell ref="A56:J56"/>
    <mergeCell ref="B4:E4"/>
    <mergeCell ref="A46:J46"/>
    <mergeCell ref="A53:J53"/>
    <mergeCell ref="A60:D60"/>
    <mergeCell ref="A65:C65"/>
    <mergeCell ref="A66:C66"/>
  </mergeCells>
  <dataValidations count="1">
    <dataValidation type="list" allowBlank="1" showInputMessage="1" showErrorMessage="1" sqref="B4:E4">
      <formula1>$L$6:$L$7</formula1>
    </dataValidation>
  </dataValidations>
  <hyperlinks>
    <hyperlink ref="A47:J47" r:id="rId1" display="4 Figures for Scotland are from the latest statistical release, published by the Scottish Fire and Rescue Service on 15 December 2015. This included data received by XX XXXXXXX 2015."/>
    <hyperlink ref="A60" r:id="rId2"/>
    <hyperlink ref="A46" r:id="rId3" display="3 Figures for England are from the latest statistical release, published by the Home Office on 29 June 2016. This included data received by 18 February 2016. "/>
    <hyperlink ref="A48:J48" r:id="rId4" display="5 Figures for Wales are from the latest statistical release, published by the Welsh Government on 27 July 2016. This included data received by 5 July 2016."/>
    <hyperlink ref="A46:J46" r:id="rId5" display="3 Figures for England are from the latest statistical release, published by the Home Office on 9 November 2017. This included data received by 11th September 2017. "/>
    <hyperlink ref="G66" r:id="rId6" display="Updated alongside Fire and Rescue Incident Statistics"/>
    <hyperlink ref="A67" r:id="rId7"/>
    <hyperlink ref="A66" r:id="rId8" display="Contact: statsinclusion@wales.gsi.gov.uk"/>
    <hyperlink ref="A65" r:id="rId9" display="Contact: firestatistics@homeoffice.gsi.gov.uk"/>
    <hyperlink ref="G66:J66" r:id="rId10" display="Updated alongside Fire and Rescue Incident Statistics"/>
    <hyperlink ref="A65:C65" r:id="rId11" display="Contact: FireStatistics@homeoffice.gov.uk"/>
    <hyperlink ref="A66:C66" r:id="rId12" display="Contact: stats.inclusion@gov.wales"/>
  </hyperlinks>
  <pageMargins left="0.7" right="0.7" top="0.75" bottom="0.75" header="0.3" footer="0.3"/>
  <pageSetup paperSize="9" orientation="portrait"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workbookViewId="0">
      <pane ySplit="5" topLeftCell="A24" activePane="bottomLeft" state="frozen"/>
      <selection activeCell="B24" sqref="B24"/>
      <selection pane="bottomLeft" activeCell="C41" sqref="C41"/>
    </sheetView>
  </sheetViews>
  <sheetFormatPr defaultColWidth="8.921875" defaultRowHeight="15.5" x14ac:dyDescent="0.35"/>
  <cols>
    <col min="1" max="5" width="8.921875" style="3"/>
    <col min="6" max="6" width="5.84375" style="3" customWidth="1"/>
    <col min="7" max="8" width="8.921875" style="3"/>
    <col min="9" max="9" width="9.61328125" style="3" customWidth="1"/>
    <col min="10" max="11" width="8.921875" style="3"/>
    <col min="12" max="12" width="0" style="3" hidden="1" customWidth="1"/>
    <col min="13" max="16384" width="8.921875" style="3"/>
  </cols>
  <sheetData>
    <row r="1" spans="1:13" ht="18.75" customHeight="1" x14ac:dyDescent="0.35">
      <c r="A1" s="107" t="s">
        <v>58</v>
      </c>
      <c r="B1" s="107"/>
      <c r="C1" s="107"/>
      <c r="D1" s="107"/>
      <c r="E1" s="107"/>
      <c r="F1" s="107"/>
      <c r="G1" s="107"/>
      <c r="H1" s="107"/>
      <c r="I1" s="107"/>
      <c r="J1" s="107"/>
      <c r="K1" s="107"/>
      <c r="L1" s="48"/>
    </row>
    <row r="2" spans="1:13" ht="15" customHeight="1" x14ac:dyDescent="0.35">
      <c r="A2" s="44"/>
      <c r="B2" s="44"/>
      <c r="C2" s="44"/>
      <c r="D2" s="44"/>
      <c r="E2" s="44"/>
      <c r="F2" s="44"/>
      <c r="G2" s="44"/>
      <c r="H2" s="44"/>
      <c r="I2" s="44"/>
      <c r="J2" s="44"/>
      <c r="K2" s="44"/>
      <c r="L2" s="44"/>
    </row>
    <row r="3" spans="1:13" x14ac:dyDescent="0.35">
      <c r="A3" s="5"/>
      <c r="B3" s="21" t="s">
        <v>78</v>
      </c>
      <c r="C3" s="5"/>
      <c r="D3" s="5"/>
      <c r="E3" s="5"/>
      <c r="F3" s="5"/>
      <c r="G3" s="5"/>
      <c r="H3" s="5"/>
      <c r="I3" s="5"/>
      <c r="J3" s="5"/>
      <c r="K3" s="5"/>
      <c r="L3" s="5"/>
    </row>
    <row r="4" spans="1:13" ht="16" thickBot="1" x14ac:dyDescent="0.4">
      <c r="A4" s="6"/>
      <c r="B4" s="111" t="str">
        <f>FIRE0103!B4</f>
        <v>Total fires</v>
      </c>
      <c r="C4" s="111"/>
      <c r="D4" s="111"/>
      <c r="E4" s="111"/>
      <c r="F4" s="6"/>
      <c r="G4" s="7" t="str">
        <f>CONCATENATE(B4," per 1 million people")</f>
        <v>Total fires per 1 million people</v>
      </c>
      <c r="H4" s="7"/>
      <c r="I4" s="7"/>
      <c r="J4" s="7"/>
      <c r="K4" s="5"/>
      <c r="L4" s="5"/>
    </row>
    <row r="5" spans="1:13" ht="29.5" thickBot="1" x14ac:dyDescent="0.4">
      <c r="A5" s="8" t="s">
        <v>0</v>
      </c>
      <c r="B5" s="9" t="s">
        <v>54</v>
      </c>
      <c r="C5" s="9" t="s">
        <v>55</v>
      </c>
      <c r="D5" s="9" t="s">
        <v>56</v>
      </c>
      <c r="E5" s="1" t="s">
        <v>1</v>
      </c>
      <c r="F5" s="12"/>
      <c r="G5" s="9" t="s">
        <v>54</v>
      </c>
      <c r="H5" s="9" t="s">
        <v>55</v>
      </c>
      <c r="I5" s="9" t="s">
        <v>56</v>
      </c>
      <c r="J5" s="10" t="s">
        <v>1</v>
      </c>
      <c r="K5" s="5"/>
      <c r="L5" s="5"/>
    </row>
    <row r="6" spans="1:13" ht="16.5" x14ac:dyDescent="0.35">
      <c r="A6" s="52" t="s">
        <v>63</v>
      </c>
      <c r="B6" s="11" t="str">
        <f>IF($B$4="Total Fires",'Total Fires'!B3, IF($B$4="Primary Fires",'Primary fires'!B4))</f>
        <v>..</v>
      </c>
      <c r="C6" s="11" t="str">
        <f>IF($B$4="Total Fires",'Total Fires'!C3, IF($B$4="Primary Fires",'Primary fires'!C4))</f>
        <v>..</v>
      </c>
      <c r="D6" s="11" t="str">
        <f>IF($B$4="Total Fires",'Total Fires'!D3, IF($B$4="Primary Fires",'Primary fires'!D4))</f>
        <v>..</v>
      </c>
      <c r="E6" s="23" t="str">
        <f>IF($B$4="Total Fires",'Total Fires'!E3, IF($B$4="Primary Fires",'Primary fires'!E4))</f>
        <v>..</v>
      </c>
      <c r="F6" s="16"/>
      <c r="G6" s="13" t="str">
        <f>IF(OR(B6=".."),"..",ROUND(1000000*(B6/Population!B2),0))</f>
        <v>..</v>
      </c>
      <c r="H6" s="13" t="str">
        <f>IF(OR(C6=".."),"..",ROUND(1000000*(C6/Population!C2),0))</f>
        <v>..</v>
      </c>
      <c r="I6" s="13" t="str">
        <f>IF(OR(D6=".."),"..",ROUND(1000000*(D6/Population!D2),0))</f>
        <v>..</v>
      </c>
      <c r="J6" s="24" t="str">
        <f>IF(OR(E6=".."),"..",ROUND(1000000*(E6/Population!E2),0))</f>
        <v>..</v>
      </c>
      <c r="K6" s="5"/>
      <c r="L6" s="51" t="s">
        <v>57</v>
      </c>
    </row>
    <row r="7" spans="1:13" x14ac:dyDescent="0.35">
      <c r="A7" s="52" t="s">
        <v>64</v>
      </c>
      <c r="B7" s="11" t="str">
        <f>IF($B$4="Total Fires",'Total Fires'!B4, IF($B$4="Primary Fires",'Primary fires'!B5))</f>
        <v>..</v>
      </c>
      <c r="C7" s="11" t="str">
        <f>IF($B$4="Total Fires",'Total Fires'!C4, IF($B$4="Primary Fires",'Primary fires'!C5))</f>
        <v>..</v>
      </c>
      <c r="D7" s="11" t="str">
        <f>IF($B$4="Total Fires",'Total Fires'!D4, IF($B$4="Primary Fires",'Primary fires'!D5))</f>
        <v>..</v>
      </c>
      <c r="E7" s="23" t="str">
        <f>IF($B$4="Total Fires",'Total Fires'!E4, IF($B$4="Primary Fires",'Primary fires'!E5))</f>
        <v>..</v>
      </c>
      <c r="F7" s="16"/>
      <c r="G7" s="13" t="str">
        <f>IF(OR(B7=".."),"..",ROUND(1000000*(B7/Population!B3),0))</f>
        <v>..</v>
      </c>
      <c r="H7" s="13" t="str">
        <f>IF(OR(C7=".."),"..",ROUND(1000000*(C7/Population!C3),0))</f>
        <v>..</v>
      </c>
      <c r="I7" s="13" t="str">
        <f>IF(OR(D7=".."),"..",ROUND(1000000*(D7/Population!D3),0))</f>
        <v>..</v>
      </c>
      <c r="J7" s="24" t="str">
        <f>IF(OR(E7=".."),"..",ROUND(1000000*(E7/Population!E3),0))</f>
        <v>..</v>
      </c>
      <c r="K7" s="5"/>
      <c r="L7" s="5" t="s">
        <v>24</v>
      </c>
    </row>
    <row r="8" spans="1:13" x14ac:dyDescent="0.35">
      <c r="A8" s="52" t="s">
        <v>65</v>
      </c>
      <c r="B8" s="11" t="str">
        <f>IF($B$4="Total Fires",'Total Fires'!B5, IF($B$4="Primary Fires",'Primary fires'!B6))</f>
        <v>..</v>
      </c>
      <c r="C8" s="11" t="str">
        <f>IF($B$4="Total Fires",'Total Fires'!C5, IF($B$4="Primary Fires",'Primary fires'!C6))</f>
        <v>..</v>
      </c>
      <c r="D8" s="11" t="str">
        <f>IF($B$4="Total Fires",'Total Fires'!D5, IF($B$4="Primary Fires",'Primary fires'!D6))</f>
        <v>..</v>
      </c>
      <c r="E8" s="23" t="str">
        <f>IF($B$4="Total Fires",'Total Fires'!E5, IF($B$4="Primary Fires",'Primary fires'!E6))</f>
        <v>..</v>
      </c>
      <c r="F8" s="16"/>
      <c r="G8" s="13" t="str">
        <f>IF(OR(B8=".."),"..",ROUND(1000000*(B8/Population!B4),0))</f>
        <v>..</v>
      </c>
      <c r="H8" s="13" t="str">
        <f>IF(OR(C8=".."),"..",ROUND(1000000*(C8/Population!C4),0))</f>
        <v>..</v>
      </c>
      <c r="I8" s="13" t="str">
        <f>IF(OR(D8=".."),"..",ROUND(1000000*(D8/Population!D4),0))</f>
        <v>..</v>
      </c>
      <c r="J8" s="24" t="str">
        <f>IF(OR(E8=".."),"..",ROUND(1000000*(E8/Population!E4),0))</f>
        <v>..</v>
      </c>
      <c r="K8" s="5"/>
      <c r="L8" s="5"/>
    </row>
    <row r="9" spans="1:13" x14ac:dyDescent="0.35">
      <c r="A9" s="52" t="s">
        <v>66</v>
      </c>
      <c r="B9" s="11" t="str">
        <f>IF($B$4="Total Fires",'Total Fires'!B6, IF($B$4="Primary Fires",'Primary fires'!B7))</f>
        <v>..</v>
      </c>
      <c r="C9" s="11" t="str">
        <f>IF($B$4="Total Fires",'Total Fires'!C6, IF($B$4="Primary Fires",'Primary fires'!C7))</f>
        <v>..</v>
      </c>
      <c r="D9" s="11" t="str">
        <f>IF($B$4="Total Fires",'Total Fires'!D6, IF($B$4="Primary Fires",'Primary fires'!D7))</f>
        <v>..</v>
      </c>
      <c r="E9" s="23" t="str">
        <f>IF($B$4="Total Fires",'Total Fires'!E6, IF($B$4="Primary Fires",'Primary fires'!E7))</f>
        <v>..</v>
      </c>
      <c r="F9" s="16"/>
      <c r="G9" s="13" t="str">
        <f>IF(OR(B9=".."),"..",ROUND(1000000*(B9/Population!B5),0))</f>
        <v>..</v>
      </c>
      <c r="H9" s="13" t="str">
        <f>IF(OR(C9=".."),"..",ROUND(1000000*(C9/Population!C5),0))</f>
        <v>..</v>
      </c>
      <c r="I9" s="13" t="str">
        <f>IF(OR(D9=".."),"..",ROUND(1000000*(D9/Population!D5),0))</f>
        <v>..</v>
      </c>
      <c r="J9" s="24" t="str">
        <f>IF(OR(E9=".."),"..",ROUND(1000000*(E9/Population!E5),0))</f>
        <v>..</v>
      </c>
      <c r="K9" s="5"/>
      <c r="L9" s="5"/>
    </row>
    <row r="10" spans="1:13" x14ac:dyDescent="0.35">
      <c r="A10" s="52" t="s">
        <v>67</v>
      </c>
      <c r="B10" s="11" t="str">
        <f>IF($B$4="Total Fires",'Total Fires'!B7, IF($B$4="Primary Fires",'Primary fires'!B8))</f>
        <v>..</v>
      </c>
      <c r="C10" s="11" t="str">
        <f>IF($B$4="Total Fires",'Total Fires'!C7, IF($B$4="Primary Fires",'Primary fires'!C8))</f>
        <v>..</v>
      </c>
      <c r="D10" s="11" t="str">
        <f>IF($B$4="Total Fires",'Total Fires'!D7, IF($B$4="Primary Fires",'Primary fires'!D8))</f>
        <v>..</v>
      </c>
      <c r="E10" s="23" t="str">
        <f>IF($B$4="Total Fires",'Total Fires'!E7, IF($B$4="Primary Fires",'Primary fires'!E8))</f>
        <v>..</v>
      </c>
      <c r="F10" s="16"/>
      <c r="G10" s="13" t="str">
        <f>IF(OR(B10=".."),"..",ROUND(1000000*(B10/Population!B6),0))</f>
        <v>..</v>
      </c>
      <c r="H10" s="13" t="str">
        <f>IF(OR(C10=".."),"..",ROUND(1000000*(C10/Population!C6),0))</f>
        <v>..</v>
      </c>
      <c r="I10" s="13" t="str">
        <f>IF(OR(D10=".."),"..",ROUND(1000000*(D10/Population!D6),0))</f>
        <v>..</v>
      </c>
      <c r="J10" s="24" t="str">
        <f>IF(OR(E10=".."),"..",ROUND(1000000*(E10/Population!E6),0))</f>
        <v>..</v>
      </c>
      <c r="K10" s="5"/>
      <c r="L10" s="5"/>
    </row>
    <row r="11" spans="1:13" x14ac:dyDescent="0.35">
      <c r="A11" s="52" t="s">
        <v>68</v>
      </c>
      <c r="B11" s="11" t="str">
        <f>IF($B$4="Total Fires",'Total Fires'!B8, IF($B$4="Primary Fires",'Primary fires'!B9))</f>
        <v>..</v>
      </c>
      <c r="C11" s="11" t="str">
        <f>IF($B$4="Total Fires",'Total Fires'!C8, IF($B$4="Primary Fires",'Primary fires'!C9))</f>
        <v>..</v>
      </c>
      <c r="D11" s="11" t="str">
        <f>IF($B$4="Total Fires",'Total Fires'!D8, IF($B$4="Primary Fires",'Primary fires'!D9))</f>
        <v>..</v>
      </c>
      <c r="E11" s="23" t="str">
        <f>IF($B$4="Total Fires",'Total Fires'!E8, IF($B$4="Primary Fires",'Primary fires'!E9))</f>
        <v>..</v>
      </c>
      <c r="F11" s="16"/>
      <c r="G11" s="13" t="str">
        <f>IF(OR(B11=".."),"..",ROUND(1000000*(B11/Population!B7),0))</f>
        <v>..</v>
      </c>
      <c r="H11" s="13" t="str">
        <f>IF(OR(C11=".."),"..",ROUND(1000000*(C11/Population!C7),0))</f>
        <v>..</v>
      </c>
      <c r="I11" s="13" t="str">
        <f>IF(OR(D11=".."),"..",ROUND(1000000*(D11/Population!D7),0))</f>
        <v>..</v>
      </c>
      <c r="J11" s="24" t="str">
        <f>IF(OR(E11=".."),"..",ROUND(1000000*(E11/Population!E7),0))</f>
        <v>..</v>
      </c>
      <c r="K11" s="5"/>
      <c r="L11" s="5"/>
    </row>
    <row r="12" spans="1:13" x14ac:dyDescent="0.35">
      <c r="A12" s="52" t="s">
        <v>70</v>
      </c>
      <c r="B12" s="11" t="str">
        <f>IF($B$4="Total Fires",'Total Fires'!B9, IF($B$4="Primary Fires",'Primary fires'!B10))</f>
        <v>..</v>
      </c>
      <c r="C12" s="11" t="str">
        <f>IF($B$4="Total Fires",'Total Fires'!C9, IF($B$4="Primary Fires",'Primary fires'!C10))</f>
        <v>..</v>
      </c>
      <c r="D12" s="11" t="str">
        <f>IF($B$4="Total Fires",'Total Fires'!D9, IF($B$4="Primary Fires",'Primary fires'!D10))</f>
        <v>..</v>
      </c>
      <c r="E12" s="23" t="str">
        <f>IF($B$4="Total Fires",'Total Fires'!E9, IF($B$4="Primary Fires",'Primary fires'!E10))</f>
        <v>..</v>
      </c>
      <c r="F12" s="16"/>
      <c r="G12" s="13" t="str">
        <f>IF(OR(B12=".."),"..",ROUND(1000000*(B12/Population!B8),0))</f>
        <v>..</v>
      </c>
      <c r="H12" s="13" t="str">
        <f>IF(OR(C12=".."),"..",ROUND(1000000*(C12/Population!C8),0))</f>
        <v>..</v>
      </c>
      <c r="I12" s="13" t="str">
        <f>IF(OR(D12=".."),"..",ROUND(1000000*(D12/Population!D8),0))</f>
        <v>..</v>
      </c>
      <c r="J12" s="24" t="str">
        <f>IF(OR(E12=".."),"..",ROUND(1000000*(E12/Population!E8),0))</f>
        <v>..</v>
      </c>
      <c r="K12" s="5"/>
      <c r="L12" s="5"/>
    </row>
    <row r="13" spans="1:13" x14ac:dyDescent="0.35">
      <c r="A13" s="52" t="s">
        <v>75</v>
      </c>
      <c r="B13" s="11" t="str">
        <f>IF($B$4="Total Fires",'Total Fires'!B10, IF($B$4="Primary Fires",'Primary fires'!B11))</f>
        <v>..</v>
      </c>
      <c r="C13" s="11" t="str">
        <f>IF($B$4="Total Fires",'Total Fires'!C10, IF($B$4="Primary Fires",'Primary fires'!C11))</f>
        <v>..</v>
      </c>
      <c r="D13" s="11" t="str">
        <f>IF($B$4="Total Fires",'Total Fires'!D10, IF($B$4="Primary Fires",'Primary fires'!D11))</f>
        <v>..</v>
      </c>
      <c r="E13" s="23" t="str">
        <f>IF($B$4="Total Fires",'Total Fires'!E10, IF($B$4="Primary Fires",'Primary fires'!E11))</f>
        <v>..</v>
      </c>
      <c r="F13" s="16"/>
      <c r="G13" s="13" t="str">
        <f>IF(OR(B13=".."),"..",ROUND(1000000*(B13/Population!B9),0))</f>
        <v>..</v>
      </c>
      <c r="H13" s="13" t="str">
        <f>IF(OR(C13=".."),"..",ROUND(1000000*(C13/Population!C9),0))</f>
        <v>..</v>
      </c>
      <c r="I13" s="13" t="str">
        <f>IF(OR(D13=".."),"..",ROUND(1000000*(D13/Population!D9),0))</f>
        <v>..</v>
      </c>
      <c r="J13" s="24" t="str">
        <f>IF(OR(E13=".."),"..",ROUND(1000000*(E13/Population!E9),0))</f>
        <v>..</v>
      </c>
      <c r="K13" s="63"/>
      <c r="L13" s="5"/>
    </row>
    <row r="14" spans="1:13" x14ac:dyDescent="0.35">
      <c r="A14" s="52" t="s">
        <v>76</v>
      </c>
      <c r="B14" s="11" t="str">
        <f>IF($B$4="Total Fires",'Total Fires'!B11, IF($B$4="Primary Fires",'Primary fires'!B12))</f>
        <v>..</v>
      </c>
      <c r="C14" s="11" t="str">
        <f>IF($B$4="Total Fires",'Total Fires'!C11, IF($B$4="Primary Fires",'Primary fires'!C12))</f>
        <v>..</v>
      </c>
      <c r="D14" s="11" t="str">
        <f>IF($B$4="Total Fires",'Total Fires'!D11, IF($B$4="Primary Fires",'Primary fires'!D12))</f>
        <v>..</v>
      </c>
      <c r="E14" s="23" t="str">
        <f>IF($B$4="Total Fires",'Total Fires'!E11, IF($B$4="Primary Fires",'Primary fires'!E12))</f>
        <v>..</v>
      </c>
      <c r="F14" s="16"/>
      <c r="G14" s="13" t="str">
        <f>IF(OR(B14=".."),"..",ROUND(1000000*(B14/Population!B10),0))</f>
        <v>..</v>
      </c>
      <c r="H14" s="13" t="str">
        <f>IF(OR(C14=".."),"..",ROUND(1000000*(C14/Population!C10),0))</f>
        <v>..</v>
      </c>
      <c r="I14" s="13" t="str">
        <f>IF(OR(D14=".."),"..",ROUND(1000000*(D14/Population!D10),0))</f>
        <v>..</v>
      </c>
      <c r="J14" s="24" t="str">
        <f>IF(OR(E14=".."),"..",ROUND(1000000*(E14/Population!E10),0))</f>
        <v>..</v>
      </c>
      <c r="K14" s="63"/>
      <c r="L14" s="5"/>
      <c r="M14" s="63"/>
    </row>
    <row r="15" spans="1:13" ht="15" customHeight="1" x14ac:dyDescent="0.35">
      <c r="A15" s="45" t="s">
        <v>71</v>
      </c>
      <c r="B15" s="11" t="str">
        <f>IF($B$4="Total Fires",'Total Fires'!B12, IF($B$4="Primary Fires",'Primary fires'!B13))</f>
        <v>..</v>
      </c>
      <c r="C15" s="11">
        <f>IF($B$4="Total Fires",'Total Fires'!C12, IF($B$4="Primary Fires",'Primary fires'!C13))</f>
        <v>49967</v>
      </c>
      <c r="D15" s="11" t="str">
        <f>IF($B$4="Total Fires",'Total Fires'!D12, IF($B$4="Primary Fires",'Primary fires'!D13))</f>
        <v>..</v>
      </c>
      <c r="E15" s="23" t="str">
        <f>IF($B$4="Total Fires",'Total Fires'!E12, IF($B$4="Primary Fires",'Primary fires'!E13))</f>
        <v>..</v>
      </c>
      <c r="F15" s="16"/>
      <c r="G15" s="13" t="str">
        <f>IF(OR(B15=".."),"..",ROUND(1000000*(B15/Population!B11),0))</f>
        <v>..</v>
      </c>
      <c r="H15" s="13">
        <f>IF(OR(C15=".."),"..",ROUND(1000000*(C15/Population!C11),0))</f>
        <v>9834</v>
      </c>
      <c r="I15" s="13" t="str">
        <f>IF(OR(D15=".."),"..",ROUND(1000000*(D15/Population!D11),0))</f>
        <v>..</v>
      </c>
      <c r="J15" s="24" t="str">
        <f>IF(OR(E15=".."),"..",ROUND(1000000*(E15/Population!E11),0))</f>
        <v>..</v>
      </c>
      <c r="K15" s="5"/>
      <c r="L15" s="5"/>
    </row>
    <row r="16" spans="1:13" ht="15" customHeight="1" x14ac:dyDescent="0.35">
      <c r="A16" s="45" t="s">
        <v>72</v>
      </c>
      <c r="B16" s="11" t="str">
        <f>IF($B$4="Total Fires",'Total Fires'!B13, IF($B$4="Primary Fires",'Primary fires'!B14))</f>
        <v>..</v>
      </c>
      <c r="C16" s="11">
        <f>IF($B$4="Total Fires",'Total Fires'!C13, IF($B$4="Primary Fires",'Primary fires'!C14))</f>
        <v>57125</v>
      </c>
      <c r="D16" s="11" t="str">
        <f>IF($B$4="Total Fires",'Total Fires'!D13, IF($B$4="Primary Fires",'Primary fires'!D14))</f>
        <v>..</v>
      </c>
      <c r="E16" s="23" t="str">
        <f>IF($B$4="Total Fires",'Total Fires'!E13, IF($B$4="Primary Fires",'Primary fires'!E14))</f>
        <v>..</v>
      </c>
      <c r="F16" s="16"/>
      <c r="G16" s="13" t="str">
        <f>IF(OR(B16=".."),"..",ROUND(1000000*(B16/Population!B12),0))</f>
        <v>..</v>
      </c>
      <c r="H16" s="13">
        <f>IF(OR(C16=".."),"..",ROUND(1000000*(C16/Population!C12),0))</f>
        <v>11238</v>
      </c>
      <c r="I16" s="13" t="str">
        <f>IF(OR(D16=".."),"..",ROUND(1000000*(D16/Population!D12),0))</f>
        <v>..</v>
      </c>
      <c r="J16" s="24" t="str">
        <f>IF(OR(E16=".."),"..",ROUND(1000000*(E16/Population!E12),0))</f>
        <v>..</v>
      </c>
      <c r="K16" s="5"/>
      <c r="L16" s="5"/>
    </row>
    <row r="17" spans="1:12" ht="15" customHeight="1" x14ac:dyDescent="0.35">
      <c r="A17" s="45" t="s">
        <v>73</v>
      </c>
      <c r="B17" s="11" t="str">
        <f>IF($B$4="Total Fires",'Total Fires'!B14, IF($B$4="Primary Fires",'Primary fires'!B15))</f>
        <v>..</v>
      </c>
      <c r="C17" s="11">
        <f>IF($B$4="Total Fires",'Total Fires'!C14, IF($B$4="Primary Fires",'Primary fires'!C15))</f>
        <v>52167</v>
      </c>
      <c r="D17" s="11" t="str">
        <f>IF($B$4="Total Fires",'Total Fires'!D14, IF($B$4="Primary Fires",'Primary fires'!D15))</f>
        <v>..</v>
      </c>
      <c r="E17" s="23" t="str">
        <f>IF($B$4="Total Fires",'Total Fires'!E14, IF($B$4="Primary Fires",'Primary fires'!E15))</f>
        <v>..</v>
      </c>
      <c r="F17" s="16"/>
      <c r="G17" s="13" t="str">
        <f>IF(OR(B17=".."),"..",ROUND(1000000*(B17/Population!B13),0))</f>
        <v>..</v>
      </c>
      <c r="H17" s="13">
        <f>IF(OR(C17=".."),"..",ROUND(1000000*(C17/Population!C13),0))</f>
        <v>10258</v>
      </c>
      <c r="I17" s="13" t="str">
        <f>IF(OR(D17=".."),"..",ROUND(1000000*(D17/Population!D13),0))</f>
        <v>..</v>
      </c>
      <c r="J17" s="24" t="str">
        <f>IF(OR(E17=".."),"..",ROUND(1000000*(E17/Population!E13),0))</f>
        <v>..</v>
      </c>
      <c r="K17" s="5"/>
      <c r="L17" s="50"/>
    </row>
    <row r="18" spans="1:12" ht="15" customHeight="1" x14ac:dyDescent="0.35">
      <c r="A18" s="45" t="s">
        <v>74</v>
      </c>
      <c r="B18" s="11" t="str">
        <f>IF($B$4="Total Fires",'Total Fires'!B15, IF($B$4="Primary Fires",'Primary fires'!B16))</f>
        <v>..</v>
      </c>
      <c r="C18" s="11">
        <f>IF($B$4="Total Fires",'Total Fires'!C15, IF($B$4="Primary Fires",'Primary fires'!C16))</f>
        <v>56145</v>
      </c>
      <c r="D18" s="11" t="str">
        <f>IF($B$4="Total Fires",'Total Fires'!D15, IF($B$4="Primary Fires",'Primary fires'!D16))</f>
        <v>..</v>
      </c>
      <c r="E18" s="23" t="str">
        <f>IF($B$4="Total Fires",'Total Fires'!E15, IF($B$4="Primary Fires",'Primary fires'!E16))</f>
        <v>..</v>
      </c>
      <c r="F18" s="16"/>
      <c r="G18" s="13" t="str">
        <f>IF(OR(B18=".."),"..",ROUND(1000000*(B18/Population!B14),0))</f>
        <v>..</v>
      </c>
      <c r="H18" s="13">
        <f>IF(OR(C18=".."),"..",ROUND(1000000*(C18/Population!C14),0))</f>
        <v>11025</v>
      </c>
      <c r="I18" s="13" t="str">
        <f>IF(OR(D18=".."),"..",ROUND(1000000*(D18/Population!D14),0))</f>
        <v>..</v>
      </c>
      <c r="J18" s="24" t="str">
        <f>IF(OR(E18=".."),"..",ROUND(1000000*(E18/Population!E14),0))</f>
        <v>..</v>
      </c>
      <c r="K18" s="5"/>
      <c r="L18" s="5"/>
    </row>
    <row r="19" spans="1:12" ht="15" customHeight="1" x14ac:dyDescent="0.35">
      <c r="A19" s="14" t="s">
        <v>49</v>
      </c>
      <c r="B19" s="11" t="str">
        <f>IF($B$4="Total Fires",'Total Fires'!B16, IF($B$4="Primary Fires",'Primary fires'!B17))</f>
        <v>..</v>
      </c>
      <c r="C19" s="11" t="str">
        <f>IF($B$4="Total Fires",'Total Fires'!C16, IF($B$4="Primary Fires",'Primary fires'!C17))</f>
        <v>..</v>
      </c>
      <c r="D19" s="11" t="str">
        <f>IF($B$4="Total Fires",'Total Fires'!D16, IF($B$4="Primary Fires",'Primary fires'!D17))</f>
        <v>..</v>
      </c>
      <c r="E19" s="23" t="str">
        <f>IF($B$4="Total Fires",'Total Fires'!E16, IF($B$4="Primary Fires",'Primary fires'!E17))</f>
        <v>..</v>
      </c>
      <c r="F19" s="16"/>
      <c r="G19" s="13" t="str">
        <f>IF(OR(B19=".."),"..",ROUND(1000000*(B19/Population!B15),0))</f>
        <v>..</v>
      </c>
      <c r="H19" s="13" t="str">
        <f>IF(OR(C19=".."),"..",ROUND(1000000*(C19/Population!C15),0))</f>
        <v>..</v>
      </c>
      <c r="I19" s="13" t="str">
        <f>IF(OR(D19=".."),"..",ROUND(1000000*(D19/Population!D15),0))</f>
        <v>..</v>
      </c>
      <c r="J19" s="24" t="str">
        <f>IF(OR(E19=".."),"..",ROUND(1000000*(E19/Population!E15),0))</f>
        <v>..</v>
      </c>
      <c r="K19" s="5"/>
      <c r="L19" s="5"/>
    </row>
    <row r="20" spans="1:12" ht="15" customHeight="1" x14ac:dyDescent="0.35">
      <c r="A20" s="14" t="s">
        <v>50</v>
      </c>
      <c r="B20" s="11">
        <f>IF($B$4="Total Fires",'Total Fires'!B17, IF($B$4="Primary Fires",'Primary fires'!B18))</f>
        <v>487600</v>
      </c>
      <c r="C20" s="11">
        <f>IF($B$4="Total Fires",'Total Fires'!C17, IF($B$4="Primary Fires",'Primary fires'!C18))</f>
        <v>65841</v>
      </c>
      <c r="D20" s="11" t="str">
        <f>IF($B$4="Total Fires",'Total Fires'!D17, IF($B$4="Primary Fires",'Primary fires'!D18))</f>
        <v>..</v>
      </c>
      <c r="E20" s="23">
        <f>IF($B$4="Total Fires",'Total Fires'!E17, IF($B$4="Primary Fires",'Primary fires'!E18))</f>
        <v>592493</v>
      </c>
      <c r="F20" s="16"/>
      <c r="G20" s="13">
        <f>IF(OR(B20=".."),"..",ROUND(1000000*(B20/Population!B16),0))</f>
        <v>10078</v>
      </c>
      <c r="H20" s="13">
        <f>IF(OR(C20=".."),"..",ROUND(1000000*(C20/Population!C16),0))</f>
        <v>12901</v>
      </c>
      <c r="I20" s="13" t="str">
        <f>IF(OR(D20=".."),"..",ROUND(1000000*(D20/Population!D16),0))</f>
        <v>..</v>
      </c>
      <c r="J20" s="24">
        <f>IF(OR(E20=".."),"..",ROUND(1000000*(E20/Population!E16),0))</f>
        <v>10510</v>
      </c>
      <c r="K20" s="5"/>
      <c r="L20" s="5"/>
    </row>
    <row r="21" spans="1:12" ht="15" customHeight="1" x14ac:dyDescent="0.35">
      <c r="A21" s="14" t="s">
        <v>51</v>
      </c>
      <c r="B21" s="11">
        <f>IF($B$4="Total Fires",'Total Fires'!B18, IF($B$4="Primary Fires",'Primary fires'!B19))</f>
        <v>414000</v>
      </c>
      <c r="C21" s="11">
        <f>IF($B$4="Total Fires",'Total Fires'!C18, IF($B$4="Primary Fires",'Primary fires'!C19))</f>
        <v>57108</v>
      </c>
      <c r="D21" s="11" t="str">
        <f>IF($B$4="Total Fires",'Total Fires'!D18, IF($B$4="Primary Fires",'Primary fires'!D19))</f>
        <v>..</v>
      </c>
      <c r="E21" s="23">
        <f>IF($B$4="Total Fires",'Total Fires'!E18, IF($B$4="Primary Fires",'Primary fires'!E19))</f>
        <v>504288</v>
      </c>
      <c r="F21" s="16"/>
      <c r="G21" s="13">
        <f>IF(OR(B21=".."),"..",ROUND(1000000*(B21/Population!B17),0))</f>
        <v>8533</v>
      </c>
      <c r="H21" s="13">
        <f>IF(OR(C21=".."),"..",ROUND(1000000*(C21/Population!C17),0))</f>
        <v>11215</v>
      </c>
      <c r="I21" s="13" t="str">
        <f>IF(OR(D21=".."),"..",ROUND(1000000*(D21/Population!D17),0))</f>
        <v>..</v>
      </c>
      <c r="J21" s="24">
        <f>IF(OR(E21=".."),"..",ROUND(1000000*(E21/Population!E17),0))</f>
        <v>8925</v>
      </c>
      <c r="K21" s="5"/>
      <c r="L21" s="5"/>
    </row>
    <row r="22" spans="1:12" ht="15" customHeight="1" x14ac:dyDescent="0.35">
      <c r="A22" s="14" t="s">
        <v>52</v>
      </c>
      <c r="B22" s="11">
        <f>IF($B$4="Total Fires",'Total Fires'!B19, IF($B$4="Primary Fires",'Primary fires'!B20))</f>
        <v>362300</v>
      </c>
      <c r="C22" s="11">
        <f>IF($B$4="Total Fires",'Total Fires'!C19, IF($B$4="Primary Fires",'Primary fires'!C20))</f>
        <v>50411</v>
      </c>
      <c r="D22" s="11" t="str">
        <f>IF($B$4="Total Fires",'Total Fires'!D19, IF($B$4="Primary Fires",'Primary fires'!D20))</f>
        <v>..</v>
      </c>
      <c r="E22" s="23">
        <f>IF($B$4="Total Fires",'Total Fires'!E19, IF($B$4="Primary Fires",'Primary fires'!E20))</f>
        <v>442840</v>
      </c>
      <c r="F22" s="16"/>
      <c r="G22" s="13">
        <f>IF(OR(B22=".."),"..",ROUND(1000000*(B22/Population!B18),0))</f>
        <v>7445</v>
      </c>
      <c r="H22" s="13">
        <f>IF(OR(C22=".."),"..",ROUND(1000000*(C22/Population!C18),0))</f>
        <v>9917</v>
      </c>
      <c r="I22" s="13" t="str">
        <f>IF(OR(D22=".."),"..",ROUND(1000000*(D22/Population!D18),0))</f>
        <v>..</v>
      </c>
      <c r="J22" s="24">
        <f>IF(OR(E22=".."),"..",ROUND(1000000*(E22/Population!E18),0))</f>
        <v>7818</v>
      </c>
      <c r="K22" s="5"/>
      <c r="L22" s="5"/>
    </row>
    <row r="23" spans="1:12" ht="15" customHeight="1" x14ac:dyDescent="0.35">
      <c r="A23" s="14" t="s">
        <v>53</v>
      </c>
      <c r="B23" s="11">
        <f>IF($B$4="Total Fires",'Total Fires'!B20, IF($B$4="Primary Fires",'Primary fires'!B21))</f>
        <v>315800</v>
      </c>
      <c r="C23" s="11">
        <f>IF($B$4="Total Fires",'Total Fires'!C20, IF($B$4="Primary Fires",'Primary fires'!C21))</f>
        <v>46531</v>
      </c>
      <c r="D23" s="11" t="str">
        <f>IF($B$4="Total Fires",'Total Fires'!D20, IF($B$4="Primary Fires",'Primary fires'!D21))</f>
        <v>..</v>
      </c>
      <c r="E23" s="23">
        <f>IF($B$4="Total Fires",'Total Fires'!E20, IF($B$4="Primary Fires",'Primary fires'!E21))</f>
        <v>387375</v>
      </c>
      <c r="F23" s="16"/>
      <c r="G23" s="13">
        <f>IF(OR(B23=".."),"..",ROUND(1000000*(B23/Population!B19),0))</f>
        <v>6469</v>
      </c>
      <c r="H23" s="13">
        <f>IF(OR(C23=".."),"..",ROUND(1000000*(C23/Population!C19),0))</f>
        <v>9165</v>
      </c>
      <c r="I23" s="13" t="str">
        <f>IF(OR(D23=".."),"..",ROUND(1000000*(D23/Population!D19),0))</f>
        <v>..</v>
      </c>
      <c r="J23" s="24">
        <f>IF(OR(E23=".."),"..",ROUND(1000000*(E23/Population!E19),0))</f>
        <v>6820</v>
      </c>
      <c r="K23" s="5"/>
      <c r="L23" s="5"/>
    </row>
    <row r="24" spans="1:12" ht="15" customHeight="1" x14ac:dyDescent="0.35">
      <c r="A24" s="15" t="s">
        <v>2</v>
      </c>
      <c r="B24" s="11">
        <f>IF($B$4="Total Fires",'Total Fires'!B21, IF($B$4="Primary Fires",'Primary fires'!B22))</f>
        <v>386027</v>
      </c>
      <c r="C24" s="11">
        <f>IF($B$4="Total Fires",'Total Fires'!C21, IF($B$4="Primary Fires",'Primary fires'!C22))</f>
        <v>53340</v>
      </c>
      <c r="D24" s="11">
        <f>IF($B$4="Total Fires",'Total Fires'!D21, IF($B$4="Primary Fires",'Primary fires'!D22))</f>
        <v>31494</v>
      </c>
      <c r="E24" s="23">
        <f>IF($B$4="Total Fires",'Total Fires'!E21, IF($B$4="Primary Fires",'Primary fires'!E22))</f>
        <v>470861</v>
      </c>
      <c r="F24" s="16"/>
      <c r="G24" s="13">
        <f>IF(OR(B24=".."),"..",ROUND(1000000*(B24/Population!B20),0))</f>
        <v>7873</v>
      </c>
      <c r="H24" s="13">
        <f>IF(OR(C24=".."),"..",ROUND(1000000*(C24/Population!C20),0))</f>
        <v>10517</v>
      </c>
      <c r="I24" s="13">
        <f>IF(OR(D24=".."),"..",ROUND(1000000*(D24/Population!D20),0))</f>
        <v>10858</v>
      </c>
      <c r="J24" s="24">
        <f>IF(OR(E24=".."),"..",ROUND(1000000*(E24/Population!E20),0))</f>
        <v>8260</v>
      </c>
      <c r="K24" s="5"/>
      <c r="L24" s="5"/>
    </row>
    <row r="25" spans="1:12" ht="15" customHeight="1" x14ac:dyDescent="0.35">
      <c r="A25" s="15" t="s">
        <v>4</v>
      </c>
      <c r="B25" s="11">
        <f>IF($B$4="Total Fires",'Total Fires'!B22, IF($B$4="Primary Fires",'Primary fires'!B23))</f>
        <v>359259</v>
      </c>
      <c r="C25" s="11">
        <f>IF($B$4="Total Fires",'Total Fires'!C22, IF($B$4="Primary Fires",'Primary fires'!C23))</f>
        <v>56070</v>
      </c>
      <c r="D25" s="11">
        <f>IF($B$4="Total Fires",'Total Fires'!D22, IF($B$4="Primary Fires",'Primary fires'!D23))</f>
        <v>29499</v>
      </c>
      <c r="E25" s="23">
        <f>IF($B$4="Total Fires",'Total Fires'!E22, IF($B$4="Primary Fires",'Primary fires'!E23))</f>
        <v>444828</v>
      </c>
      <c r="F25" s="16"/>
      <c r="G25" s="13">
        <f>IF(OR(B25=".."),"..",ROUND(1000000*(B25/Population!B21),0))</f>
        <v>7297</v>
      </c>
      <c r="H25" s="13">
        <f>IF(OR(C25=".."),"..",ROUND(1000000*(C25/Population!C21),0))</f>
        <v>11075</v>
      </c>
      <c r="I25" s="13">
        <f>IF(OR(D25=".."),"..",ROUND(1000000*(D25/Population!D21),0))</f>
        <v>10148</v>
      </c>
      <c r="J25" s="24">
        <f>IF(OR(E25=".."),"..",ROUND(1000000*(E25/Population!E21),0))</f>
        <v>7776</v>
      </c>
      <c r="K25" s="5"/>
      <c r="L25" s="5"/>
    </row>
    <row r="26" spans="1:12" ht="15" customHeight="1" x14ac:dyDescent="0.35">
      <c r="A26" s="15" t="s">
        <v>5</v>
      </c>
      <c r="B26" s="11">
        <f>IF($B$4="Total Fires",'Total Fires'!B23, IF($B$4="Primary Fires",'Primary fires'!B24))</f>
        <v>431838</v>
      </c>
      <c r="C26" s="11">
        <f>IF($B$4="Total Fires",'Total Fires'!C23, IF($B$4="Primary Fires",'Primary fires'!C24))</f>
        <v>57919</v>
      </c>
      <c r="D26" s="11">
        <f>IF($B$4="Total Fires",'Total Fires'!D23, IF($B$4="Primary Fires",'Primary fires'!D24))</f>
        <v>35203</v>
      </c>
      <c r="E26" s="23">
        <f>IF($B$4="Total Fires",'Total Fires'!E23, IF($B$4="Primary Fires",'Primary fires'!E24))</f>
        <v>524960</v>
      </c>
      <c r="F26" s="16"/>
      <c r="G26" s="13">
        <f>IF(OR(B26=".."),"..",ROUND(1000000*(B26/Population!B22),0))</f>
        <v>8733</v>
      </c>
      <c r="H26" s="13">
        <f>IF(OR(C26=".."),"..",ROUND(1000000*(C26/Population!C22),0))</f>
        <v>11437</v>
      </c>
      <c r="I26" s="13">
        <f>IF(OR(D26=".."),"..",ROUND(1000000*(D26/Population!D22),0))</f>
        <v>12096</v>
      </c>
      <c r="J26" s="24">
        <f>IF(OR(E26=".."),"..",ROUND(1000000*(E26/Population!E22),0))</f>
        <v>9142</v>
      </c>
      <c r="K26" s="5"/>
      <c r="L26" s="5"/>
    </row>
    <row r="27" spans="1:12" ht="15" customHeight="1" x14ac:dyDescent="0.35">
      <c r="A27" s="15" t="s">
        <v>6</v>
      </c>
      <c r="B27" s="11">
        <f>IF($B$4="Total Fires",'Total Fires'!B24, IF($B$4="Primary Fires",'Primary fires'!B25))</f>
        <v>412491</v>
      </c>
      <c r="C27" s="11">
        <f>IF($B$4="Total Fires",'Total Fires'!C24, IF($B$4="Primary Fires",'Primary fires'!C25))</f>
        <v>55326</v>
      </c>
      <c r="D27" s="11">
        <f>IF($B$4="Total Fires",'Total Fires'!D24, IF($B$4="Primary Fires",'Primary fires'!D25))</f>
        <v>34992</v>
      </c>
      <c r="E27" s="23">
        <f>IF($B$4="Total Fires",'Total Fires'!E24, IF($B$4="Primary Fires",'Primary fires'!E25))</f>
        <v>502809</v>
      </c>
      <c r="F27" s="16"/>
      <c r="G27" s="13">
        <f>IF(OR(B27=".."),"..",ROUND(1000000*(B27/Population!B23),0))</f>
        <v>8303</v>
      </c>
      <c r="H27" s="13">
        <f>IF(OR(C27=".."),"..",ROUND(1000000*(C27/Population!C23),0))</f>
        <v>10921</v>
      </c>
      <c r="I27" s="13">
        <f>IF(OR(D27=".."),"..",ROUND(1000000*(D27/Population!D23),0))</f>
        <v>11972</v>
      </c>
      <c r="J27" s="24">
        <f>IF(OR(E27=".."),"..",ROUND(1000000*(E27/Population!E23),0))</f>
        <v>8719</v>
      </c>
      <c r="K27" s="5"/>
      <c r="L27" s="5"/>
    </row>
    <row r="28" spans="1:12" ht="15" customHeight="1" x14ac:dyDescent="0.35">
      <c r="A28" s="17" t="s">
        <v>7</v>
      </c>
      <c r="B28" s="11">
        <f>IF($B$4="Total Fires",'Total Fires'!B25, IF($B$4="Primary Fires",'Primary fires'!B26))</f>
        <v>473563</v>
      </c>
      <c r="C28" s="11">
        <f>IF($B$4="Total Fires",'Total Fires'!C25, IF($B$4="Primary Fires",'Primary fires'!C26))</f>
        <v>61762</v>
      </c>
      <c r="D28" s="11">
        <f>IF($B$4="Total Fires",'Total Fires'!D25, IF($B$4="Primary Fires",'Primary fires'!D26))</f>
        <v>36247</v>
      </c>
      <c r="E28" s="23">
        <f>IF($B$4="Total Fires",'Total Fires'!E25, IF($B$4="Primary Fires",'Primary fires'!E26))</f>
        <v>571572</v>
      </c>
      <c r="F28" s="16"/>
      <c r="G28" s="13">
        <f>IF(OR(B28=".."),"..",ROUND(1000000*(B28/Population!B24),0))</f>
        <v>9485</v>
      </c>
      <c r="H28" s="13">
        <f>IF(OR(C28=".."),"..",ROUND(1000000*(C28/Population!C24),0))</f>
        <v>12185</v>
      </c>
      <c r="I28" s="13">
        <f>IF(OR(D28=".."),"..",ROUND(1000000*(D28/Population!D24),0))</f>
        <v>12339</v>
      </c>
      <c r="J28" s="24">
        <f>IF(OR(E28=".."),"..",ROUND(1000000*(E28/Population!E24),0))</f>
        <v>9866</v>
      </c>
      <c r="K28" s="5"/>
      <c r="L28" s="5"/>
    </row>
    <row r="29" spans="1:12" ht="15" customHeight="1" x14ac:dyDescent="0.35">
      <c r="A29" s="17" t="s">
        <v>8</v>
      </c>
      <c r="B29" s="11">
        <f>IF($B$4="Total Fires",'Total Fires'!B26, IF($B$4="Primary Fires",'Primary fires'!B27))</f>
        <v>341968</v>
      </c>
      <c r="C29" s="11">
        <f>IF($B$4="Total Fires",'Total Fires'!C26, IF($B$4="Primary Fires",'Primary fires'!C27))</f>
        <v>44171</v>
      </c>
      <c r="D29" s="11">
        <f>IF($B$4="Total Fires",'Total Fires'!D26, IF($B$4="Primary Fires",'Primary fires'!D27))</f>
        <v>26335</v>
      </c>
      <c r="E29" s="23">
        <f>IF($B$4="Total Fires",'Total Fires'!E26, IF($B$4="Primary Fires",'Primary fires'!E27))</f>
        <v>412474</v>
      </c>
      <c r="F29" s="16"/>
      <c r="G29" s="13">
        <f>IF(OR(B29=".."),"..",ROUND(1000000*(B29/Population!B25),0))</f>
        <v>6813</v>
      </c>
      <c r="H29" s="13">
        <f>IF(OR(C29=".."),"..",ROUND(1000000*(C29/Population!C25),0))</f>
        <v>8688</v>
      </c>
      <c r="I29" s="13">
        <f>IF(OR(D29=".."),"..",ROUND(1000000*(D29/Population!D25),0))</f>
        <v>8905</v>
      </c>
      <c r="J29" s="24">
        <f>IF(OR(E29=".."),"..",ROUND(1000000*(E29/Population!E25),0))</f>
        <v>7083</v>
      </c>
      <c r="K29" s="5"/>
      <c r="L29" s="5"/>
    </row>
    <row r="30" spans="1:12" ht="15" customHeight="1" x14ac:dyDescent="0.35">
      <c r="A30" s="17" t="s">
        <v>9</v>
      </c>
      <c r="B30" s="11">
        <f>IF($B$4="Total Fires",'Total Fires'!B27, IF($B$4="Primary Fires",'Primary fires'!B28))</f>
        <v>336107</v>
      </c>
      <c r="C30" s="11">
        <f>IF($B$4="Total Fires",'Total Fires'!C27, IF($B$4="Primary Fires",'Primary fires'!C28))</f>
        <v>48375</v>
      </c>
      <c r="D30" s="11">
        <f>IF($B$4="Total Fires",'Total Fires'!D27, IF($B$4="Primary Fires",'Primary fires'!D28))</f>
        <v>24370</v>
      </c>
      <c r="E30" s="23">
        <f>IF($B$4="Total Fires",'Total Fires'!E27, IF($B$4="Primary Fires",'Primary fires'!E28))</f>
        <v>408852</v>
      </c>
      <c r="F30" s="16"/>
      <c r="G30" s="13">
        <f>IF(OR(B30=".."),"..",ROUND(1000000*(B30/Population!B26),0))</f>
        <v>6642</v>
      </c>
      <c r="H30" s="13">
        <f>IF(OR(C30=".."),"..",ROUND(1000000*(C30/Population!C26),0))</f>
        <v>9466</v>
      </c>
      <c r="I30" s="13">
        <f>IF(OR(D30=".."),"..",ROUND(1000000*(D30/Population!D26),0))</f>
        <v>8207</v>
      </c>
      <c r="J30" s="24">
        <f>IF(OR(E30=".."),"..",ROUND(1000000*(E30/Population!E26),0))</f>
        <v>6967</v>
      </c>
      <c r="K30" s="5"/>
      <c r="L30" s="5"/>
    </row>
    <row r="31" spans="1:12" ht="15" customHeight="1" x14ac:dyDescent="0.35">
      <c r="A31" s="17" t="s">
        <v>10</v>
      </c>
      <c r="B31" s="11">
        <f>IF($B$4="Total Fires",'Total Fires'!B28, IF($B$4="Primary Fires",'Primary fires'!B29))</f>
        <v>336233</v>
      </c>
      <c r="C31" s="11">
        <f>IF($B$4="Total Fires",'Total Fires'!C28, IF($B$4="Primary Fires",'Primary fires'!C29))</f>
        <v>48585</v>
      </c>
      <c r="D31" s="11">
        <f>IF($B$4="Total Fires",'Total Fires'!D28, IF($B$4="Primary Fires",'Primary fires'!D29))</f>
        <v>26497</v>
      </c>
      <c r="E31" s="23">
        <f>IF($B$4="Total Fires",'Total Fires'!E28, IF($B$4="Primary Fires",'Primary fires'!E29))</f>
        <v>411315</v>
      </c>
      <c r="F31" s="16"/>
      <c r="G31" s="13">
        <f>IF(OR(B31=".."),"..",ROUND(1000000*(B31/Population!B27),0))</f>
        <v>6597</v>
      </c>
      <c r="H31" s="13">
        <f>IF(OR(C31=".."),"..",ROUND(1000000*(C31/Population!C27),0))</f>
        <v>9465</v>
      </c>
      <c r="I31" s="13">
        <f>IF(OR(D31=".."),"..",ROUND(1000000*(D31/Population!D27),0))</f>
        <v>8875</v>
      </c>
      <c r="J31" s="24">
        <f>IF(OR(E31=".."),"..",ROUND(1000000*(E31/Population!E27),0))</f>
        <v>6962</v>
      </c>
      <c r="K31" s="5"/>
      <c r="L31" s="5"/>
    </row>
    <row r="32" spans="1:12" ht="15" customHeight="1" x14ac:dyDescent="0.35">
      <c r="A32" s="17" t="s">
        <v>11</v>
      </c>
      <c r="B32" s="11">
        <f>IF($B$4="Total Fires",'Total Fires'!B29, IF($B$4="Primary Fires",'Primary fires'!B30))</f>
        <v>293920</v>
      </c>
      <c r="C32" s="11">
        <f>IF($B$4="Total Fires",'Total Fires'!C29, IF($B$4="Primary Fires",'Primary fires'!C30))</f>
        <v>45636</v>
      </c>
      <c r="D32" s="11">
        <f>IF($B$4="Total Fires",'Total Fires'!D29, IF($B$4="Primary Fires",'Primary fires'!D30))</f>
        <v>24661</v>
      </c>
      <c r="E32" s="23">
        <f>IF($B$4="Total Fires",'Total Fires'!E29, IF($B$4="Primary Fires",'Primary fires'!E30))</f>
        <v>364217</v>
      </c>
      <c r="F32" s="16"/>
      <c r="G32" s="13">
        <f>IF(OR(B32=".."),"..",ROUND(1000000*(B32/Population!B28),0))</f>
        <v>5720</v>
      </c>
      <c r="H32" s="13">
        <f>IF(OR(C32=".."),"..",ROUND(1000000*(C32/Population!C28),0))</f>
        <v>8827</v>
      </c>
      <c r="I32" s="13">
        <f>IF(OR(D32=".."),"..",ROUND(1000000*(D32/Population!D28),0))</f>
        <v>8203</v>
      </c>
      <c r="J32" s="24">
        <f>IF(OR(E32=".."),"..",ROUND(1000000*(E32/Population!E28),0))</f>
        <v>6115</v>
      </c>
      <c r="K32" s="5"/>
      <c r="L32" s="5"/>
    </row>
    <row r="33" spans="1:12" ht="15" customHeight="1" x14ac:dyDescent="0.35">
      <c r="A33" s="17" t="s">
        <v>12</v>
      </c>
      <c r="B33" s="11">
        <f>IF($B$4="Total Fires",'Total Fires'!B30, IF($B$4="Primary Fires",'Primary fires'!B31))</f>
        <v>249237</v>
      </c>
      <c r="C33" s="11">
        <f>IF($B$4="Total Fires",'Total Fires'!C30, IF($B$4="Primary Fires",'Primary fires'!C31))</f>
        <v>40570</v>
      </c>
      <c r="D33" s="11">
        <f>IF($B$4="Total Fires",'Total Fires'!D30, IF($B$4="Primary Fires",'Primary fires'!D31))</f>
        <v>19521</v>
      </c>
      <c r="E33" s="23">
        <f>IF($B$4="Total Fires",'Total Fires'!E30, IF($B$4="Primary Fires",'Primary fires'!E31))</f>
        <v>309328</v>
      </c>
      <c r="F33" s="16"/>
      <c r="G33" s="13">
        <f>IF(OR(B33=".."),"..",ROUND(1000000*(B33/Population!B29),0))</f>
        <v>4810</v>
      </c>
      <c r="H33" s="13">
        <f>IF(OR(C33=".."),"..",ROUND(1000000*(C33/Population!C29),0))</f>
        <v>7798</v>
      </c>
      <c r="I33" s="13">
        <f>IF(OR(D33=".."),"..",ROUND(1000000*(D33/Population!D29),0))</f>
        <v>6451</v>
      </c>
      <c r="J33" s="24">
        <f>IF(OR(E33=".."),"..",ROUND(1000000*(E33/Population!E29),0))</f>
        <v>5152</v>
      </c>
      <c r="K33" s="5"/>
      <c r="L33" s="5"/>
    </row>
    <row r="34" spans="1:12" ht="15" customHeight="1" x14ac:dyDescent="0.35">
      <c r="A34" s="17" t="s">
        <v>13</v>
      </c>
      <c r="B34" s="11">
        <f>IF($B$4="Total Fires",'Total Fires'!B31, IF($B$4="Primary Fires",'Primary fires'!B32))</f>
        <v>241462</v>
      </c>
      <c r="C34" s="11">
        <f>IF($B$4="Total Fires",'Total Fires'!C31, IF($B$4="Primary Fires",'Primary fires'!C32))</f>
        <v>38737</v>
      </c>
      <c r="D34" s="11">
        <f>IF($B$4="Total Fires",'Total Fires'!D31, IF($B$4="Primary Fires",'Primary fires'!D32))</f>
        <v>19152</v>
      </c>
      <c r="E34" s="23">
        <f>IF($B$4="Total Fires",'Total Fires'!E31, IF($B$4="Primary Fires",'Primary fires'!E32))</f>
        <v>299351</v>
      </c>
      <c r="F34" s="16"/>
      <c r="G34" s="13">
        <f>IF(OR(B34=".."),"..",ROUND(1000000*(B34/Population!B30),0))</f>
        <v>4626</v>
      </c>
      <c r="H34" s="13">
        <f>IF(OR(C34=".."),"..",ROUND(1000000*(C34/Population!C30),0))</f>
        <v>7404</v>
      </c>
      <c r="I34" s="13">
        <f>IF(OR(D34=".."),"..",ROUND(1000000*(D34/Population!D30),0))</f>
        <v>6302</v>
      </c>
      <c r="J34" s="24">
        <f>IF(OR(E34=".."),"..",ROUND(1000000*(E34/Population!E30),0))</f>
        <v>4951</v>
      </c>
      <c r="K34" s="5"/>
      <c r="L34" s="5"/>
    </row>
    <row r="35" spans="1:12" ht="15" customHeight="1" x14ac:dyDescent="0.35">
      <c r="A35" s="17" t="s">
        <v>14</v>
      </c>
      <c r="B35" s="11">
        <f>IF($B$4="Total Fires",'Total Fires'!B32, IF($B$4="Primary Fires",'Primary fires'!B33))</f>
        <v>228407</v>
      </c>
      <c r="C35" s="11">
        <f>IF($B$4="Total Fires",'Total Fires'!C32, IF($B$4="Primary Fires",'Primary fires'!C33))</f>
        <v>38970</v>
      </c>
      <c r="D35" s="11">
        <f>IF($B$4="Total Fires",'Total Fires'!D32, IF($B$4="Primary Fires",'Primary fires'!D33))</f>
        <v>20688</v>
      </c>
      <c r="E35" s="23">
        <f>IF($B$4="Total Fires",'Total Fires'!E32, IF($B$4="Primary Fires",'Primary fires'!E33))</f>
        <v>288065</v>
      </c>
      <c r="F35" s="16"/>
      <c r="G35" s="13">
        <f>IF(OR(B35=".."),"..",ROUND(1000000*(B35/Population!B31),0))</f>
        <v>4339</v>
      </c>
      <c r="H35" s="13">
        <f>IF(OR(C35=".."),"..",ROUND(1000000*(C35/Population!C31),0))</f>
        <v>7406</v>
      </c>
      <c r="I35" s="13">
        <f>IF(OR(D35=".."),"..",ROUND(1000000*(D35/Population!D31),0))</f>
        <v>6783</v>
      </c>
      <c r="J35" s="24">
        <f>IF(OR(E35=".."),"..",ROUND(1000000*(E35/Population!E31),0))</f>
        <v>4726</v>
      </c>
      <c r="K35" s="5"/>
      <c r="L35" s="5"/>
    </row>
    <row r="36" spans="1:12" ht="15" customHeight="1" x14ac:dyDescent="0.35">
      <c r="A36" s="17" t="s">
        <v>15</v>
      </c>
      <c r="B36" s="11">
        <f>IF($B$4="Total Fires",'Total Fires'!B33, IF($B$4="Primary Fires",'Primary fires'!B34))</f>
        <v>223937</v>
      </c>
      <c r="C36" s="11">
        <f>IF($B$4="Total Fires",'Total Fires'!C33, IF($B$4="Primary Fires",'Primary fires'!C34))</f>
        <v>32338</v>
      </c>
      <c r="D36" s="11">
        <f>IF($B$4="Total Fires",'Total Fires'!D33, IF($B$4="Primary Fires",'Primary fires'!D34))</f>
        <v>16464</v>
      </c>
      <c r="E36" s="23">
        <f>IF($B$4="Total Fires",'Total Fires'!E33, IF($B$4="Primary Fires",'Primary fires'!E34))</f>
        <v>272739</v>
      </c>
      <c r="F36" s="16"/>
      <c r="G36" s="13">
        <f>IF(OR(B36=".."),"..",ROUND(1000000*(B36/Population!B32),0))</f>
        <v>4217</v>
      </c>
      <c r="H36" s="13">
        <f>IF(OR(C36=".."),"..",ROUND(1000000*(C36/Population!C32),0))</f>
        <v>6102</v>
      </c>
      <c r="I36" s="13">
        <f>IF(OR(D36=".."),"..",ROUND(1000000*(D36/Population!D32),0))</f>
        <v>5374</v>
      </c>
      <c r="J36" s="24">
        <f>IF(OR(E36=".."),"..",ROUND(1000000*(E36/Population!E32),0))</f>
        <v>4437</v>
      </c>
      <c r="K36" s="5"/>
    </row>
    <row r="37" spans="1:12" ht="15" customHeight="1" x14ac:dyDescent="0.35">
      <c r="A37" s="17" t="s">
        <v>16</v>
      </c>
      <c r="B37" s="11">
        <f>IF($B$4="Total Fires",'Total Fires'!B34, IF($B$4="Primary Fires",'Primary fires'!B35))</f>
        <v>154456</v>
      </c>
      <c r="C37" s="11">
        <f>IF($B$4="Total Fires",'Total Fires'!C34, IF($B$4="Primary Fires",'Primary fires'!C35))</f>
        <v>26746</v>
      </c>
      <c r="D37" s="11">
        <f>IF($B$4="Total Fires",'Total Fires'!D34, IF($B$4="Primary Fires",'Primary fires'!D35))</f>
        <v>11438</v>
      </c>
      <c r="E37" s="23">
        <f>IF($B$4="Total Fires",'Total Fires'!E34, IF($B$4="Primary Fires",'Primary fires'!E35))</f>
        <v>192640</v>
      </c>
      <c r="F37" s="16"/>
      <c r="G37" s="13">
        <f>IF(OR(B37=".."),"..",ROUND(1000000*(B37/Population!B33),0))</f>
        <v>2887</v>
      </c>
      <c r="H37" s="13">
        <f>IF(OR(C37=".."),"..",ROUND(1000000*(C37/Population!C33),0))</f>
        <v>5033</v>
      </c>
      <c r="I37" s="13">
        <f>IF(OR(D37=".."),"..",ROUND(1000000*(D37/Population!D33),0))</f>
        <v>3721</v>
      </c>
      <c r="J37" s="24">
        <f>IF(OR(E37=".."),"..",ROUND(1000000*(E37/Population!E33),0))</f>
        <v>3113</v>
      </c>
      <c r="K37" s="5"/>
    </row>
    <row r="38" spans="1:12" ht="15" customHeight="1" x14ac:dyDescent="0.35">
      <c r="A38" s="17" t="s">
        <v>17</v>
      </c>
      <c r="B38" s="11">
        <f>IF($B$4="Total Fires",'Total Fires'!B35, IF($B$4="Primary Fires",'Primary fires'!B36))</f>
        <v>171343</v>
      </c>
      <c r="C38" s="11">
        <f>IF($B$4="Total Fires",'Total Fires'!C35, IF($B$4="Primary Fires",'Primary fires'!C36))</f>
        <v>27992</v>
      </c>
      <c r="D38" s="11">
        <f>IF($B$4="Total Fires",'Total Fires'!D35, IF($B$4="Primary Fires",'Primary fires'!D36))</f>
        <v>13169</v>
      </c>
      <c r="E38" s="23">
        <f>IF($B$4="Total Fires",'Total Fires'!E35, IF($B$4="Primary Fires",'Primary fires'!E36))</f>
        <v>212504</v>
      </c>
      <c r="F38" s="16"/>
      <c r="G38" s="13">
        <f>IF(OR(B38=".."),"..",ROUND(1000000*(B38/Population!B34),0))</f>
        <v>3181</v>
      </c>
      <c r="H38" s="13">
        <f>IF(OR(C38=".."),"..",ROUND(1000000*(C38/Population!C34),0))</f>
        <v>5254</v>
      </c>
      <c r="I38" s="13">
        <f>IF(OR(D38=".."),"..",ROUND(1000000*(D38/Population!D34),0))</f>
        <v>4272</v>
      </c>
      <c r="J38" s="24">
        <f>IF(OR(E38=".."),"..",ROUND(1000000*(E38/Population!E34),0))</f>
        <v>3412</v>
      </c>
      <c r="K38" s="5"/>
    </row>
    <row r="39" spans="1:12" ht="15" customHeight="1" x14ac:dyDescent="0.35">
      <c r="A39" s="17" t="s">
        <v>18</v>
      </c>
      <c r="B39" s="11">
        <f>IF($B$4="Total Fires",'Total Fires'!B36, IF($B$4="Primary Fires",'Primary fires'!B37))</f>
        <v>155037</v>
      </c>
      <c r="C39" s="11">
        <f>IF($B$4="Total Fires",'Total Fires'!C36, IF($B$4="Primary Fires",'Primary fires'!C37))</f>
        <v>25026</v>
      </c>
      <c r="D39" s="11">
        <f>IF($B$4="Total Fires",'Total Fires'!D36, IF($B$4="Primary Fires",'Primary fires'!D37))</f>
        <v>11651</v>
      </c>
      <c r="E39" s="23">
        <f>IF($B$4="Total Fires",'Total Fires'!E36, IF($B$4="Primary Fires",'Primary fires'!E37))</f>
        <v>191714</v>
      </c>
      <c r="F39" s="16"/>
      <c r="G39" s="13">
        <f>IF(OR(B39=".."),"..",ROUND(1000000*(B39/Population!B35),0))</f>
        <v>2854</v>
      </c>
      <c r="H39" s="13">
        <f>IF(OR(C39=".."),"..",ROUND(1000000*(C39/Population!C35),0))</f>
        <v>4680</v>
      </c>
      <c r="I39" s="13">
        <f>IF(OR(D39=".."),"..",ROUND(1000000*(D39/Population!D35),0))</f>
        <v>3768</v>
      </c>
      <c r="J39" s="24">
        <f>IF(OR(E39=".."),"..",ROUND(1000000*(E39/Population!E35),0))</f>
        <v>3055</v>
      </c>
      <c r="K39" s="5"/>
    </row>
    <row r="40" spans="1:12" ht="15" customHeight="1" x14ac:dyDescent="0.35">
      <c r="A40" s="70" t="s">
        <v>79</v>
      </c>
      <c r="B40" s="11">
        <f>IF($B$4="Total Fires",'Total Fires'!B37, IF($B$4="Primary Fires",'Primary fires'!B38))</f>
        <v>162247</v>
      </c>
      <c r="C40" s="11">
        <f>IF($B$4="Total Fires",'Total Fires'!C37, IF($B$4="Primary Fires",'Primary fires'!C38))</f>
        <v>26628</v>
      </c>
      <c r="D40" s="11">
        <f>IF($B$4="Total Fires",'Total Fires'!D37, IF($B$4="Primary Fires",'Primary fires'!D38))</f>
        <v>12108</v>
      </c>
      <c r="E40" s="23">
        <f>IF($B$4="Total Fires",'Total Fires'!E37, IF($B$4="Primary Fires",'Primary fires'!E38))</f>
        <v>200983</v>
      </c>
      <c r="F40" s="16"/>
      <c r="G40" s="13">
        <f>IF(OR(B40=".."),"..",ROUND(1000000*(B40/Population!B36),0))</f>
        <v>2961</v>
      </c>
      <c r="H40" s="13">
        <f>IF(OR(C40=".."),"..",ROUND(1000000*(C40/Population!C36),0))</f>
        <v>4956</v>
      </c>
      <c r="I40" s="13">
        <f>IF(OR(D40=".."),"..",ROUND(1000000*(D40/Population!D36),0))</f>
        <v>3907</v>
      </c>
      <c r="J40" s="24">
        <f>IF(OR(E40=".."),"..",ROUND(1000000*(E40/Population!E36),0))</f>
        <v>3177</v>
      </c>
      <c r="K40" s="5"/>
    </row>
    <row r="41" spans="1:12" x14ac:dyDescent="0.35">
      <c r="A41" s="70" t="s">
        <v>100</v>
      </c>
      <c r="B41" s="98">
        <f>IF($B$4="Total Fires",'Total Fires'!B38, IF($B$4="Primary Fires",'Primary fires'!B39))</f>
        <v>161997</v>
      </c>
      <c r="C41" s="99">
        <f>IF($B$4="Total Fires",'Total Fires'!C38, IF($B$4="Primary Fires",'Primary fires'!C39))</f>
        <v>27240</v>
      </c>
      <c r="D41" s="70">
        <f>IF($B$4="Total Fires",'Total Fires'!D38, IF($B$4="Primary Fires",'Primary fires'!D39))</f>
        <v>10751</v>
      </c>
      <c r="E41" s="24">
        <f>IF($B$4="Total Fires",'Total Fires'!E38, IF($B$4="Primary Fires",'Primary fires'!E39))</f>
        <v>199988</v>
      </c>
      <c r="F41" s="16"/>
      <c r="G41" s="13">
        <f>IF(OR(B41=".."),"..",ROUND(1000000*(B41/Population!B37),0))</f>
        <v>2931</v>
      </c>
      <c r="H41" s="13">
        <f>IF(OR(C41=".."),"..",ROUND(1000000*(C41/Population!C37),0))</f>
        <v>5040</v>
      </c>
      <c r="I41" s="13">
        <f>IF(OR(D41=".."),"..",ROUND(1000000*(D41/Population!D37),0))</f>
        <v>3453</v>
      </c>
      <c r="J41" s="24">
        <f>IF(OR(E41=".."),"..",ROUND(1000000*(E41/Population!E37),0))</f>
        <v>3135</v>
      </c>
    </row>
    <row r="42" spans="1:12" ht="16" thickBot="1" x14ac:dyDescent="0.4">
      <c r="A42" s="97" t="s">
        <v>125</v>
      </c>
      <c r="B42" s="79">
        <f>IF($B$4="Total Fires",'Total Fires'!B39, IF($B$4="Primary Fires",'Primary fires'!B40))</f>
        <v>167150</v>
      </c>
      <c r="C42" s="87" t="str">
        <f>IF($B$4="Total Fires",'Total Fires'!C39, IF($B$4="Primary Fires",'Primary fires'!C40))</f>
        <v>..</v>
      </c>
      <c r="D42" s="87" t="str">
        <f>IF($B$4="Total Fires",'Total Fires'!D39, IF($B$4="Primary Fires",'Primary fires'!D40))</f>
        <v>..</v>
      </c>
      <c r="E42" s="68" t="str">
        <f>IF($B$4="Total Fires",'Total Fires'!E39, IF($B$4="Primary Fires",'Primary fires'!E40))</f>
        <v>..</v>
      </c>
      <c r="F42" s="19"/>
      <c r="G42" s="20">
        <f>IF(OR(B42=".."),"..",ROUND(1000000*(B42/Population!B38),0))</f>
        <v>3005</v>
      </c>
      <c r="H42" s="20" t="str">
        <f>IF(OR(C42=".."),"..",ROUND(1000000*(C42/Population!C38),0))</f>
        <v>..</v>
      </c>
      <c r="I42" s="20" t="str">
        <f>IF(OR(D42=".."),"..",ROUND(1000000*(D42/Population!D38),0))</f>
        <v>..</v>
      </c>
      <c r="J42" s="68" t="str">
        <f>IF(OR(E42=".."),"..",ROUND(1000000*(E42/Population!E38),0))</f>
        <v>..</v>
      </c>
      <c r="K42" s="5"/>
      <c r="L42" s="5"/>
    </row>
    <row r="43" spans="1:12" ht="30" customHeight="1" x14ac:dyDescent="0.35">
      <c r="A43" s="113"/>
      <c r="B43" s="113"/>
      <c r="C43" s="113"/>
      <c r="D43" s="113"/>
      <c r="E43" s="113"/>
      <c r="F43" s="113"/>
      <c r="G43" s="113"/>
      <c r="H43" s="113"/>
      <c r="I43" s="113"/>
      <c r="J43" s="113"/>
      <c r="K43" s="5"/>
      <c r="L43" s="5"/>
    </row>
    <row r="44" spans="1:12" ht="30" customHeight="1" x14ac:dyDescent="0.35">
      <c r="A44" s="114"/>
      <c r="B44" s="114"/>
      <c r="C44" s="114"/>
      <c r="D44" s="114"/>
      <c r="E44" s="114"/>
      <c r="F44" s="114"/>
      <c r="G44" s="114"/>
      <c r="H44" s="114"/>
      <c r="I44" s="114"/>
      <c r="J44" s="114"/>
      <c r="K44" s="5"/>
      <c r="L44" s="5"/>
    </row>
    <row r="45" spans="1:12" x14ac:dyDescent="0.35">
      <c r="A45" s="53"/>
      <c r="B45" s="5"/>
      <c r="C45" s="5"/>
      <c r="D45" s="5"/>
      <c r="E45" s="5"/>
      <c r="F45" s="5"/>
      <c r="G45" s="5"/>
      <c r="H45" s="5"/>
      <c r="I45" s="5"/>
      <c r="J45" s="5"/>
      <c r="K45" s="5"/>
      <c r="L45" s="5"/>
    </row>
    <row r="46" spans="1:12" x14ac:dyDescent="0.35">
      <c r="A46" s="4"/>
      <c r="B46" s="5"/>
      <c r="C46" s="5"/>
      <c r="D46" s="5"/>
      <c r="E46" s="5"/>
      <c r="F46" s="5"/>
      <c r="G46" s="5"/>
      <c r="H46" s="5"/>
      <c r="I46" s="5"/>
      <c r="J46" s="5"/>
      <c r="K46" s="5"/>
      <c r="L46" s="5"/>
    </row>
    <row r="47" spans="1:12" ht="15" customHeight="1" x14ac:dyDescent="0.35">
      <c r="A47" s="21"/>
      <c r="B47" s="5"/>
      <c r="C47" s="5"/>
      <c r="D47" s="5"/>
      <c r="E47" s="5"/>
      <c r="F47" s="5"/>
      <c r="G47" s="5"/>
      <c r="H47" s="5"/>
      <c r="I47" s="5"/>
      <c r="J47" s="5"/>
      <c r="K47" s="5"/>
      <c r="L47" s="5"/>
    </row>
    <row r="48" spans="1:12" ht="45" customHeight="1" x14ac:dyDescent="0.35">
      <c r="A48" s="108"/>
      <c r="B48" s="108"/>
      <c r="C48" s="108"/>
      <c r="D48" s="108"/>
      <c r="E48" s="108"/>
      <c r="F48" s="108"/>
      <c r="G48" s="108"/>
      <c r="H48" s="108"/>
      <c r="I48" s="108"/>
      <c r="J48" s="108"/>
      <c r="K48" s="5"/>
      <c r="L48" s="5"/>
    </row>
    <row r="49" spans="1:12" ht="15" customHeight="1" x14ac:dyDescent="0.35">
      <c r="A49" s="49"/>
      <c r="B49" s="49"/>
      <c r="C49" s="49"/>
      <c r="D49" s="49"/>
      <c r="E49" s="49"/>
      <c r="F49" s="49"/>
      <c r="G49" s="49"/>
      <c r="H49" s="49"/>
      <c r="I49" s="49"/>
      <c r="J49" s="49"/>
      <c r="K49" s="5"/>
      <c r="L49" s="5"/>
    </row>
    <row r="50" spans="1:12" ht="15" customHeight="1" x14ac:dyDescent="0.35">
      <c r="A50" s="21"/>
      <c r="B50" s="5"/>
      <c r="C50" s="5"/>
      <c r="D50" s="5"/>
      <c r="E50" s="5"/>
      <c r="F50" s="5"/>
      <c r="G50" s="5"/>
      <c r="H50" s="5"/>
      <c r="I50" s="5"/>
      <c r="J50" s="5"/>
      <c r="K50" s="5"/>
      <c r="L50" s="5"/>
    </row>
    <row r="51" spans="1:12" s="43" customFormat="1" ht="45" customHeight="1" x14ac:dyDescent="0.35">
      <c r="A51" s="108"/>
      <c r="B51" s="108"/>
      <c r="C51" s="108"/>
      <c r="D51" s="108"/>
      <c r="E51" s="108"/>
      <c r="F51" s="108"/>
      <c r="G51" s="108"/>
      <c r="H51" s="108"/>
      <c r="I51" s="108"/>
      <c r="J51" s="108"/>
      <c r="K51" s="42"/>
      <c r="L51" s="42"/>
    </row>
    <row r="52" spans="1:12" ht="15" customHeight="1" x14ac:dyDescent="0.35">
      <c r="A52" s="5"/>
      <c r="B52" s="5"/>
      <c r="C52" s="5"/>
      <c r="D52" s="5"/>
      <c r="E52" s="5"/>
      <c r="F52" s="5"/>
      <c r="G52" s="5"/>
      <c r="H52" s="5"/>
      <c r="I52" s="5"/>
      <c r="J52" s="5"/>
      <c r="K52" s="5"/>
      <c r="L52" s="5"/>
    </row>
    <row r="53" spans="1:12" ht="15" customHeight="1" x14ac:dyDescent="0.35">
      <c r="A53" s="5"/>
      <c r="B53" s="46"/>
      <c r="C53" s="46"/>
      <c r="D53" s="46"/>
      <c r="E53" s="46"/>
      <c r="F53" s="46"/>
      <c r="G53" s="46"/>
      <c r="H53" s="46"/>
      <c r="I53" s="46"/>
      <c r="J53" s="46"/>
      <c r="K53" s="5"/>
      <c r="L53" s="5"/>
    </row>
    <row r="54" spans="1:12" ht="15" customHeight="1" x14ac:dyDescent="0.35">
      <c r="A54" s="22"/>
      <c r="B54" s="47"/>
      <c r="C54" s="47"/>
      <c r="D54" s="47"/>
      <c r="E54" s="47"/>
      <c r="F54" s="47"/>
      <c r="G54" s="47"/>
      <c r="H54" s="47"/>
      <c r="I54" s="47"/>
      <c r="J54" s="47"/>
      <c r="K54" s="5"/>
      <c r="L54" s="5"/>
    </row>
    <row r="55" spans="1:12" x14ac:dyDescent="0.35">
      <c r="A55" s="5"/>
      <c r="B55" s="5"/>
      <c r="C55" s="5"/>
      <c r="D55" s="5"/>
      <c r="E55" s="5"/>
      <c r="F55" s="5"/>
      <c r="G55" s="5"/>
      <c r="H55" s="5"/>
      <c r="I55" s="5"/>
      <c r="J55" s="5"/>
      <c r="K55" s="5"/>
      <c r="L55" s="5"/>
    </row>
    <row r="56" spans="1:12" s="43" customFormat="1" ht="30" customHeight="1" x14ac:dyDescent="0.35">
      <c r="A56" s="108"/>
      <c r="B56" s="108"/>
      <c r="C56" s="108"/>
      <c r="D56" s="108"/>
      <c r="E56" s="108"/>
      <c r="F56" s="108"/>
      <c r="G56" s="108"/>
      <c r="H56" s="108"/>
      <c r="I56" s="108"/>
      <c r="J56" s="108"/>
      <c r="K56" s="42"/>
      <c r="L56" s="42"/>
    </row>
    <row r="57" spans="1:12" ht="15" customHeight="1" x14ac:dyDescent="0.35">
      <c r="A57" s="5"/>
      <c r="B57" s="5"/>
      <c r="C57" s="5"/>
      <c r="D57" s="5"/>
      <c r="E57" s="5"/>
      <c r="F57" s="5"/>
      <c r="G57" s="5"/>
      <c r="H57" s="5"/>
      <c r="I57" s="5"/>
      <c r="J57" s="5"/>
      <c r="K57" s="5"/>
      <c r="L57" s="5"/>
    </row>
    <row r="58" spans="1:12" ht="15" customHeight="1" x14ac:dyDescent="0.35">
      <c r="A58" s="5"/>
      <c r="B58" s="5"/>
      <c r="C58" s="5"/>
      <c r="D58" s="5"/>
      <c r="E58" s="5"/>
      <c r="F58" s="5"/>
      <c r="G58" s="5"/>
      <c r="H58" s="5"/>
      <c r="I58" s="5"/>
      <c r="J58" s="5"/>
      <c r="K58" s="5"/>
      <c r="L58" s="5"/>
    </row>
    <row r="59" spans="1:12" ht="15" customHeight="1" x14ac:dyDescent="0.35">
      <c r="A59" s="22"/>
      <c r="B59" s="5"/>
      <c r="C59" s="5"/>
      <c r="D59" s="5"/>
      <c r="E59" s="5"/>
      <c r="F59" s="5"/>
      <c r="G59" s="5"/>
      <c r="H59" s="5"/>
      <c r="I59" s="5"/>
      <c r="J59" s="5"/>
      <c r="K59" s="5"/>
      <c r="L59" s="5"/>
    </row>
    <row r="60" spans="1:12" ht="15" customHeight="1" x14ac:dyDescent="0.35">
      <c r="A60" s="22"/>
      <c r="B60" s="5"/>
      <c r="C60" s="5"/>
      <c r="D60" s="5"/>
      <c r="E60" s="5"/>
      <c r="F60" s="5"/>
      <c r="G60" s="5"/>
      <c r="H60" s="5"/>
      <c r="I60" s="5"/>
      <c r="J60" s="67"/>
    </row>
    <row r="61" spans="1:12" ht="15" customHeight="1" x14ac:dyDescent="0.35">
      <c r="A61" s="22"/>
      <c r="B61" s="5"/>
      <c r="C61" s="5"/>
      <c r="D61" s="5"/>
      <c r="E61" s="5"/>
      <c r="F61" s="5"/>
      <c r="G61" s="5"/>
      <c r="H61" s="5"/>
      <c r="I61" s="5"/>
      <c r="J61" s="66"/>
    </row>
    <row r="62" spans="1:12" x14ac:dyDescent="0.35">
      <c r="A62" s="5"/>
      <c r="B62" s="5"/>
      <c r="C62" s="5"/>
      <c r="D62" s="5"/>
      <c r="E62" s="5"/>
      <c r="F62" s="5"/>
      <c r="G62" s="5"/>
      <c r="H62" s="5"/>
      <c r="I62" s="5"/>
      <c r="J62" s="5"/>
      <c r="K62" s="5"/>
      <c r="L62" s="5"/>
    </row>
    <row r="63" spans="1:12" x14ac:dyDescent="0.35">
      <c r="A63" s="5"/>
      <c r="B63" s="5"/>
      <c r="C63" s="5"/>
      <c r="D63" s="5"/>
      <c r="E63" s="5"/>
      <c r="F63" s="5"/>
      <c r="G63" s="5"/>
      <c r="H63" s="5"/>
      <c r="I63" s="5"/>
      <c r="J63" s="5"/>
      <c r="K63" s="5"/>
      <c r="L63" s="5"/>
    </row>
    <row r="64" spans="1:12" x14ac:dyDescent="0.35">
      <c r="A64" s="5"/>
      <c r="B64" s="5"/>
      <c r="C64" s="5"/>
      <c r="D64" s="5"/>
      <c r="E64" s="5"/>
      <c r="F64" s="5"/>
      <c r="G64" s="5"/>
      <c r="H64" s="5"/>
      <c r="I64" s="5"/>
      <c r="J64" s="5"/>
      <c r="K64" s="5"/>
      <c r="L64" s="5"/>
    </row>
  </sheetData>
  <mergeCells count="7">
    <mergeCell ref="A51:J51"/>
    <mergeCell ref="A56:J56"/>
    <mergeCell ref="A1:K1"/>
    <mergeCell ref="B4:E4"/>
    <mergeCell ref="A43:J43"/>
    <mergeCell ref="A44:J44"/>
    <mergeCell ref="A48:J48"/>
  </mergeCells>
  <pageMargins left="0.7" right="0.7" top="0.75" bottom="0.75" header="0.3" footer="0.3"/>
  <pageSetup paperSize="9" orientation="portrait" r:id="rId1"/>
  <ignoredErrors>
    <ignoredError sqref="G4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heetViews>
  <sheetFormatPr defaultColWidth="8.921875" defaultRowHeight="14.5" x14ac:dyDescent="0.35"/>
  <cols>
    <col min="1" max="1" width="8.921875" style="5"/>
    <col min="2" max="2" width="9.07421875" style="5" bestFit="1" customWidth="1"/>
    <col min="3" max="16384" width="8.921875" style="5"/>
  </cols>
  <sheetData>
    <row r="1" spans="1:5" ht="15" thickBot="1" x14ac:dyDescent="0.4">
      <c r="A1" s="6"/>
      <c r="B1" s="76" t="s">
        <v>101</v>
      </c>
      <c r="C1" s="7"/>
      <c r="D1" s="7"/>
      <c r="E1" s="6"/>
    </row>
    <row r="2" spans="1:5" ht="29.5" thickBot="1" x14ac:dyDescent="0.4">
      <c r="A2" s="8" t="s">
        <v>0</v>
      </c>
      <c r="B2" s="77" t="s">
        <v>25</v>
      </c>
      <c r="C2" s="77" t="s">
        <v>26</v>
      </c>
      <c r="D2" s="77" t="s">
        <v>27</v>
      </c>
      <c r="E2" s="1" t="s">
        <v>1</v>
      </c>
    </row>
    <row r="3" spans="1:5" x14ac:dyDescent="0.35">
      <c r="A3" s="52" t="s">
        <v>63</v>
      </c>
      <c r="B3" s="23" t="s">
        <v>3</v>
      </c>
      <c r="C3" s="23" t="s">
        <v>3</v>
      </c>
      <c r="D3" s="23" t="s">
        <v>3</v>
      </c>
      <c r="E3" s="24" t="s">
        <v>3</v>
      </c>
    </row>
    <row r="4" spans="1:5" x14ac:dyDescent="0.35">
      <c r="A4" s="52" t="s">
        <v>64</v>
      </c>
      <c r="B4" s="23" t="s">
        <v>3</v>
      </c>
      <c r="C4" s="23" t="s">
        <v>3</v>
      </c>
      <c r="D4" s="23" t="s">
        <v>3</v>
      </c>
      <c r="E4" s="24" t="s">
        <v>3</v>
      </c>
    </row>
    <row r="5" spans="1:5" x14ac:dyDescent="0.35">
      <c r="A5" s="52" t="s">
        <v>65</v>
      </c>
      <c r="B5" s="23" t="s">
        <v>3</v>
      </c>
      <c r="C5" s="23" t="s">
        <v>3</v>
      </c>
      <c r="D5" s="23" t="s">
        <v>3</v>
      </c>
      <c r="E5" s="24" t="s">
        <v>3</v>
      </c>
    </row>
    <row r="6" spans="1:5" x14ac:dyDescent="0.35">
      <c r="A6" s="52" t="s">
        <v>66</v>
      </c>
      <c r="B6" s="23" t="s">
        <v>3</v>
      </c>
      <c r="C6" s="23" t="s">
        <v>3</v>
      </c>
      <c r="D6" s="23" t="s">
        <v>3</v>
      </c>
      <c r="E6" s="24" t="s">
        <v>3</v>
      </c>
    </row>
    <row r="7" spans="1:5" x14ac:dyDescent="0.35">
      <c r="A7" s="52" t="s">
        <v>67</v>
      </c>
      <c r="B7" s="23" t="s">
        <v>3</v>
      </c>
      <c r="C7" s="23" t="s">
        <v>3</v>
      </c>
      <c r="D7" s="23" t="s">
        <v>3</v>
      </c>
      <c r="E7" s="24" t="s">
        <v>3</v>
      </c>
    </row>
    <row r="8" spans="1:5" x14ac:dyDescent="0.35">
      <c r="A8" s="52" t="s">
        <v>68</v>
      </c>
      <c r="B8" s="23" t="s">
        <v>3</v>
      </c>
      <c r="C8" s="23" t="s">
        <v>3</v>
      </c>
      <c r="D8" s="23" t="s">
        <v>3</v>
      </c>
      <c r="E8" s="24" t="s">
        <v>3</v>
      </c>
    </row>
    <row r="9" spans="1:5" x14ac:dyDescent="0.35">
      <c r="A9" s="52" t="s">
        <v>70</v>
      </c>
      <c r="B9" s="23" t="s">
        <v>3</v>
      </c>
      <c r="C9" s="23" t="s">
        <v>3</v>
      </c>
      <c r="D9" s="23" t="s">
        <v>3</v>
      </c>
      <c r="E9" s="24" t="s">
        <v>3</v>
      </c>
    </row>
    <row r="10" spans="1:5" x14ac:dyDescent="0.35">
      <c r="A10" s="52" t="s">
        <v>75</v>
      </c>
      <c r="B10" s="23" t="s">
        <v>3</v>
      </c>
      <c r="C10" s="23" t="s">
        <v>3</v>
      </c>
      <c r="D10" s="23" t="s">
        <v>3</v>
      </c>
      <c r="E10" s="24" t="s">
        <v>3</v>
      </c>
    </row>
    <row r="11" spans="1:5" x14ac:dyDescent="0.35">
      <c r="A11" s="52" t="s">
        <v>76</v>
      </c>
      <c r="B11" s="23" t="s">
        <v>3</v>
      </c>
      <c r="C11" s="23" t="s">
        <v>3</v>
      </c>
      <c r="D11" s="23" t="s">
        <v>3</v>
      </c>
      <c r="E11" s="24" t="s">
        <v>3</v>
      </c>
    </row>
    <row r="12" spans="1:5" x14ac:dyDescent="0.35">
      <c r="A12" s="45" t="s">
        <v>102</v>
      </c>
      <c r="B12" s="23" t="s">
        <v>3</v>
      </c>
      <c r="C12" s="25">
        <v>49967</v>
      </c>
      <c r="D12" s="23" t="s">
        <v>3</v>
      </c>
      <c r="E12" s="24" t="s">
        <v>3</v>
      </c>
    </row>
    <row r="13" spans="1:5" x14ac:dyDescent="0.35">
      <c r="A13" s="45" t="s">
        <v>103</v>
      </c>
      <c r="B13" s="23" t="s">
        <v>3</v>
      </c>
      <c r="C13" s="25">
        <v>57125</v>
      </c>
      <c r="D13" s="23" t="s">
        <v>3</v>
      </c>
      <c r="E13" s="24" t="s">
        <v>3</v>
      </c>
    </row>
    <row r="14" spans="1:5" x14ac:dyDescent="0.35">
      <c r="A14" s="45" t="s">
        <v>104</v>
      </c>
      <c r="B14" s="23" t="s">
        <v>3</v>
      </c>
      <c r="C14" s="25">
        <v>52167</v>
      </c>
      <c r="D14" s="23" t="s">
        <v>3</v>
      </c>
      <c r="E14" s="24" t="s">
        <v>3</v>
      </c>
    </row>
    <row r="15" spans="1:5" x14ac:dyDescent="0.35">
      <c r="A15" s="45" t="s">
        <v>105</v>
      </c>
      <c r="B15" s="23" t="s">
        <v>3</v>
      </c>
      <c r="C15" s="25">
        <v>56145</v>
      </c>
      <c r="D15" s="23" t="s">
        <v>3</v>
      </c>
      <c r="E15" s="24" t="s">
        <v>3</v>
      </c>
    </row>
    <row r="16" spans="1:5" x14ac:dyDescent="0.35">
      <c r="A16" s="26" t="s">
        <v>77</v>
      </c>
      <c r="B16" s="23" t="s">
        <v>3</v>
      </c>
      <c r="C16" s="11" t="s">
        <v>3</v>
      </c>
      <c r="D16" s="23" t="s">
        <v>3</v>
      </c>
      <c r="E16" s="24" t="s">
        <v>3</v>
      </c>
    </row>
    <row r="17" spans="1:11" x14ac:dyDescent="0.35">
      <c r="A17" s="26" t="s">
        <v>34</v>
      </c>
      <c r="B17" s="5">
        <v>487600</v>
      </c>
      <c r="C17" s="25">
        <v>65841</v>
      </c>
      <c r="D17" s="23" t="s">
        <v>3</v>
      </c>
      <c r="E17" s="5">
        <v>592493</v>
      </c>
    </row>
    <row r="18" spans="1:11" x14ac:dyDescent="0.35">
      <c r="A18" s="26" t="s">
        <v>35</v>
      </c>
      <c r="B18" s="5">
        <v>414000</v>
      </c>
      <c r="C18" s="25">
        <v>57108</v>
      </c>
      <c r="D18" s="23" t="s">
        <v>3</v>
      </c>
      <c r="E18" s="5">
        <v>504288</v>
      </c>
    </row>
    <row r="19" spans="1:11" x14ac:dyDescent="0.35">
      <c r="A19" s="26" t="s">
        <v>36</v>
      </c>
      <c r="B19" s="5">
        <v>362300</v>
      </c>
      <c r="C19" s="25">
        <v>50411</v>
      </c>
      <c r="D19" s="23" t="s">
        <v>3</v>
      </c>
      <c r="E19" s="5">
        <v>442840</v>
      </c>
    </row>
    <row r="20" spans="1:11" x14ac:dyDescent="0.35">
      <c r="A20" s="26" t="s">
        <v>37</v>
      </c>
      <c r="B20" s="5">
        <v>315800</v>
      </c>
      <c r="C20" s="25">
        <v>46531</v>
      </c>
      <c r="D20" s="23" t="s">
        <v>3</v>
      </c>
      <c r="E20" s="5">
        <v>387375</v>
      </c>
    </row>
    <row r="21" spans="1:11" x14ac:dyDescent="0.35">
      <c r="A21" s="56" t="s">
        <v>2</v>
      </c>
      <c r="B21" s="28">
        <v>386027</v>
      </c>
      <c r="C21" s="25">
        <v>53340</v>
      </c>
      <c r="D21" s="11">
        <v>31494</v>
      </c>
      <c r="E21" s="5">
        <v>470861</v>
      </c>
    </row>
    <row r="22" spans="1:11" x14ac:dyDescent="0.35">
      <c r="A22" s="27" t="s">
        <v>4</v>
      </c>
      <c r="B22" s="28">
        <v>359259</v>
      </c>
      <c r="C22" s="25">
        <v>56070</v>
      </c>
      <c r="D22" s="11">
        <v>29499</v>
      </c>
      <c r="E22" s="5">
        <v>444828</v>
      </c>
    </row>
    <row r="23" spans="1:11" x14ac:dyDescent="0.35">
      <c r="A23" s="27" t="s">
        <v>5</v>
      </c>
      <c r="B23" s="28">
        <v>431838</v>
      </c>
      <c r="C23" s="25">
        <v>57919</v>
      </c>
      <c r="D23" s="13">
        <v>35203</v>
      </c>
      <c r="E23" s="13">
        <f>SUM(B23:D23)</f>
        <v>524960</v>
      </c>
    </row>
    <row r="24" spans="1:11" x14ac:dyDescent="0.35">
      <c r="A24" s="27" t="s">
        <v>6</v>
      </c>
      <c r="B24" s="28">
        <v>412491</v>
      </c>
      <c r="C24" s="25">
        <v>55326</v>
      </c>
      <c r="D24" s="13">
        <v>34992</v>
      </c>
      <c r="E24" s="13">
        <f>SUM(B24:D24)</f>
        <v>502809</v>
      </c>
    </row>
    <row r="25" spans="1:11" x14ac:dyDescent="0.35">
      <c r="A25" s="6" t="s">
        <v>7</v>
      </c>
      <c r="B25" s="28">
        <v>473563</v>
      </c>
      <c r="C25" s="25">
        <v>61762</v>
      </c>
      <c r="D25" s="13">
        <v>36247</v>
      </c>
      <c r="E25" s="13">
        <f>SUM(B25:D25)</f>
        <v>571572</v>
      </c>
      <c r="J25" s="74"/>
    </row>
    <row r="26" spans="1:11" ht="15.5" x14ac:dyDescent="0.35">
      <c r="A26" s="6" t="s">
        <v>8</v>
      </c>
      <c r="B26" s="28">
        <v>341968</v>
      </c>
      <c r="C26" s="25">
        <v>44171</v>
      </c>
      <c r="D26" s="16">
        <v>26335</v>
      </c>
      <c r="E26" s="13">
        <f>SUM(B26:D26)</f>
        <v>412474</v>
      </c>
      <c r="K26" s="3"/>
    </row>
    <row r="27" spans="1:11" ht="15.5" x14ac:dyDescent="0.35">
      <c r="A27" s="6" t="s">
        <v>9</v>
      </c>
      <c r="B27" s="28">
        <v>336107</v>
      </c>
      <c r="C27" s="29">
        <v>48375</v>
      </c>
      <c r="D27" s="16">
        <v>24370</v>
      </c>
      <c r="E27" s="13">
        <f t="shared" ref="E27:E35" si="0">SUM(B27:D27)</f>
        <v>408852</v>
      </c>
      <c r="K27" s="3"/>
    </row>
    <row r="28" spans="1:11" ht="15.5" x14ac:dyDescent="0.35">
      <c r="A28" s="6" t="s">
        <v>10</v>
      </c>
      <c r="B28" s="28">
        <v>336233</v>
      </c>
      <c r="C28" s="29">
        <v>48585</v>
      </c>
      <c r="D28" s="16">
        <v>26497</v>
      </c>
      <c r="E28" s="13">
        <f t="shared" si="0"/>
        <v>411315</v>
      </c>
      <c r="K28" s="3"/>
    </row>
    <row r="29" spans="1:11" ht="15.5" x14ac:dyDescent="0.35">
      <c r="A29" s="6" t="s">
        <v>11</v>
      </c>
      <c r="B29" s="28">
        <v>293920</v>
      </c>
      <c r="C29" s="29">
        <v>45636</v>
      </c>
      <c r="D29" s="16">
        <v>24661</v>
      </c>
      <c r="E29" s="13">
        <f t="shared" si="0"/>
        <v>364217</v>
      </c>
      <c r="K29" s="3"/>
    </row>
    <row r="30" spans="1:11" x14ac:dyDescent="0.35">
      <c r="A30" s="6" t="s">
        <v>12</v>
      </c>
      <c r="B30" s="28">
        <v>249237</v>
      </c>
      <c r="C30" s="29">
        <v>40570</v>
      </c>
      <c r="D30" s="16">
        <v>19521</v>
      </c>
      <c r="E30" s="13">
        <f t="shared" si="0"/>
        <v>309328</v>
      </c>
    </row>
    <row r="31" spans="1:11" x14ac:dyDescent="0.35">
      <c r="A31" s="6" t="s">
        <v>13</v>
      </c>
      <c r="B31" s="28">
        <v>241462</v>
      </c>
      <c r="C31" s="29">
        <v>38737</v>
      </c>
      <c r="D31" s="16">
        <v>19152</v>
      </c>
      <c r="E31" s="13">
        <f t="shared" si="0"/>
        <v>299351</v>
      </c>
    </row>
    <row r="32" spans="1:11" ht="15.5" x14ac:dyDescent="0.35">
      <c r="A32" s="6" t="s">
        <v>14</v>
      </c>
      <c r="B32" s="28">
        <v>228407</v>
      </c>
      <c r="C32" s="29">
        <v>38970</v>
      </c>
      <c r="D32" s="16">
        <v>20688</v>
      </c>
      <c r="E32" s="13">
        <f t="shared" si="0"/>
        <v>288065</v>
      </c>
      <c r="K32" s="3"/>
    </row>
    <row r="33" spans="1:8" x14ac:dyDescent="0.35">
      <c r="A33" s="6" t="s">
        <v>15</v>
      </c>
      <c r="B33" s="28">
        <v>223937</v>
      </c>
      <c r="C33" s="29">
        <v>32338</v>
      </c>
      <c r="D33" s="16">
        <v>16464</v>
      </c>
      <c r="E33" s="13">
        <f t="shared" si="0"/>
        <v>272739</v>
      </c>
    </row>
    <row r="34" spans="1:8" x14ac:dyDescent="0.35">
      <c r="A34" s="6" t="s">
        <v>16</v>
      </c>
      <c r="B34" s="28">
        <v>154456</v>
      </c>
      <c r="C34" s="29">
        <v>26746</v>
      </c>
      <c r="D34" s="16">
        <v>11438</v>
      </c>
      <c r="E34" s="13">
        <f t="shared" si="0"/>
        <v>192640</v>
      </c>
      <c r="H34" s="28"/>
    </row>
    <row r="35" spans="1:8" x14ac:dyDescent="0.35">
      <c r="A35" s="6" t="s">
        <v>17</v>
      </c>
      <c r="B35" s="28">
        <v>171343</v>
      </c>
      <c r="C35" s="29">
        <v>27992</v>
      </c>
      <c r="D35" s="16">
        <v>13169</v>
      </c>
      <c r="E35" s="13">
        <f t="shared" si="0"/>
        <v>212504</v>
      </c>
      <c r="H35" s="28"/>
    </row>
    <row r="36" spans="1:8" x14ac:dyDescent="0.35">
      <c r="A36" s="6" t="s">
        <v>18</v>
      </c>
      <c r="B36" s="28">
        <v>155037</v>
      </c>
      <c r="C36" s="29">
        <v>25026</v>
      </c>
      <c r="D36" s="16">
        <v>11651</v>
      </c>
      <c r="E36" s="13">
        <f>SUM(B36:D36)</f>
        <v>191714</v>
      </c>
      <c r="H36" s="28"/>
    </row>
    <row r="37" spans="1:8" x14ac:dyDescent="0.35">
      <c r="A37" s="75" t="s">
        <v>79</v>
      </c>
      <c r="B37" s="28">
        <v>162247</v>
      </c>
      <c r="C37" s="29">
        <v>26628</v>
      </c>
      <c r="D37" s="16">
        <v>12108</v>
      </c>
      <c r="E37" s="13">
        <f>SUM(B37:D37)</f>
        <v>200983</v>
      </c>
    </row>
    <row r="38" spans="1:8" x14ac:dyDescent="0.35">
      <c r="A38" s="75" t="s">
        <v>100</v>
      </c>
      <c r="B38" s="28">
        <v>161997</v>
      </c>
      <c r="C38" s="94">
        <v>27240</v>
      </c>
      <c r="D38" s="94">
        <v>10751</v>
      </c>
      <c r="E38" s="13">
        <f>SUM(B38:D38)</f>
        <v>199988</v>
      </c>
    </row>
    <row r="39" spans="1:8" ht="15" thickBot="1" x14ac:dyDescent="0.4">
      <c r="A39" s="93" t="s">
        <v>125</v>
      </c>
      <c r="B39" s="19">
        <v>167150</v>
      </c>
      <c r="C39" s="95" t="s">
        <v>3</v>
      </c>
      <c r="D39" s="95" t="s">
        <v>3</v>
      </c>
      <c r="E39" s="95" t="s">
        <v>3</v>
      </c>
    </row>
  </sheetData>
  <sheetProtection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topLeftCell="A40" workbookViewId="0"/>
  </sheetViews>
  <sheetFormatPr defaultColWidth="8.921875" defaultRowHeight="14.5" x14ac:dyDescent="0.35"/>
  <cols>
    <col min="1" max="3" width="8.921875" style="31"/>
    <col min="4" max="4" width="11.921875" style="31" customWidth="1"/>
    <col min="5" max="16384" width="8.921875" style="31"/>
  </cols>
  <sheetData>
    <row r="1" spans="1:5" ht="15" thickBot="1" x14ac:dyDescent="0.4">
      <c r="B1" s="31" t="s">
        <v>24</v>
      </c>
    </row>
    <row r="2" spans="1:5" ht="15" thickBot="1" x14ac:dyDescent="0.4">
      <c r="B2" s="39" t="s">
        <v>28</v>
      </c>
      <c r="C2" s="39"/>
      <c r="D2" s="39"/>
      <c r="E2" s="39"/>
    </row>
    <row r="3" spans="1:5" ht="15" thickBot="1" x14ac:dyDescent="0.4">
      <c r="A3" s="78" t="s">
        <v>0</v>
      </c>
      <c r="B3" s="39" t="s">
        <v>25</v>
      </c>
      <c r="C3" s="39" t="s">
        <v>26</v>
      </c>
      <c r="D3" s="39" t="s">
        <v>27</v>
      </c>
      <c r="E3" s="39" t="s">
        <v>1</v>
      </c>
    </row>
    <row r="4" spans="1:5" x14ac:dyDescent="0.35">
      <c r="A4" s="54" t="s">
        <v>63</v>
      </c>
      <c r="B4" s="31">
        <v>115176</v>
      </c>
      <c r="C4" s="31" t="s">
        <v>3</v>
      </c>
      <c r="D4" s="31" t="s">
        <v>3</v>
      </c>
      <c r="E4" s="13">
        <v>138723</v>
      </c>
    </row>
    <row r="5" spans="1:5" x14ac:dyDescent="0.35">
      <c r="A5" s="54" t="s">
        <v>64</v>
      </c>
      <c r="B5" s="31">
        <v>118071</v>
      </c>
      <c r="C5" s="31" t="s">
        <v>3</v>
      </c>
      <c r="D5" s="31" t="s">
        <v>3</v>
      </c>
      <c r="E5" s="13">
        <v>142390</v>
      </c>
    </row>
    <row r="6" spans="1:5" x14ac:dyDescent="0.35">
      <c r="A6" s="54" t="s">
        <v>65</v>
      </c>
      <c r="B6" s="31">
        <v>123351</v>
      </c>
      <c r="C6" s="31" t="s">
        <v>3</v>
      </c>
      <c r="D6" s="31" t="s">
        <v>3</v>
      </c>
      <c r="E6" s="13">
        <v>148646</v>
      </c>
    </row>
    <row r="7" spans="1:5" x14ac:dyDescent="0.35">
      <c r="A7" s="54" t="s">
        <v>66</v>
      </c>
      <c r="B7" s="31">
        <v>131944</v>
      </c>
      <c r="C7" s="31" t="s">
        <v>3</v>
      </c>
      <c r="D7" s="31" t="s">
        <v>3</v>
      </c>
      <c r="E7" s="13">
        <v>160202</v>
      </c>
    </row>
    <row r="8" spans="1:5" x14ac:dyDescent="0.35">
      <c r="A8" s="54" t="s">
        <v>67</v>
      </c>
      <c r="B8" s="31">
        <v>132517</v>
      </c>
      <c r="C8" s="31" t="s">
        <v>3</v>
      </c>
      <c r="D8" s="31" t="s">
        <v>3</v>
      </c>
      <c r="E8" s="13">
        <v>159074</v>
      </c>
    </row>
    <row r="9" spans="1:5" x14ac:dyDescent="0.35">
      <c r="A9" s="54" t="s">
        <v>68</v>
      </c>
      <c r="B9" s="31">
        <v>135199</v>
      </c>
      <c r="C9" s="31" t="s">
        <v>3</v>
      </c>
      <c r="D9" s="31" t="s">
        <v>3</v>
      </c>
      <c r="E9" s="13">
        <v>161568</v>
      </c>
    </row>
    <row r="10" spans="1:5" x14ac:dyDescent="0.35">
      <c r="A10" s="54" t="s">
        <v>70</v>
      </c>
      <c r="B10" s="31">
        <v>133551</v>
      </c>
      <c r="C10" s="31" t="s">
        <v>3</v>
      </c>
      <c r="D10" s="31" t="s">
        <v>3</v>
      </c>
      <c r="E10" s="13">
        <v>159734</v>
      </c>
    </row>
    <row r="11" spans="1:5" x14ac:dyDescent="0.35">
      <c r="A11" s="54" t="s">
        <v>75</v>
      </c>
      <c r="B11" s="31">
        <v>135655</v>
      </c>
      <c r="C11" s="31" t="s">
        <v>3</v>
      </c>
      <c r="D11" s="31" t="s">
        <v>3</v>
      </c>
      <c r="E11" s="13">
        <v>161936</v>
      </c>
    </row>
    <row r="12" spans="1:5" x14ac:dyDescent="0.35">
      <c r="A12" s="54" t="s">
        <v>76</v>
      </c>
      <c r="B12" s="31">
        <v>145260</v>
      </c>
      <c r="C12" s="31" t="s">
        <v>3</v>
      </c>
      <c r="D12" s="31" t="s">
        <v>3</v>
      </c>
      <c r="E12" s="13">
        <v>173294</v>
      </c>
    </row>
    <row r="13" spans="1:5" x14ac:dyDescent="0.35">
      <c r="A13" s="55" t="s">
        <v>102</v>
      </c>
      <c r="B13" s="31">
        <v>148670</v>
      </c>
      <c r="C13" s="13">
        <f>SUM(B46:E46)</f>
        <v>19544</v>
      </c>
      <c r="D13" s="31" t="s">
        <v>3</v>
      </c>
      <c r="E13" s="13">
        <v>177974</v>
      </c>
    </row>
    <row r="14" spans="1:5" x14ac:dyDescent="0.35">
      <c r="A14" s="55" t="s">
        <v>103</v>
      </c>
      <c r="B14" s="31">
        <v>158857</v>
      </c>
      <c r="C14" s="13">
        <f>SUM(B47:E47)</f>
        <v>20908</v>
      </c>
      <c r="D14" s="31" t="s">
        <v>3</v>
      </c>
      <c r="E14" s="13">
        <v>189651</v>
      </c>
    </row>
    <row r="15" spans="1:5" x14ac:dyDescent="0.35">
      <c r="A15" s="55" t="s">
        <v>104</v>
      </c>
      <c r="B15" s="31">
        <v>163719</v>
      </c>
      <c r="C15" s="13">
        <f>SUM(B48:E48)</f>
        <v>20923</v>
      </c>
      <c r="D15" s="31" t="s">
        <v>3</v>
      </c>
      <c r="E15" s="13">
        <v>195112</v>
      </c>
    </row>
    <row r="16" spans="1:5" x14ac:dyDescent="0.35">
      <c r="A16" s="55" t="s">
        <v>105</v>
      </c>
      <c r="B16" s="31">
        <v>157873</v>
      </c>
      <c r="C16" s="13">
        <f>SUM(B49:E49)</f>
        <v>20538</v>
      </c>
      <c r="D16" s="31" t="s">
        <v>3</v>
      </c>
      <c r="E16" s="13">
        <v>188909</v>
      </c>
    </row>
    <row r="17" spans="1:8" x14ac:dyDescent="0.35">
      <c r="A17" s="33" t="s">
        <v>77</v>
      </c>
      <c r="B17" s="31">
        <v>156245</v>
      </c>
      <c r="C17" s="13">
        <f t="shared" ref="C17:C28" si="0">SUM(B51:E51)</f>
        <v>18821</v>
      </c>
      <c r="D17" s="13">
        <f>E17-SUM(B17:C17)</f>
        <v>10201</v>
      </c>
      <c r="E17" s="13">
        <v>185267</v>
      </c>
    </row>
    <row r="18" spans="1:8" x14ac:dyDescent="0.35">
      <c r="A18" s="33" t="s">
        <v>34</v>
      </c>
      <c r="B18" s="31">
        <v>165924</v>
      </c>
      <c r="C18" s="13">
        <f t="shared" si="0"/>
        <v>19851</v>
      </c>
      <c r="D18" s="13">
        <f t="shared" ref="D18:D21" si="1">E18-SUM(B18:C18)</f>
        <v>10828</v>
      </c>
      <c r="E18" s="13">
        <v>196603</v>
      </c>
    </row>
    <row r="19" spans="1:8" x14ac:dyDescent="0.35">
      <c r="A19" s="33" t="s">
        <v>35</v>
      </c>
      <c r="B19" s="31">
        <v>168004</v>
      </c>
      <c r="C19" s="13">
        <f t="shared" si="0"/>
        <v>19389</v>
      </c>
      <c r="D19" s="13">
        <f t="shared" si="1"/>
        <v>11231</v>
      </c>
      <c r="E19" s="13">
        <v>198624</v>
      </c>
    </row>
    <row r="20" spans="1:8" x14ac:dyDescent="0.35">
      <c r="A20" s="33" t="s">
        <v>36</v>
      </c>
      <c r="B20" s="31">
        <v>164605</v>
      </c>
      <c r="C20" s="13">
        <f t="shared" si="0"/>
        <v>18785</v>
      </c>
      <c r="D20" s="13">
        <f t="shared" si="1"/>
        <v>11335</v>
      </c>
      <c r="E20" s="13">
        <v>194725</v>
      </c>
    </row>
    <row r="21" spans="1:8" x14ac:dyDescent="0.35">
      <c r="A21" s="33" t="s">
        <v>37</v>
      </c>
      <c r="B21" s="31">
        <v>165155</v>
      </c>
      <c r="C21" s="13">
        <f t="shared" si="0"/>
        <v>19339</v>
      </c>
      <c r="D21" s="13">
        <f t="shared" si="1"/>
        <v>11961</v>
      </c>
      <c r="E21" s="13">
        <v>196455</v>
      </c>
    </row>
    <row r="22" spans="1:8" x14ac:dyDescent="0.35">
      <c r="A22" s="34" t="s">
        <v>2</v>
      </c>
      <c r="B22" s="13">
        <v>182570</v>
      </c>
      <c r="C22" s="13">
        <f t="shared" si="0"/>
        <v>20677</v>
      </c>
      <c r="D22" s="13">
        <v>13151</v>
      </c>
      <c r="E22" s="13">
        <f t="shared" ref="E22:E36" si="2">SUM(B22:D22)</f>
        <v>216398</v>
      </c>
      <c r="H22" s="13"/>
    </row>
    <row r="23" spans="1:8" x14ac:dyDescent="0.35">
      <c r="A23" s="34" t="s">
        <v>4</v>
      </c>
      <c r="B23" s="13">
        <v>177301</v>
      </c>
      <c r="C23" s="13">
        <f t="shared" si="0"/>
        <v>19970</v>
      </c>
      <c r="D23" s="13">
        <v>12175</v>
      </c>
      <c r="E23" s="13">
        <f t="shared" si="2"/>
        <v>209446</v>
      </c>
      <c r="H23" s="13"/>
    </row>
    <row r="24" spans="1:8" x14ac:dyDescent="0.35">
      <c r="A24" s="34" t="s">
        <v>5</v>
      </c>
      <c r="B24" s="13">
        <v>189068</v>
      </c>
      <c r="C24" s="13">
        <f t="shared" si="0"/>
        <v>19699</v>
      </c>
      <c r="D24" s="35">
        <v>12722</v>
      </c>
      <c r="E24" s="13">
        <f t="shared" si="2"/>
        <v>221489</v>
      </c>
      <c r="H24" s="13"/>
    </row>
    <row r="25" spans="1:8" x14ac:dyDescent="0.35">
      <c r="A25" s="34" t="s">
        <v>6</v>
      </c>
      <c r="B25" s="13">
        <v>173455</v>
      </c>
      <c r="C25" s="13">
        <f t="shared" si="0"/>
        <v>18207</v>
      </c>
      <c r="D25" s="35">
        <v>12030</v>
      </c>
      <c r="E25" s="13">
        <f t="shared" si="2"/>
        <v>203692</v>
      </c>
      <c r="H25" s="13"/>
    </row>
    <row r="26" spans="1:8" x14ac:dyDescent="0.35">
      <c r="A26" s="34" t="s">
        <v>7</v>
      </c>
      <c r="B26" s="13">
        <v>172384</v>
      </c>
      <c r="C26" s="13">
        <f t="shared" si="0"/>
        <v>17688</v>
      </c>
      <c r="D26" s="35">
        <v>11802</v>
      </c>
      <c r="E26" s="13">
        <f t="shared" si="2"/>
        <v>201874</v>
      </c>
      <c r="H26" s="13"/>
    </row>
    <row r="27" spans="1:8" x14ac:dyDescent="0.35">
      <c r="A27" s="36" t="s">
        <v>8</v>
      </c>
      <c r="B27" s="13">
        <v>147224</v>
      </c>
      <c r="C27" s="13">
        <f t="shared" si="0"/>
        <v>15150</v>
      </c>
      <c r="D27" s="35">
        <v>9633</v>
      </c>
      <c r="E27" s="13">
        <f t="shared" si="2"/>
        <v>172007</v>
      </c>
      <c r="H27" s="13"/>
    </row>
    <row r="28" spans="1:8" x14ac:dyDescent="0.35">
      <c r="A28" s="34" t="s">
        <v>9</v>
      </c>
      <c r="B28" s="13">
        <v>137726</v>
      </c>
      <c r="C28" s="13">
        <f t="shared" si="0"/>
        <v>15125</v>
      </c>
      <c r="D28" s="35">
        <v>9017</v>
      </c>
      <c r="E28" s="13">
        <f t="shared" si="2"/>
        <v>161868</v>
      </c>
      <c r="H28" s="13"/>
    </row>
    <row r="29" spans="1:8" x14ac:dyDescent="0.35">
      <c r="A29" s="34" t="s">
        <v>10</v>
      </c>
      <c r="B29" s="13">
        <v>129134</v>
      </c>
      <c r="C29" s="13">
        <v>14758</v>
      </c>
      <c r="D29" s="35">
        <v>8587</v>
      </c>
      <c r="E29" s="13">
        <f t="shared" si="2"/>
        <v>152479</v>
      </c>
      <c r="H29" s="13"/>
    </row>
    <row r="30" spans="1:8" x14ac:dyDescent="0.35">
      <c r="A30" s="34" t="s">
        <v>11</v>
      </c>
      <c r="B30" s="13">
        <v>115271</v>
      </c>
      <c r="C30" s="13">
        <v>13618</v>
      </c>
      <c r="D30" s="35">
        <v>7689</v>
      </c>
      <c r="E30" s="13">
        <f t="shared" si="2"/>
        <v>136578</v>
      </c>
      <c r="H30" s="13"/>
    </row>
    <row r="31" spans="1:8" x14ac:dyDescent="0.35">
      <c r="A31" s="34" t="s">
        <v>12</v>
      </c>
      <c r="B31" s="13">
        <v>104348</v>
      </c>
      <c r="C31" s="13">
        <v>13174</v>
      </c>
      <c r="D31" s="35">
        <v>6985</v>
      </c>
      <c r="E31" s="13">
        <f t="shared" si="2"/>
        <v>124507</v>
      </c>
      <c r="H31" s="13"/>
    </row>
    <row r="32" spans="1:8" x14ac:dyDescent="0.35">
      <c r="A32" s="34" t="s">
        <v>13</v>
      </c>
      <c r="B32" s="13">
        <v>101159</v>
      </c>
      <c r="C32" s="13">
        <v>14018</v>
      </c>
      <c r="D32" s="35">
        <v>6800</v>
      </c>
      <c r="E32" s="13">
        <f t="shared" si="2"/>
        <v>121977</v>
      </c>
      <c r="H32" s="13"/>
    </row>
    <row r="33" spans="1:8" x14ac:dyDescent="0.35">
      <c r="A33" s="34" t="s">
        <v>14</v>
      </c>
      <c r="B33" s="13">
        <v>92245</v>
      </c>
      <c r="C33" s="13">
        <v>13198</v>
      </c>
      <c r="D33" s="35">
        <v>6414</v>
      </c>
      <c r="E33" s="13">
        <f t="shared" si="2"/>
        <v>111857</v>
      </c>
      <c r="H33" s="13"/>
    </row>
    <row r="34" spans="1:8" x14ac:dyDescent="0.35">
      <c r="A34" s="34" t="s">
        <v>15</v>
      </c>
      <c r="B34" s="13">
        <v>86982</v>
      </c>
      <c r="C34" s="13">
        <v>12414</v>
      </c>
      <c r="D34" s="35">
        <v>5687</v>
      </c>
      <c r="E34" s="13">
        <f t="shared" si="2"/>
        <v>105083</v>
      </c>
      <c r="H34" s="13"/>
    </row>
    <row r="35" spans="1:8" x14ac:dyDescent="0.35">
      <c r="A35" s="34" t="s">
        <v>16</v>
      </c>
      <c r="B35" s="13">
        <v>74709</v>
      </c>
      <c r="C35" s="13">
        <v>11093</v>
      </c>
      <c r="D35" s="35">
        <v>4745</v>
      </c>
      <c r="E35" s="13">
        <f t="shared" si="2"/>
        <v>90547</v>
      </c>
      <c r="H35" s="13"/>
    </row>
    <row r="36" spans="1:8" x14ac:dyDescent="0.35">
      <c r="A36" s="34" t="s">
        <v>17</v>
      </c>
      <c r="B36" s="13">
        <v>73225</v>
      </c>
      <c r="C36" s="13">
        <v>10539</v>
      </c>
      <c r="D36" s="35">
        <v>4790</v>
      </c>
      <c r="E36" s="13">
        <f t="shared" si="2"/>
        <v>88554</v>
      </c>
    </row>
    <row r="37" spans="1:8" x14ac:dyDescent="0.35">
      <c r="A37" s="34" t="s">
        <v>18</v>
      </c>
      <c r="B37" s="13">
        <v>71112</v>
      </c>
      <c r="C37" s="13">
        <v>10643</v>
      </c>
      <c r="D37" s="35">
        <v>4561</v>
      </c>
      <c r="E37" s="13">
        <f>SUM(B37:D37)</f>
        <v>86316</v>
      </c>
    </row>
    <row r="38" spans="1:8" x14ac:dyDescent="0.35">
      <c r="A38" s="34" t="s">
        <v>79</v>
      </c>
      <c r="B38" s="13">
        <v>73464</v>
      </c>
      <c r="C38" s="60">
        <v>11013</v>
      </c>
      <c r="D38" s="35">
        <v>4678</v>
      </c>
      <c r="E38" s="13">
        <f>SUM(B38:D38)</f>
        <v>89155</v>
      </c>
    </row>
    <row r="39" spans="1:8" x14ac:dyDescent="0.35">
      <c r="A39" s="34" t="s">
        <v>100</v>
      </c>
      <c r="B39" s="13">
        <v>74914</v>
      </c>
      <c r="C39" s="35">
        <v>10895</v>
      </c>
      <c r="D39" s="35">
        <v>4756</v>
      </c>
      <c r="E39" s="13">
        <f>SUM(B39:D39)</f>
        <v>90565</v>
      </c>
      <c r="H39" s="13"/>
    </row>
    <row r="40" spans="1:8" ht="15" thickBot="1" x14ac:dyDescent="0.4">
      <c r="A40" s="40" t="s">
        <v>125</v>
      </c>
      <c r="B40" s="20">
        <v>74118</v>
      </c>
      <c r="C40" s="80" t="s">
        <v>3</v>
      </c>
      <c r="D40" s="80" t="s">
        <v>3</v>
      </c>
      <c r="E40" s="95" t="s">
        <v>3</v>
      </c>
      <c r="H40" s="13"/>
    </row>
    <row r="43" spans="1:8" x14ac:dyDescent="0.35">
      <c r="B43" s="31" t="s">
        <v>26</v>
      </c>
    </row>
    <row r="44" spans="1:8" ht="15" thickBot="1" x14ac:dyDescent="0.4">
      <c r="A44" s="37"/>
      <c r="B44" s="115" t="s">
        <v>29</v>
      </c>
      <c r="C44" s="115"/>
      <c r="D44" s="115"/>
      <c r="E44" s="115"/>
    </row>
    <row r="45" spans="1:8" ht="29.5" thickBot="1" x14ac:dyDescent="0.4">
      <c r="A45" s="41" t="s">
        <v>0</v>
      </c>
      <c r="B45" s="41" t="s">
        <v>30</v>
      </c>
      <c r="C45" s="41" t="s">
        <v>31</v>
      </c>
      <c r="D45" s="41" t="s">
        <v>32</v>
      </c>
      <c r="E45" s="41" t="s">
        <v>33</v>
      </c>
      <c r="F45" s="39"/>
    </row>
    <row r="46" spans="1:8" x14ac:dyDescent="0.35">
      <c r="A46" s="32">
        <v>1990</v>
      </c>
      <c r="B46" s="30">
        <v>9811</v>
      </c>
      <c r="C46" s="30">
        <v>4404</v>
      </c>
      <c r="D46" s="30">
        <v>4030</v>
      </c>
      <c r="E46" s="30">
        <v>1299</v>
      </c>
      <c r="F46" s="13">
        <f>SUM(B46:E46)</f>
        <v>19544</v>
      </c>
    </row>
    <row r="47" spans="1:8" x14ac:dyDescent="0.35">
      <c r="A47" s="32">
        <v>1991</v>
      </c>
      <c r="B47" s="30">
        <v>9799</v>
      </c>
      <c r="C47" s="30">
        <v>4461</v>
      </c>
      <c r="D47" s="30">
        <v>5338</v>
      </c>
      <c r="E47" s="30">
        <v>1310</v>
      </c>
      <c r="F47" s="13">
        <f>SUM(B47:E47)</f>
        <v>20908</v>
      </c>
    </row>
    <row r="48" spans="1:8" x14ac:dyDescent="0.35">
      <c r="A48" s="32">
        <v>1992</v>
      </c>
      <c r="B48" s="30">
        <v>9612</v>
      </c>
      <c r="C48" s="30">
        <v>4313</v>
      </c>
      <c r="D48" s="30">
        <v>5766</v>
      </c>
      <c r="E48" s="30">
        <v>1232</v>
      </c>
      <c r="F48" s="13">
        <f t="shared" ref="F48:F68" si="3">SUM(B48:E48)</f>
        <v>20923</v>
      </c>
    </row>
    <row r="49" spans="1:14" x14ac:dyDescent="0.35">
      <c r="A49" s="32">
        <v>1993</v>
      </c>
      <c r="B49" s="30">
        <v>9786</v>
      </c>
      <c r="C49" s="30">
        <v>4270</v>
      </c>
      <c r="D49" s="30">
        <v>5280</v>
      </c>
      <c r="E49" s="30">
        <v>1202</v>
      </c>
      <c r="F49" s="13">
        <f t="shared" si="3"/>
        <v>20538</v>
      </c>
    </row>
    <row r="50" spans="1:14" x14ac:dyDescent="0.35">
      <c r="A50" s="38"/>
      <c r="B50" s="30"/>
      <c r="C50" s="30"/>
      <c r="D50" s="30"/>
      <c r="E50" s="30"/>
      <c r="F50" s="13" t="s">
        <v>3</v>
      </c>
    </row>
    <row r="51" spans="1:14" x14ac:dyDescent="0.35">
      <c r="A51" s="33" t="s">
        <v>77</v>
      </c>
      <c r="B51" s="30">
        <v>9139</v>
      </c>
      <c r="C51" s="30">
        <v>4098</v>
      </c>
      <c r="D51" s="30">
        <v>4496</v>
      </c>
      <c r="E51" s="30">
        <v>1088</v>
      </c>
      <c r="F51" s="13">
        <f t="shared" si="3"/>
        <v>18821</v>
      </c>
    </row>
    <row r="52" spans="1:14" x14ac:dyDescent="0.35">
      <c r="A52" s="33" t="s">
        <v>34</v>
      </c>
      <c r="B52" s="30">
        <v>9313</v>
      </c>
      <c r="C52" s="30">
        <v>4377</v>
      </c>
      <c r="D52" s="30">
        <v>4858</v>
      </c>
      <c r="E52" s="30">
        <v>1303</v>
      </c>
      <c r="F52" s="13">
        <f t="shared" si="3"/>
        <v>19851</v>
      </c>
    </row>
    <row r="53" spans="1:14" x14ac:dyDescent="0.35">
      <c r="A53" s="33" t="s">
        <v>35</v>
      </c>
      <c r="B53" s="30">
        <v>9461</v>
      </c>
      <c r="C53" s="30">
        <v>4193</v>
      </c>
      <c r="D53" s="30">
        <v>4691</v>
      </c>
      <c r="E53" s="30">
        <v>1044</v>
      </c>
      <c r="F53" s="13">
        <f t="shared" si="3"/>
        <v>19389</v>
      </c>
    </row>
    <row r="54" spans="1:14" x14ac:dyDescent="0.35">
      <c r="A54" s="33" t="s">
        <v>36</v>
      </c>
      <c r="B54" s="30">
        <v>9282</v>
      </c>
      <c r="C54" s="30">
        <v>3908</v>
      </c>
      <c r="D54" s="30">
        <v>4625</v>
      </c>
      <c r="E54" s="30">
        <v>970</v>
      </c>
      <c r="F54" s="13">
        <f t="shared" si="3"/>
        <v>18785</v>
      </c>
    </row>
    <row r="55" spans="1:14" x14ac:dyDescent="0.35">
      <c r="A55" s="33" t="s">
        <v>37</v>
      </c>
      <c r="B55" s="30">
        <v>9222</v>
      </c>
      <c r="C55" s="30">
        <v>3946</v>
      </c>
      <c r="D55" s="30">
        <v>5352</v>
      </c>
      <c r="E55" s="30">
        <v>819</v>
      </c>
      <c r="F55" s="13">
        <f t="shared" si="3"/>
        <v>19339</v>
      </c>
    </row>
    <row r="56" spans="1:14" x14ac:dyDescent="0.35">
      <c r="A56" s="33" t="s">
        <v>38</v>
      </c>
      <c r="B56" s="30">
        <v>9316</v>
      </c>
      <c r="C56" s="30">
        <v>4122</v>
      </c>
      <c r="D56" s="30">
        <v>6078</v>
      </c>
      <c r="E56" s="30">
        <v>1161</v>
      </c>
      <c r="F56" s="13">
        <f t="shared" si="3"/>
        <v>20677</v>
      </c>
    </row>
    <row r="57" spans="1:14" x14ac:dyDescent="0.35">
      <c r="A57" s="33" t="s">
        <v>39</v>
      </c>
      <c r="B57" s="30">
        <v>9257</v>
      </c>
      <c r="C57" s="30">
        <v>3835</v>
      </c>
      <c r="D57" s="30">
        <v>5983</v>
      </c>
      <c r="E57" s="30">
        <v>895</v>
      </c>
      <c r="F57" s="13">
        <f t="shared" si="3"/>
        <v>19970</v>
      </c>
    </row>
    <row r="58" spans="1:14" x14ac:dyDescent="0.35">
      <c r="A58" s="33" t="s">
        <v>40</v>
      </c>
      <c r="B58" s="30">
        <v>8895</v>
      </c>
      <c r="C58" s="30">
        <v>3893</v>
      </c>
      <c r="D58" s="30">
        <v>5651</v>
      </c>
      <c r="E58" s="30">
        <v>1260</v>
      </c>
      <c r="F58" s="13">
        <f t="shared" si="3"/>
        <v>19699</v>
      </c>
    </row>
    <row r="59" spans="1:14" x14ac:dyDescent="0.35">
      <c r="A59" s="33" t="s">
        <v>106</v>
      </c>
      <c r="B59" s="30">
        <v>7875</v>
      </c>
      <c r="C59" s="30">
        <v>3669</v>
      </c>
      <c r="D59" s="30">
        <v>5401</v>
      </c>
      <c r="E59" s="30">
        <v>1262</v>
      </c>
      <c r="F59" s="13">
        <f t="shared" si="3"/>
        <v>18207</v>
      </c>
    </row>
    <row r="60" spans="1:14" x14ac:dyDescent="0.35">
      <c r="A60" s="33" t="s">
        <v>41</v>
      </c>
      <c r="B60" s="30">
        <v>8131</v>
      </c>
      <c r="C60" s="30">
        <v>3445</v>
      </c>
      <c r="D60" s="30">
        <v>4921</v>
      </c>
      <c r="E60" s="30">
        <v>1191</v>
      </c>
      <c r="F60" s="13">
        <f t="shared" si="3"/>
        <v>17688</v>
      </c>
    </row>
    <row r="61" spans="1:14" x14ac:dyDescent="0.35">
      <c r="A61" s="33" t="s">
        <v>42</v>
      </c>
      <c r="B61" s="30">
        <v>7048</v>
      </c>
      <c r="C61" s="30">
        <v>3134</v>
      </c>
      <c r="D61" s="30">
        <v>4002</v>
      </c>
      <c r="E61" s="30">
        <v>966</v>
      </c>
      <c r="F61" s="13">
        <f t="shared" si="3"/>
        <v>15150</v>
      </c>
    </row>
    <row r="62" spans="1:14" x14ac:dyDescent="0.35">
      <c r="A62" s="33" t="s">
        <v>43</v>
      </c>
      <c r="B62" s="30">
        <v>7061</v>
      </c>
      <c r="C62" s="30">
        <v>3258</v>
      </c>
      <c r="D62" s="30">
        <v>3868</v>
      </c>
      <c r="E62" s="30">
        <v>938</v>
      </c>
      <c r="F62" s="13">
        <f t="shared" si="3"/>
        <v>15125</v>
      </c>
      <c r="H62" s="35"/>
      <c r="J62" s="13"/>
      <c r="K62" s="13"/>
      <c r="L62" s="13"/>
      <c r="M62" s="13"/>
      <c r="N62" s="13"/>
    </row>
    <row r="63" spans="1:14" x14ac:dyDescent="0.35">
      <c r="A63" s="33" t="s">
        <v>44</v>
      </c>
      <c r="B63" s="30">
        <v>6963</v>
      </c>
      <c r="C63" s="30">
        <v>2887</v>
      </c>
      <c r="D63" s="30">
        <v>3856</v>
      </c>
      <c r="E63" s="30">
        <v>1052</v>
      </c>
      <c r="F63" s="13">
        <f t="shared" si="3"/>
        <v>14758</v>
      </c>
      <c r="H63" s="35"/>
      <c r="J63" s="13"/>
      <c r="K63" s="13"/>
      <c r="L63" s="13"/>
      <c r="M63" s="13"/>
      <c r="N63" s="13"/>
    </row>
    <row r="64" spans="1:14" x14ac:dyDescent="0.35">
      <c r="A64" s="33" t="s">
        <v>45</v>
      </c>
      <c r="B64" s="30">
        <v>6666</v>
      </c>
      <c r="C64" s="30">
        <v>2922</v>
      </c>
      <c r="D64" s="30">
        <v>3064</v>
      </c>
      <c r="E64" s="30">
        <v>966</v>
      </c>
      <c r="F64" s="13">
        <f t="shared" si="3"/>
        <v>13618</v>
      </c>
      <c r="H64" s="35"/>
      <c r="J64" s="13"/>
      <c r="K64" s="13"/>
      <c r="L64" s="13"/>
      <c r="M64" s="13"/>
      <c r="N64" s="13"/>
    </row>
    <row r="65" spans="1:14" x14ac:dyDescent="0.35">
      <c r="A65" s="33" t="s">
        <v>46</v>
      </c>
      <c r="B65" s="30">
        <v>6705</v>
      </c>
      <c r="C65" s="30">
        <v>2630</v>
      </c>
      <c r="D65" s="30">
        <v>2931</v>
      </c>
      <c r="E65" s="30">
        <v>908</v>
      </c>
      <c r="F65" s="13">
        <f t="shared" si="3"/>
        <v>13174</v>
      </c>
      <c r="H65" s="35"/>
      <c r="J65" s="13"/>
      <c r="K65" s="13"/>
      <c r="L65" s="13"/>
      <c r="M65" s="13"/>
      <c r="N65" s="13"/>
    </row>
    <row r="66" spans="1:14" x14ac:dyDescent="0.35">
      <c r="A66" s="33" t="s">
        <v>107</v>
      </c>
      <c r="B66" s="30">
        <v>6573</v>
      </c>
      <c r="C66" s="30">
        <v>3008</v>
      </c>
      <c r="D66" s="30">
        <v>2992</v>
      </c>
      <c r="E66" s="30">
        <v>1445</v>
      </c>
      <c r="F66" s="13">
        <f t="shared" si="3"/>
        <v>14018</v>
      </c>
      <c r="H66" s="35"/>
      <c r="J66" s="13"/>
      <c r="K66" s="13"/>
      <c r="L66" s="13"/>
      <c r="M66" s="13"/>
      <c r="N66" s="13"/>
    </row>
    <row r="67" spans="1:14" x14ac:dyDescent="0.35">
      <c r="A67" s="33" t="s">
        <v>47</v>
      </c>
      <c r="B67" s="30">
        <v>6300</v>
      </c>
      <c r="C67" s="30">
        <v>2838</v>
      </c>
      <c r="D67" s="30">
        <v>2688</v>
      </c>
      <c r="E67" s="30">
        <v>1372</v>
      </c>
      <c r="F67" s="13">
        <f t="shared" si="3"/>
        <v>13198</v>
      </c>
      <c r="H67" s="35"/>
      <c r="J67" s="13"/>
      <c r="K67" s="13"/>
      <c r="L67" s="13"/>
      <c r="M67" s="13"/>
      <c r="N67" s="13"/>
    </row>
    <row r="68" spans="1:14" x14ac:dyDescent="0.35">
      <c r="A68" s="33" t="s">
        <v>48</v>
      </c>
      <c r="B68" s="30">
        <v>6160</v>
      </c>
      <c r="C68" s="30">
        <v>2717</v>
      </c>
      <c r="D68" s="30">
        <v>2362</v>
      </c>
      <c r="E68" s="30">
        <v>1175</v>
      </c>
      <c r="F68" s="13">
        <f t="shared" si="3"/>
        <v>12414</v>
      </c>
      <c r="H68" s="35"/>
      <c r="J68" s="13"/>
      <c r="K68" s="13"/>
      <c r="L68" s="13"/>
      <c r="M68" s="13"/>
      <c r="N68" s="13"/>
    </row>
    <row r="69" spans="1:14" x14ac:dyDescent="0.35">
      <c r="A69" s="33" t="s">
        <v>108</v>
      </c>
      <c r="B69" s="30">
        <v>5836</v>
      </c>
      <c r="C69" s="30">
        <v>2409</v>
      </c>
      <c r="D69" s="30">
        <v>2034</v>
      </c>
      <c r="E69" s="30">
        <v>814</v>
      </c>
      <c r="F69" s="13">
        <v>11093</v>
      </c>
      <c r="H69" s="35"/>
      <c r="J69" s="13"/>
      <c r="K69" s="13"/>
      <c r="L69" s="13"/>
      <c r="M69" s="13"/>
      <c r="N69" s="13"/>
    </row>
    <row r="70" spans="1:14" x14ac:dyDescent="0.35">
      <c r="A70" s="33" t="s">
        <v>109</v>
      </c>
      <c r="B70" s="30">
        <v>5332</v>
      </c>
      <c r="C70" s="30">
        <v>2350</v>
      </c>
      <c r="D70" s="30">
        <v>1935</v>
      </c>
      <c r="E70" s="30">
        <v>913</v>
      </c>
      <c r="F70" s="13">
        <v>10530</v>
      </c>
      <c r="H70" s="35"/>
      <c r="J70" s="13"/>
      <c r="K70" s="13"/>
      <c r="L70" s="13"/>
      <c r="M70" s="13"/>
      <c r="N70" s="13"/>
    </row>
    <row r="71" spans="1:14" ht="15" thickBot="1" x14ac:dyDescent="0.4">
      <c r="A71" s="40" t="s">
        <v>110</v>
      </c>
      <c r="B71" s="40">
        <v>5571</v>
      </c>
      <c r="C71" s="40">
        <v>2323</v>
      </c>
      <c r="D71" s="40">
        <v>1896</v>
      </c>
      <c r="E71" s="40">
        <v>839</v>
      </c>
      <c r="F71" s="40">
        <v>10629</v>
      </c>
      <c r="H71" s="35"/>
      <c r="J71" s="13"/>
      <c r="K71" s="13"/>
      <c r="L71" s="13"/>
      <c r="M71" s="13"/>
      <c r="N71" s="13"/>
    </row>
  </sheetData>
  <sheetProtection selectLockedCells="1" selectUnlockedCells="1"/>
  <mergeCells count="1">
    <mergeCell ref="B44:E44"/>
  </mergeCells>
  <pageMargins left="0.7" right="0.7" top="0.75" bottom="0.75" header="0.3" footer="0.3"/>
  <pageSetup paperSize="9" orientation="portrait" horizontalDpi="1200" verticalDpi="1200" r:id="rId1"/>
  <ignoredErrors>
    <ignoredError sqref="C13:C1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workbookViewId="0"/>
  </sheetViews>
  <sheetFormatPr defaultRowHeight="15.5" x14ac:dyDescent="0.35"/>
  <cols>
    <col min="1" max="1" width="12.4609375" bestFit="1" customWidth="1"/>
    <col min="2" max="2" width="6.61328125" bestFit="1" customWidth="1"/>
    <col min="3" max="3" width="17.3828125" bestFit="1" customWidth="1"/>
  </cols>
  <sheetData>
    <row r="1" spans="1:3" x14ac:dyDescent="0.35">
      <c r="A1" s="82" t="s">
        <v>97</v>
      </c>
      <c r="B1" s="82" t="s">
        <v>112</v>
      </c>
      <c r="C1" s="91" t="s">
        <v>122</v>
      </c>
    </row>
    <row r="2" spans="1:3" x14ac:dyDescent="0.35">
      <c r="A2" s="89" t="s">
        <v>49</v>
      </c>
      <c r="B2" s="82" t="s">
        <v>25</v>
      </c>
      <c r="C2" s="89">
        <v>156245</v>
      </c>
    </row>
    <row r="3" spans="1:3" x14ac:dyDescent="0.35">
      <c r="A3" s="89" t="s">
        <v>50</v>
      </c>
      <c r="B3" s="82" t="s">
        <v>25</v>
      </c>
      <c r="C3" s="89">
        <v>165924</v>
      </c>
    </row>
    <row r="4" spans="1:3" x14ac:dyDescent="0.35">
      <c r="A4" s="89" t="s">
        <v>51</v>
      </c>
      <c r="B4" s="82" t="s">
        <v>25</v>
      </c>
      <c r="C4" s="89">
        <v>168004</v>
      </c>
    </row>
    <row r="5" spans="1:3" x14ac:dyDescent="0.35">
      <c r="A5" s="89" t="s">
        <v>52</v>
      </c>
      <c r="B5" s="82" t="s">
        <v>25</v>
      </c>
      <c r="C5" s="89">
        <v>164605</v>
      </c>
    </row>
    <row r="6" spans="1:3" x14ac:dyDescent="0.35">
      <c r="A6" s="89" t="s">
        <v>53</v>
      </c>
      <c r="B6" s="82" t="s">
        <v>25</v>
      </c>
      <c r="C6" s="89">
        <v>165155</v>
      </c>
    </row>
    <row r="7" spans="1:3" x14ac:dyDescent="0.35">
      <c r="A7" s="82" t="s">
        <v>2</v>
      </c>
      <c r="B7" s="82" t="s">
        <v>25</v>
      </c>
      <c r="C7" s="82">
        <v>182570</v>
      </c>
    </row>
    <row r="8" spans="1:3" x14ac:dyDescent="0.35">
      <c r="A8" s="82" t="s">
        <v>4</v>
      </c>
      <c r="B8" s="82" t="s">
        <v>25</v>
      </c>
      <c r="C8" s="82">
        <v>177301</v>
      </c>
    </row>
    <row r="9" spans="1:3" x14ac:dyDescent="0.35">
      <c r="A9" s="82" t="s">
        <v>5</v>
      </c>
      <c r="B9" s="82" t="s">
        <v>25</v>
      </c>
      <c r="C9" s="82">
        <v>189068</v>
      </c>
    </row>
    <row r="10" spans="1:3" x14ac:dyDescent="0.35">
      <c r="A10" s="82" t="s">
        <v>6</v>
      </c>
      <c r="B10" s="82" t="s">
        <v>25</v>
      </c>
      <c r="C10" s="82">
        <v>173455</v>
      </c>
    </row>
    <row r="11" spans="1:3" x14ac:dyDescent="0.35">
      <c r="A11" s="82" t="s">
        <v>7</v>
      </c>
      <c r="B11" s="82" t="s">
        <v>25</v>
      </c>
      <c r="C11" s="82">
        <v>172384</v>
      </c>
    </row>
    <row r="12" spans="1:3" x14ac:dyDescent="0.35">
      <c r="A12" s="82" t="s">
        <v>8</v>
      </c>
      <c r="B12" s="82" t="s">
        <v>25</v>
      </c>
      <c r="C12" s="82">
        <v>147224</v>
      </c>
    </row>
    <row r="13" spans="1:3" x14ac:dyDescent="0.35">
      <c r="A13" s="82" t="s">
        <v>9</v>
      </c>
      <c r="B13" s="82" t="s">
        <v>25</v>
      </c>
      <c r="C13" s="82">
        <v>137726</v>
      </c>
    </row>
    <row r="14" spans="1:3" x14ac:dyDescent="0.35">
      <c r="A14" s="82" t="s">
        <v>10</v>
      </c>
      <c r="B14" s="82" t="s">
        <v>25</v>
      </c>
      <c r="C14" s="82">
        <v>129134</v>
      </c>
    </row>
    <row r="15" spans="1:3" x14ac:dyDescent="0.35">
      <c r="A15" s="82" t="s">
        <v>11</v>
      </c>
      <c r="B15" s="82" t="s">
        <v>25</v>
      </c>
      <c r="C15" s="82">
        <v>115271</v>
      </c>
    </row>
    <row r="16" spans="1:3" x14ac:dyDescent="0.35">
      <c r="A16" s="82" t="s">
        <v>12</v>
      </c>
      <c r="B16" s="82" t="s">
        <v>25</v>
      </c>
      <c r="C16" s="82">
        <v>104348</v>
      </c>
    </row>
    <row r="17" spans="1:3" x14ac:dyDescent="0.35">
      <c r="A17" s="82" t="s">
        <v>13</v>
      </c>
      <c r="B17" s="82" t="s">
        <v>25</v>
      </c>
      <c r="C17" s="82">
        <v>101159</v>
      </c>
    </row>
    <row r="18" spans="1:3" x14ac:dyDescent="0.35">
      <c r="A18" s="82" t="s">
        <v>14</v>
      </c>
      <c r="B18" s="82" t="s">
        <v>25</v>
      </c>
      <c r="C18" s="82">
        <v>92245</v>
      </c>
    </row>
    <row r="19" spans="1:3" x14ac:dyDescent="0.35">
      <c r="A19" s="82" t="s">
        <v>15</v>
      </c>
      <c r="B19" s="82" t="s">
        <v>25</v>
      </c>
      <c r="C19" s="82">
        <v>86982</v>
      </c>
    </row>
    <row r="20" spans="1:3" x14ac:dyDescent="0.35">
      <c r="A20" s="82" t="s">
        <v>16</v>
      </c>
      <c r="B20" s="82" t="s">
        <v>25</v>
      </c>
      <c r="C20" s="82">
        <v>74709</v>
      </c>
    </row>
    <row r="21" spans="1:3" x14ac:dyDescent="0.35">
      <c r="A21" s="82" t="s">
        <v>17</v>
      </c>
      <c r="B21" s="82" t="s">
        <v>25</v>
      </c>
      <c r="C21" s="82">
        <v>73225</v>
      </c>
    </row>
    <row r="22" spans="1:3" x14ac:dyDescent="0.35">
      <c r="A22" s="82" t="s">
        <v>18</v>
      </c>
      <c r="B22" s="82" t="s">
        <v>25</v>
      </c>
      <c r="C22" s="82">
        <v>71112</v>
      </c>
    </row>
    <row r="23" spans="1:3" x14ac:dyDescent="0.35">
      <c r="A23" s="82" t="s">
        <v>79</v>
      </c>
      <c r="B23" s="82" t="s">
        <v>25</v>
      </c>
      <c r="C23" s="82">
        <v>73464</v>
      </c>
    </row>
    <row r="24" spans="1:3" x14ac:dyDescent="0.35">
      <c r="A24" s="82" t="s">
        <v>100</v>
      </c>
      <c r="B24" s="82" t="s">
        <v>25</v>
      </c>
      <c r="C24" s="82">
        <v>74914</v>
      </c>
    </row>
    <row r="25" spans="1:3" x14ac:dyDescent="0.35">
      <c r="A25" s="100" t="s">
        <v>125</v>
      </c>
      <c r="B25" s="100" t="s">
        <v>25</v>
      </c>
      <c r="C25" s="82">
        <v>74118</v>
      </c>
    </row>
    <row r="26" spans="1:3" x14ac:dyDescent="0.35">
      <c r="A26" s="89" t="s">
        <v>49</v>
      </c>
      <c r="B26" s="82" t="s">
        <v>26</v>
      </c>
      <c r="C26" s="89">
        <v>18821</v>
      </c>
    </row>
    <row r="27" spans="1:3" x14ac:dyDescent="0.35">
      <c r="A27" s="89" t="s">
        <v>50</v>
      </c>
      <c r="B27" s="82" t="s">
        <v>26</v>
      </c>
      <c r="C27" s="89">
        <v>19851</v>
      </c>
    </row>
    <row r="28" spans="1:3" x14ac:dyDescent="0.35">
      <c r="A28" s="89" t="s">
        <v>51</v>
      </c>
      <c r="B28" s="82" t="s">
        <v>26</v>
      </c>
      <c r="C28" s="89">
        <v>19389</v>
      </c>
    </row>
    <row r="29" spans="1:3" x14ac:dyDescent="0.35">
      <c r="A29" s="89" t="s">
        <v>52</v>
      </c>
      <c r="B29" s="82" t="s">
        <v>26</v>
      </c>
      <c r="C29" s="89">
        <v>18785</v>
      </c>
    </row>
    <row r="30" spans="1:3" x14ac:dyDescent="0.35">
      <c r="A30" s="89" t="s">
        <v>53</v>
      </c>
      <c r="B30" s="82" t="s">
        <v>26</v>
      </c>
      <c r="C30" s="89">
        <v>19339</v>
      </c>
    </row>
    <row r="31" spans="1:3" x14ac:dyDescent="0.35">
      <c r="A31" s="82" t="s">
        <v>2</v>
      </c>
      <c r="B31" s="82" t="s">
        <v>26</v>
      </c>
      <c r="C31" s="82">
        <v>20677</v>
      </c>
    </row>
    <row r="32" spans="1:3" x14ac:dyDescent="0.35">
      <c r="A32" s="82" t="s">
        <v>4</v>
      </c>
      <c r="B32" s="82" t="s">
        <v>26</v>
      </c>
      <c r="C32" s="82">
        <v>19970</v>
      </c>
    </row>
    <row r="33" spans="1:3" x14ac:dyDescent="0.35">
      <c r="A33" s="82" t="s">
        <v>5</v>
      </c>
      <c r="B33" s="82" t="s">
        <v>26</v>
      </c>
      <c r="C33" s="82">
        <v>19699</v>
      </c>
    </row>
    <row r="34" spans="1:3" x14ac:dyDescent="0.35">
      <c r="A34" s="82" t="s">
        <v>6</v>
      </c>
      <c r="B34" s="82" t="s">
        <v>26</v>
      </c>
      <c r="C34" s="82">
        <v>18207</v>
      </c>
    </row>
    <row r="35" spans="1:3" x14ac:dyDescent="0.35">
      <c r="A35" s="82" t="s">
        <v>7</v>
      </c>
      <c r="B35" s="82" t="s">
        <v>26</v>
      </c>
      <c r="C35" s="82">
        <v>17688</v>
      </c>
    </row>
    <row r="36" spans="1:3" x14ac:dyDescent="0.35">
      <c r="A36" s="82" t="s">
        <v>8</v>
      </c>
      <c r="B36" s="82" t="s">
        <v>26</v>
      </c>
      <c r="C36" s="82">
        <v>15150</v>
      </c>
    </row>
    <row r="37" spans="1:3" x14ac:dyDescent="0.35">
      <c r="A37" s="82" t="s">
        <v>9</v>
      </c>
      <c r="B37" s="82" t="s">
        <v>26</v>
      </c>
      <c r="C37" s="82">
        <v>15125</v>
      </c>
    </row>
    <row r="38" spans="1:3" x14ac:dyDescent="0.35">
      <c r="A38" s="82" t="s">
        <v>10</v>
      </c>
      <c r="B38" s="82" t="s">
        <v>26</v>
      </c>
      <c r="C38" s="82">
        <v>14758</v>
      </c>
    </row>
    <row r="39" spans="1:3" x14ac:dyDescent="0.35">
      <c r="A39" s="82" t="s">
        <v>11</v>
      </c>
      <c r="B39" s="82" t="s">
        <v>26</v>
      </c>
      <c r="C39" s="82">
        <v>13618</v>
      </c>
    </row>
    <row r="40" spans="1:3" x14ac:dyDescent="0.35">
      <c r="A40" s="82" t="s">
        <v>12</v>
      </c>
      <c r="B40" s="82" t="s">
        <v>26</v>
      </c>
      <c r="C40" s="82">
        <v>13174</v>
      </c>
    </row>
    <row r="41" spans="1:3" x14ac:dyDescent="0.35">
      <c r="A41" s="82" t="s">
        <v>13</v>
      </c>
      <c r="B41" s="82" t="s">
        <v>26</v>
      </c>
      <c r="C41" s="82">
        <v>14018</v>
      </c>
    </row>
    <row r="42" spans="1:3" x14ac:dyDescent="0.35">
      <c r="A42" s="82" t="s">
        <v>14</v>
      </c>
      <c r="B42" s="82" t="s">
        <v>26</v>
      </c>
      <c r="C42" s="82">
        <v>13198</v>
      </c>
    </row>
    <row r="43" spans="1:3" x14ac:dyDescent="0.35">
      <c r="A43" s="82" t="s">
        <v>15</v>
      </c>
      <c r="B43" s="82" t="s">
        <v>26</v>
      </c>
      <c r="C43" s="82">
        <v>12414</v>
      </c>
    </row>
    <row r="44" spans="1:3" x14ac:dyDescent="0.35">
      <c r="A44" s="82" t="s">
        <v>16</v>
      </c>
      <c r="B44" s="82" t="s">
        <v>26</v>
      </c>
      <c r="C44" s="82">
        <v>11093</v>
      </c>
    </row>
    <row r="45" spans="1:3" x14ac:dyDescent="0.35">
      <c r="A45" s="82" t="s">
        <v>17</v>
      </c>
      <c r="B45" s="82" t="s">
        <v>26</v>
      </c>
      <c r="C45" s="82">
        <v>10539</v>
      </c>
    </row>
    <row r="46" spans="1:3" x14ac:dyDescent="0.35">
      <c r="A46" s="82" t="s">
        <v>18</v>
      </c>
      <c r="B46" s="82" t="s">
        <v>26</v>
      </c>
      <c r="C46" s="82">
        <v>10643</v>
      </c>
    </row>
    <row r="47" spans="1:3" x14ac:dyDescent="0.35">
      <c r="A47" s="82" t="s">
        <v>79</v>
      </c>
      <c r="B47" s="82" t="s">
        <v>26</v>
      </c>
      <c r="C47" s="82">
        <v>11013</v>
      </c>
    </row>
    <row r="48" spans="1:3" x14ac:dyDescent="0.35">
      <c r="A48" s="82" t="s">
        <v>100</v>
      </c>
      <c r="B48" s="82" t="s">
        <v>26</v>
      </c>
      <c r="C48" s="83">
        <v>10895</v>
      </c>
    </row>
    <row r="49" spans="1:3" x14ac:dyDescent="0.35">
      <c r="A49" s="89" t="s">
        <v>49</v>
      </c>
      <c r="B49" s="82" t="s">
        <v>27</v>
      </c>
      <c r="C49" s="89">
        <v>10201</v>
      </c>
    </row>
    <row r="50" spans="1:3" x14ac:dyDescent="0.35">
      <c r="A50" s="89" t="s">
        <v>50</v>
      </c>
      <c r="B50" s="82" t="s">
        <v>27</v>
      </c>
      <c r="C50" s="89">
        <v>10828</v>
      </c>
    </row>
    <row r="51" spans="1:3" x14ac:dyDescent="0.35">
      <c r="A51" s="89" t="s">
        <v>51</v>
      </c>
      <c r="B51" s="82" t="s">
        <v>27</v>
      </c>
      <c r="C51" s="89">
        <v>11231</v>
      </c>
    </row>
    <row r="52" spans="1:3" x14ac:dyDescent="0.35">
      <c r="A52" s="89" t="s">
        <v>52</v>
      </c>
      <c r="B52" s="82" t="s">
        <v>27</v>
      </c>
      <c r="C52" s="89">
        <v>11335</v>
      </c>
    </row>
    <row r="53" spans="1:3" x14ac:dyDescent="0.35">
      <c r="A53" s="89" t="s">
        <v>53</v>
      </c>
      <c r="B53" s="82" t="s">
        <v>27</v>
      </c>
      <c r="C53" s="89">
        <v>11961</v>
      </c>
    </row>
    <row r="54" spans="1:3" x14ac:dyDescent="0.35">
      <c r="A54" s="82" t="s">
        <v>2</v>
      </c>
      <c r="B54" s="82" t="s">
        <v>27</v>
      </c>
      <c r="C54" s="82">
        <v>13151</v>
      </c>
    </row>
    <row r="55" spans="1:3" x14ac:dyDescent="0.35">
      <c r="A55" s="82" t="s">
        <v>4</v>
      </c>
      <c r="B55" s="82" t="s">
        <v>27</v>
      </c>
      <c r="C55" s="82">
        <v>12175</v>
      </c>
    </row>
    <row r="56" spans="1:3" x14ac:dyDescent="0.35">
      <c r="A56" s="82" t="s">
        <v>5</v>
      </c>
      <c r="B56" s="82" t="s">
        <v>27</v>
      </c>
      <c r="C56" s="82">
        <v>12722</v>
      </c>
    </row>
    <row r="57" spans="1:3" x14ac:dyDescent="0.35">
      <c r="A57" s="82" t="s">
        <v>6</v>
      </c>
      <c r="B57" s="82" t="s">
        <v>27</v>
      </c>
      <c r="C57" s="82">
        <v>12030</v>
      </c>
    </row>
    <row r="58" spans="1:3" x14ac:dyDescent="0.35">
      <c r="A58" s="82" t="s">
        <v>7</v>
      </c>
      <c r="B58" s="82" t="s">
        <v>27</v>
      </c>
      <c r="C58" s="82">
        <v>11802</v>
      </c>
    </row>
    <row r="59" spans="1:3" x14ac:dyDescent="0.35">
      <c r="A59" s="82" t="s">
        <v>8</v>
      </c>
      <c r="B59" s="82" t="s">
        <v>27</v>
      </c>
      <c r="C59" s="82">
        <v>9633</v>
      </c>
    </row>
    <row r="60" spans="1:3" x14ac:dyDescent="0.35">
      <c r="A60" s="82" t="s">
        <v>9</v>
      </c>
      <c r="B60" s="82" t="s">
        <v>27</v>
      </c>
      <c r="C60" s="82">
        <v>9017</v>
      </c>
    </row>
    <row r="61" spans="1:3" x14ac:dyDescent="0.35">
      <c r="A61" s="82" t="s">
        <v>10</v>
      </c>
      <c r="B61" s="82" t="s">
        <v>27</v>
      </c>
      <c r="C61" s="82">
        <v>8587</v>
      </c>
    </row>
    <row r="62" spans="1:3" x14ac:dyDescent="0.35">
      <c r="A62" s="82" t="s">
        <v>11</v>
      </c>
      <c r="B62" s="82" t="s">
        <v>27</v>
      </c>
      <c r="C62" s="82">
        <v>7689</v>
      </c>
    </row>
    <row r="63" spans="1:3" x14ac:dyDescent="0.35">
      <c r="A63" s="82" t="s">
        <v>12</v>
      </c>
      <c r="B63" s="82" t="s">
        <v>27</v>
      </c>
      <c r="C63" s="82">
        <v>6985</v>
      </c>
    </row>
    <row r="64" spans="1:3" x14ac:dyDescent="0.35">
      <c r="A64" s="82" t="s">
        <v>13</v>
      </c>
      <c r="B64" s="82" t="s">
        <v>27</v>
      </c>
      <c r="C64" s="82">
        <v>6800</v>
      </c>
    </row>
    <row r="65" spans="1:3" x14ac:dyDescent="0.35">
      <c r="A65" s="82" t="s">
        <v>14</v>
      </c>
      <c r="B65" s="82" t="s">
        <v>27</v>
      </c>
      <c r="C65" s="82">
        <v>6414</v>
      </c>
    </row>
    <row r="66" spans="1:3" x14ac:dyDescent="0.35">
      <c r="A66" s="82" t="s">
        <v>15</v>
      </c>
      <c r="B66" s="82" t="s">
        <v>27</v>
      </c>
      <c r="C66" s="82">
        <v>5687</v>
      </c>
    </row>
    <row r="67" spans="1:3" x14ac:dyDescent="0.35">
      <c r="A67" s="82" t="s">
        <v>16</v>
      </c>
      <c r="B67" s="82" t="s">
        <v>27</v>
      </c>
      <c r="C67" s="82">
        <v>4745</v>
      </c>
    </row>
    <row r="68" spans="1:3" x14ac:dyDescent="0.35">
      <c r="A68" s="82" t="s">
        <v>17</v>
      </c>
      <c r="B68" s="82" t="s">
        <v>27</v>
      </c>
      <c r="C68" s="82">
        <v>4790</v>
      </c>
    </row>
    <row r="69" spans="1:3" x14ac:dyDescent="0.35">
      <c r="A69" s="82" t="s">
        <v>18</v>
      </c>
      <c r="B69" s="82" t="s">
        <v>27</v>
      </c>
      <c r="C69" s="82">
        <v>4561</v>
      </c>
    </row>
    <row r="70" spans="1:3" x14ac:dyDescent="0.35">
      <c r="A70" s="82" t="s">
        <v>79</v>
      </c>
      <c r="B70" s="82" t="s">
        <v>27</v>
      </c>
      <c r="C70" s="82">
        <v>4678</v>
      </c>
    </row>
    <row r="71" spans="1:3" x14ac:dyDescent="0.35">
      <c r="A71" s="82" t="s">
        <v>100</v>
      </c>
      <c r="B71" s="82" t="s">
        <v>27</v>
      </c>
      <c r="C71" s="82">
        <v>4756</v>
      </c>
    </row>
  </sheetData>
  <sortState ref="A2:C71">
    <sortCondition ref="B2:B71"/>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Normal="100" workbookViewId="0"/>
  </sheetViews>
  <sheetFormatPr defaultRowHeight="15.5" x14ac:dyDescent="0.35"/>
  <cols>
    <col min="1" max="1" width="12.4609375" bestFit="1" customWidth="1"/>
    <col min="2" max="2" width="6.61328125" bestFit="1" customWidth="1"/>
    <col min="3" max="3" width="10.07421875" bestFit="1" customWidth="1"/>
  </cols>
  <sheetData>
    <row r="1" spans="1:3" x14ac:dyDescent="0.35">
      <c r="A1" s="82" t="s">
        <v>97</v>
      </c>
      <c r="B1" s="82" t="s">
        <v>112</v>
      </c>
      <c r="C1" s="91" t="s">
        <v>123</v>
      </c>
    </row>
    <row r="2" spans="1:3" x14ac:dyDescent="0.35">
      <c r="A2" s="82" t="s">
        <v>2</v>
      </c>
      <c r="B2" s="82" t="s">
        <v>25</v>
      </c>
      <c r="C2" s="82">
        <v>386027</v>
      </c>
    </row>
    <row r="3" spans="1:3" x14ac:dyDescent="0.35">
      <c r="A3" s="82" t="s">
        <v>4</v>
      </c>
      <c r="B3" s="82" t="s">
        <v>25</v>
      </c>
      <c r="C3" s="82">
        <v>359259</v>
      </c>
    </row>
    <row r="4" spans="1:3" x14ac:dyDescent="0.35">
      <c r="A4" s="82" t="s">
        <v>5</v>
      </c>
      <c r="B4" s="82" t="s">
        <v>25</v>
      </c>
      <c r="C4" s="82">
        <v>431838</v>
      </c>
    </row>
    <row r="5" spans="1:3" x14ac:dyDescent="0.35">
      <c r="A5" s="82" t="s">
        <v>6</v>
      </c>
      <c r="B5" s="82" t="s">
        <v>25</v>
      </c>
      <c r="C5" s="82">
        <v>412491</v>
      </c>
    </row>
    <row r="6" spans="1:3" x14ac:dyDescent="0.35">
      <c r="A6" s="82" t="s">
        <v>7</v>
      </c>
      <c r="B6" s="82" t="s">
        <v>25</v>
      </c>
      <c r="C6" s="82">
        <v>473563</v>
      </c>
    </row>
    <row r="7" spans="1:3" x14ac:dyDescent="0.35">
      <c r="A7" s="82" t="s">
        <v>8</v>
      </c>
      <c r="B7" s="82" t="s">
        <v>25</v>
      </c>
      <c r="C7" s="82">
        <v>341968</v>
      </c>
    </row>
    <row r="8" spans="1:3" x14ac:dyDescent="0.35">
      <c r="A8" s="82" t="s">
        <v>9</v>
      </c>
      <c r="B8" s="82" t="s">
        <v>25</v>
      </c>
      <c r="C8" s="82">
        <v>336107</v>
      </c>
    </row>
    <row r="9" spans="1:3" x14ac:dyDescent="0.35">
      <c r="A9" s="82" t="s">
        <v>10</v>
      </c>
      <c r="B9" s="82" t="s">
        <v>25</v>
      </c>
      <c r="C9" s="82">
        <v>336233</v>
      </c>
    </row>
    <row r="10" spans="1:3" x14ac:dyDescent="0.35">
      <c r="A10" s="82" t="s">
        <v>11</v>
      </c>
      <c r="B10" s="82" t="s">
        <v>25</v>
      </c>
      <c r="C10" s="82">
        <v>293920</v>
      </c>
    </row>
    <row r="11" spans="1:3" x14ac:dyDescent="0.35">
      <c r="A11" s="82" t="s">
        <v>12</v>
      </c>
      <c r="B11" s="82" t="s">
        <v>25</v>
      </c>
      <c r="C11" s="82">
        <v>249237</v>
      </c>
    </row>
    <row r="12" spans="1:3" x14ac:dyDescent="0.35">
      <c r="A12" s="82" t="s">
        <v>13</v>
      </c>
      <c r="B12" s="82" t="s">
        <v>25</v>
      </c>
      <c r="C12" s="82">
        <v>241462</v>
      </c>
    </row>
    <row r="13" spans="1:3" x14ac:dyDescent="0.35">
      <c r="A13" s="82" t="s">
        <v>14</v>
      </c>
      <c r="B13" s="82" t="s">
        <v>25</v>
      </c>
      <c r="C13" s="82">
        <v>228407</v>
      </c>
    </row>
    <row r="14" spans="1:3" x14ac:dyDescent="0.35">
      <c r="A14" s="82" t="s">
        <v>15</v>
      </c>
      <c r="B14" s="82" t="s">
        <v>25</v>
      </c>
      <c r="C14" s="82">
        <v>223937</v>
      </c>
    </row>
    <row r="15" spans="1:3" x14ac:dyDescent="0.35">
      <c r="A15" s="82" t="s">
        <v>16</v>
      </c>
      <c r="B15" s="82" t="s">
        <v>25</v>
      </c>
      <c r="C15" s="82">
        <v>154456</v>
      </c>
    </row>
    <row r="16" spans="1:3" x14ac:dyDescent="0.35">
      <c r="A16" s="82" t="s">
        <v>17</v>
      </c>
      <c r="B16" s="82" t="s">
        <v>25</v>
      </c>
      <c r="C16" s="82">
        <v>171343</v>
      </c>
    </row>
    <row r="17" spans="1:3" x14ac:dyDescent="0.35">
      <c r="A17" s="82" t="s">
        <v>18</v>
      </c>
      <c r="B17" s="82" t="s">
        <v>25</v>
      </c>
      <c r="C17" s="82">
        <v>155037</v>
      </c>
    </row>
    <row r="18" spans="1:3" x14ac:dyDescent="0.35">
      <c r="A18" s="82" t="s">
        <v>79</v>
      </c>
      <c r="B18" s="82" t="s">
        <v>25</v>
      </c>
      <c r="C18" s="82">
        <v>162247</v>
      </c>
    </row>
    <row r="19" spans="1:3" x14ac:dyDescent="0.35">
      <c r="A19" s="82" t="s">
        <v>100</v>
      </c>
      <c r="B19" s="82" t="s">
        <v>25</v>
      </c>
      <c r="C19" s="82">
        <v>161997</v>
      </c>
    </row>
    <row r="20" spans="1:3" x14ac:dyDescent="0.35">
      <c r="A20" s="100" t="s">
        <v>125</v>
      </c>
      <c r="B20" s="100" t="s">
        <v>25</v>
      </c>
      <c r="C20" s="82">
        <v>167150</v>
      </c>
    </row>
    <row r="21" spans="1:3" x14ac:dyDescent="0.35">
      <c r="A21" s="82" t="s">
        <v>2</v>
      </c>
      <c r="B21" s="82" t="s">
        <v>26</v>
      </c>
      <c r="C21" s="82">
        <v>53340</v>
      </c>
    </row>
    <row r="22" spans="1:3" x14ac:dyDescent="0.35">
      <c r="A22" s="82" t="s">
        <v>4</v>
      </c>
      <c r="B22" s="82" t="s">
        <v>26</v>
      </c>
      <c r="C22" s="82">
        <v>56070</v>
      </c>
    </row>
    <row r="23" spans="1:3" x14ac:dyDescent="0.35">
      <c r="A23" s="82" t="s">
        <v>5</v>
      </c>
      <c r="B23" s="82" t="s">
        <v>26</v>
      </c>
      <c r="C23" s="82">
        <v>57919</v>
      </c>
    </row>
    <row r="24" spans="1:3" x14ac:dyDescent="0.35">
      <c r="A24" s="82" t="s">
        <v>6</v>
      </c>
      <c r="B24" s="82" t="s">
        <v>26</v>
      </c>
      <c r="C24" s="82">
        <v>55326</v>
      </c>
    </row>
    <row r="25" spans="1:3" x14ac:dyDescent="0.35">
      <c r="A25" s="82" t="s">
        <v>7</v>
      </c>
      <c r="B25" s="82" t="s">
        <v>26</v>
      </c>
      <c r="C25" s="82">
        <v>61762</v>
      </c>
    </row>
    <row r="26" spans="1:3" x14ac:dyDescent="0.35">
      <c r="A26" s="82" t="s">
        <v>8</v>
      </c>
      <c r="B26" s="82" t="s">
        <v>26</v>
      </c>
      <c r="C26" s="82">
        <v>44171</v>
      </c>
    </row>
    <row r="27" spans="1:3" x14ac:dyDescent="0.35">
      <c r="A27" s="82" t="s">
        <v>9</v>
      </c>
      <c r="B27" s="82" t="s">
        <v>26</v>
      </c>
      <c r="C27" s="82">
        <v>48375</v>
      </c>
    </row>
    <row r="28" spans="1:3" x14ac:dyDescent="0.35">
      <c r="A28" s="82" t="s">
        <v>10</v>
      </c>
      <c r="B28" s="82" t="s">
        <v>26</v>
      </c>
      <c r="C28" s="82">
        <v>48585</v>
      </c>
    </row>
    <row r="29" spans="1:3" x14ac:dyDescent="0.35">
      <c r="A29" s="82" t="s">
        <v>11</v>
      </c>
      <c r="B29" s="82" t="s">
        <v>26</v>
      </c>
      <c r="C29" s="82">
        <v>45636</v>
      </c>
    </row>
    <row r="30" spans="1:3" x14ac:dyDescent="0.35">
      <c r="A30" s="82" t="s">
        <v>12</v>
      </c>
      <c r="B30" s="82" t="s">
        <v>26</v>
      </c>
      <c r="C30" s="82">
        <v>40570</v>
      </c>
    </row>
    <row r="31" spans="1:3" x14ac:dyDescent="0.35">
      <c r="A31" s="82" t="s">
        <v>13</v>
      </c>
      <c r="B31" s="82" t="s">
        <v>26</v>
      </c>
      <c r="C31" s="82">
        <v>38737</v>
      </c>
    </row>
    <row r="32" spans="1:3" x14ac:dyDescent="0.35">
      <c r="A32" s="82" t="s">
        <v>14</v>
      </c>
      <c r="B32" s="82" t="s">
        <v>26</v>
      </c>
      <c r="C32" s="82">
        <v>38970</v>
      </c>
    </row>
    <row r="33" spans="1:3" x14ac:dyDescent="0.35">
      <c r="A33" s="82" t="s">
        <v>15</v>
      </c>
      <c r="B33" s="82" t="s">
        <v>26</v>
      </c>
      <c r="C33" s="82">
        <v>32338</v>
      </c>
    </row>
    <row r="34" spans="1:3" x14ac:dyDescent="0.35">
      <c r="A34" s="82" t="s">
        <v>16</v>
      </c>
      <c r="B34" s="82" t="s">
        <v>26</v>
      </c>
      <c r="C34" s="82">
        <v>26746</v>
      </c>
    </row>
    <row r="35" spans="1:3" x14ac:dyDescent="0.35">
      <c r="A35" s="82" t="s">
        <v>17</v>
      </c>
      <c r="B35" s="82" t="s">
        <v>26</v>
      </c>
      <c r="C35" s="82">
        <v>27992</v>
      </c>
    </row>
    <row r="36" spans="1:3" x14ac:dyDescent="0.35">
      <c r="A36" s="82" t="s">
        <v>18</v>
      </c>
      <c r="B36" s="82" t="s">
        <v>26</v>
      </c>
      <c r="C36" s="82">
        <v>25026</v>
      </c>
    </row>
    <row r="37" spans="1:3" x14ac:dyDescent="0.35">
      <c r="A37" s="82" t="s">
        <v>79</v>
      </c>
      <c r="B37" s="82" t="s">
        <v>26</v>
      </c>
      <c r="C37" s="82">
        <v>26628</v>
      </c>
    </row>
    <row r="38" spans="1:3" x14ac:dyDescent="0.35">
      <c r="A38" s="82" t="s">
        <v>100</v>
      </c>
      <c r="B38" s="82" t="s">
        <v>26</v>
      </c>
      <c r="C38" s="83">
        <v>27240</v>
      </c>
    </row>
    <row r="39" spans="1:3" x14ac:dyDescent="0.35">
      <c r="A39" s="82" t="s">
        <v>2</v>
      </c>
      <c r="B39" s="82" t="s">
        <v>27</v>
      </c>
      <c r="C39" s="82">
        <v>31494</v>
      </c>
    </row>
    <row r="40" spans="1:3" x14ac:dyDescent="0.35">
      <c r="A40" s="82" t="s">
        <v>4</v>
      </c>
      <c r="B40" s="82" t="s">
        <v>27</v>
      </c>
      <c r="C40" s="82">
        <v>29499</v>
      </c>
    </row>
    <row r="41" spans="1:3" x14ac:dyDescent="0.35">
      <c r="A41" s="82" t="s">
        <v>5</v>
      </c>
      <c r="B41" s="82" t="s">
        <v>27</v>
      </c>
      <c r="C41" s="82">
        <v>35203</v>
      </c>
    </row>
    <row r="42" spans="1:3" x14ac:dyDescent="0.35">
      <c r="A42" s="82" t="s">
        <v>6</v>
      </c>
      <c r="B42" s="82" t="s">
        <v>27</v>
      </c>
      <c r="C42" s="82">
        <v>34992</v>
      </c>
    </row>
    <row r="43" spans="1:3" x14ac:dyDescent="0.35">
      <c r="A43" s="82" t="s">
        <v>7</v>
      </c>
      <c r="B43" s="82" t="s">
        <v>27</v>
      </c>
      <c r="C43" s="82">
        <v>36247</v>
      </c>
    </row>
    <row r="44" spans="1:3" x14ac:dyDescent="0.35">
      <c r="A44" s="82" t="s">
        <v>8</v>
      </c>
      <c r="B44" s="82" t="s">
        <v>27</v>
      </c>
      <c r="C44" s="82">
        <v>26335</v>
      </c>
    </row>
    <row r="45" spans="1:3" x14ac:dyDescent="0.35">
      <c r="A45" s="82" t="s">
        <v>9</v>
      </c>
      <c r="B45" s="82" t="s">
        <v>27</v>
      </c>
      <c r="C45" s="82">
        <v>24370</v>
      </c>
    </row>
    <row r="46" spans="1:3" x14ac:dyDescent="0.35">
      <c r="A46" s="82" t="s">
        <v>10</v>
      </c>
      <c r="B46" s="82" t="s">
        <v>27</v>
      </c>
      <c r="C46" s="82">
        <v>26497</v>
      </c>
    </row>
    <row r="47" spans="1:3" x14ac:dyDescent="0.35">
      <c r="A47" s="82" t="s">
        <v>11</v>
      </c>
      <c r="B47" s="82" t="s">
        <v>27</v>
      </c>
      <c r="C47" s="82">
        <v>24661</v>
      </c>
    </row>
    <row r="48" spans="1:3" x14ac:dyDescent="0.35">
      <c r="A48" s="82" t="s">
        <v>12</v>
      </c>
      <c r="B48" s="82" t="s">
        <v>27</v>
      </c>
      <c r="C48" s="82">
        <v>19521</v>
      </c>
    </row>
    <row r="49" spans="1:3" x14ac:dyDescent="0.35">
      <c r="A49" s="82" t="s">
        <v>13</v>
      </c>
      <c r="B49" s="82" t="s">
        <v>27</v>
      </c>
      <c r="C49" s="82">
        <v>19152</v>
      </c>
    </row>
    <row r="50" spans="1:3" x14ac:dyDescent="0.35">
      <c r="A50" s="82" t="s">
        <v>14</v>
      </c>
      <c r="B50" s="82" t="s">
        <v>27</v>
      </c>
      <c r="C50" s="82">
        <v>20688</v>
      </c>
    </row>
    <row r="51" spans="1:3" x14ac:dyDescent="0.35">
      <c r="A51" s="82" t="s">
        <v>15</v>
      </c>
      <c r="B51" s="82" t="s">
        <v>27</v>
      </c>
      <c r="C51" s="82">
        <v>16464</v>
      </c>
    </row>
    <row r="52" spans="1:3" x14ac:dyDescent="0.35">
      <c r="A52" s="82" t="s">
        <v>16</v>
      </c>
      <c r="B52" s="82" t="s">
        <v>27</v>
      </c>
      <c r="C52" s="82">
        <v>11438</v>
      </c>
    </row>
    <row r="53" spans="1:3" x14ac:dyDescent="0.35">
      <c r="A53" s="82" t="s">
        <v>17</v>
      </c>
      <c r="B53" s="82" t="s">
        <v>27</v>
      </c>
      <c r="C53" s="82">
        <v>13169</v>
      </c>
    </row>
    <row r="54" spans="1:3" x14ac:dyDescent="0.35">
      <c r="A54" s="82" t="s">
        <v>18</v>
      </c>
      <c r="B54" s="82" t="s">
        <v>27</v>
      </c>
      <c r="C54" s="82">
        <v>11651</v>
      </c>
    </row>
    <row r="55" spans="1:3" x14ac:dyDescent="0.35">
      <c r="A55" s="82" t="s">
        <v>79</v>
      </c>
      <c r="B55" s="82" t="s">
        <v>27</v>
      </c>
      <c r="C55" s="82">
        <v>12108</v>
      </c>
    </row>
    <row r="56" spans="1:3" x14ac:dyDescent="0.35">
      <c r="A56" s="82" t="s">
        <v>100</v>
      </c>
      <c r="B56" s="82" t="s">
        <v>27</v>
      </c>
      <c r="C56" s="82">
        <v>10751</v>
      </c>
    </row>
  </sheetData>
  <sortState ref="A2:C56">
    <sortCondition ref="B2:B56"/>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opLeftCell="A16" workbookViewId="0">
      <selection activeCell="E35" sqref="E35"/>
    </sheetView>
  </sheetViews>
  <sheetFormatPr defaultColWidth="8.921875" defaultRowHeight="14.5" x14ac:dyDescent="0.35"/>
  <cols>
    <col min="1" max="1" width="8.921875" style="5"/>
    <col min="2" max="2" width="9.921875" style="5" bestFit="1" customWidth="1"/>
    <col min="3" max="16384" width="8.921875" style="5"/>
  </cols>
  <sheetData>
    <row r="1" spans="1:5" ht="29.5" thickBot="1" x14ac:dyDescent="0.4">
      <c r="A1" s="57" t="s">
        <v>0</v>
      </c>
      <c r="B1" s="58" t="s">
        <v>25</v>
      </c>
      <c r="C1" s="58" t="s">
        <v>26</v>
      </c>
      <c r="D1" s="58" t="s">
        <v>27</v>
      </c>
      <c r="E1" s="10" t="s">
        <v>1</v>
      </c>
    </row>
    <row r="2" spans="1:5" x14ac:dyDescent="0.35">
      <c r="A2" s="62">
        <v>1981</v>
      </c>
      <c r="B2" s="64">
        <v>46820800</v>
      </c>
      <c r="C2" s="65">
        <v>5180200</v>
      </c>
      <c r="D2" s="64">
        <v>2813500</v>
      </c>
      <c r="E2" s="2">
        <v>54814500</v>
      </c>
    </row>
    <row r="3" spans="1:5" x14ac:dyDescent="0.35">
      <c r="A3" s="62">
        <v>1982</v>
      </c>
      <c r="B3" s="64">
        <v>46777300</v>
      </c>
      <c r="C3" s="65">
        <v>5164500</v>
      </c>
      <c r="D3" s="64">
        <v>2804300</v>
      </c>
      <c r="E3" s="2">
        <v>54746100</v>
      </c>
    </row>
    <row r="4" spans="1:5" x14ac:dyDescent="0.35">
      <c r="A4" s="62">
        <v>1983</v>
      </c>
      <c r="B4" s="64">
        <v>46813700</v>
      </c>
      <c r="C4" s="65">
        <v>5148100</v>
      </c>
      <c r="D4" s="64">
        <v>2803300</v>
      </c>
      <c r="E4" s="2">
        <v>54765100</v>
      </c>
    </row>
    <row r="5" spans="1:5" x14ac:dyDescent="0.35">
      <c r="A5" s="62">
        <v>1984</v>
      </c>
      <c r="B5" s="64">
        <v>46912400</v>
      </c>
      <c r="C5" s="65">
        <v>5138900</v>
      </c>
      <c r="D5" s="64">
        <v>2800700</v>
      </c>
      <c r="E5" s="2">
        <v>54852000</v>
      </c>
    </row>
    <row r="6" spans="1:5" x14ac:dyDescent="0.35">
      <c r="A6" s="62">
        <v>1985</v>
      </c>
      <c r="B6" s="64">
        <v>47057400</v>
      </c>
      <c r="C6" s="65">
        <v>5127900</v>
      </c>
      <c r="D6" s="64">
        <v>2803400</v>
      </c>
      <c r="E6" s="2">
        <v>54988700</v>
      </c>
    </row>
    <row r="7" spans="1:5" x14ac:dyDescent="0.35">
      <c r="A7" s="62">
        <v>1986</v>
      </c>
      <c r="B7" s="64">
        <v>47187600</v>
      </c>
      <c r="C7" s="65">
        <v>5111800</v>
      </c>
      <c r="D7" s="64">
        <v>2810900</v>
      </c>
      <c r="E7" s="2">
        <v>55110300</v>
      </c>
    </row>
    <row r="8" spans="1:5" x14ac:dyDescent="0.35">
      <c r="A8" s="62">
        <v>1987</v>
      </c>
      <c r="B8" s="64">
        <v>47300400</v>
      </c>
      <c r="C8" s="65">
        <v>5099000</v>
      </c>
      <c r="D8" s="64">
        <v>2822600</v>
      </c>
      <c r="E8" s="2">
        <v>55222000</v>
      </c>
    </row>
    <row r="9" spans="1:5" x14ac:dyDescent="0.35">
      <c r="A9" s="62">
        <v>1988</v>
      </c>
      <c r="B9" s="64">
        <v>47412300</v>
      </c>
      <c r="C9" s="65">
        <v>5077400</v>
      </c>
      <c r="D9" s="64">
        <v>2841200</v>
      </c>
      <c r="E9" s="2">
        <v>55330900</v>
      </c>
    </row>
    <row r="10" spans="1:5" x14ac:dyDescent="0.35">
      <c r="A10" s="62">
        <v>1989</v>
      </c>
      <c r="B10" s="64">
        <v>47552700</v>
      </c>
      <c r="C10" s="65">
        <v>5078200</v>
      </c>
      <c r="D10" s="64">
        <v>2855200</v>
      </c>
      <c r="E10" s="2">
        <v>55486100</v>
      </c>
    </row>
    <row r="11" spans="1:5" x14ac:dyDescent="0.35">
      <c r="A11" s="62">
        <v>1990</v>
      </c>
      <c r="B11" s="64">
        <v>47699100</v>
      </c>
      <c r="C11" s="65">
        <v>5081300</v>
      </c>
      <c r="D11" s="64">
        <v>2861500</v>
      </c>
      <c r="E11" s="2">
        <v>55641900</v>
      </c>
    </row>
    <row r="12" spans="1:5" x14ac:dyDescent="0.35">
      <c r="A12" s="62">
        <v>1991</v>
      </c>
      <c r="B12" s="64">
        <v>47875000</v>
      </c>
      <c r="C12" s="65">
        <v>5083300</v>
      </c>
      <c r="D12" s="64">
        <v>2873000</v>
      </c>
      <c r="E12" s="2">
        <v>55831300</v>
      </c>
    </row>
    <row r="13" spans="1:5" x14ac:dyDescent="0.35">
      <c r="A13" s="62">
        <v>1992</v>
      </c>
      <c r="B13" s="64">
        <v>47998000</v>
      </c>
      <c r="C13" s="65">
        <v>5085600</v>
      </c>
      <c r="D13" s="64">
        <v>2877700</v>
      </c>
      <c r="E13" s="2">
        <v>55961300</v>
      </c>
    </row>
    <row r="14" spans="1:5" x14ac:dyDescent="0.35">
      <c r="A14" s="62">
        <v>1993</v>
      </c>
      <c r="B14" s="64">
        <v>48102300</v>
      </c>
      <c r="C14" s="65">
        <v>5092500</v>
      </c>
      <c r="D14" s="64">
        <v>2883600</v>
      </c>
      <c r="E14" s="2">
        <v>56078400</v>
      </c>
    </row>
    <row r="15" spans="1:5" x14ac:dyDescent="0.35">
      <c r="A15" s="62">
        <v>1994</v>
      </c>
      <c r="B15" s="64">
        <v>48228800</v>
      </c>
      <c r="C15" s="65">
        <v>5102200</v>
      </c>
      <c r="D15" s="64">
        <v>2887400</v>
      </c>
      <c r="E15" s="2">
        <v>56218400</v>
      </c>
    </row>
    <row r="16" spans="1:5" x14ac:dyDescent="0.35">
      <c r="A16" s="62">
        <v>1995</v>
      </c>
      <c r="B16" s="64">
        <v>48383500</v>
      </c>
      <c r="C16" s="65">
        <v>5103700</v>
      </c>
      <c r="D16" s="64">
        <v>2888500</v>
      </c>
      <c r="E16" s="2">
        <v>56375700</v>
      </c>
    </row>
    <row r="17" spans="1:5" x14ac:dyDescent="0.35">
      <c r="A17" s="62">
        <v>1996</v>
      </c>
      <c r="B17" s="64">
        <v>48519100</v>
      </c>
      <c r="C17" s="65">
        <v>5092200</v>
      </c>
      <c r="D17" s="64">
        <v>2891300</v>
      </c>
      <c r="E17" s="2">
        <v>56502600</v>
      </c>
    </row>
    <row r="18" spans="1:5" x14ac:dyDescent="0.35">
      <c r="A18" s="62">
        <v>1997</v>
      </c>
      <c r="B18" s="64">
        <v>48664800</v>
      </c>
      <c r="C18" s="65">
        <v>5083300</v>
      </c>
      <c r="D18" s="64">
        <v>2894900</v>
      </c>
      <c r="E18" s="2">
        <v>56643000</v>
      </c>
    </row>
    <row r="19" spans="1:5" x14ac:dyDescent="0.35">
      <c r="A19" s="62">
        <v>1998</v>
      </c>
      <c r="B19" s="64">
        <v>48820600</v>
      </c>
      <c r="C19" s="65">
        <v>5077100</v>
      </c>
      <c r="D19" s="64">
        <v>2899500</v>
      </c>
      <c r="E19" s="2">
        <v>56797200</v>
      </c>
    </row>
    <row r="20" spans="1:5" x14ac:dyDescent="0.35">
      <c r="A20" s="59">
        <v>1999</v>
      </c>
      <c r="B20" s="64">
        <v>49032900</v>
      </c>
      <c r="C20" s="65">
        <v>5072000</v>
      </c>
      <c r="D20" s="64">
        <v>2900600</v>
      </c>
      <c r="E20" s="2">
        <v>57005500</v>
      </c>
    </row>
    <row r="21" spans="1:5" x14ac:dyDescent="0.35">
      <c r="A21" s="59">
        <v>2000</v>
      </c>
      <c r="B21" s="64">
        <v>49233300</v>
      </c>
      <c r="C21" s="65">
        <v>5062900</v>
      </c>
      <c r="D21" s="64">
        <v>2906900</v>
      </c>
      <c r="E21" s="2">
        <v>57203100</v>
      </c>
    </row>
    <row r="22" spans="1:5" x14ac:dyDescent="0.35">
      <c r="A22" s="59">
        <v>2001</v>
      </c>
      <c r="B22" s="64">
        <v>49449700</v>
      </c>
      <c r="C22" s="65">
        <v>5064200</v>
      </c>
      <c r="D22" s="64">
        <v>2910200</v>
      </c>
      <c r="E22" s="2">
        <v>57424200</v>
      </c>
    </row>
    <row r="23" spans="1:5" x14ac:dyDescent="0.35">
      <c r="A23" s="59">
        <v>2002</v>
      </c>
      <c r="B23" s="64">
        <v>49679300</v>
      </c>
      <c r="C23" s="64">
        <v>5066000</v>
      </c>
      <c r="D23" s="64">
        <v>2922900</v>
      </c>
      <c r="E23" s="2">
        <v>57668100</v>
      </c>
    </row>
    <row r="24" spans="1:5" x14ac:dyDescent="0.35">
      <c r="A24" s="59">
        <v>2003</v>
      </c>
      <c r="B24" s="64">
        <v>49925500</v>
      </c>
      <c r="C24" s="64">
        <v>5068500</v>
      </c>
      <c r="D24" s="64">
        <v>2937700</v>
      </c>
      <c r="E24" s="2">
        <v>57931700</v>
      </c>
    </row>
    <row r="25" spans="1:5" x14ac:dyDescent="0.35">
      <c r="A25" s="59">
        <v>2004</v>
      </c>
      <c r="B25" s="64">
        <v>50194600</v>
      </c>
      <c r="C25" s="64">
        <v>5084300</v>
      </c>
      <c r="D25" s="64">
        <v>2957400</v>
      </c>
      <c r="E25" s="2">
        <v>58236300</v>
      </c>
    </row>
    <row r="26" spans="1:5" x14ac:dyDescent="0.35">
      <c r="A26" s="59">
        <v>2005</v>
      </c>
      <c r="B26" s="64">
        <v>50606000</v>
      </c>
      <c r="C26" s="64">
        <v>5110200</v>
      </c>
      <c r="D26" s="64">
        <v>2969300</v>
      </c>
      <c r="E26" s="2">
        <v>58685500</v>
      </c>
    </row>
    <row r="27" spans="1:5" x14ac:dyDescent="0.35">
      <c r="A27" s="59">
        <v>2006</v>
      </c>
      <c r="B27" s="64">
        <v>50965200</v>
      </c>
      <c r="C27" s="64">
        <v>5133100</v>
      </c>
      <c r="D27" s="64">
        <v>2985700</v>
      </c>
      <c r="E27" s="2">
        <v>59084000</v>
      </c>
    </row>
    <row r="28" spans="1:5" x14ac:dyDescent="0.35">
      <c r="A28" s="59">
        <v>2007</v>
      </c>
      <c r="B28" s="64">
        <v>51381100</v>
      </c>
      <c r="C28" s="64">
        <v>5170000</v>
      </c>
      <c r="D28" s="64">
        <v>3006300</v>
      </c>
      <c r="E28" s="2">
        <v>59557400</v>
      </c>
    </row>
    <row r="29" spans="1:5" x14ac:dyDescent="0.35">
      <c r="A29" s="59">
        <v>2008</v>
      </c>
      <c r="B29" s="64">
        <v>51815900</v>
      </c>
      <c r="C29" s="64">
        <v>5202900</v>
      </c>
      <c r="D29" s="64">
        <v>3025900</v>
      </c>
      <c r="E29" s="2">
        <v>60044600</v>
      </c>
    </row>
    <row r="30" spans="1:5" x14ac:dyDescent="0.35">
      <c r="A30" s="59">
        <v>2009</v>
      </c>
      <c r="B30" s="64">
        <v>52196400</v>
      </c>
      <c r="C30" s="64">
        <v>5231900</v>
      </c>
      <c r="D30" s="64">
        <v>3038900</v>
      </c>
      <c r="E30" s="2">
        <v>60467200</v>
      </c>
    </row>
    <row r="31" spans="1:5" x14ac:dyDescent="0.35">
      <c r="A31" s="59">
        <v>2010</v>
      </c>
      <c r="B31" s="64">
        <v>52642500</v>
      </c>
      <c r="C31" s="64">
        <v>5262200</v>
      </c>
      <c r="D31" s="64">
        <v>3050000</v>
      </c>
      <c r="E31" s="2">
        <v>60954600</v>
      </c>
    </row>
    <row r="32" spans="1:5" x14ac:dyDescent="0.35">
      <c r="A32" s="59">
        <v>2011</v>
      </c>
      <c r="B32" s="64">
        <v>53107200</v>
      </c>
      <c r="C32" s="64">
        <v>5299900</v>
      </c>
      <c r="D32" s="64">
        <v>3063800</v>
      </c>
      <c r="E32" s="2">
        <v>61470800</v>
      </c>
    </row>
    <row r="33" spans="1:5" x14ac:dyDescent="0.35">
      <c r="A33" s="59">
        <v>2012</v>
      </c>
      <c r="B33" s="64">
        <v>53493700</v>
      </c>
      <c r="C33" s="64">
        <v>5313600</v>
      </c>
      <c r="D33" s="64">
        <v>3074100</v>
      </c>
      <c r="E33" s="2">
        <v>61881400</v>
      </c>
    </row>
    <row r="34" spans="1:5" x14ac:dyDescent="0.35">
      <c r="A34" s="59">
        <v>2013</v>
      </c>
      <c r="B34" s="64">
        <v>53865800</v>
      </c>
      <c r="C34" s="64">
        <v>5327700</v>
      </c>
      <c r="D34" s="64">
        <v>3082400</v>
      </c>
      <c r="E34" s="2">
        <v>62275900</v>
      </c>
    </row>
    <row r="35" spans="1:5" x14ac:dyDescent="0.35">
      <c r="A35" s="59">
        <v>2014</v>
      </c>
      <c r="B35" s="64">
        <v>54316600</v>
      </c>
      <c r="C35" s="64">
        <v>5347600</v>
      </c>
      <c r="D35" s="64">
        <v>3092000</v>
      </c>
      <c r="E35" s="2">
        <v>62756300</v>
      </c>
    </row>
    <row r="36" spans="1:5" x14ac:dyDescent="0.35">
      <c r="A36" s="59">
        <v>2015</v>
      </c>
      <c r="B36" s="65">
        <v>54786300</v>
      </c>
      <c r="C36" s="65">
        <v>5373000</v>
      </c>
      <c r="D36" s="65">
        <v>3099100</v>
      </c>
      <c r="E36" s="2">
        <v>63258400</v>
      </c>
    </row>
    <row r="37" spans="1:5" x14ac:dyDescent="0.35">
      <c r="A37" s="59">
        <v>2016</v>
      </c>
      <c r="B37" s="65">
        <v>55268100</v>
      </c>
      <c r="C37" s="65">
        <v>5404700</v>
      </c>
      <c r="D37" s="65">
        <v>3113200</v>
      </c>
      <c r="E37" s="92">
        <v>63785900</v>
      </c>
    </row>
    <row r="38" spans="1:5" ht="15" thickBot="1" x14ac:dyDescent="0.4">
      <c r="A38" s="59">
        <v>2017</v>
      </c>
      <c r="B38" s="85">
        <v>55619400</v>
      </c>
      <c r="C38" s="85">
        <v>5424800</v>
      </c>
      <c r="D38" s="85">
        <v>3125200</v>
      </c>
      <c r="E38" s="86">
        <v>64169400</v>
      </c>
    </row>
  </sheetData>
  <sheetProtection selectLockedCells="1" selectUnlockedCell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6"/>
  <sheetViews>
    <sheetView topLeftCell="A43" workbookViewId="0">
      <selection activeCell="C9" sqref="C9"/>
    </sheetView>
  </sheetViews>
  <sheetFormatPr defaultRowHeight="15.5" x14ac:dyDescent="0.35"/>
  <sheetData>
    <row r="1" spans="1:1" x14ac:dyDescent="0.35">
      <c r="A1" t="s">
        <v>81</v>
      </c>
    </row>
    <row r="3" spans="1:1" x14ac:dyDescent="0.35">
      <c r="A3" t="e">
        <f>--Primary Fires England</f>
        <v>#NAME?</v>
      </c>
    </row>
    <row r="4" spans="1:1" x14ac:dyDescent="0.35">
      <c r="A4" t="s">
        <v>82</v>
      </c>
    </row>
    <row r="6" spans="1:1" x14ac:dyDescent="0.35">
      <c r="A6" t="s">
        <v>83</v>
      </c>
    </row>
    <row r="7" spans="1:1" x14ac:dyDescent="0.35">
      <c r="A7" t="s">
        <v>84</v>
      </c>
    </row>
    <row r="9" spans="1:1" x14ac:dyDescent="0.35">
      <c r="A9" t="s">
        <v>85</v>
      </c>
    </row>
    <row r="10" spans="1:1" x14ac:dyDescent="0.35">
      <c r="A10" t="s">
        <v>86</v>
      </c>
    </row>
    <row r="11" spans="1:1" x14ac:dyDescent="0.35">
      <c r="A11" t="s">
        <v>87</v>
      </c>
    </row>
    <row r="13" spans="1:1" x14ac:dyDescent="0.35">
      <c r="A13" t="s">
        <v>88</v>
      </c>
    </row>
    <row r="14" spans="1:1" x14ac:dyDescent="0.35">
      <c r="A14" t="s">
        <v>89</v>
      </c>
    </row>
    <row r="16" spans="1:1" x14ac:dyDescent="0.35">
      <c r="A16" t="s">
        <v>90</v>
      </c>
    </row>
    <row r="17" spans="1:1" x14ac:dyDescent="0.35">
      <c r="A17" t="s">
        <v>91</v>
      </c>
    </row>
    <row r="18" spans="1:1" x14ac:dyDescent="0.35">
      <c r="A18" t="s">
        <v>92</v>
      </c>
    </row>
    <row r="19" spans="1:1" x14ac:dyDescent="0.35">
      <c r="A19" t="s">
        <v>93</v>
      </c>
    </row>
    <row r="20" spans="1:1" x14ac:dyDescent="0.35">
      <c r="A20" t="s">
        <v>94</v>
      </c>
    </row>
    <row r="21" spans="1:1" x14ac:dyDescent="0.35">
      <c r="A21" t="s">
        <v>95</v>
      </c>
    </row>
    <row r="23" spans="1:1" x14ac:dyDescent="0.35">
      <c r="A23" t="s">
        <v>96</v>
      </c>
    </row>
    <row r="24" spans="1:1" x14ac:dyDescent="0.35">
      <c r="A24" t="s">
        <v>97</v>
      </c>
    </row>
    <row r="26" spans="1:1" x14ac:dyDescent="0.35">
      <c r="A26" t="s">
        <v>98</v>
      </c>
    </row>
    <row r="27" spans="1:1" x14ac:dyDescent="0.35">
      <c r="A27" t="s">
        <v>97</v>
      </c>
    </row>
    <row r="33" spans="1:1" x14ac:dyDescent="0.35">
      <c r="A33" t="e">
        <f>--All Fires England</f>
        <v>#NAME?</v>
      </c>
    </row>
    <row r="34" spans="1:1" x14ac:dyDescent="0.35">
      <c r="A34" t="s">
        <v>82</v>
      </c>
    </row>
    <row r="36" spans="1:1" x14ac:dyDescent="0.35">
      <c r="A36" t="s">
        <v>83</v>
      </c>
    </row>
    <row r="37" spans="1:1" x14ac:dyDescent="0.35">
      <c r="A37" t="s">
        <v>84</v>
      </c>
    </row>
    <row r="39" spans="1:1" x14ac:dyDescent="0.35">
      <c r="A39" t="s">
        <v>85</v>
      </c>
    </row>
    <row r="40" spans="1:1" x14ac:dyDescent="0.35">
      <c r="A40" t="s">
        <v>86</v>
      </c>
    </row>
    <row r="41" spans="1:1" x14ac:dyDescent="0.35">
      <c r="A41" t="s">
        <v>87</v>
      </c>
    </row>
    <row r="43" spans="1:1" x14ac:dyDescent="0.35">
      <c r="A43" t="s">
        <v>88</v>
      </c>
    </row>
    <row r="44" spans="1:1" x14ac:dyDescent="0.35">
      <c r="A44" t="s">
        <v>89</v>
      </c>
    </row>
    <row r="46" spans="1:1" x14ac:dyDescent="0.35">
      <c r="A46" t="s">
        <v>90</v>
      </c>
    </row>
    <row r="47" spans="1:1" x14ac:dyDescent="0.35">
      <c r="A47" t="s">
        <v>91</v>
      </c>
    </row>
    <row r="48" spans="1:1" x14ac:dyDescent="0.35">
      <c r="A48" t="s">
        <v>92</v>
      </c>
    </row>
    <row r="49" spans="1:1" x14ac:dyDescent="0.35">
      <c r="A49" t="s">
        <v>93</v>
      </c>
    </row>
    <row r="50" spans="1:1" x14ac:dyDescent="0.35">
      <c r="A50" t="s">
        <v>94</v>
      </c>
    </row>
    <row r="52" spans="1:1" x14ac:dyDescent="0.35">
      <c r="A52" t="s">
        <v>96</v>
      </c>
    </row>
    <row r="53" spans="1:1" x14ac:dyDescent="0.35">
      <c r="A53" t="s">
        <v>97</v>
      </c>
    </row>
    <row r="55" spans="1:1" x14ac:dyDescent="0.35">
      <c r="A55" t="s">
        <v>98</v>
      </c>
    </row>
    <row r="56" spans="1:1" x14ac:dyDescent="0.35">
      <c r="A56" t="s">
        <v>97</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Notes</vt:lpstr>
      <vt:lpstr>FIRE0103</vt:lpstr>
      <vt:lpstr>FIRE0103 (2)</vt:lpstr>
      <vt:lpstr>Total Fires</vt:lpstr>
      <vt:lpstr>Primary fires</vt:lpstr>
      <vt:lpstr>Data primary fires</vt:lpstr>
      <vt:lpstr>Data fires</vt:lpstr>
      <vt:lpstr>Population</vt:lpstr>
      <vt:lpstr>SQL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FIRE0103: Fires attended by fire and rescue services by nation and population</dc:title>
  <dc:creator/>
  <cp:keywords>data tables, fire and rescue, fires, 2018</cp:keywords>
  <cp:lastModifiedBy/>
  <dcterms:created xsi:type="dcterms:W3CDTF">2018-08-03T14:29:07Z</dcterms:created>
  <dcterms:modified xsi:type="dcterms:W3CDTF">2018-08-03T14:32:06Z</dcterms:modified>
</cp:coreProperties>
</file>