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15" yWindow="270" windowWidth="15480" windowHeight="11430"/>
  </bookViews>
  <sheets>
    <sheet name="QRC4 Form" sheetId="4" r:id="rId1"/>
    <sheet name="Data" sheetId="3" r:id="rId2"/>
  </sheets>
  <definedNames>
    <definedName name="_xlnm._FilterDatabase" localSheetId="1" hidden="1">Data!#REF!</definedName>
    <definedName name="_QRC4">'QRC4 Form'!#REF!</definedName>
    <definedName name="ccc">#REF!</definedName>
    <definedName name="CONTACT">'QRC4 Form'!#REF!</definedName>
    <definedName name="datar">Data!$A$5:$BF$330</definedName>
    <definedName name="LAlist">Data!$B$5:$B$345</definedName>
    <definedName name="lanames">Data!$B$5:$B$330</definedName>
    <definedName name="_xlnm.Print_Area" localSheetId="0">'QRC4 Form'!$A$1:$L$87</definedName>
    <definedName name="_xlnm.Print_Titles" localSheetId="1">Data!$A:$C,Data!$2:$3</definedName>
    <definedName name="Table">Data!$A$5:$C$330</definedName>
  </definedNames>
  <calcPr calcId="145621"/>
</workbook>
</file>

<file path=xl/calcChain.xml><?xml version="1.0" encoding="utf-8"?>
<calcChain xmlns="http://schemas.openxmlformats.org/spreadsheetml/2006/main">
  <c r="I56" i="4" l="1"/>
  <c r="E2" i="3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  <c r="AD2" i="3" s="1"/>
  <c r="AE2" i="3" s="1"/>
  <c r="AF2" i="3" s="1"/>
  <c r="AG2" i="3" s="1"/>
  <c r="AH2" i="3" s="1"/>
  <c r="AI2" i="3" s="1"/>
  <c r="AJ2" i="3" s="1"/>
  <c r="AK2" i="3" s="1"/>
  <c r="AL2" i="3" s="1"/>
  <c r="AM2" i="3" s="1"/>
  <c r="AN2" i="3" s="1"/>
  <c r="AO2" i="3" s="1"/>
  <c r="AP2" i="3" s="1"/>
  <c r="AQ2" i="3" s="1"/>
  <c r="AR2" i="3" s="1"/>
  <c r="AS2" i="3" s="1"/>
  <c r="AT2" i="3" s="1"/>
  <c r="AU2" i="3" s="1"/>
  <c r="AV2" i="3" s="1"/>
  <c r="AW2" i="3" s="1"/>
  <c r="AX2" i="3" s="1"/>
  <c r="AY2" i="3" s="1"/>
  <c r="AZ2" i="3" s="1"/>
  <c r="BA2" i="3" s="1"/>
  <c r="BB2" i="3" s="1"/>
  <c r="BC2" i="3" s="1"/>
  <c r="BD2" i="3" s="1"/>
  <c r="BE2" i="3" s="1"/>
  <c r="BF2" i="3" s="1"/>
  <c r="BG2" i="3" s="1"/>
  <c r="BH2" i="3" s="1"/>
  <c r="I45" i="4" l="1"/>
  <c r="I31" i="4"/>
  <c r="K65" i="4"/>
  <c r="I22" i="4"/>
  <c r="K51" i="4"/>
  <c r="K69" i="4"/>
  <c r="K79" i="4"/>
  <c r="K49" i="4"/>
  <c r="K67" i="4"/>
  <c r="I38" i="4"/>
  <c r="I51" i="4"/>
  <c r="I63" i="4"/>
  <c r="I83" i="4"/>
  <c r="K26" i="4"/>
  <c r="K28" i="4"/>
  <c r="K58" i="4"/>
  <c r="K71" i="4"/>
  <c r="K73" i="4"/>
  <c r="I74" i="4"/>
  <c r="I85" i="4"/>
  <c r="K24" i="4"/>
  <c r="K38" i="4"/>
  <c r="K63" i="4"/>
  <c r="K36" i="4"/>
  <c r="K76" i="4"/>
  <c r="I26" i="4"/>
  <c r="I73" i="4"/>
  <c r="K34" i="4"/>
  <c r="K83" i="4"/>
  <c r="K56" i="4"/>
  <c r="I24" i="4"/>
  <c r="I65" i="4"/>
  <c r="K22" i="4"/>
  <c r="K47" i="4"/>
  <c r="K74" i="4"/>
  <c r="K45" i="4"/>
  <c r="K61" i="4"/>
  <c r="K85" i="4"/>
  <c r="I34" i="4"/>
  <c r="I47" i="4"/>
  <c r="I58" i="4"/>
  <c r="I69" i="4"/>
  <c r="I76" i="4"/>
  <c r="K81" i="4"/>
  <c r="I28" i="4"/>
  <c r="I36" i="4"/>
  <c r="I49" i="4"/>
  <c r="I61" i="4"/>
  <c r="I71" i="4"/>
  <c r="I81" i="4"/>
  <c r="K31" i="4"/>
  <c r="I79" i="4"/>
  <c r="I67" i="4"/>
</calcChain>
</file>

<file path=xl/sharedStrings.xml><?xml version="1.0" encoding="utf-8"?>
<sst xmlns="http://schemas.openxmlformats.org/spreadsheetml/2006/main" count="1439" uniqueCount="762">
  <si>
    <t>PART A</t>
  </si>
  <si>
    <t>£000</t>
  </si>
  <si>
    <t>%</t>
  </si>
  <si>
    <t>PART B</t>
  </si>
  <si>
    <t>Receipts of non-domestic rates from non-domestic ratepayers, including rates on local authority properties.</t>
  </si>
  <si>
    <t xml:space="preserve"> Select your local authority's name from this list</t>
  </si>
  <si>
    <t>Adur</t>
  </si>
  <si>
    <t>Allerdale</t>
  </si>
  <si>
    <t>Amber Valley</t>
  </si>
  <si>
    <t>Arun</t>
  </si>
  <si>
    <t>Ashfield</t>
  </si>
  <si>
    <t>Ashford</t>
  </si>
  <si>
    <t>Aylesbury Vale</t>
  </si>
  <si>
    <t>Babergh</t>
  </si>
  <si>
    <t>Barking and Dagenham</t>
  </si>
  <si>
    <t>Barnet</t>
  </si>
  <si>
    <t>Barnsley</t>
  </si>
  <si>
    <t>Barrow-in-Furness</t>
  </si>
  <si>
    <t>Basildon</t>
  </si>
  <si>
    <t>Basingstoke &amp; Deane</t>
  </si>
  <si>
    <t>Bassetlaw</t>
  </si>
  <si>
    <t>Bath &amp; North East Somerset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</si>
  <si>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</si>
  <si>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</si>
  <si>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</si>
  <si>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</si>
  <si>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</si>
  <si>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</si>
  <si>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</si>
  <si>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</si>
  <si>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</si>
  <si>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</t>
  </si>
  <si>
    <t>Bracknell Forest</t>
  </si>
  <si>
    <t>Bradford</t>
  </si>
  <si>
    <t>Braintree</t>
  </si>
  <si>
    <t>Breckland</t>
  </si>
  <si>
    <t>Brent</t>
  </si>
  <si>
    <t>Brentwood</t>
  </si>
  <si>
    <t>Brighton &amp; Hove</t>
  </si>
  <si>
    <t>Bristol</t>
  </si>
  <si>
    <t>Broadland</t>
  </si>
  <si>
    <t>Bromley</t>
  </si>
  <si>
    <t>Bromsgrove</t>
  </si>
  <si>
    <t>Broxbourne</t>
  </si>
  <si>
    <t>Broxtowe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</si>
  <si>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</si>
  <si>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</si>
  <si>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</si>
  <si>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</si>
  <si>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</si>
  <si>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</si>
  <si>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</si>
  <si>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</si>
  <si>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</si>
  <si>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Charnwood</t>
  </si>
  <si>
    <t>Chelmsford</t>
  </si>
  <si>
    <t>Cheltenham</t>
  </si>
  <si>
    <t>Cherwell</t>
  </si>
  <si>
    <t>Chesterfield</t>
  </si>
  <si>
    <t>Chichester</t>
  </si>
  <si>
    <t>Chiltern</t>
  </si>
  <si>
    <t>Chorley</t>
  </si>
  <si>
    <t>Christchurch</t>
  </si>
  <si>
    <t>City of London</t>
  </si>
  <si>
    <t>Colchester</t>
  </si>
  <si>
    <t>Copeland</t>
  </si>
  <si>
    <t>Corby</t>
  </si>
  <si>
    <t>Cotswold</t>
  </si>
  <si>
    <t>Coventry</t>
  </si>
  <si>
    <t>Craven</t>
  </si>
  <si>
    <t>Crawley</t>
  </si>
  <si>
    <t>Croydon</t>
  </si>
  <si>
    <t>Dacorum</t>
  </si>
  <si>
    <t>Darlington</t>
  </si>
  <si>
    <t>Dartford</t>
  </si>
  <si>
    <t>Daventry</t>
  </si>
  <si>
    <t>Derby</t>
  </si>
  <si>
    <t>Derbyshire Dales</t>
  </si>
  <si>
    <t>Doncaster</t>
  </si>
  <si>
    <t>Dover</t>
  </si>
  <si>
    <t>Dudley</t>
  </si>
  <si>
    <t>Durham</t>
  </si>
  <si>
    <t>Ealing</t>
  </si>
  <si>
    <t>East Cambridgeshire</t>
  </si>
  <si>
    <t>East Devon</t>
  </si>
  <si>
    <t>East Dorset</t>
  </si>
  <si>
    <t>East Hampshire</t>
  </si>
  <si>
    <t>East Hertfordshire</t>
  </si>
  <si>
    <t>East Lindsey</t>
  </si>
  <si>
    <t>East Northamptonshire</t>
  </si>
  <si>
    <t>East Riding of Yorkshire</t>
  </si>
  <si>
    <t>East Staffordshire</t>
  </si>
  <si>
    <t>Eastbourne</t>
  </si>
  <si>
    <t>Eastleigh</t>
  </si>
  <si>
    <t>Eden</t>
  </si>
  <si>
    <t>Elmbridge</t>
  </si>
  <si>
    <t>Enfield</t>
  </si>
  <si>
    <t>Epping Forest</t>
  </si>
  <si>
    <t>Epsom &amp; Ewell</t>
  </si>
  <si>
    <t>Erewash</t>
  </si>
  <si>
    <t>Exeter</t>
  </si>
  <si>
    <t>Fareham</t>
  </si>
  <si>
    <t>Fenland</t>
  </si>
  <si>
    <t>Forest Heath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</si>
  <si>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</si>
  <si>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</si>
  <si>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</si>
  <si>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</si>
  <si>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</si>
  <si>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</si>
  <si>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</si>
  <si>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</si>
  <si>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</si>
  <si>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</si>
  <si>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</si>
  <si>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</si>
  <si>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</si>
  <si>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</si>
  <si>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</si>
  <si>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</si>
  <si>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</si>
  <si>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</si>
  <si>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</si>
  <si>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</si>
  <si>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</si>
  <si>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</si>
  <si>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</si>
  <si>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</si>
  <si>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</si>
  <si>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</si>
  <si>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</si>
  <si>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</si>
  <si>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</si>
  <si>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</si>
  <si>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</si>
  <si>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</si>
  <si>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</si>
  <si>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 Council</t>
  </si>
  <si>
    <t>Islington</t>
  </si>
  <si>
    <t>Kensington and Chelsea</t>
  </si>
  <si>
    <t>Kettering</t>
  </si>
  <si>
    <t>Kings Lynn and West Norfolk</t>
  </si>
  <si>
    <t>Kingston upon Hull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</si>
  <si>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</si>
  <si>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</si>
  <si>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</si>
  <si>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</si>
  <si>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</si>
  <si>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</si>
  <si>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</si>
  <si>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</si>
  <si>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</si>
  <si>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</si>
  <si>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</si>
  <si>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</si>
  <si>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</si>
  <si>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</si>
  <si>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</si>
  <si>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</si>
  <si>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</si>
  <si>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</si>
  <si>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</si>
  <si>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</si>
  <si>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</si>
  <si>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</si>
  <si>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</si>
  <si>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</si>
  <si>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</si>
  <si>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</si>
  <si>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</si>
  <si>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</si>
  <si>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</si>
  <si>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</si>
  <si>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</si>
  <si>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</si>
  <si>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Dorset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</si>
  <si>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</si>
  <si>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</si>
  <si>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</si>
  <si>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</si>
  <si>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</si>
  <si>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</si>
  <si>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Somerset</t>
  </si>
  <si>
    <t>North Tyneside</t>
  </si>
  <si>
    <t>North Warwickshire</t>
  </si>
  <si>
    <t>North West Leicestershire</t>
  </si>
  <si>
    <t>Northampton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</si>
  <si>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</si>
  <si>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</si>
  <si>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</si>
  <si>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</si>
  <si>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</si>
  <si>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</si>
  <si>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</si>
  <si>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</si>
  <si>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</si>
  <si>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Poole</t>
  </si>
  <si>
    <t>Portsmouth</t>
  </si>
  <si>
    <t>Preston</t>
  </si>
  <si>
    <t>Purbeck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</si>
  <si>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</si>
  <si>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</si>
  <si>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</si>
  <si>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</si>
  <si>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</si>
  <si>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</si>
  <si>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</si>
  <si>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</si>
  <si>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</si>
  <si>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</si>
  <si>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</si>
  <si>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</si>
  <si>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</si>
  <si>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</si>
  <si>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</si>
  <si>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</si>
  <si>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</si>
  <si>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</si>
  <si>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</si>
  <si>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</si>
  <si>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</si>
  <si>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</si>
  <si>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</si>
  <si>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</si>
  <si>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</si>
  <si>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</si>
  <si>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</si>
  <si>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Slough</t>
  </si>
  <si>
    <t>Solihull</t>
  </si>
  <si>
    <t>South Bucks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</si>
  <si>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</si>
  <si>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</si>
  <si>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</si>
  <si>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</si>
  <si>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</si>
  <si>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</si>
  <si>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</si>
  <si>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</si>
  <si>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</si>
  <si>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</si>
  <si>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</si>
  <si>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</si>
  <si>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</si>
  <si>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</si>
  <si>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</si>
  <si>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</si>
  <si>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</si>
  <si>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</si>
  <si>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</si>
  <si>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 Edmundsbury</t>
  </si>
  <si>
    <t>St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</si>
  <si>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</si>
  <si>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</si>
  <si>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</si>
  <si>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</si>
  <si>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</si>
  <si>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</si>
  <si>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</si>
  <si>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</si>
  <si>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Suffolk Coastal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</si>
  <si>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</si>
  <si>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</si>
  <si>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</si>
  <si>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</si>
  <si>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</si>
  <si>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</si>
  <si>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</si>
  <si>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</si>
  <si>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Taunton Deane</t>
  </si>
  <si>
    <t>Teignbridge</t>
  </si>
  <si>
    <t>Telford and the Wrekin</t>
  </si>
  <si>
    <t>Tendring</t>
  </si>
  <si>
    <t>Test Valley</t>
  </si>
  <si>
    <t>Tewkesbury</t>
  </si>
  <si>
    <t>Thanet</t>
  </si>
  <si>
    <t>Tonbridge and Malling</t>
  </si>
  <si>
    <t>Torbay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</si>
  <si>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</si>
  <si>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</si>
  <si>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</si>
  <si>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</si>
  <si>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</si>
  <si>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</si>
  <si>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</si>
  <si>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</si>
  <si>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</si>
  <si>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</si>
  <si>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</si>
  <si>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Waveney</t>
  </si>
  <si>
    <t>Waverley</t>
  </si>
  <si>
    <t>Wealden</t>
  </si>
  <si>
    <t>Wellingborough</t>
  </si>
  <si>
    <t>Welwyn Hatfield</t>
  </si>
  <si>
    <t>West Berkshire</t>
  </si>
  <si>
    <t>West Devon</t>
  </si>
  <si>
    <t>West Dorset</t>
  </si>
  <si>
    <t>West Lancashire</t>
  </si>
  <si>
    <t>West Lindsey</t>
  </si>
  <si>
    <t>West Oxfordshire</t>
  </si>
  <si>
    <t>West Somerset</t>
  </si>
  <si>
    <t>Westminster</t>
  </si>
  <si>
    <t>Weymouth and Portland</t>
  </si>
  <si>
    <t>Wigan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</si>
  <si>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</si>
  <si>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</si>
  <si>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</si>
  <si>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</si>
  <si>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</si>
  <si>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</si>
  <si>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</si>
  <si>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</si>
  <si>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</si>
  <si>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Wycombe</t>
  </si>
  <si>
    <t>Wyre</t>
  </si>
  <si>
    <t>Wyre Forest</t>
  </si>
  <si>
    <t>York</t>
  </si>
  <si>
    <t>Receipts of council taxes from council tax payers (net of refunds), and receipts of Crown (MOD) contributions in aid of council taxes.</t>
  </si>
  <si>
    <t xml:space="preserve">Council </t>
  </si>
  <si>
    <t>Tax</t>
  </si>
  <si>
    <t>National Non</t>
  </si>
  <si>
    <t>Domestic Rates</t>
  </si>
  <si>
    <t>Herefordshire</t>
  </si>
  <si>
    <t>Medway</t>
  </si>
  <si>
    <t>net of refunds made in respect of those years</t>
  </si>
  <si>
    <t>Central Bedfordshire UA</t>
  </si>
  <si>
    <t>Cheshire East UA</t>
  </si>
  <si>
    <t>Cheshire West and Chester UA</t>
  </si>
  <si>
    <t>Cornwall UA</t>
  </si>
  <si>
    <t>Northumberland UA</t>
  </si>
  <si>
    <t>Shropshire UA</t>
  </si>
  <si>
    <t>Wiltshire UA</t>
  </si>
  <si>
    <t>SD</t>
  </si>
  <si>
    <t>OLB</t>
  </si>
  <si>
    <t>Met</t>
  </si>
  <si>
    <t>UA</t>
  </si>
  <si>
    <t>ILB</t>
  </si>
  <si>
    <t>Inner London</t>
  </si>
  <si>
    <t>Outer London</t>
  </si>
  <si>
    <t>All London</t>
  </si>
  <si>
    <t>Unitary Aurthorities</t>
  </si>
  <si>
    <t>Shire Districts</t>
  </si>
  <si>
    <t>Metropolitan Districts</t>
  </si>
  <si>
    <r>
      <t xml:space="preserve">Amounts for council tax and non domestic rates should </t>
    </r>
    <r>
      <rPr>
        <u/>
        <sz val="12"/>
        <rFont val="Arial"/>
        <family val="2"/>
      </rPr>
      <t>not</t>
    </r>
    <r>
      <rPr>
        <sz val="12"/>
        <rFont val="Arial"/>
        <family val="2"/>
      </rPr>
      <t xml:space="preserve"> include amounts received and payable to the general fund in respect of court costs and penalties.</t>
    </r>
  </si>
  <si>
    <t>which the receipts relate (Line 3 + Line 6 + Line 7)</t>
  </si>
  <si>
    <t>to which the receipts relate</t>
  </si>
  <si>
    <t>SECTION II: COUNCIL TAX AND NON-DOMESTIC RATES ARREARS INFORMATION</t>
  </si>
  <si>
    <t>of which</t>
  </si>
  <si>
    <t/>
  </si>
  <si>
    <t>are included in line 13 i.e. adjustments that change the arrears figure either up or down. (Only include refunds relating to arrears).</t>
  </si>
  <si>
    <t>Region</t>
  </si>
  <si>
    <t>SE</t>
  </si>
  <si>
    <t>NW</t>
  </si>
  <si>
    <t>EM</t>
  </si>
  <si>
    <t>E</t>
  </si>
  <si>
    <t>L</t>
  </si>
  <si>
    <t>YH</t>
  </si>
  <si>
    <t>SW</t>
  </si>
  <si>
    <t>WM</t>
  </si>
  <si>
    <t>NE</t>
  </si>
  <si>
    <t>Class</t>
  </si>
  <si>
    <t>England</t>
  </si>
  <si>
    <t>25 Show here the amount of court and administration costs included in line 24.</t>
  </si>
  <si>
    <t>25. Court and administration costs</t>
  </si>
  <si>
    <r>
      <t xml:space="preserve"> Information in this section is gross arrears and </t>
    </r>
    <r>
      <rPr>
        <b/>
        <u/>
        <sz val="12"/>
        <rFont val="Arial"/>
        <family val="2"/>
      </rPr>
      <t>includes</t>
    </r>
    <r>
      <rPr>
        <b/>
        <sz val="12"/>
        <rFont val="Arial"/>
        <family val="2"/>
      </rPr>
      <t xml:space="preserve"> administration and court costs.</t>
    </r>
  </si>
  <si>
    <t xml:space="preserve">  Note * The sum of lines 20a and 20b may not equal 20 as some authorities were unable to provide a breakdown of the figure in line 20 between years</t>
  </si>
  <si>
    <t xml:space="preserve"> </t>
  </si>
  <si>
    <t>lu</t>
  </si>
  <si>
    <t>Vlookup</t>
  </si>
  <si>
    <t>QUARTERLY RETURN OF COUNCIL TAXES AND NON-DOMESTIC RATES QRC4 2017-18</t>
  </si>
  <si>
    <t>SECTION I : COUNCIL TAX AND NON-DOMESTIC RATES - TOTAL RECEIPTS IN THE PERIOD 1 APRIL 2017 TO 31 MARCH 2018</t>
  </si>
  <si>
    <t>1 Estimated net collectable debit in respect of 2017-18</t>
  </si>
  <si>
    <t>2 Prepayments-cash receipts collected in previous years in respect of 2017-18</t>
  </si>
  <si>
    <t>3 Estimated 2017-18 receipts collected in 2017-18, net of refunds granted in respect of 2017-18 only</t>
  </si>
  <si>
    <t>4 Total 2017-18 receipts, net of refunds granted in respect of 2017-18 only (Line 2 + Line 3)</t>
  </si>
  <si>
    <t>5 In-year collection rate for 2017-18 (Line 4/Line 1 x 100, to 2 decimal places)</t>
  </si>
  <si>
    <t>6 Estimated receipts of previous years council taxes or non-domestic rates received in 2017-18 only</t>
  </si>
  <si>
    <t>7 Estimated receipts of 2018-19 council taxes or non-domestic rates, received before 1 April 2018 and any other</t>
  </si>
  <si>
    <t>credits carried forward in respect of those years on 31 March 2018</t>
  </si>
  <si>
    <t>8 Total estimated receipts of council taxes or non-domestic rates in 2017-18, irrespective of year to</t>
  </si>
  <si>
    <t>Receipts of council taxes and non domestic rate collected during 2017-18, broken down by quarter, irrespective of the financial year (previous, current or future years)</t>
  </si>
  <si>
    <t>9 Receipts collected between April 2017 - June 2017 (Quarter 1)</t>
  </si>
  <si>
    <t>10 Receipts collected between July 2017 - September 2017 (Quarter 2)</t>
  </si>
  <si>
    <t>11 Receipts collected between October 2017 - December 2017 (Quarter 3)</t>
  </si>
  <si>
    <t>12 Receipts collected between January 2018 - March 2018 (Quarter 4)</t>
  </si>
  <si>
    <t>13 Arrears for 2016-17 and earlier years brought forward on 1 April 2017</t>
  </si>
  <si>
    <t xml:space="preserve">14 Net adjustments made in 2017-18 to arrears included in the net collectable debit for 2016-17 and earlier years, which </t>
  </si>
  <si>
    <t xml:space="preserve">15 Arrears relating to 2016-17 and earlier years before any write-offs in 2017-18 (line 13 + line 14) </t>
  </si>
  <si>
    <t>16 Amount of arrears relating to 2015-16 or earlier years (not including refunds) that were collected in 2017-18</t>
  </si>
  <si>
    <t>17 Amount of arrears relating to 2016-17 only (not including refunds) that were collected in 2017-18</t>
  </si>
  <si>
    <t>18 Amounts relating to 2015-16 and earlier years written-off that were in 2017-18</t>
  </si>
  <si>
    <t>19 Amounts relating to 2016-17 only that were written-off in 2017-18</t>
  </si>
  <si>
    <t>20 Arrears relating to 2016-17 and earlier years as at 31 March 2018 (line 15 - line 16 - line17 - line 18 - line 19)</t>
  </si>
  <si>
    <t>20a Arrears relating to 2015-16 and earlier years that are included in line 20 *</t>
  </si>
  <si>
    <t>20b Arrears relating to 2016-17 only that are included in line 20 *</t>
  </si>
  <si>
    <t xml:space="preserve">21 Amounts uncollected in 2017-18 (Net collectable debit for 2017-18 less receipts relating to 2017-18) </t>
  </si>
  <si>
    <t>22 Write offs made in 2017-18 that related to 2017-18 only</t>
  </si>
  <si>
    <t xml:space="preserve">23 Total arrears in respect of 2017-18 that were outstanding as at 31 March 2018 (line 21 - line 22) </t>
  </si>
  <si>
    <t xml:space="preserve">24 Total Arrears outstanding as at 31 March 2018 (line 20 + line 23) </t>
  </si>
  <si>
    <t>1. Estimated net collectable debit in respect of 2017-18</t>
  </si>
  <si>
    <t>2. Prepayments-cash receipts collected in previous years in respect of 2017-18</t>
  </si>
  <si>
    <t>3. Estimated 2017-18 receipts collected in 2017-18, net of refunds granted in respect of 2017-18</t>
  </si>
  <si>
    <t xml:space="preserve">4. Total 2017-18 receipts, net of refunds granted in respect of 2017-18 </t>
  </si>
  <si>
    <t xml:space="preserve">5. In-year collection rate for 2017-18 </t>
  </si>
  <si>
    <t>6. Estimated receipts of previous years council taxes or non-domestic rates received in 2017-18</t>
  </si>
  <si>
    <t>7. Estimated receipts of 2018-19 council taxes or non-domestic rates, received before 1 April 2018 and any other credits carried forward in respect of those years on 31 March 2018</t>
  </si>
  <si>
    <t>8. Total estimated receipts of council taxes or non-domestic rates in 2017-18, irrespective of year to which the receipts relate</t>
  </si>
  <si>
    <t>9. Receipts collected between April 2017 - June 2017</t>
  </si>
  <si>
    <t>10. Receipts collected between July 2017 - September 2017</t>
  </si>
  <si>
    <t>11. Receipts collected between October 2017 - December 2017</t>
  </si>
  <si>
    <t>12. Receipts collected between January 2018 - March 2018</t>
  </si>
  <si>
    <t>13. Arrears for 2016-17 and earlier years brought forward on 1 April 2017</t>
  </si>
  <si>
    <t>14. Net adjustments made in 2017-18 to arrears included in the net collectable debit for 2016-17 and earlier years, which are included in line 13</t>
  </si>
  <si>
    <t>15. Arrears relating to 2016-17 and earlier years before any write-offs in 2017-18</t>
  </si>
  <si>
    <t>16. Amount of arrears relating to 2015-16 or earlier years that were collected in 2017-18</t>
  </si>
  <si>
    <t>17. Amount of arrears relating to 2016-17 only that were collected in 2017-18</t>
  </si>
  <si>
    <t xml:space="preserve"> 18. Amounts relating to 2015-16 and earlier years written-off that were in 2017-18 </t>
  </si>
  <si>
    <t>20. Arrears relating to 2016-17 and earlier years as at 31 March 2018</t>
  </si>
  <si>
    <t>20a. Arrears relating to 2015-16 and earlier years</t>
  </si>
  <si>
    <t>20b. Arrears relating to 2016-17</t>
  </si>
  <si>
    <t>21. Amounts uncollected in 2017-18 Line 4</t>
  </si>
  <si>
    <t xml:space="preserve">21. Amounts uncollected in 2017-18 </t>
  </si>
  <si>
    <t xml:space="preserve">22. Write offs made in 2017-18 that related to 2017-18 only </t>
  </si>
  <si>
    <t>23. Total arrears in respect of 2017-18 that were outstanding as at 31 March 2018</t>
  </si>
  <si>
    <t>24. Total Arrears outstanding as at 31 March 2018</t>
  </si>
  <si>
    <t>E07000223</t>
  </si>
  <si>
    <t>E07000026</t>
  </si>
  <si>
    <t>E07000032</t>
  </si>
  <si>
    <t>E07000224</t>
  </si>
  <si>
    <t>E07000170</t>
  </si>
  <si>
    <t>E07000105</t>
  </si>
  <si>
    <t>E07000004</t>
  </si>
  <si>
    <t>E07000200</t>
  </si>
  <si>
    <t>E09000002</t>
  </si>
  <si>
    <t>E09000003</t>
  </si>
  <si>
    <t>E08000016</t>
  </si>
  <si>
    <t>E07000027</t>
  </si>
  <si>
    <t>E07000066</t>
  </si>
  <si>
    <t>E07000084</t>
  </si>
  <si>
    <t>E07000171</t>
  </si>
  <si>
    <t>E06000022</t>
  </si>
  <si>
    <t>E06000055</t>
  </si>
  <si>
    <t>E09000004</t>
  </si>
  <si>
    <t>E08000025</t>
  </si>
  <si>
    <t>E07000129</t>
  </si>
  <si>
    <t>E06000008</t>
  </si>
  <si>
    <t>E06000009</t>
  </si>
  <si>
    <t>E07000033</t>
  </si>
  <si>
    <t>E08000001</t>
  </si>
  <si>
    <t>E07000136</t>
  </si>
  <si>
    <t>E06000028</t>
  </si>
  <si>
    <t>E06000036</t>
  </si>
  <si>
    <t>E08000032</t>
  </si>
  <si>
    <t>E07000067</t>
  </si>
  <si>
    <t>E07000143</t>
  </si>
  <si>
    <t>E09000005</t>
  </si>
  <si>
    <t>E07000068</t>
  </si>
  <si>
    <t>E06000043</t>
  </si>
  <si>
    <t>E06000023</t>
  </si>
  <si>
    <t>E07000144</t>
  </si>
  <si>
    <t>E09000006</t>
  </si>
  <si>
    <t>E07000234</t>
  </si>
  <si>
    <t>E07000095</t>
  </si>
  <si>
    <t>E07000172</t>
  </si>
  <si>
    <t>E07000117</t>
  </si>
  <si>
    <t>E08000002</t>
  </si>
  <si>
    <t>E08000033</t>
  </si>
  <si>
    <t>E07000008</t>
  </si>
  <si>
    <t>E09000007</t>
  </si>
  <si>
    <t>E07000192</t>
  </si>
  <si>
    <t>E07000106</t>
  </si>
  <si>
    <t>E07000028</t>
  </si>
  <si>
    <t>E07000069</t>
  </si>
  <si>
    <t>E06000056</t>
  </si>
  <si>
    <t>E07000130</t>
  </si>
  <si>
    <t>E07000070</t>
  </si>
  <si>
    <t>E07000078</t>
  </si>
  <si>
    <t>E07000177</t>
  </si>
  <si>
    <t>E06000049</t>
  </si>
  <si>
    <t>E06000050</t>
  </si>
  <si>
    <t>E07000034</t>
  </si>
  <si>
    <t>E07000225</t>
  </si>
  <si>
    <t>E07000005</t>
  </si>
  <si>
    <t>E07000118</t>
  </si>
  <si>
    <t>E07000048</t>
  </si>
  <si>
    <t>E09000001</t>
  </si>
  <si>
    <t>E07000071</t>
  </si>
  <si>
    <t>E07000029</t>
  </si>
  <si>
    <t>E07000150</t>
  </si>
  <si>
    <t>E06000052</t>
  </si>
  <si>
    <t>E07000079</t>
  </si>
  <si>
    <t>E08000026</t>
  </si>
  <si>
    <t>E07000163</t>
  </si>
  <si>
    <t>E07000226</t>
  </si>
  <si>
    <t>E09000008</t>
  </si>
  <si>
    <t>E07000096</t>
  </si>
  <si>
    <t>E06000005</t>
  </si>
  <si>
    <t>E07000107</t>
  </si>
  <si>
    <t>E07000151</t>
  </si>
  <si>
    <t>E06000015</t>
  </si>
  <si>
    <t>E07000035</t>
  </si>
  <si>
    <t>E08000017</t>
  </si>
  <si>
    <t>E07000108</t>
  </si>
  <si>
    <t>E08000027</t>
  </si>
  <si>
    <t>E06000047</t>
  </si>
  <si>
    <t>E09000009</t>
  </si>
  <si>
    <t>E07000009</t>
  </si>
  <si>
    <t>E07000040</t>
  </si>
  <si>
    <t>E07000049</t>
  </si>
  <si>
    <t>E07000085</t>
  </si>
  <si>
    <t>E07000242</t>
  </si>
  <si>
    <t>E07000137</t>
  </si>
  <si>
    <t>E07000152</t>
  </si>
  <si>
    <t>E06000011</t>
  </si>
  <si>
    <t>E07000193</t>
  </si>
  <si>
    <t>E07000061</t>
  </si>
  <si>
    <t>E07000086</t>
  </si>
  <si>
    <t>E07000030</t>
  </si>
  <si>
    <t>E07000207</t>
  </si>
  <si>
    <t>E09000010</t>
  </si>
  <si>
    <t>E07000072</t>
  </si>
  <si>
    <t>E07000208</t>
  </si>
  <si>
    <t>E07000036</t>
  </si>
  <si>
    <t>E07000041</t>
  </si>
  <si>
    <t>E07000087</t>
  </si>
  <si>
    <t>E07000010</t>
  </si>
  <si>
    <t>E07000112</t>
  </si>
  <si>
    <t>E07000201</t>
  </si>
  <si>
    <t>E07000080</t>
  </si>
  <si>
    <t>E07000119</t>
  </si>
  <si>
    <t>E08000037</t>
  </si>
  <si>
    <t>E07000173</t>
  </si>
  <si>
    <t>E07000081</t>
  </si>
  <si>
    <t>E07000088</t>
  </si>
  <si>
    <t>E07000109</t>
  </si>
  <si>
    <t>E07000145</t>
  </si>
  <si>
    <t>E09000011</t>
  </si>
  <si>
    <t>E07000209</t>
  </si>
  <si>
    <t>E09000012</t>
  </si>
  <si>
    <t>E06000006</t>
  </si>
  <si>
    <t>E07000164</t>
  </si>
  <si>
    <t>E09000013</t>
  </si>
  <si>
    <t>E07000131</t>
  </si>
  <si>
    <t>E09000014</t>
  </si>
  <si>
    <t>E07000073</t>
  </si>
  <si>
    <t>E07000165</t>
  </si>
  <si>
    <t>E09000015</t>
  </si>
  <si>
    <t>E07000089</t>
  </si>
  <si>
    <t>E06000001</t>
  </si>
  <si>
    <t>E07000062</t>
  </si>
  <si>
    <t>E07000090</t>
  </si>
  <si>
    <t>E09000016</t>
  </si>
  <si>
    <t>E06000019</t>
  </si>
  <si>
    <t>E07000098</t>
  </si>
  <si>
    <t>E07000037</t>
  </si>
  <si>
    <t>E09000017</t>
  </si>
  <si>
    <t>E07000132</t>
  </si>
  <si>
    <t>E07000227</t>
  </si>
  <si>
    <t>E09000018</t>
  </si>
  <si>
    <t>E07000011</t>
  </si>
  <si>
    <t>E07000120</t>
  </si>
  <si>
    <t>E07000202</t>
  </si>
  <si>
    <t>E06000046</t>
  </si>
  <si>
    <t>E06000053</t>
  </si>
  <si>
    <t>E09000019</t>
  </si>
  <si>
    <t>E09000020</t>
  </si>
  <si>
    <t>E07000153</t>
  </si>
  <si>
    <t>E07000146</t>
  </si>
  <si>
    <t>E06000010</t>
  </si>
  <si>
    <t>E09000021</t>
  </si>
  <si>
    <t>E08000034</t>
  </si>
  <si>
    <t>E08000011</t>
  </si>
  <si>
    <t>E09000022</t>
  </si>
  <si>
    <t>E07000121</t>
  </si>
  <si>
    <t>E08000035</t>
  </si>
  <si>
    <t>E06000016</t>
  </si>
  <si>
    <t>E07000063</t>
  </si>
  <si>
    <t>E09000023</t>
  </si>
  <si>
    <t>E07000194</t>
  </si>
  <si>
    <t>E07000138</t>
  </si>
  <si>
    <t>E08000012</t>
  </si>
  <si>
    <t>E06000032</t>
  </si>
  <si>
    <t>E07000110</t>
  </si>
  <si>
    <t>E07000074</t>
  </si>
  <si>
    <t>E07000235</t>
  </si>
  <si>
    <t>E08000003</t>
  </si>
  <si>
    <t>E07000174</t>
  </si>
  <si>
    <t>E06000035</t>
  </si>
  <si>
    <t>E07000133</t>
  </si>
  <si>
    <t>E07000187</t>
  </si>
  <si>
    <t>E09000024</t>
  </si>
  <si>
    <t>E07000042</t>
  </si>
  <si>
    <t>E07000203</t>
  </si>
  <si>
    <t>E07000228</t>
  </si>
  <si>
    <t>E06000002</t>
  </si>
  <si>
    <t>E06000042</t>
  </si>
  <si>
    <t>E07000210</t>
  </si>
  <si>
    <t>E07000091</t>
  </si>
  <si>
    <t>E07000175</t>
  </si>
  <si>
    <t>E08000021</t>
  </si>
  <si>
    <t>E07000195</t>
  </si>
  <si>
    <t>E09000025</t>
  </si>
  <si>
    <t>E07000043</t>
  </si>
  <si>
    <t>E07000050</t>
  </si>
  <si>
    <t>E07000038</t>
  </si>
  <si>
    <t>E06000012</t>
  </si>
  <si>
    <t>E07000099</t>
  </si>
  <si>
    <t>E07000139</t>
  </si>
  <si>
    <t>E06000013</t>
  </si>
  <si>
    <t>E07000147</t>
  </si>
  <si>
    <t>E06000024</t>
  </si>
  <si>
    <t>E08000022</t>
  </si>
  <si>
    <t>E07000218</t>
  </si>
  <si>
    <t>E07000134</t>
  </si>
  <si>
    <t>E07000154</t>
  </si>
  <si>
    <t>E06000057</t>
  </si>
  <si>
    <t>E07000148</t>
  </si>
  <si>
    <t>E06000018</t>
  </si>
  <si>
    <t>E07000219</t>
  </si>
  <si>
    <t>E07000135</t>
  </si>
  <si>
    <t>E08000004</t>
  </si>
  <si>
    <t>E07000178</t>
  </si>
  <si>
    <t>E07000122</t>
  </si>
  <si>
    <t>E06000031</t>
  </si>
  <si>
    <t>E06000026</t>
  </si>
  <si>
    <t>E06000029</t>
  </si>
  <si>
    <t>E06000044</t>
  </si>
  <si>
    <t>E07000123</t>
  </si>
  <si>
    <t>E07000051</t>
  </si>
  <si>
    <t>E06000038</t>
  </si>
  <si>
    <t>E09000026</t>
  </si>
  <si>
    <t>E06000003</t>
  </si>
  <si>
    <t>E07000236</t>
  </si>
  <si>
    <t>E07000211</t>
  </si>
  <si>
    <t>E07000124</t>
  </si>
  <si>
    <t>E09000027</t>
  </si>
  <si>
    <t>E07000166</t>
  </si>
  <si>
    <t>E08000005</t>
  </si>
  <si>
    <t>E07000075</t>
  </si>
  <si>
    <t>E07000125</t>
  </si>
  <si>
    <t>E07000064</t>
  </si>
  <si>
    <t>E08000018</t>
  </si>
  <si>
    <t>E07000220</t>
  </si>
  <si>
    <t>E07000212</t>
  </si>
  <si>
    <t>E07000176</t>
  </si>
  <si>
    <t>E07000092</t>
  </si>
  <si>
    <t>E06000017</t>
  </si>
  <si>
    <t>E07000167</t>
  </si>
  <si>
    <t>E08000006</t>
  </si>
  <si>
    <t>E08000028</t>
  </si>
  <si>
    <t>E07000168</t>
  </si>
  <si>
    <t>E07000188</t>
  </si>
  <si>
    <t>E08000014</t>
  </si>
  <si>
    <t>E07000169</t>
  </si>
  <si>
    <t>E07000111</t>
  </si>
  <si>
    <t>E08000019</t>
  </si>
  <si>
    <t>E06000051</t>
  </si>
  <si>
    <t>E06000039</t>
  </si>
  <si>
    <t>E08000029</t>
  </si>
  <si>
    <t>E07000006</t>
  </si>
  <si>
    <t>E07000012</t>
  </si>
  <si>
    <t>E07000039</t>
  </si>
  <si>
    <t>E06000025</t>
  </si>
  <si>
    <t>E07000044</t>
  </si>
  <si>
    <t>E07000140</t>
  </si>
  <si>
    <t>E07000141</t>
  </si>
  <si>
    <t>E07000031</t>
  </si>
  <si>
    <t>E07000149</t>
  </si>
  <si>
    <t>E07000155</t>
  </si>
  <si>
    <t>E07000179</t>
  </si>
  <si>
    <t>E07000126</t>
  </si>
  <si>
    <t>E07000189</t>
  </si>
  <si>
    <t>E07000196</t>
  </si>
  <si>
    <t>E08000023</t>
  </si>
  <si>
    <t>E06000045</t>
  </si>
  <si>
    <t>E06000033</t>
  </si>
  <si>
    <t>E09000028</t>
  </si>
  <si>
    <t>E07000213</t>
  </si>
  <si>
    <t>E07000240</t>
  </si>
  <si>
    <t>E07000204</t>
  </si>
  <si>
    <t>E08000013</t>
  </si>
  <si>
    <t>E07000197</t>
  </si>
  <si>
    <t>E07000198</t>
  </si>
  <si>
    <t>E07000243</t>
  </si>
  <si>
    <t>E08000007</t>
  </si>
  <si>
    <t>E06000004</t>
  </si>
  <si>
    <t>E06000021</t>
  </si>
  <si>
    <t>E07000221</t>
  </si>
  <si>
    <t>E07000082</t>
  </si>
  <si>
    <t>E07000205</t>
  </si>
  <si>
    <t>E08000024</t>
  </si>
  <si>
    <t>E07000214</t>
  </si>
  <si>
    <t>E09000029</t>
  </si>
  <si>
    <t>E07000113</t>
  </si>
  <si>
    <t>E06000030</t>
  </si>
  <si>
    <t>E08000008</t>
  </si>
  <si>
    <t>E07000199</t>
  </si>
  <si>
    <t>E07000215</t>
  </si>
  <si>
    <t>E07000190</t>
  </si>
  <si>
    <t>E07000045</t>
  </si>
  <si>
    <t>E06000020</t>
  </si>
  <si>
    <t>E07000076</t>
  </si>
  <si>
    <t>E07000093</t>
  </si>
  <si>
    <t>E07000083</t>
  </si>
  <si>
    <t>E07000114</t>
  </si>
  <si>
    <t>E07000102</t>
  </si>
  <si>
    <t>E06000034</t>
  </si>
  <si>
    <t>E07000115</t>
  </si>
  <si>
    <t>E06000027</t>
  </si>
  <si>
    <t>E07000046</t>
  </si>
  <si>
    <t>E09000030</t>
  </si>
  <si>
    <t>E08000009</t>
  </si>
  <si>
    <t>E07000116</t>
  </si>
  <si>
    <t>E07000077</t>
  </si>
  <si>
    <t>E07000180</t>
  </si>
  <si>
    <t>E08000036</t>
  </si>
  <si>
    <t>E08000030</t>
  </si>
  <si>
    <t>E09000031</t>
  </si>
  <si>
    <t>E09000032</t>
  </si>
  <si>
    <t>E06000007</t>
  </si>
  <si>
    <t>E07000222</t>
  </si>
  <si>
    <t>E07000103</t>
  </si>
  <si>
    <t>E07000206</t>
  </si>
  <si>
    <t>E07000216</t>
  </si>
  <si>
    <t>E07000065</t>
  </si>
  <si>
    <t>E07000156</t>
  </si>
  <si>
    <t>E07000241</t>
  </si>
  <si>
    <t>E06000037</t>
  </si>
  <si>
    <t>E07000047</t>
  </si>
  <si>
    <t>E07000052</t>
  </si>
  <si>
    <t>E07000127</t>
  </si>
  <si>
    <t>E07000142</t>
  </si>
  <si>
    <t>E07000181</t>
  </si>
  <si>
    <t>E07000191</t>
  </si>
  <si>
    <t>E09000033</t>
  </si>
  <si>
    <t>E07000053</t>
  </si>
  <si>
    <t>E08000010</t>
  </si>
  <si>
    <t>E06000054</t>
  </si>
  <si>
    <t>E07000094</t>
  </si>
  <si>
    <t>E06000040</t>
  </si>
  <si>
    <t>E08000015</t>
  </si>
  <si>
    <t>E07000217</t>
  </si>
  <si>
    <t>E06000041</t>
  </si>
  <si>
    <t>E08000031</t>
  </si>
  <si>
    <t>E07000237</t>
  </si>
  <si>
    <t>E07000229</t>
  </si>
  <si>
    <t>E07000238</t>
  </si>
  <si>
    <t>E07000007</t>
  </si>
  <si>
    <t>E07000128</t>
  </si>
  <si>
    <t>E07000239</t>
  </si>
  <si>
    <t>E06000014</t>
  </si>
  <si>
    <t>Folkestone &amp; Hythe</t>
  </si>
  <si>
    <t>Note: Shepway is now known as Folkestone and Hythe</t>
  </si>
  <si>
    <r>
      <t xml:space="preserve">Mole Valley </t>
    </r>
    <r>
      <rPr>
        <vertAlign val="superscript"/>
        <sz val="10"/>
        <rFont val="Arial"/>
        <family val="2"/>
      </rPr>
      <t>(R)</t>
    </r>
  </si>
  <si>
    <r>
      <t xml:space="preserve">Three Rivers </t>
    </r>
    <r>
      <rPr>
        <vertAlign val="superscript"/>
        <sz val="10"/>
        <rFont val="Arial"/>
        <family val="2"/>
      </rPr>
      <t>(R)</t>
    </r>
  </si>
  <si>
    <r>
      <t xml:space="preserve">Thurrock </t>
    </r>
    <r>
      <rPr>
        <vertAlign val="superscript"/>
        <sz val="10"/>
        <rFont val="Arial"/>
        <family val="2"/>
      </rPr>
      <t>(R)</t>
    </r>
  </si>
  <si>
    <r>
      <t>Watford</t>
    </r>
    <r>
      <rPr>
        <vertAlign val="superscript"/>
        <sz val="10"/>
        <rFont val="Arial"/>
        <family val="2"/>
      </rPr>
      <t xml:space="preserve"> (R)</t>
    </r>
  </si>
  <si>
    <r>
      <t xml:space="preserve">Isles of Scilly </t>
    </r>
    <r>
      <rPr>
        <vertAlign val="superscript"/>
        <sz val="10"/>
        <rFont val="Arial"/>
        <family val="2"/>
      </rPr>
      <t>(R)</t>
    </r>
  </si>
  <si>
    <t>19. Amounts relating to 2016-17 only that were written-off in 2017-18</t>
  </si>
  <si>
    <t xml:space="preserve">18. Amounts relating to 2015-16 and earlier years written-off that were in 2017-18 </t>
  </si>
  <si>
    <t xml:space="preserve">(line 1 minus line 4 plus costs) </t>
  </si>
  <si>
    <t xml:space="preserve">(R) Revised following corrections from 6 authorities </t>
  </si>
  <si>
    <r>
      <t xml:space="preserve">Torridge </t>
    </r>
    <r>
      <rPr>
        <vertAlign val="superscript"/>
        <sz val="10"/>
        <rFont val="Arial"/>
        <family val="2"/>
      </rPr>
      <t>(R)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</si>
</sst>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£&quot;#,##0_);[Red]\(&quot;£&quot;#,##0\)"/>
    <numFmt numFmtId="165" formatCode="&quot;£&quot;#,##0"/>
    <numFmt numFmtId="166" formatCode="0.0"/>
    <numFmt numFmtId="167" formatCode="#,##0.0"/>
  </numFmts>
  <fonts count="45" x14ac:knownFonts="1">
    <font>
      <sz val="10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u/>
      <sz val="9"/>
      <color indexed="12"/>
      <name val="Arial"/>
      <family val="2"/>
    </font>
    <font>
      <b/>
      <sz val="14"/>
      <name val="Arial"/>
      <family val="2"/>
    </font>
    <font>
      <b/>
      <u/>
      <sz val="18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3"/>
      <name val="Arial"/>
      <family val="2"/>
    </font>
    <font>
      <sz val="10"/>
      <color indexed="42"/>
      <name val="Arial"/>
      <family val="2"/>
    </font>
    <font>
      <sz val="14"/>
      <color indexed="8"/>
      <name val="Arial"/>
      <family val="2"/>
    </font>
    <font>
      <b/>
      <u/>
      <sz val="16"/>
      <color indexed="8"/>
      <name val="Arial"/>
      <family val="2"/>
    </font>
    <font>
      <u/>
      <sz val="14"/>
      <color indexed="8"/>
      <name val="Arial"/>
      <family val="2"/>
    </font>
    <font>
      <sz val="8"/>
      <color indexed="8"/>
      <name val="Arial"/>
      <family val="2"/>
    </font>
    <font>
      <b/>
      <u/>
      <sz val="12"/>
      <color indexed="8"/>
      <name val="Arial"/>
      <family val="2"/>
    </font>
    <font>
      <sz val="14"/>
      <color indexed="12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4"/>
      <color indexed="10"/>
      <name val="Arial"/>
      <family val="2"/>
    </font>
    <font>
      <sz val="16"/>
      <color indexed="10"/>
      <name val="Arial"/>
      <family val="2"/>
    </font>
    <font>
      <u/>
      <sz val="12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u/>
      <sz val="12"/>
      <name val="Arial"/>
      <family val="2"/>
    </font>
    <font>
      <b/>
      <i/>
      <sz val="10"/>
      <color rgb="FFFF0000"/>
      <name val="Arial"/>
      <family val="2"/>
    </font>
    <font>
      <i/>
      <sz val="14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44">
    <xf numFmtId="0" fontId="0" fillId="0" borderId="0" xfId="0"/>
    <xf numFmtId="0" fontId="8" fillId="0" borderId="0" xfId="0" applyFont="1"/>
    <xf numFmtId="0" fontId="4" fillId="2" borderId="1" xfId="0" applyFont="1" applyFill="1" applyBorder="1" applyAlignment="1" applyProtection="1">
      <alignment horizontal="left"/>
    </xf>
    <xf numFmtId="2" fontId="4" fillId="2" borderId="0" xfId="0" quotePrefix="1" applyNumberFormat="1" applyFont="1" applyFill="1" applyBorder="1" applyAlignment="1" applyProtection="1">
      <alignment horizontal="center"/>
    </xf>
    <xf numFmtId="0" fontId="11" fillId="0" borderId="0" xfId="0" applyFont="1"/>
    <xf numFmtId="0" fontId="9" fillId="2" borderId="1" xfId="0" applyFont="1" applyFill="1" applyBorder="1" applyAlignment="1" applyProtection="1">
      <alignment horizontal="left"/>
    </xf>
    <xf numFmtId="0" fontId="11" fillId="0" borderId="0" xfId="0" applyFont="1" applyAlignment="1">
      <alignment horizontal="left"/>
    </xf>
    <xf numFmtId="0" fontId="0" fillId="0" borderId="2" xfId="0" applyBorder="1"/>
    <xf numFmtId="0" fontId="0" fillId="0" borderId="0" xfId="0" applyBorder="1"/>
    <xf numFmtId="0" fontId="5" fillId="2" borderId="0" xfId="0" applyFont="1" applyFill="1" applyBorder="1" applyAlignment="1" applyProtection="1">
      <alignment horizontal="centerContinuous"/>
      <protection locked="0"/>
    </xf>
    <xf numFmtId="0" fontId="5" fillId="2" borderId="3" xfId="0" applyFont="1" applyFill="1" applyBorder="1" applyAlignment="1" applyProtection="1">
      <alignment horizontal="centerContinuous"/>
      <protection locked="0"/>
    </xf>
    <xf numFmtId="0" fontId="11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centerContinuous"/>
    </xf>
    <xf numFmtId="0" fontId="18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 applyProtection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7" fillId="2" borderId="0" xfId="0" applyFont="1" applyFill="1" applyBorder="1" applyAlignment="1" applyProtection="1">
      <alignment horizontal="centerContinuous"/>
      <protection locked="0"/>
    </xf>
    <xf numFmtId="0" fontId="18" fillId="2" borderId="0" xfId="0" applyFont="1" applyFill="1" applyBorder="1" applyAlignment="1" applyProtection="1">
      <alignment horizontal="centerContinuous"/>
      <protection locked="0"/>
    </xf>
    <xf numFmtId="0" fontId="4" fillId="2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Border="1"/>
    <xf numFmtId="0" fontId="0" fillId="0" borderId="0" xfId="0" applyFill="1"/>
    <xf numFmtId="0" fontId="7" fillId="0" borderId="0" xfId="0" applyFont="1" applyFill="1"/>
    <xf numFmtId="0" fontId="5" fillId="2" borderId="0" xfId="0" quotePrefix="1" applyFont="1" applyFill="1" applyBorder="1" applyAlignment="1" applyProtection="1">
      <alignment horizontal="centerContinuous"/>
      <protection locked="0"/>
    </xf>
    <xf numFmtId="0" fontId="4" fillId="2" borderId="1" xfId="0" applyFont="1" applyFill="1" applyBorder="1" applyAlignment="1" applyProtection="1">
      <alignment horizontal="left" vertical="center"/>
    </xf>
    <xf numFmtId="0" fontId="0" fillId="2" borderId="4" xfId="0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1" fillId="2" borderId="0" xfId="0" applyFont="1" applyFill="1" applyBorder="1" applyAlignment="1" applyProtection="1"/>
    <xf numFmtId="0" fontId="0" fillId="2" borderId="4" xfId="0" applyFill="1" applyBorder="1" applyAlignment="1" applyProtection="1"/>
    <xf numFmtId="0" fontId="9" fillId="2" borderId="1" xfId="0" applyFont="1" applyFill="1" applyBorder="1" applyAlignment="1" applyProtection="1">
      <alignment horizontal="left" vertical="top"/>
    </xf>
    <xf numFmtId="0" fontId="9" fillId="2" borderId="1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/>
    <xf numFmtId="0" fontId="11" fillId="2" borderId="0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0" fillId="2" borderId="1" xfId="0" applyFill="1" applyBorder="1" applyAlignment="1"/>
    <xf numFmtId="0" fontId="0" fillId="2" borderId="0" xfId="0" applyFill="1" applyBorder="1" applyAlignment="1" applyProtection="1">
      <protection locked="0"/>
    </xf>
    <xf numFmtId="0" fontId="5" fillId="2" borderId="1" xfId="0" applyFont="1" applyFill="1" applyBorder="1" applyAlignment="1"/>
    <xf numFmtId="0" fontId="0" fillId="2" borderId="5" xfId="0" applyFill="1" applyBorder="1" applyAlignment="1"/>
    <xf numFmtId="0" fontId="0" fillId="2" borderId="3" xfId="0" applyFill="1" applyBorder="1" applyAlignment="1"/>
    <xf numFmtId="0" fontId="20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165" fontId="4" fillId="2" borderId="0" xfId="0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left" vertical="center"/>
    </xf>
    <xf numFmtId="164" fontId="4" fillId="2" borderId="0" xfId="0" quotePrefix="1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left" vertical="center"/>
    </xf>
    <xf numFmtId="0" fontId="0" fillId="3" borderId="6" xfId="0" applyFill="1" applyBorder="1" applyAlignment="1">
      <alignment horizontal="center"/>
    </xf>
    <xf numFmtId="0" fontId="5" fillId="3" borderId="7" xfId="0" applyFont="1" applyFill="1" applyBorder="1" applyAlignment="1"/>
    <xf numFmtId="0" fontId="0" fillId="3" borderId="7" xfId="0" applyFill="1" applyBorder="1" applyAlignment="1"/>
    <xf numFmtId="0" fontId="0" fillId="3" borderId="7" xfId="0" applyFill="1" applyBorder="1" applyAlignment="1" applyProtection="1">
      <protection locked="0"/>
    </xf>
    <xf numFmtId="0" fontId="26" fillId="3" borderId="7" xfId="0" applyFont="1" applyFill="1" applyBorder="1" applyAlignment="1" applyProtection="1">
      <protection locked="0"/>
    </xf>
    <xf numFmtId="0" fontId="25" fillId="2" borderId="6" xfId="0" applyFont="1" applyFill="1" applyBorder="1" applyAlignment="1" applyProtection="1">
      <alignment horizontal="center" vertical="center"/>
    </xf>
    <xf numFmtId="0" fontId="25" fillId="2" borderId="7" xfId="0" applyFont="1" applyFill="1" applyBorder="1" applyAlignment="1" applyProtection="1">
      <alignment horizontal="center" vertical="center"/>
    </xf>
    <xf numFmtId="0" fontId="25" fillId="2" borderId="8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4" fillId="2" borderId="7" xfId="0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0" fontId="0" fillId="0" borderId="0" xfId="0" applyFill="1" applyBorder="1" applyProtection="1"/>
    <xf numFmtId="0" fontId="2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/>
    <xf numFmtId="0" fontId="0" fillId="0" borderId="0" xfId="0" applyFill="1" applyBorder="1" applyAlignment="1">
      <alignment vertical="center"/>
    </xf>
    <xf numFmtId="0" fontId="30" fillId="3" borderId="9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left"/>
    </xf>
    <xf numFmtId="0" fontId="19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/>
    <xf numFmtId="0" fontId="31" fillId="2" borderId="0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/>
    <xf numFmtId="0" fontId="11" fillId="2" borderId="4" xfId="0" applyFont="1" applyFill="1" applyBorder="1" applyAlignment="1" applyProtection="1">
      <protection locked="0"/>
    </xf>
    <xf numFmtId="0" fontId="13" fillId="2" borderId="4" xfId="0" applyFont="1" applyFill="1" applyBorder="1" applyAlignment="1" applyProtection="1">
      <protection locked="0"/>
    </xf>
    <xf numFmtId="0" fontId="5" fillId="2" borderId="4" xfId="0" applyFont="1" applyFill="1" applyBorder="1" applyAlignment="1" applyProtection="1">
      <alignment horizontal="centerContinuous"/>
      <protection locked="0"/>
    </xf>
    <xf numFmtId="0" fontId="5" fillId="2" borderId="9" xfId="0" applyFont="1" applyFill="1" applyBorder="1" applyAlignment="1" applyProtection="1">
      <alignment horizontal="centerContinuous"/>
      <protection locked="0"/>
    </xf>
    <xf numFmtId="0" fontId="17" fillId="2" borderId="6" xfId="0" applyFont="1" applyFill="1" applyBorder="1" applyAlignment="1">
      <alignment horizontal="centerContinuous"/>
    </xf>
    <xf numFmtId="0" fontId="29" fillId="3" borderId="0" xfId="0" applyFont="1" applyFill="1" applyBorder="1" applyAlignment="1">
      <alignment vertical="center"/>
    </xf>
    <xf numFmtId="0" fontId="32" fillId="3" borderId="0" xfId="1" applyFont="1" applyFill="1" applyBorder="1" applyAlignment="1" applyProtection="1">
      <alignment vertical="center"/>
    </xf>
    <xf numFmtId="0" fontId="29" fillId="3" borderId="4" xfId="0" applyFont="1" applyFill="1" applyBorder="1" applyAlignment="1">
      <alignment vertical="center"/>
    </xf>
    <xf numFmtId="0" fontId="27" fillId="3" borderId="0" xfId="0" applyFont="1" applyFill="1" applyBorder="1" applyAlignment="1">
      <alignment horizontal="right" vertical="center"/>
    </xf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3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3" fillId="3" borderId="3" xfId="0" applyFont="1" applyFill="1" applyBorder="1" applyAlignment="1">
      <alignment vertical="center"/>
    </xf>
    <xf numFmtId="0" fontId="30" fillId="3" borderId="8" xfId="0" applyFont="1" applyFill="1" applyBorder="1" applyAlignment="1">
      <alignment horizontal="right" vertical="center"/>
    </xf>
    <xf numFmtId="0" fontId="7" fillId="4" borderId="11" xfId="0" applyFont="1" applyFill="1" applyBorder="1"/>
    <xf numFmtId="0" fontId="33" fillId="0" borderId="2" xfId="0" applyFont="1" applyFill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center" vertical="center"/>
    </xf>
    <xf numFmtId="0" fontId="33" fillId="0" borderId="0" xfId="0" applyFont="1"/>
    <xf numFmtId="0" fontId="33" fillId="0" borderId="0" xfId="0" applyFont="1" applyFill="1"/>
    <xf numFmtId="0" fontId="33" fillId="0" borderId="0" xfId="0" applyFont="1" applyFill="1" applyAlignment="1">
      <alignment horizontal="left" indent="1"/>
    </xf>
    <xf numFmtId="0" fontId="34" fillId="0" borderId="0" xfId="0" applyFont="1" applyFill="1"/>
    <xf numFmtId="0" fontId="33" fillId="0" borderId="0" xfId="0" applyFont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0" fontId="36" fillId="0" borderId="0" xfId="0" applyFont="1"/>
    <xf numFmtId="3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right" wrapText="1"/>
    </xf>
    <xf numFmtId="3" fontId="5" fillId="6" borderId="0" xfId="2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3" fontId="7" fillId="3" borderId="17" xfId="0" applyNumberFormat="1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5" fontId="4" fillId="2" borderId="0" xfId="0" applyNumberFormat="1" applyFont="1" applyFill="1" applyBorder="1" applyAlignment="1" applyProtection="1">
      <alignment horizontal="right" vertical="center"/>
    </xf>
    <xf numFmtId="2" fontId="4" fillId="2" borderId="0" xfId="0" applyNumberFormat="1" applyFont="1" applyFill="1" applyBorder="1" applyAlignment="1" applyProtection="1">
      <alignment horizontal="right" vertical="center"/>
    </xf>
    <xf numFmtId="0" fontId="11" fillId="8" borderId="0" xfId="0" applyFont="1" applyFill="1" applyBorder="1" applyAlignment="1" applyProtection="1">
      <alignment vertical="center"/>
    </xf>
    <xf numFmtId="0" fontId="9" fillId="8" borderId="0" xfId="0" applyFont="1" applyFill="1" applyBorder="1" applyAlignment="1" applyProtection="1"/>
    <xf numFmtId="0" fontId="11" fillId="8" borderId="0" xfId="0" applyFont="1" applyFill="1" applyBorder="1" applyAlignment="1" applyProtection="1"/>
    <xf numFmtId="2" fontId="4" fillId="8" borderId="0" xfId="0" applyNumberFormat="1" applyFont="1" applyFill="1" applyBorder="1" applyAlignment="1" applyProtection="1"/>
    <xf numFmtId="0" fontId="0" fillId="8" borderId="4" xfId="0" applyFill="1" applyBorder="1" applyAlignment="1" applyProtection="1">
      <alignment vertical="center"/>
    </xf>
    <xf numFmtId="0" fontId="0" fillId="8" borderId="4" xfId="0" applyFill="1" applyBorder="1"/>
    <xf numFmtId="0" fontId="11" fillId="8" borderId="1" xfId="0" applyFont="1" applyFill="1" applyBorder="1" applyAlignment="1">
      <alignment horizontal="left"/>
    </xf>
    <xf numFmtId="0" fontId="11" fillId="8" borderId="0" xfId="0" applyFont="1" applyFill="1" applyBorder="1" applyAlignment="1"/>
    <xf numFmtId="0" fontId="0" fillId="8" borderId="4" xfId="0" applyFill="1" applyBorder="1" applyAlignment="1"/>
    <xf numFmtId="0" fontId="11" fillId="8" borderId="0" xfId="0" applyFont="1" applyFill="1" applyBorder="1"/>
    <xf numFmtId="0" fontId="11" fillId="8" borderId="5" xfId="0" applyFont="1" applyFill="1" applyBorder="1" applyAlignment="1">
      <alignment horizontal="left"/>
    </xf>
    <xf numFmtId="0" fontId="9" fillId="8" borderId="0" xfId="0" applyFont="1" applyFill="1" applyBorder="1" applyAlignment="1" applyProtection="1">
      <alignment vertical="center"/>
    </xf>
    <xf numFmtId="0" fontId="4" fillId="8" borderId="0" xfId="0" applyFont="1" applyFill="1" applyBorder="1" applyAlignment="1" applyProtection="1"/>
    <xf numFmtId="0" fontId="9" fillId="8" borderId="0" xfId="0" applyFont="1" applyFill="1" applyBorder="1" applyAlignment="1" applyProtection="1">
      <alignment horizontal="left" vertical="top"/>
    </xf>
    <xf numFmtId="0" fontId="0" fillId="8" borderId="0" xfId="0" applyFill="1" applyBorder="1" applyAlignment="1">
      <alignment horizontal="left" vertical="top"/>
    </xf>
    <xf numFmtId="0" fontId="11" fillId="8" borderId="0" xfId="0" applyFont="1" applyFill="1" applyBorder="1" applyAlignment="1">
      <alignment horizontal="left"/>
    </xf>
    <xf numFmtId="0" fontId="4" fillId="8" borderId="0" xfId="0" applyFont="1" applyFill="1" applyBorder="1" applyAlignment="1" applyProtection="1">
      <alignment vertical="center"/>
    </xf>
    <xf numFmtId="0" fontId="0" fillId="8" borderId="0" xfId="0" applyFill="1" applyBorder="1" applyAlignment="1"/>
    <xf numFmtId="0" fontId="24" fillId="8" borderId="0" xfId="0" applyFont="1" applyFill="1" applyBorder="1" applyAlignment="1" applyProtection="1"/>
    <xf numFmtId="0" fontId="6" fillId="8" borderId="0" xfId="0" applyFont="1" applyFill="1" applyBorder="1" applyAlignment="1" applyProtection="1"/>
    <xf numFmtId="0" fontId="9" fillId="8" borderId="0" xfId="0" applyFont="1" applyFill="1" applyBorder="1" applyAlignment="1" applyProtection="1">
      <alignment horizontal="left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39" fillId="9" borderId="0" xfId="0" applyFont="1" applyFill="1" applyBorder="1" applyAlignment="1">
      <alignment horizontal="left"/>
    </xf>
    <xf numFmtId="0" fontId="5" fillId="9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/>
    <xf numFmtId="0" fontId="7" fillId="8" borderId="9" xfId="0" applyFont="1" applyFill="1" applyBorder="1"/>
    <xf numFmtId="0" fontId="7" fillId="8" borderId="4" xfId="0" applyFont="1" applyFill="1" applyBorder="1"/>
    <xf numFmtId="0" fontId="7" fillId="2" borderId="3" xfId="0" applyFont="1" applyFill="1" applyBorder="1" applyAlignment="1" applyProtection="1">
      <alignment vertical="center"/>
    </xf>
    <xf numFmtId="0" fontId="7" fillId="2" borderId="3" xfId="0" applyFont="1" applyFill="1" applyBorder="1" applyAlignment="1"/>
    <xf numFmtId="0" fontId="7" fillId="2" borderId="3" xfId="0" applyFont="1" applyFill="1" applyBorder="1" applyAlignment="1" applyProtection="1">
      <protection locked="0"/>
    </xf>
    <xf numFmtId="3" fontId="7" fillId="8" borderId="3" xfId="0" applyNumberFormat="1" applyFont="1" applyFill="1" applyBorder="1" applyAlignment="1" applyProtection="1">
      <alignment horizontal="right" vertical="center" indent="1"/>
      <protection locked="0"/>
    </xf>
    <xf numFmtId="0" fontId="7" fillId="7" borderId="0" xfId="0" applyFont="1" applyFill="1" applyAlignment="1">
      <alignment vertical="top" wrapText="1"/>
    </xf>
    <xf numFmtId="0" fontId="7" fillId="12" borderId="0" xfId="0" applyFont="1" applyFill="1" applyAlignment="1">
      <alignment vertical="top" wrapText="1"/>
    </xf>
    <xf numFmtId="0" fontId="9" fillId="8" borderId="0" xfId="0" applyFont="1" applyFill="1" applyBorder="1"/>
    <xf numFmtId="3" fontId="8" fillId="5" borderId="12" xfId="0" applyNumberFormat="1" applyFont="1" applyFill="1" applyBorder="1" applyAlignment="1">
      <alignment horizontal="right" vertical="center" indent="1"/>
    </xf>
    <xf numFmtId="3" fontId="4" fillId="2" borderId="0" xfId="0" applyNumberFormat="1" applyFont="1" applyFill="1" applyBorder="1" applyAlignment="1" applyProtection="1">
      <alignment horizontal="right" vertical="center" indent="1"/>
    </xf>
    <xf numFmtId="0" fontId="21" fillId="2" borderId="0" xfId="0" applyFont="1" applyFill="1" applyBorder="1" applyAlignment="1" applyProtection="1">
      <alignment horizontal="right" vertical="center" indent="1"/>
    </xf>
    <xf numFmtId="165" fontId="4" fillId="2" borderId="0" xfId="0" applyNumberFormat="1" applyFont="1" applyFill="1" applyBorder="1" applyAlignment="1" applyProtection="1">
      <alignment horizontal="right" vertical="center" indent="1"/>
    </xf>
    <xf numFmtId="2" fontId="9" fillId="2" borderId="0" xfId="0" applyNumberFormat="1" applyFont="1" applyFill="1" applyBorder="1" applyAlignment="1" applyProtection="1">
      <alignment horizontal="right" vertical="center" indent="1"/>
    </xf>
    <xf numFmtId="165" fontId="9" fillId="2" borderId="0" xfId="0" applyNumberFormat="1" applyFont="1" applyFill="1" applyBorder="1" applyAlignment="1" applyProtection="1">
      <alignment horizontal="right" vertical="center" indent="1"/>
    </xf>
    <xf numFmtId="2" fontId="4" fillId="2" borderId="0" xfId="0" applyNumberFormat="1" applyFont="1" applyFill="1" applyBorder="1" applyAlignment="1" applyProtection="1">
      <alignment horizontal="right" vertical="center" indent="1"/>
    </xf>
    <xf numFmtId="0" fontId="11" fillId="2" borderId="0" xfId="0" applyFont="1" applyFill="1" applyBorder="1" applyAlignment="1" applyProtection="1">
      <alignment horizontal="right" vertical="center" indent="1"/>
    </xf>
    <xf numFmtId="0" fontId="11" fillId="2" borderId="0" xfId="0" applyFont="1" applyFill="1" applyBorder="1" applyAlignment="1" applyProtection="1">
      <alignment horizontal="right" indent="1"/>
    </xf>
    <xf numFmtId="3" fontId="11" fillId="2" borderId="0" xfId="0" applyNumberFormat="1" applyFont="1" applyFill="1" applyBorder="1" applyAlignment="1" applyProtection="1">
      <alignment horizontal="right" vertical="center" indent="1"/>
    </xf>
    <xf numFmtId="0" fontId="11" fillId="8" borderId="0" xfId="0" applyFont="1" applyFill="1" applyBorder="1" applyAlignment="1" applyProtection="1">
      <alignment horizontal="right" indent="1"/>
    </xf>
    <xf numFmtId="0" fontId="11" fillId="8" borderId="0" xfId="0" applyFont="1" applyFill="1" applyBorder="1" applyAlignment="1">
      <alignment horizontal="right" indent="1"/>
    </xf>
    <xf numFmtId="3" fontId="11" fillId="8" borderId="0" xfId="0" applyNumberFormat="1" applyFont="1" applyFill="1" applyBorder="1" applyAlignment="1" applyProtection="1">
      <alignment horizontal="right" vertical="center" indent="1"/>
    </xf>
    <xf numFmtId="3" fontId="8" fillId="11" borderId="12" xfId="0" applyNumberFormat="1" applyFont="1" applyFill="1" applyBorder="1" applyAlignment="1">
      <alignment horizontal="right" vertical="center" indent="1"/>
    </xf>
    <xf numFmtId="0" fontId="7" fillId="2" borderId="0" xfId="0" applyFont="1" applyFill="1" applyBorder="1" applyAlignment="1" applyProtection="1">
      <alignment horizontal="right" indent="1"/>
      <protection locked="0"/>
    </xf>
    <xf numFmtId="0" fontId="5" fillId="13" borderId="17" xfId="0" applyFont="1" applyFill="1" applyBorder="1" applyAlignment="1">
      <alignment horizontal="right" vertical="center"/>
    </xf>
    <xf numFmtId="3" fontId="5" fillId="13" borderId="2" xfId="0" applyNumberFormat="1" applyFont="1" applyFill="1" applyBorder="1"/>
    <xf numFmtId="0" fontId="0" fillId="13" borderId="2" xfId="0" applyFill="1" applyBorder="1"/>
    <xf numFmtId="0" fontId="5" fillId="13" borderId="10" xfId="0" applyFont="1" applyFill="1" applyBorder="1" applyAlignment="1">
      <alignment horizontal="right" vertical="center"/>
    </xf>
    <xf numFmtId="3" fontId="5" fillId="13" borderId="0" xfId="0" applyNumberFormat="1" applyFont="1" applyFill="1" applyBorder="1"/>
    <xf numFmtId="0" fontId="0" fillId="13" borderId="0" xfId="0" applyFill="1" applyBorder="1"/>
    <xf numFmtId="3" fontId="5" fillId="14" borderId="2" xfId="0" applyNumberFormat="1" applyFont="1" applyFill="1" applyBorder="1"/>
    <xf numFmtId="0" fontId="0" fillId="14" borderId="2" xfId="0" applyFill="1" applyBorder="1"/>
    <xf numFmtId="3" fontId="5" fillId="14" borderId="0" xfId="0" applyNumberFormat="1" applyFont="1" applyFill="1" applyBorder="1"/>
    <xf numFmtId="167" fontId="5" fillId="14" borderId="0" xfId="0" applyNumberFormat="1" applyFont="1" applyFill="1" applyBorder="1"/>
    <xf numFmtId="0" fontId="0" fillId="14" borderId="0" xfId="0" applyFill="1" applyBorder="1"/>
    <xf numFmtId="3" fontId="5" fillId="14" borderId="23" xfId="0" applyNumberFormat="1" applyFont="1" applyFill="1" applyBorder="1"/>
    <xf numFmtId="3" fontId="5" fillId="14" borderId="13" xfId="0" applyNumberFormat="1" applyFont="1" applyFill="1" applyBorder="1"/>
    <xf numFmtId="167" fontId="5" fillId="14" borderId="13" xfId="0" applyNumberFormat="1" applyFont="1" applyFill="1" applyBorder="1"/>
    <xf numFmtId="0" fontId="0" fillId="14" borderId="13" xfId="0" applyFill="1" applyBorder="1"/>
    <xf numFmtId="3" fontId="5" fillId="14" borderId="14" xfId="0" applyNumberFormat="1" applyFont="1" applyFill="1" applyBorder="1"/>
    <xf numFmtId="0" fontId="7" fillId="13" borderId="15" xfId="0" applyFont="1" applyFill="1" applyBorder="1" applyAlignment="1">
      <alignment horizontal="center"/>
    </xf>
    <xf numFmtId="0" fontId="7" fillId="13" borderId="11" xfId="0" applyFont="1" applyFill="1" applyBorder="1" applyAlignment="1">
      <alignment horizontal="center"/>
    </xf>
    <xf numFmtId="3" fontId="7" fillId="14" borderId="16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 applyProtection="1">
      <alignment vertical="center"/>
    </xf>
    <xf numFmtId="0" fontId="9" fillId="2" borderId="21" xfId="0" applyFont="1" applyFill="1" applyBorder="1" applyAlignment="1" applyProtection="1">
      <alignment vertical="center"/>
    </xf>
    <xf numFmtId="0" fontId="2" fillId="8" borderId="0" xfId="0" applyFont="1" applyFill="1" applyBorder="1"/>
    <xf numFmtId="0" fontId="9" fillId="8" borderId="0" xfId="0" applyFont="1" applyFill="1" applyBorder="1" applyAlignment="1"/>
    <xf numFmtId="0" fontId="0" fillId="8" borderId="1" xfId="0" applyFill="1" applyBorder="1"/>
    <xf numFmtId="0" fontId="0" fillId="8" borderId="0" xfId="0" applyFill="1" applyBorder="1"/>
    <xf numFmtId="0" fontId="38" fillId="8" borderId="0" xfId="0" applyFont="1" applyFill="1" applyBorder="1"/>
    <xf numFmtId="2" fontId="4" fillId="2" borderId="0" xfId="0" quotePrefix="1" applyNumberFormat="1" applyFont="1" applyFill="1" applyBorder="1" applyAlignment="1" applyProtection="1">
      <alignment horizontal="center" vertical="center"/>
    </xf>
    <xf numFmtId="3" fontId="5" fillId="14" borderId="16" xfId="0" applyNumberFormat="1" applyFont="1" applyFill="1" applyBorder="1" applyAlignment="1">
      <alignment horizontal="left" vertical="center"/>
    </xf>
    <xf numFmtId="0" fontId="7" fillId="15" borderId="15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3" fontId="41" fillId="0" borderId="0" xfId="0" applyNumberFormat="1" applyFont="1"/>
    <xf numFmtId="3" fontId="0" fillId="0" borderId="0" xfId="0" applyNumberFormat="1" applyFill="1"/>
    <xf numFmtId="0" fontId="12" fillId="8" borderId="0" xfId="0" applyFont="1" applyFill="1" applyBorder="1" applyAlignment="1">
      <alignment horizontal="left" indent="1"/>
    </xf>
    <xf numFmtId="3" fontId="42" fillId="5" borderId="12" xfId="0" applyNumberFormat="1" applyFont="1" applyFill="1" applyBorder="1" applyAlignment="1">
      <alignment horizontal="right" vertical="center" indent="1"/>
    </xf>
    <xf numFmtId="0" fontId="12" fillId="2" borderId="0" xfId="0" applyFont="1" applyFill="1" applyBorder="1" applyAlignment="1" applyProtection="1">
      <alignment horizontal="right" indent="1"/>
    </xf>
    <xf numFmtId="0" fontId="3" fillId="0" borderId="0" xfId="0" applyFont="1"/>
    <xf numFmtId="0" fontId="3" fillId="7" borderId="0" xfId="0" applyFont="1" applyFill="1" applyAlignment="1">
      <alignment vertical="top" wrapText="1"/>
    </xf>
    <xf numFmtId="0" fontId="3" fillId="10" borderId="0" xfId="0" applyFont="1" applyFill="1" applyAlignment="1">
      <alignment vertical="top" wrapText="1"/>
    </xf>
    <xf numFmtId="0" fontId="3" fillId="12" borderId="0" xfId="0" applyFont="1" applyFill="1" applyAlignment="1">
      <alignment vertical="top" wrapText="1"/>
    </xf>
    <xf numFmtId="166" fontId="3" fillId="7" borderId="0" xfId="0" applyNumberFormat="1" applyFont="1" applyFill="1" applyAlignment="1">
      <alignment vertical="top" wrapText="1"/>
    </xf>
    <xf numFmtId="166" fontId="3" fillId="12" borderId="0" xfId="0" applyNumberFormat="1" applyFont="1" applyFill="1" applyAlignment="1">
      <alignment vertical="top" wrapText="1"/>
    </xf>
    <xf numFmtId="0" fontId="0" fillId="16" borderId="0" xfId="0" applyFill="1"/>
    <xf numFmtId="0" fontId="1" fillId="8" borderId="0" xfId="0" applyFont="1" applyFill="1" applyBorder="1"/>
    <xf numFmtId="4" fontId="5" fillId="14" borderId="13" xfId="0" applyNumberFormat="1" applyFont="1" applyFill="1" applyBorder="1"/>
    <xf numFmtId="4" fontId="0" fillId="0" borderId="0" xfId="0" applyNumberFormat="1"/>
    <xf numFmtId="0" fontId="7" fillId="4" borderId="23" xfId="0" applyFont="1" applyFill="1" applyBorder="1"/>
    <xf numFmtId="0" fontId="3" fillId="4" borderId="23" xfId="0" applyFont="1" applyFill="1" applyBorder="1"/>
    <xf numFmtId="3" fontId="5" fillId="14" borderId="17" xfId="0" applyNumberFormat="1" applyFont="1" applyFill="1" applyBorder="1" applyAlignment="1">
      <alignment horizontal="right" vertical="center"/>
    </xf>
    <xf numFmtId="3" fontId="5" fillId="14" borderId="10" xfId="0" applyNumberFormat="1" applyFont="1" applyFill="1" applyBorder="1" applyAlignment="1">
      <alignment horizontal="right" vertical="center"/>
    </xf>
    <xf numFmtId="3" fontId="5" fillId="14" borderId="19" xfId="0" applyNumberFormat="1" applyFont="1" applyFill="1" applyBorder="1" applyAlignment="1">
      <alignment horizontal="right" vertical="center"/>
    </xf>
    <xf numFmtId="3" fontId="7" fillId="14" borderId="2" xfId="0" applyNumberFormat="1" applyFont="1" applyFill="1" applyBorder="1" applyAlignment="1">
      <alignment horizontal="center" vertical="center"/>
    </xf>
    <xf numFmtId="3" fontId="7" fillId="14" borderId="0" xfId="0" applyNumberFormat="1" applyFont="1" applyFill="1" applyBorder="1" applyAlignment="1">
      <alignment horizontal="center" vertical="center"/>
    </xf>
    <xf numFmtId="3" fontId="7" fillId="14" borderId="13" xfId="0" applyNumberFormat="1" applyFont="1" applyFill="1" applyBorder="1" applyAlignment="1">
      <alignment horizontal="center" vertical="center"/>
    </xf>
    <xf numFmtId="3" fontId="5" fillId="14" borderId="0" xfId="0" applyNumberFormat="1" applyFont="1" applyFill="1" applyBorder="1" applyAlignment="1"/>
    <xf numFmtId="0" fontId="43" fillId="14" borderId="0" xfId="0" applyFont="1" applyFill="1" applyAlignment="1">
      <alignment vertical="center"/>
    </xf>
    <xf numFmtId="0" fontId="7" fillId="2" borderId="21" xfId="0" applyFont="1" applyFill="1" applyBorder="1" applyAlignment="1" applyProtection="1">
      <protection locked="0"/>
    </xf>
    <xf numFmtId="3" fontId="7" fillId="8" borderId="21" xfId="0" applyNumberFormat="1" applyFont="1" applyFill="1" applyBorder="1" applyAlignment="1" applyProtection="1">
      <alignment horizontal="right" vertical="center" indent="1"/>
      <protection locked="0"/>
    </xf>
    <xf numFmtId="0" fontId="7" fillId="8" borderId="22" xfId="0" applyFont="1" applyFill="1" applyBorder="1"/>
    <xf numFmtId="10" fontId="5" fillId="14" borderId="2" xfId="0" applyNumberFormat="1" applyFont="1" applyFill="1" applyBorder="1"/>
    <xf numFmtId="2" fontId="5" fillId="14" borderId="13" xfId="0" applyNumberFormat="1" applyFont="1" applyFill="1" applyBorder="1"/>
    <xf numFmtId="2" fontId="0" fillId="0" borderId="0" xfId="0" applyNumberFormat="1"/>
    <xf numFmtId="2" fontId="8" fillId="5" borderId="12" xfId="0" applyNumberFormat="1" applyFont="1" applyFill="1" applyBorder="1" applyAlignment="1">
      <alignment horizontal="right" vertical="center" indent="1"/>
    </xf>
    <xf numFmtId="2" fontId="5" fillId="13" borderId="2" xfId="0" applyNumberFormat="1" applyFont="1" applyFill="1" applyBorder="1"/>
    <xf numFmtId="2" fontId="5" fillId="13" borderId="0" xfId="0" applyNumberFormat="1" applyFont="1" applyFill="1" applyBorder="1"/>
    <xf numFmtId="0" fontId="3" fillId="15" borderId="11" xfId="0" applyFont="1" applyFill="1" applyBorder="1" applyAlignment="1">
      <alignment horizontal="center"/>
    </xf>
    <xf numFmtId="3" fontId="43" fillId="14" borderId="10" xfId="0" applyNumberFormat="1" applyFont="1" applyFill="1" applyBorder="1" applyAlignment="1">
      <alignment horizontal="left" vertical="center"/>
    </xf>
    <xf numFmtId="3" fontId="8" fillId="5" borderId="12" xfId="0" applyNumberFormat="1" applyFont="1" applyFill="1" applyBorder="1" applyAlignment="1" applyProtection="1">
      <alignment horizontal="right" vertical="center" indent="1"/>
    </xf>
    <xf numFmtId="0" fontId="15" fillId="7" borderId="20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_10-11 Data (2009)" xfId="2"/>
  </cellStyles>
  <dxfs count="0"/>
  <tableStyles count="0" defaultTableStyle="TableStyleMedium2" defaultPivotStyle="PivotStyleLight16"/>
  <colors>
    <mruColors>
      <color rgb="FFD8E4BC"/>
      <color rgb="FFCCFFCC"/>
      <color rgb="FFFFFF99"/>
      <color rgb="FFFF99CC"/>
      <color rgb="FFFFFF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ist" dx="16" fmlaLink="I1" fmlaRange="Data!$B$4:$B$336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1181100</xdr:colOff>
      <xdr:row>8</xdr:row>
      <xdr:rowOff>133350</xdr:rowOff>
    </xdr:from>
    <xdr:to>
      <xdr:col>4</xdr:col>
      <xdr:colOff>57150</xdr:colOff>
      <xdr:row>8</xdr:row>
      <xdr:rowOff>133350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5172075" y="1952625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</xdr:row>
          <xdr:rowOff>47625</xdr:rowOff>
        </xdr:from>
        <xdr:to>
          <xdr:col>8</xdr:col>
          <xdr:colOff>933450</xdr:colOff>
          <xdr:row>12</xdr:row>
          <xdr:rowOff>19050</xdr:rowOff>
        </xdr:to>
        <xdr:sp macro="" textlink="">
          <xdr:nvSpPr>
            <xdr:cNvPr id="4098" name="List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0</xdr:col>
      <xdr:colOff>66675</xdr:colOff>
      <xdr:row>0</xdr:row>
      <xdr:rowOff>85725</xdr:rowOff>
    </xdr:from>
    <xdr:to>
      <xdr:col>1</xdr:col>
      <xdr:colOff>1738313</xdr:colOff>
      <xdr:row>4</xdr:row>
      <xdr:rowOff>93345</xdr:rowOff>
    </xdr:to>
    <xdr:pic>
      <xdr:nvPicPr>
        <xdr:cNvPr id="5" name="Picture 4" descr="https://intranet.mhclg.gov.uk/wp-content/uploads/2016/10/MHCLG-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1909763" cy="1091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P89"/>
  <sheetViews>
    <sheetView showGridLines="0" tabSelected="1" zoomScale="80" zoomScaleNormal="80" zoomScaleSheetLayoutView="75" workbookViewId="0">
      <selection activeCell="O9" sqref="O9"/>
    </sheetView>
  </sheetViews>
  <sheetFormatPr defaultRowHeight="15" x14ac:dyDescent="0.2"/>
  <cols>
    <col min="1" max="1" width="3.5703125" style="6" customWidth="1"/>
    <col min="2" max="2" width="30.5703125" style="4" customWidth="1"/>
    <col min="3" max="4" width="25.7109375" style="4" customWidth="1"/>
    <col min="5" max="5" width="6.7109375" style="4" customWidth="1"/>
    <col min="6" max="6" width="25.7109375" style="4" customWidth="1"/>
    <col min="7" max="7" width="7.7109375" style="4" customWidth="1"/>
    <col min="8" max="8" width="5.7109375" style="4" customWidth="1"/>
    <col min="9" max="9" width="24" style="4" customWidth="1"/>
    <col min="10" max="10" width="2.5703125" style="4" customWidth="1"/>
    <col min="11" max="11" width="22.5703125" style="4" customWidth="1"/>
    <col min="12" max="12" width="5.7109375" style="8" customWidth="1"/>
    <col min="13" max="13" width="5.7109375" style="20" customWidth="1"/>
    <col min="14" max="14" width="5.7109375" style="96" customWidth="1"/>
    <col min="15" max="15" width="15.5703125" style="96" bestFit="1" customWidth="1"/>
    <col min="16" max="16" width="9.140625" style="96"/>
  </cols>
  <sheetData>
    <row r="1" spans="1:16" s="7" customFormat="1" ht="20.25" x14ac:dyDescent="0.2">
      <c r="A1" s="46"/>
      <c r="B1" s="47"/>
      <c r="C1" s="239"/>
      <c r="D1" s="240"/>
      <c r="E1" s="240"/>
      <c r="F1" s="240"/>
      <c r="G1" s="48"/>
      <c r="H1" s="48"/>
      <c r="I1" s="50">
        <v>1</v>
      </c>
      <c r="J1" s="49"/>
      <c r="K1" s="49"/>
      <c r="L1" s="91"/>
      <c r="M1" s="20"/>
      <c r="N1" s="93"/>
      <c r="O1" s="93"/>
      <c r="P1" s="93"/>
    </row>
    <row r="2" spans="1:16" s="8" customFormat="1" ht="20.25" x14ac:dyDescent="0.3">
      <c r="A2" s="241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3"/>
      <c r="M2" s="20"/>
      <c r="N2" s="94"/>
      <c r="O2" s="94"/>
      <c r="P2" s="94"/>
    </row>
    <row r="3" spans="1:16" s="8" customFormat="1" ht="20.25" x14ac:dyDescent="0.3">
      <c r="A3" s="241" t="s">
        <v>368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3"/>
      <c r="M3" s="20"/>
      <c r="N3" s="94"/>
      <c r="O3" s="102"/>
      <c r="P3" s="94"/>
    </row>
    <row r="4" spans="1:16" s="56" customFormat="1" ht="23.25" x14ac:dyDescent="0.2">
      <c r="A4" s="54"/>
      <c r="B4" s="78"/>
      <c r="C4" s="210"/>
      <c r="D4" s="81"/>
      <c r="E4" s="79"/>
      <c r="F4" s="78"/>
      <c r="G4" s="78"/>
      <c r="H4" s="78"/>
      <c r="I4" s="78"/>
      <c r="J4" s="78"/>
      <c r="K4" s="78"/>
      <c r="L4" s="80"/>
      <c r="M4"/>
      <c r="N4" s="95"/>
      <c r="O4" s="102"/>
      <c r="P4" s="95"/>
    </row>
    <row r="5" spans="1:16" s="56" customFormat="1" ht="18.75" thickBot="1" x14ac:dyDescent="0.25">
      <c r="A5" s="57"/>
      <c r="B5" s="90"/>
      <c r="C5" s="90"/>
      <c r="D5" s="90"/>
      <c r="E5" s="90"/>
      <c r="F5" s="90"/>
      <c r="G5" s="90"/>
      <c r="H5" s="90"/>
      <c r="I5" s="90"/>
      <c r="J5" s="90"/>
      <c r="K5" s="90"/>
      <c r="L5" s="66"/>
      <c r="M5" s="55"/>
      <c r="N5" s="95"/>
      <c r="O5" s="101"/>
      <c r="P5" s="95"/>
    </row>
    <row r="6" spans="1:16" s="56" customFormat="1" ht="14.1" customHeight="1" x14ac:dyDescent="0.3">
      <c r="A6" s="77"/>
      <c r="B6" s="67"/>
      <c r="C6" s="13"/>
      <c r="D6" s="13"/>
      <c r="E6" s="13"/>
      <c r="F6" s="13"/>
      <c r="G6" s="13"/>
      <c r="H6" s="13"/>
      <c r="I6" s="13"/>
      <c r="J6" s="31"/>
      <c r="K6" s="31"/>
      <c r="L6" s="72"/>
      <c r="M6" s="55"/>
      <c r="N6" s="95"/>
      <c r="O6" s="101"/>
      <c r="P6" s="95"/>
    </row>
    <row r="7" spans="1:16" ht="14.1" customHeight="1" x14ac:dyDescent="0.2">
      <c r="A7" s="11"/>
      <c r="B7" s="68"/>
      <c r="C7" s="32"/>
      <c r="D7" s="32"/>
      <c r="E7" s="32"/>
      <c r="F7" s="32"/>
      <c r="G7" s="32"/>
      <c r="H7" s="32"/>
      <c r="I7" s="32"/>
      <c r="J7" s="32"/>
      <c r="K7" s="32"/>
      <c r="L7" s="73"/>
      <c r="M7"/>
      <c r="O7" s="97"/>
      <c r="P7" s="98"/>
    </row>
    <row r="8" spans="1:16" ht="14.1" customHeight="1" x14ac:dyDescent="0.3">
      <c r="A8" s="12"/>
      <c r="B8" s="67"/>
      <c r="C8" s="17"/>
      <c r="D8" s="17"/>
      <c r="E8" s="17"/>
      <c r="F8" s="17"/>
      <c r="G8" s="18"/>
      <c r="H8" s="18"/>
      <c r="I8" s="18"/>
      <c r="J8" s="33"/>
      <c r="K8" s="33"/>
      <c r="L8" s="74"/>
      <c r="M8"/>
      <c r="O8" s="97"/>
      <c r="P8" s="97"/>
    </row>
    <row r="9" spans="1:16" s="8" customFormat="1" ht="14.1" customHeight="1" x14ac:dyDescent="0.2">
      <c r="A9" s="34"/>
      <c r="B9" s="70"/>
      <c r="C9" s="71" t="s">
        <v>5</v>
      </c>
      <c r="D9" s="69"/>
      <c r="E9" s="39"/>
      <c r="F9" s="39"/>
      <c r="G9" s="35"/>
      <c r="H9" s="9"/>
      <c r="I9" s="9"/>
      <c r="J9" s="9"/>
      <c r="K9" s="9"/>
      <c r="L9" s="75"/>
      <c r="M9"/>
      <c r="N9" s="96"/>
      <c r="O9" s="94"/>
      <c r="P9" s="94"/>
    </row>
    <row r="10" spans="1:16" s="8" customFormat="1" ht="14.1" customHeight="1" x14ac:dyDescent="0.2">
      <c r="A10" s="34"/>
      <c r="B10" s="70"/>
      <c r="C10" s="69"/>
      <c r="D10" s="69"/>
      <c r="E10" s="70"/>
      <c r="F10" s="39"/>
      <c r="G10" s="35"/>
      <c r="H10" s="9"/>
      <c r="I10" s="9"/>
      <c r="J10" s="9"/>
      <c r="K10" s="9"/>
      <c r="L10" s="75"/>
      <c r="M10"/>
      <c r="N10" s="96"/>
      <c r="O10" s="94"/>
      <c r="P10" s="94"/>
    </row>
    <row r="11" spans="1:16" s="8" customFormat="1" ht="14.1" customHeight="1" x14ac:dyDescent="0.25">
      <c r="A11" s="36"/>
      <c r="B11" s="70"/>
      <c r="C11" s="69"/>
      <c r="D11" s="69"/>
      <c r="E11" s="39"/>
      <c r="F11" s="39"/>
      <c r="G11" s="19"/>
      <c r="H11" s="23"/>
      <c r="I11" s="9"/>
      <c r="J11" s="9"/>
      <c r="K11" s="9"/>
      <c r="L11" s="75"/>
      <c r="M11"/>
      <c r="N11" s="96"/>
      <c r="O11" s="94"/>
      <c r="P11" s="94"/>
    </row>
    <row r="12" spans="1:16" s="8" customFormat="1" ht="14.1" customHeight="1" x14ac:dyDescent="0.2">
      <c r="A12" s="36"/>
      <c r="B12" s="70"/>
      <c r="C12" s="69"/>
      <c r="D12" s="69"/>
      <c r="E12" s="39"/>
      <c r="F12" s="39"/>
      <c r="G12" s="9"/>
      <c r="H12" s="9"/>
      <c r="I12" s="9"/>
      <c r="J12" s="9"/>
      <c r="K12" s="9"/>
      <c r="L12" s="75"/>
      <c r="M12"/>
      <c r="N12" s="96"/>
      <c r="O12" s="94"/>
      <c r="P12" s="94"/>
    </row>
    <row r="13" spans="1:16" s="8" customFormat="1" ht="14.1" customHeight="1" thickBot="1" x14ac:dyDescent="0.25">
      <c r="A13" s="37"/>
      <c r="B13" s="38"/>
      <c r="C13" s="38"/>
      <c r="D13" s="38"/>
      <c r="E13" s="38"/>
      <c r="F13" s="38"/>
      <c r="G13" s="38"/>
      <c r="H13" s="38"/>
      <c r="I13" s="10"/>
      <c r="J13" s="10"/>
      <c r="K13" s="10"/>
      <c r="L13" s="76"/>
      <c r="M13"/>
      <c r="N13" s="96"/>
      <c r="O13" s="94"/>
      <c r="P13" s="94"/>
    </row>
    <row r="14" spans="1:16" s="8" customFormat="1" ht="17.25" customHeight="1" x14ac:dyDescent="0.2">
      <c r="A14" s="51"/>
      <c r="B14" s="60" t="s">
        <v>369</v>
      </c>
      <c r="C14" s="52"/>
      <c r="D14" s="52"/>
      <c r="E14" s="52"/>
      <c r="F14" s="52"/>
      <c r="G14" s="52"/>
      <c r="H14" s="52"/>
      <c r="I14" s="52"/>
      <c r="J14" s="52"/>
      <c r="K14" s="52"/>
      <c r="L14" s="53"/>
      <c r="M14"/>
      <c r="N14" s="96"/>
      <c r="O14" s="94"/>
      <c r="P14" s="94"/>
    </row>
    <row r="15" spans="1:16" s="8" customFormat="1" ht="15.75" x14ac:dyDescent="0.2">
      <c r="A15" s="30"/>
      <c r="B15" s="40" t="s">
        <v>316</v>
      </c>
      <c r="C15" s="41"/>
      <c r="D15" s="41"/>
      <c r="E15" s="41"/>
      <c r="F15" s="41"/>
      <c r="G15" s="14"/>
      <c r="H15" s="14"/>
      <c r="I15" s="42"/>
      <c r="J15" s="42"/>
      <c r="K15" s="42"/>
      <c r="L15" s="25"/>
      <c r="M15"/>
      <c r="N15" s="96"/>
      <c r="O15" s="94"/>
      <c r="P15" s="94"/>
    </row>
    <row r="16" spans="1:16" ht="16.5" x14ac:dyDescent="0.2">
      <c r="A16" s="30"/>
      <c r="B16" s="40" t="s">
        <v>4</v>
      </c>
      <c r="C16" s="40"/>
      <c r="D16" s="40"/>
      <c r="E16" s="40"/>
      <c r="F16" s="40"/>
      <c r="G16" s="14"/>
      <c r="H16" s="14"/>
      <c r="I16" s="42"/>
      <c r="J16" s="42"/>
      <c r="K16" s="42"/>
      <c r="L16" s="25"/>
      <c r="M16" s="63"/>
      <c r="N16" s="97"/>
      <c r="O16" s="97"/>
      <c r="P16" s="97"/>
    </row>
    <row r="17" spans="1:16" ht="16.5" x14ac:dyDescent="0.2">
      <c r="A17" s="24"/>
      <c r="B17" s="40" t="s">
        <v>342</v>
      </c>
      <c r="C17" s="41"/>
      <c r="D17" s="41"/>
      <c r="E17" s="41"/>
      <c r="F17" s="41"/>
      <c r="G17" s="14"/>
      <c r="H17" s="14"/>
      <c r="I17" s="42"/>
      <c r="J17" s="42"/>
      <c r="K17" s="42"/>
      <c r="L17" s="25"/>
      <c r="M17" s="63"/>
      <c r="N17" s="97"/>
      <c r="O17" s="97"/>
      <c r="P17" s="97"/>
    </row>
    <row r="18" spans="1:16" ht="15.75" x14ac:dyDescent="0.2">
      <c r="A18" s="24"/>
      <c r="B18" s="40"/>
      <c r="C18" s="40"/>
      <c r="D18" s="40"/>
      <c r="E18" s="40"/>
      <c r="F18" s="41"/>
      <c r="G18" s="14"/>
      <c r="H18" s="14"/>
      <c r="I18" s="42"/>
      <c r="J18" s="42"/>
      <c r="K18" s="42"/>
      <c r="L18" s="25"/>
      <c r="M18" s="64"/>
    </row>
    <row r="19" spans="1:16" ht="15.75" x14ac:dyDescent="0.2">
      <c r="A19" s="30"/>
      <c r="B19" s="40"/>
      <c r="C19" s="40"/>
      <c r="D19" s="40"/>
      <c r="E19" s="40"/>
      <c r="F19" s="41"/>
      <c r="G19" s="14"/>
      <c r="H19" s="14"/>
      <c r="I19" s="42" t="s">
        <v>317</v>
      </c>
      <c r="J19" s="42"/>
      <c r="K19" s="42" t="s">
        <v>319</v>
      </c>
      <c r="L19" s="25"/>
      <c r="M19" s="64"/>
    </row>
    <row r="20" spans="1:16" ht="15.75" x14ac:dyDescent="0.2">
      <c r="A20" s="30"/>
      <c r="B20" s="135"/>
      <c r="C20" s="135"/>
      <c r="D20" s="135"/>
      <c r="E20" s="135"/>
      <c r="F20" s="135"/>
      <c r="G20" s="135"/>
      <c r="H20" s="135"/>
      <c r="I20" s="42" t="s">
        <v>318</v>
      </c>
      <c r="J20" s="42"/>
      <c r="K20" s="42" t="s">
        <v>320</v>
      </c>
      <c r="L20" s="25"/>
      <c r="M20" s="64"/>
    </row>
    <row r="21" spans="1:16" ht="18.75" thickBot="1" x14ac:dyDescent="0.25">
      <c r="A21" s="43"/>
      <c r="B21" s="190" t="s">
        <v>0</v>
      </c>
      <c r="C21" s="191"/>
      <c r="D21" s="191"/>
      <c r="E21" s="191"/>
      <c r="F21" s="191"/>
      <c r="G21" s="191"/>
      <c r="H21" s="135"/>
      <c r="I21" s="44" t="s">
        <v>1</v>
      </c>
      <c r="J21" s="42"/>
      <c r="K21" s="44" t="s">
        <v>1</v>
      </c>
      <c r="L21" s="25"/>
      <c r="M21" s="64"/>
      <c r="O21" s="96" t="s">
        <v>366</v>
      </c>
    </row>
    <row r="22" spans="1:16" ht="20.100000000000001" customHeight="1" thickBot="1" x14ac:dyDescent="0.25">
      <c r="A22" s="24"/>
      <c r="B22" s="211" t="s">
        <v>370</v>
      </c>
      <c r="C22" s="191"/>
      <c r="D22" s="191"/>
      <c r="E22" s="191"/>
      <c r="F22" s="191"/>
      <c r="G22" s="191"/>
      <c r="H22" s="135"/>
      <c r="I22" s="154">
        <f>VLOOKUP('QRC4 Form'!$I$1,Data!$A$4:$BF$346,4,FALSE)</f>
        <v>28319489</v>
      </c>
      <c r="J22" s="155"/>
      <c r="K22" s="154">
        <f>VLOOKUP('QRC4 Form'!$I$1,Data!$A$4:$BF$346,32,FALSE)</f>
        <v>25287459</v>
      </c>
      <c r="L22" s="25"/>
      <c r="M22" s="62"/>
    </row>
    <row r="23" spans="1:16" ht="16.5" thickBot="1" x14ac:dyDescent="0.25">
      <c r="A23" s="24"/>
      <c r="B23" s="190"/>
      <c r="C23" s="191"/>
      <c r="D23" s="191"/>
      <c r="E23" s="191"/>
      <c r="F23" s="191"/>
      <c r="G23" s="191"/>
      <c r="H23" s="135"/>
      <c r="I23" s="155"/>
      <c r="J23" s="155"/>
      <c r="K23" s="155"/>
      <c r="L23" s="25"/>
      <c r="M23" s="62"/>
    </row>
    <row r="24" spans="1:16" ht="18.75" thickBot="1" x14ac:dyDescent="0.25">
      <c r="A24" s="24"/>
      <c r="B24" s="211" t="s">
        <v>371</v>
      </c>
      <c r="C24" s="191"/>
      <c r="D24" s="191"/>
      <c r="E24" s="191"/>
      <c r="F24" s="191"/>
      <c r="G24" s="191"/>
      <c r="H24" s="135"/>
      <c r="I24" s="154">
        <f>VLOOKUP('QRC4 Form'!$I$1,Data!$A$4:$BF$346,5,FALSE)</f>
        <v>423573</v>
      </c>
      <c r="J24" s="155"/>
      <c r="K24" s="154">
        <f>VLOOKUP('QRC4 Form'!$I$1,Data!$A$4:$BF$346,33,FALSE)</f>
        <v>372214</v>
      </c>
      <c r="L24" s="25"/>
      <c r="M24" s="62"/>
    </row>
    <row r="25" spans="1:16" ht="16.5" thickBot="1" x14ac:dyDescent="0.25">
      <c r="A25" s="30"/>
      <c r="B25" s="190"/>
      <c r="C25" s="191"/>
      <c r="D25" s="191"/>
      <c r="E25" s="191"/>
      <c r="F25" s="191"/>
      <c r="G25" s="191"/>
      <c r="H25" s="135"/>
      <c r="I25" s="155"/>
      <c r="J25" s="155"/>
      <c r="K25" s="155"/>
      <c r="L25" s="25"/>
      <c r="M25" s="62"/>
    </row>
    <row r="26" spans="1:16" ht="18.75" thickBot="1" x14ac:dyDescent="0.25">
      <c r="A26" s="24"/>
      <c r="B26" s="211" t="s">
        <v>372</v>
      </c>
      <c r="C26" s="191"/>
      <c r="D26" s="191"/>
      <c r="E26" s="191"/>
      <c r="F26" s="191"/>
      <c r="G26" s="191"/>
      <c r="H26" s="135"/>
      <c r="I26" s="154">
        <f>VLOOKUP('QRC4 Form'!$I$1,Data!$A$4:$BF$346,6,FALSE)</f>
        <v>27078042</v>
      </c>
      <c r="J26" s="155"/>
      <c r="K26" s="154">
        <f>VLOOKUP('QRC4 Form'!$I$1,Data!$A$4:$BF$346,34,FALSE)</f>
        <v>24501096</v>
      </c>
      <c r="L26" s="25"/>
      <c r="M26" s="62"/>
    </row>
    <row r="27" spans="1:16" ht="16.5" thickBot="1" x14ac:dyDescent="0.25">
      <c r="A27" s="24"/>
      <c r="B27" s="190"/>
      <c r="C27" s="191"/>
      <c r="D27" s="191"/>
      <c r="E27" s="191"/>
      <c r="F27" s="191"/>
      <c r="G27" s="191"/>
      <c r="H27" s="135"/>
      <c r="I27" s="155"/>
      <c r="J27" s="155"/>
      <c r="K27" s="155"/>
      <c r="L27" s="25"/>
      <c r="M27" s="62"/>
    </row>
    <row r="28" spans="1:16" ht="18.75" thickBot="1" x14ac:dyDescent="0.25">
      <c r="A28" s="30"/>
      <c r="B28" s="211" t="s">
        <v>373</v>
      </c>
      <c r="C28" s="191"/>
      <c r="D28" s="191"/>
      <c r="E28" s="191"/>
      <c r="F28" s="191"/>
      <c r="G28" s="191"/>
      <c r="H28" s="135"/>
      <c r="I28" s="154">
        <f>VLOOKUP('QRC4 Form'!$I$1,Data!$A$4:$BF$346,7,FALSE)</f>
        <v>27501615</v>
      </c>
      <c r="J28" s="155"/>
      <c r="K28" s="154">
        <f>VLOOKUP('QRC4 Form'!$I$1,Data!$A$4:$BF$346,35,FALSE)</f>
        <v>24873310</v>
      </c>
      <c r="L28" s="25"/>
      <c r="M28" s="62"/>
    </row>
    <row r="29" spans="1:16" ht="20.25" x14ac:dyDescent="0.2">
      <c r="A29" s="45"/>
      <c r="B29" s="190"/>
      <c r="C29" s="191"/>
      <c r="D29" s="191"/>
      <c r="E29" s="191"/>
      <c r="F29" s="191"/>
      <c r="G29" s="191"/>
      <c r="H29" s="135"/>
      <c r="I29" s="156"/>
      <c r="J29" s="157"/>
      <c r="K29" s="156"/>
      <c r="L29" s="25"/>
      <c r="M29" s="62"/>
    </row>
    <row r="30" spans="1:16" ht="16.5" thickBot="1" x14ac:dyDescent="0.25">
      <c r="A30" s="24"/>
      <c r="B30" s="190"/>
      <c r="C30" s="191"/>
      <c r="D30" s="191"/>
      <c r="E30" s="191"/>
      <c r="F30" s="191"/>
      <c r="G30" s="191"/>
      <c r="H30" s="135"/>
      <c r="I30" s="158" t="s">
        <v>2</v>
      </c>
      <c r="J30" s="159"/>
      <c r="K30" s="158" t="s">
        <v>2</v>
      </c>
      <c r="L30" s="25"/>
      <c r="M30" s="62"/>
    </row>
    <row r="31" spans="1:16" ht="18.75" thickBot="1" x14ac:dyDescent="0.25">
      <c r="A31" s="24"/>
      <c r="B31" s="211" t="s">
        <v>374</v>
      </c>
      <c r="C31" s="191"/>
      <c r="D31" s="191"/>
      <c r="E31" s="191"/>
      <c r="F31" s="191"/>
      <c r="G31" s="191"/>
      <c r="H31" s="135"/>
      <c r="I31" s="230">
        <f>VLOOKUP('QRC4 Form'!$I$1,Data!$A$4:$BF$346,8,FALSE)</f>
        <v>97.111974725250164</v>
      </c>
      <c r="J31" s="155"/>
      <c r="K31" s="230">
        <f>VLOOKUP('QRC4 Form'!$I$1,Data!$A$4:$BF$346,36,FALSE)</f>
        <v>98.362235604613332</v>
      </c>
      <c r="L31" s="25"/>
      <c r="M31" s="62"/>
    </row>
    <row r="32" spans="1:16" ht="15.75" x14ac:dyDescent="0.2">
      <c r="A32" s="30"/>
      <c r="B32" s="153"/>
      <c r="C32" s="153"/>
      <c r="D32" s="191"/>
      <c r="E32" s="191"/>
      <c r="F32" s="191"/>
      <c r="G32" s="191"/>
      <c r="H32" s="135"/>
      <c r="I32" s="160"/>
      <c r="J32" s="157"/>
      <c r="K32" s="160"/>
      <c r="L32" s="25"/>
      <c r="M32" s="62"/>
    </row>
    <row r="33" spans="1:16" ht="16.5" thickBot="1" x14ac:dyDescent="0.25">
      <c r="A33" s="30"/>
      <c r="B33" s="190"/>
      <c r="C33" s="191"/>
      <c r="D33" s="191"/>
      <c r="E33" s="191"/>
      <c r="F33" s="191"/>
      <c r="G33" s="191"/>
      <c r="H33" s="135"/>
      <c r="I33" s="195" t="s">
        <v>1</v>
      </c>
      <c r="J33" s="42"/>
      <c r="K33" s="195" t="s">
        <v>1</v>
      </c>
      <c r="L33" s="25"/>
      <c r="M33" s="62"/>
    </row>
    <row r="34" spans="1:16" ht="18.75" thickBot="1" x14ac:dyDescent="0.25">
      <c r="A34" s="24"/>
      <c r="B34" s="211" t="s">
        <v>375</v>
      </c>
      <c r="C34" s="191"/>
      <c r="D34" s="191"/>
      <c r="E34" s="191"/>
      <c r="F34" s="191"/>
      <c r="G34" s="191"/>
      <c r="H34" s="135"/>
      <c r="I34" s="154">
        <f>VLOOKUP('QRC4 Form'!$I$1,Data!$A$4:$BF$346,9,FALSE)</f>
        <v>483073</v>
      </c>
      <c r="J34" s="155"/>
      <c r="K34" s="154">
        <f>VLOOKUP('QRC4 Form'!$I$1,Data!$A$4:$BF$346,37,FALSE)</f>
        <v>-582381</v>
      </c>
      <c r="L34" s="25"/>
      <c r="M34" s="62"/>
    </row>
    <row r="35" spans="1:16" ht="16.5" thickBot="1" x14ac:dyDescent="0.25">
      <c r="A35" s="30"/>
      <c r="B35" s="190" t="s">
        <v>323</v>
      </c>
      <c r="C35" s="191"/>
      <c r="D35" s="191"/>
      <c r="E35" s="191"/>
      <c r="F35" s="191"/>
      <c r="G35" s="191"/>
      <c r="H35" s="135"/>
      <c r="I35" s="160"/>
      <c r="J35" s="157"/>
      <c r="K35" s="160"/>
      <c r="L35" s="25"/>
      <c r="M35" s="62"/>
    </row>
    <row r="36" spans="1:16" ht="18.75" thickBot="1" x14ac:dyDescent="0.25">
      <c r="A36" s="24"/>
      <c r="B36" s="211" t="s">
        <v>376</v>
      </c>
      <c r="C36" s="191"/>
      <c r="D36" s="191"/>
      <c r="E36" s="191"/>
      <c r="F36" s="191"/>
      <c r="G36" s="191"/>
      <c r="H36" s="135"/>
      <c r="I36" s="154">
        <f>VLOOKUP('QRC4 Form'!$I$1,Data!$A$4:$BF$346,10,FALSE)</f>
        <v>444457</v>
      </c>
      <c r="J36" s="155"/>
      <c r="K36" s="154">
        <f>VLOOKUP('QRC4 Form'!$I$1,Data!$A$4:$BF$346,38,FALSE)</f>
        <v>553995</v>
      </c>
      <c r="L36" s="25"/>
      <c r="M36" s="62"/>
    </row>
    <row r="37" spans="1:16" ht="16.5" thickBot="1" x14ac:dyDescent="0.25">
      <c r="A37" s="24"/>
      <c r="B37" s="211" t="s">
        <v>377</v>
      </c>
      <c r="C37" s="191"/>
      <c r="D37" s="191"/>
      <c r="E37" s="191"/>
      <c r="F37" s="191"/>
      <c r="G37" s="191"/>
      <c r="H37" s="135"/>
      <c r="I37" s="160"/>
      <c r="J37" s="157"/>
      <c r="K37" s="160"/>
      <c r="L37" s="25"/>
      <c r="M37" s="62"/>
    </row>
    <row r="38" spans="1:16" ht="18.75" thickBot="1" x14ac:dyDescent="0.25">
      <c r="A38" s="30"/>
      <c r="B38" s="211" t="s">
        <v>378</v>
      </c>
      <c r="C38" s="191"/>
      <c r="D38" s="191"/>
      <c r="E38" s="191"/>
      <c r="F38" s="191"/>
      <c r="G38" s="191"/>
      <c r="H38" s="135"/>
      <c r="I38" s="154">
        <f>VLOOKUP('QRC4 Form'!$I$1,Data!$A$4:$BF$346,11,FALSE)</f>
        <v>28005572</v>
      </c>
      <c r="J38" s="155"/>
      <c r="K38" s="154">
        <f>VLOOKUP('QRC4 Form'!$I$1,Data!$A$4:$BF$346,39,FALSE)</f>
        <v>24472710</v>
      </c>
      <c r="L38" s="25"/>
      <c r="M38" s="62"/>
    </row>
    <row r="39" spans="1:16" ht="15.75" x14ac:dyDescent="0.2">
      <c r="A39" s="24"/>
      <c r="B39" s="190" t="s">
        <v>343</v>
      </c>
      <c r="C39" s="191"/>
      <c r="D39" s="191"/>
      <c r="E39" s="191"/>
      <c r="F39" s="191"/>
      <c r="G39" s="191"/>
      <c r="H39" s="135"/>
      <c r="I39" s="117"/>
      <c r="J39" s="116"/>
      <c r="K39" s="117"/>
      <c r="L39" s="25"/>
      <c r="M39" s="62"/>
    </row>
    <row r="40" spans="1:16" ht="15.75" x14ac:dyDescent="0.2">
      <c r="A40" s="24"/>
      <c r="B40" s="190"/>
      <c r="C40" s="191"/>
      <c r="D40" s="191"/>
      <c r="E40" s="191"/>
      <c r="F40" s="191"/>
      <c r="G40" s="191"/>
      <c r="H40" s="135"/>
      <c r="I40" s="117"/>
      <c r="J40" s="116"/>
      <c r="K40" s="117"/>
      <c r="L40" s="25"/>
      <c r="M40" s="62"/>
    </row>
    <row r="41" spans="1:16" ht="18" x14ac:dyDescent="0.2">
      <c r="A41" s="43"/>
      <c r="B41" s="190" t="s">
        <v>3</v>
      </c>
      <c r="C41" s="191"/>
      <c r="D41" s="191"/>
      <c r="E41" s="191"/>
      <c r="F41" s="191"/>
      <c r="G41" s="191"/>
      <c r="H41" s="135"/>
      <c r="I41" s="117"/>
      <c r="J41" s="116"/>
      <c r="K41" s="117"/>
      <c r="L41" s="25"/>
      <c r="M41" s="62"/>
    </row>
    <row r="42" spans="1:16" ht="15.75" x14ac:dyDescent="0.2">
      <c r="A42" s="24"/>
      <c r="B42" s="211" t="s">
        <v>379</v>
      </c>
      <c r="C42" s="135"/>
      <c r="D42" s="135"/>
      <c r="E42" s="135"/>
      <c r="F42" s="135"/>
      <c r="G42" s="135"/>
      <c r="H42" s="135"/>
      <c r="I42" s="127"/>
      <c r="J42" s="127"/>
      <c r="K42" s="127"/>
      <c r="L42" s="25"/>
      <c r="M42" s="62"/>
      <c r="P42" s="96" t="s">
        <v>365</v>
      </c>
    </row>
    <row r="43" spans="1:16" ht="15.75" x14ac:dyDescent="0.2">
      <c r="A43" s="24"/>
      <c r="B43" s="190" t="s">
        <v>344</v>
      </c>
      <c r="C43" s="135"/>
      <c r="D43" s="135"/>
      <c r="E43" s="135"/>
      <c r="F43" s="135"/>
      <c r="G43" s="135"/>
      <c r="H43" s="135"/>
      <c r="I43" s="127"/>
      <c r="J43" s="127"/>
      <c r="K43" s="127"/>
      <c r="L43" s="25"/>
      <c r="M43" s="62"/>
    </row>
    <row r="44" spans="1:16" ht="16.5" thickBot="1" x14ac:dyDescent="0.25">
      <c r="A44" s="24"/>
      <c r="B44" s="190"/>
      <c r="C44" s="135"/>
      <c r="D44" s="135"/>
      <c r="E44" s="135"/>
      <c r="F44" s="135"/>
      <c r="G44" s="135"/>
      <c r="H44" s="135"/>
      <c r="I44" s="195" t="s">
        <v>1</v>
      </c>
      <c r="J44" s="116"/>
      <c r="K44" s="195" t="s">
        <v>1</v>
      </c>
      <c r="L44" s="25"/>
      <c r="M44" s="62"/>
    </row>
    <row r="45" spans="1:16" ht="18.75" thickBot="1" x14ac:dyDescent="0.25">
      <c r="A45" s="45"/>
      <c r="B45" s="211" t="s">
        <v>380</v>
      </c>
      <c r="C45" s="135"/>
      <c r="D45" s="135"/>
      <c r="E45" s="135"/>
      <c r="F45" s="135"/>
      <c r="G45" s="135"/>
      <c r="H45" s="135"/>
      <c r="I45" s="154">
        <f>VLOOKUP('QRC4 Form'!$I$1,Data!$A$4:$BF$346,12,FALSE)</f>
        <v>8072907</v>
      </c>
      <c r="J45" s="155"/>
      <c r="K45" s="154">
        <f>VLOOKUP('QRC4 Form'!$I$1,Data!$A$4:$BF$346,40,FALSE)</f>
        <v>7702441</v>
      </c>
      <c r="L45" s="25"/>
      <c r="M45" s="62"/>
    </row>
    <row r="46" spans="1:16" ht="16.5" thickBot="1" x14ac:dyDescent="0.25">
      <c r="A46" s="24"/>
      <c r="B46" s="190"/>
      <c r="C46" s="135"/>
      <c r="D46" s="135"/>
      <c r="E46" s="135"/>
      <c r="F46" s="135"/>
      <c r="G46" s="135"/>
      <c r="H46" s="135"/>
      <c r="I46" s="160"/>
      <c r="J46" s="157"/>
      <c r="K46" s="160"/>
      <c r="L46" s="25"/>
      <c r="M46" s="62"/>
    </row>
    <row r="47" spans="1:16" ht="18.75" thickBot="1" x14ac:dyDescent="0.25">
      <c r="A47" s="24"/>
      <c r="B47" s="211" t="s">
        <v>381</v>
      </c>
      <c r="C47" s="135"/>
      <c r="D47" s="135"/>
      <c r="E47" s="135"/>
      <c r="F47" s="135"/>
      <c r="G47" s="135"/>
      <c r="H47" s="135"/>
      <c r="I47" s="154">
        <f>VLOOKUP('QRC4 Form'!$I$1,Data!$A$4:$BF$346,13,FALSE)</f>
        <v>7784789</v>
      </c>
      <c r="J47" s="155"/>
      <c r="K47" s="154">
        <f>VLOOKUP('QRC4 Form'!$I$1,Data!$A$4:$BF$346,41,FALSE)</f>
        <v>6610225</v>
      </c>
      <c r="L47" s="25"/>
      <c r="M47" s="62"/>
    </row>
    <row r="48" spans="1:16" ht="16.5" thickBot="1" x14ac:dyDescent="0.25">
      <c r="A48" s="24"/>
      <c r="B48" s="190"/>
      <c r="C48" s="135"/>
      <c r="D48" s="135"/>
      <c r="E48" s="135"/>
      <c r="F48" s="135"/>
      <c r="G48" s="135"/>
      <c r="H48" s="135"/>
      <c r="I48" s="160"/>
      <c r="J48" s="157"/>
      <c r="K48" s="160"/>
      <c r="L48" s="25"/>
      <c r="M48" s="62"/>
    </row>
    <row r="49" spans="1:16" ht="18.75" thickBot="1" x14ac:dyDescent="0.25">
      <c r="A49" s="24"/>
      <c r="B49" s="211" t="s">
        <v>382</v>
      </c>
      <c r="C49" s="118"/>
      <c r="D49" s="118"/>
      <c r="E49" s="118"/>
      <c r="F49" s="118"/>
      <c r="G49" s="118"/>
      <c r="H49" s="118"/>
      <c r="I49" s="154">
        <f>VLOOKUP('QRC4 Form'!$I$1,Data!$A$4:$BF$346,14,FALSE)</f>
        <v>7802028</v>
      </c>
      <c r="J49" s="155"/>
      <c r="K49" s="154">
        <f>VLOOKUP('QRC4 Form'!$I$1,Data!$A$4:$BF$346,42,FALSE)</f>
        <v>6393287</v>
      </c>
      <c r="L49" s="25"/>
      <c r="M49" s="62"/>
    </row>
    <row r="50" spans="1:16" ht="16.5" thickBot="1" x14ac:dyDescent="0.25">
      <c r="A50" s="24"/>
      <c r="B50" s="190"/>
      <c r="C50" s="118"/>
      <c r="D50" s="118"/>
      <c r="E50" s="118"/>
      <c r="F50" s="118"/>
      <c r="G50" s="118"/>
      <c r="H50" s="118"/>
      <c r="I50" s="160"/>
      <c r="J50" s="157"/>
      <c r="K50" s="160"/>
      <c r="L50" s="122"/>
      <c r="M50" s="61"/>
    </row>
    <row r="51" spans="1:16" ht="18.75" thickBot="1" x14ac:dyDescent="0.25">
      <c r="A51" s="192"/>
      <c r="B51" s="153" t="s">
        <v>383</v>
      </c>
      <c r="C51" s="193"/>
      <c r="D51" s="193"/>
      <c r="E51" s="193"/>
      <c r="F51" s="193"/>
      <c r="G51" s="193"/>
      <c r="H51" s="193"/>
      <c r="I51" s="154">
        <f>VLOOKUP('QRC4 Form'!$I$1,Data!$A$4:$BF$346,15,FALSE)</f>
        <v>4345849</v>
      </c>
      <c r="J51" s="155"/>
      <c r="K51" s="154">
        <f>VLOOKUP('QRC4 Form'!$I$1,Data!$A$4:$BF$346,43,FALSE)</f>
        <v>3766758</v>
      </c>
      <c r="L51" s="123"/>
      <c r="M51"/>
      <c r="N51"/>
      <c r="O51"/>
      <c r="P51"/>
    </row>
    <row r="52" spans="1:16" ht="16.5" thickBot="1" x14ac:dyDescent="0.3">
      <c r="A52" s="2"/>
      <c r="B52" s="194"/>
      <c r="C52" s="119"/>
      <c r="D52" s="119"/>
      <c r="E52" s="119"/>
      <c r="F52" s="120"/>
      <c r="G52" s="120"/>
      <c r="H52" s="121"/>
      <c r="I52" s="127"/>
      <c r="J52" s="127"/>
      <c r="K52" s="127"/>
      <c r="L52" s="28"/>
      <c r="M52" s="62"/>
    </row>
    <row r="53" spans="1:16" s="1" customFormat="1" ht="18.75" thickBot="1" x14ac:dyDescent="0.3">
      <c r="A53" s="236" t="s">
        <v>345</v>
      </c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8"/>
      <c r="M53" s="20"/>
      <c r="N53" s="97"/>
      <c r="O53" s="97"/>
      <c r="P53" s="99"/>
    </row>
    <row r="54" spans="1:16" ht="15.75" x14ac:dyDescent="0.25">
      <c r="A54" s="11"/>
      <c r="B54" s="153" t="s">
        <v>363</v>
      </c>
      <c r="C54" s="120"/>
      <c r="D54" s="120"/>
      <c r="E54" s="120"/>
      <c r="F54" s="120"/>
      <c r="G54" s="125"/>
      <c r="H54" s="120"/>
      <c r="I54" s="127"/>
      <c r="J54" s="127"/>
      <c r="K54" s="127"/>
      <c r="L54" s="28"/>
    </row>
    <row r="55" spans="1:16" ht="16.5" thickBot="1" x14ac:dyDescent="0.3">
      <c r="A55" s="29"/>
      <c r="B55" s="153"/>
      <c r="C55" s="127"/>
      <c r="D55" s="127"/>
      <c r="E55" s="127"/>
      <c r="F55" s="127"/>
      <c r="G55" s="131"/>
      <c r="H55" s="132"/>
      <c r="I55" s="3" t="s">
        <v>1</v>
      </c>
      <c r="J55" s="27"/>
      <c r="K55" s="3" t="s">
        <v>1</v>
      </c>
      <c r="L55" s="28"/>
    </row>
    <row r="56" spans="1:16" ht="18.75" thickBot="1" x14ac:dyDescent="0.25">
      <c r="A56" s="29"/>
      <c r="B56" s="153" t="s">
        <v>384</v>
      </c>
      <c r="C56" s="131"/>
      <c r="D56" s="131"/>
      <c r="E56" s="131"/>
      <c r="F56" s="131"/>
      <c r="G56" s="131"/>
      <c r="H56" s="120"/>
      <c r="I56" s="235">
        <f>VLOOKUP('QRC4 Form'!$I$1,Data!$A$4:$BF$346,16,FALSE)</f>
        <v>2852649</v>
      </c>
      <c r="J56" s="161"/>
      <c r="K56" s="154">
        <f>VLOOKUP('QRC4 Form'!$I$1,Data!$A$4:$BF$346,44,FALSE)</f>
        <v>1284212</v>
      </c>
      <c r="L56" s="28"/>
      <c r="M56" s="65"/>
      <c r="N56" s="100"/>
      <c r="O56" s="100"/>
    </row>
    <row r="57" spans="1:16" s="26" customFormat="1" ht="16.5" thickBot="1" x14ac:dyDescent="0.25">
      <c r="A57" s="5"/>
      <c r="B57" s="153"/>
      <c r="C57" s="131"/>
      <c r="D57" s="131"/>
      <c r="E57" s="131"/>
      <c r="F57" s="131"/>
      <c r="G57" s="133"/>
      <c r="H57" s="120"/>
      <c r="I57" s="155"/>
      <c r="J57" s="162"/>
      <c r="K57" s="155"/>
      <c r="L57" s="28"/>
      <c r="M57" s="20"/>
      <c r="N57" s="96"/>
      <c r="O57" s="96"/>
      <c r="P57" s="96"/>
    </row>
    <row r="58" spans="1:16" ht="18.75" thickBot="1" x14ac:dyDescent="0.25">
      <c r="A58" s="30"/>
      <c r="B58" s="191" t="s">
        <v>385</v>
      </c>
      <c r="C58" s="135"/>
      <c r="D58" s="135"/>
      <c r="E58" s="135"/>
      <c r="F58" s="135"/>
      <c r="G58" s="125"/>
      <c r="H58" s="120"/>
      <c r="I58" s="154">
        <f>VLOOKUP('QRC4 Form'!$I$1,Data!$A$4:$BF$346,17,FALSE)</f>
        <v>-13264</v>
      </c>
      <c r="J58" s="162"/>
      <c r="K58" s="154">
        <f>VLOOKUP('QRC4 Form'!$I$1,Data!$A$4:$BF$346,45,FALSE)</f>
        <v>416074</v>
      </c>
      <c r="L58" s="28"/>
    </row>
    <row r="59" spans="1:16" ht="15.75" x14ac:dyDescent="0.2">
      <c r="A59" s="30"/>
      <c r="B59" s="153" t="s">
        <v>348</v>
      </c>
      <c r="C59" s="134"/>
      <c r="D59" s="134"/>
      <c r="E59" s="134"/>
      <c r="F59" s="134"/>
      <c r="G59" s="125"/>
      <c r="H59" s="120"/>
      <c r="I59" s="163"/>
      <c r="J59" s="162"/>
      <c r="K59" s="163"/>
      <c r="L59" s="28"/>
    </row>
    <row r="60" spans="1:16" ht="16.5" thickBot="1" x14ac:dyDescent="0.25">
      <c r="A60" s="30"/>
      <c r="B60" s="153"/>
      <c r="C60" s="129"/>
      <c r="D60" s="129"/>
      <c r="E60" s="129"/>
      <c r="F60" s="118"/>
      <c r="G60" s="135"/>
      <c r="H60" s="135"/>
      <c r="I60" s="155"/>
      <c r="J60" s="162"/>
      <c r="K60" s="155"/>
      <c r="L60" s="28"/>
    </row>
    <row r="61" spans="1:16" ht="18.75" thickBot="1" x14ac:dyDescent="0.3">
      <c r="A61" s="5"/>
      <c r="B61" s="153" t="s">
        <v>386</v>
      </c>
      <c r="C61" s="136"/>
      <c r="D61" s="136"/>
      <c r="E61" s="136"/>
      <c r="F61" s="130"/>
      <c r="G61" s="125"/>
      <c r="H61" s="120"/>
      <c r="I61" s="154">
        <f>VLOOKUP('QRC4 Form'!$I$1,Data!$A$4:$BF$346,18,FALSE)</f>
        <v>2839385</v>
      </c>
      <c r="J61" s="162"/>
      <c r="K61" s="154">
        <f>VLOOKUP('QRC4 Form'!$I$1,Data!$A$4:$BF$346,46,FALSE)</f>
        <v>1700286</v>
      </c>
      <c r="L61" s="28"/>
    </row>
    <row r="62" spans="1:16" ht="16.5" thickBot="1" x14ac:dyDescent="0.25">
      <c r="A62" s="5"/>
      <c r="B62" s="153"/>
      <c r="C62" s="119"/>
      <c r="D62" s="119"/>
      <c r="E62" s="119"/>
      <c r="F62" s="120"/>
      <c r="G62" s="125"/>
      <c r="H62" s="120"/>
      <c r="I62" s="155"/>
      <c r="J62" s="162"/>
      <c r="K62" s="155"/>
      <c r="L62" s="28"/>
    </row>
    <row r="63" spans="1:16" ht="18.75" thickBot="1" x14ac:dyDescent="0.3">
      <c r="A63" s="2"/>
      <c r="B63" s="153" t="s">
        <v>387</v>
      </c>
      <c r="C63" s="119"/>
      <c r="D63" s="119"/>
      <c r="E63" s="119"/>
      <c r="F63" s="120"/>
      <c r="G63" s="125"/>
      <c r="H63" s="120"/>
      <c r="I63" s="154">
        <f>VLOOKUP('QRC4 Form'!$I$1,Data!$A$4:$BF$346,19,FALSE)</f>
        <v>242012</v>
      </c>
      <c r="J63" s="162"/>
      <c r="K63" s="154">
        <f>VLOOKUP('QRC4 Form'!$I$1,Data!$A$4:$BF$346,47,FALSE)</f>
        <v>214189</v>
      </c>
      <c r="L63" s="28"/>
    </row>
    <row r="64" spans="1:16" ht="16.5" thickBot="1" x14ac:dyDescent="0.3">
      <c r="A64" s="2"/>
      <c r="B64" s="153"/>
      <c r="C64" s="119"/>
      <c r="D64" s="119"/>
      <c r="E64" s="119"/>
      <c r="F64" s="120"/>
      <c r="G64" s="125"/>
      <c r="H64" s="120"/>
      <c r="I64" s="163"/>
      <c r="J64" s="162"/>
      <c r="K64" s="163"/>
      <c r="L64" s="28"/>
    </row>
    <row r="65" spans="1:16" ht="18.75" thickBot="1" x14ac:dyDescent="0.3">
      <c r="A65" s="2"/>
      <c r="B65" s="153" t="s">
        <v>388</v>
      </c>
      <c r="C65" s="119"/>
      <c r="D65" s="119"/>
      <c r="E65" s="119"/>
      <c r="F65" s="120"/>
      <c r="G65" s="125"/>
      <c r="H65" s="120"/>
      <c r="I65" s="154">
        <f>VLOOKUP('QRC4 Form'!$I$1,Data!$A$4:$BF$346,20,FALSE)</f>
        <v>360334</v>
      </c>
      <c r="J65" s="162"/>
      <c r="K65" s="154">
        <f>VLOOKUP('QRC4 Form'!$I$1,Data!$A$4:$BF$346,48,FALSE)</f>
        <v>461401</v>
      </c>
      <c r="L65" s="28"/>
    </row>
    <row r="66" spans="1:16" ht="16.5" thickBot="1" x14ac:dyDescent="0.3">
      <c r="A66" s="5"/>
      <c r="B66" s="153"/>
      <c r="C66" s="130"/>
      <c r="D66" s="130"/>
      <c r="E66" s="130"/>
      <c r="F66" s="130"/>
      <c r="G66" s="125"/>
      <c r="H66" s="120"/>
      <c r="I66" s="155"/>
      <c r="J66" s="162"/>
      <c r="K66" s="155"/>
      <c r="L66" s="28"/>
    </row>
    <row r="67" spans="1:16" ht="18.75" thickBot="1" x14ac:dyDescent="0.3">
      <c r="A67" s="5"/>
      <c r="B67" s="153" t="s">
        <v>389</v>
      </c>
      <c r="C67" s="130"/>
      <c r="D67" s="130"/>
      <c r="E67" s="130"/>
      <c r="F67" s="130"/>
      <c r="G67" s="125"/>
      <c r="H67" s="130"/>
      <c r="I67" s="154">
        <f>VLOOKUP('QRC4 Form'!$I$1,Data!$A$4:$BF$346,21,FALSE)</f>
        <v>128606</v>
      </c>
      <c r="J67" s="162"/>
      <c r="K67" s="154">
        <f>VLOOKUP('QRC4 Form'!$I$1,Data!$A$4:$BF$346,49,FALSE)</f>
        <v>122383</v>
      </c>
      <c r="L67" s="28"/>
    </row>
    <row r="68" spans="1:16" ht="16.5" thickBot="1" x14ac:dyDescent="0.25">
      <c r="A68" s="5"/>
      <c r="B68" s="153"/>
      <c r="C68" s="119"/>
      <c r="D68" s="119"/>
      <c r="E68" s="119"/>
      <c r="F68" s="120"/>
      <c r="G68" s="125"/>
      <c r="H68" s="120"/>
      <c r="I68" s="155"/>
      <c r="J68" s="162"/>
      <c r="K68" s="155"/>
      <c r="L68" s="28"/>
    </row>
    <row r="69" spans="1:16" ht="18.75" thickBot="1" x14ac:dyDescent="0.25">
      <c r="A69" s="5"/>
      <c r="B69" s="153" t="s">
        <v>390</v>
      </c>
      <c r="C69" s="137"/>
      <c r="D69" s="137"/>
      <c r="E69" s="137"/>
      <c r="F69" s="120"/>
      <c r="G69" s="125"/>
      <c r="H69" s="120"/>
      <c r="I69" s="154">
        <f>VLOOKUP('QRC4 Form'!$I$1,Data!$A$4:$BF$346,22,FALSE)</f>
        <v>29652</v>
      </c>
      <c r="J69" s="162"/>
      <c r="K69" s="154">
        <f>VLOOKUP('QRC4 Form'!$I$1,Data!$A$4:$BF$346,50,FALSE)</f>
        <v>52341</v>
      </c>
      <c r="L69" s="28"/>
    </row>
    <row r="70" spans="1:16" ht="16.5" thickBot="1" x14ac:dyDescent="0.25">
      <c r="A70" s="5"/>
      <c r="B70" s="153"/>
      <c r="C70" s="119"/>
      <c r="D70" s="119"/>
      <c r="E70" s="119"/>
      <c r="F70" s="120"/>
      <c r="G70" s="125"/>
      <c r="H70" s="120"/>
      <c r="I70" s="155"/>
      <c r="J70" s="162"/>
      <c r="K70" s="155"/>
      <c r="L70" s="28"/>
    </row>
    <row r="71" spans="1:16" ht="18.75" thickBot="1" x14ac:dyDescent="0.25">
      <c r="A71" s="5"/>
      <c r="B71" s="153" t="s">
        <v>391</v>
      </c>
      <c r="C71" s="119"/>
      <c r="D71" s="119"/>
      <c r="E71" s="119"/>
      <c r="F71" s="120"/>
      <c r="G71" s="125"/>
      <c r="H71" s="120"/>
      <c r="I71" s="154">
        <f>VLOOKUP('QRC4 Form'!$I$1,Data!$A$4:$BF$346,23,FALSE)</f>
        <v>2078781</v>
      </c>
      <c r="J71" s="162"/>
      <c r="K71" s="154">
        <f>VLOOKUP('QRC4 Form'!$I$1,Data!$A$4:$BF$346,51,FALSE)</f>
        <v>849972</v>
      </c>
      <c r="L71" s="28"/>
    </row>
    <row r="72" spans="1:16" ht="16.5" thickBot="1" x14ac:dyDescent="0.25">
      <c r="A72" s="5"/>
      <c r="B72" s="153" t="s">
        <v>346</v>
      </c>
      <c r="C72" s="138"/>
      <c r="D72" s="138"/>
      <c r="E72" s="138"/>
      <c r="F72" s="120"/>
      <c r="G72" s="125"/>
      <c r="H72" s="120"/>
      <c r="I72" s="155"/>
      <c r="J72" s="162"/>
      <c r="K72" s="155"/>
      <c r="L72" s="28"/>
    </row>
    <row r="73" spans="1:16" ht="19.5" thickBot="1" x14ac:dyDescent="0.25">
      <c r="A73" s="5"/>
      <c r="B73" s="201" t="s">
        <v>392</v>
      </c>
      <c r="C73" s="119"/>
      <c r="D73" s="119"/>
      <c r="E73" s="119"/>
      <c r="F73" s="120"/>
      <c r="G73" s="125"/>
      <c r="H73" s="120"/>
      <c r="I73" s="202">
        <f>VLOOKUP('QRC4 Form'!$I$1,Data!$A$4:$BF$346,24,FALSE)</f>
        <v>1521581</v>
      </c>
      <c r="J73" s="203"/>
      <c r="K73" s="202">
        <f>VLOOKUP('QRC4 Form'!$I$1,Data!$A$4:$BF$346,52,FALSE)</f>
        <v>586704</v>
      </c>
      <c r="L73" s="28"/>
    </row>
    <row r="74" spans="1:16" ht="19.5" thickBot="1" x14ac:dyDescent="0.25">
      <c r="A74" s="5"/>
      <c r="B74" s="201" t="s">
        <v>393</v>
      </c>
      <c r="C74" s="138"/>
      <c r="D74" s="138"/>
      <c r="E74" s="138"/>
      <c r="F74" s="120"/>
      <c r="G74" s="125"/>
      <c r="H74" s="120"/>
      <c r="I74" s="202">
        <f>VLOOKUP('QRC4 Form'!$I$1,Data!$A$4:$BF$346,25,FALSE)</f>
        <v>550868</v>
      </c>
      <c r="J74" s="203"/>
      <c r="K74" s="202">
        <f>VLOOKUP('QRC4 Form'!$I$1,Data!$A$4:$BF$346,53,FALSE)</f>
        <v>259012</v>
      </c>
      <c r="L74" s="28"/>
    </row>
    <row r="75" spans="1:16" ht="16.5" thickBot="1" x14ac:dyDescent="0.3">
      <c r="A75" s="2"/>
      <c r="B75" s="153" t="s">
        <v>347</v>
      </c>
      <c r="C75" s="130"/>
      <c r="D75" s="130"/>
      <c r="E75" s="130"/>
      <c r="F75" s="120"/>
      <c r="G75" s="125"/>
      <c r="H75" s="120"/>
      <c r="I75" s="165"/>
      <c r="J75" s="164"/>
      <c r="K75" s="165"/>
      <c r="L75" s="28"/>
    </row>
    <row r="76" spans="1:16" ht="18.75" thickBot="1" x14ac:dyDescent="0.25">
      <c r="A76" s="24"/>
      <c r="B76" s="153" t="s">
        <v>394</v>
      </c>
      <c r="C76" s="129"/>
      <c r="D76" s="129"/>
      <c r="E76" s="129"/>
      <c r="F76" s="118"/>
      <c r="G76" s="125"/>
      <c r="H76" s="118"/>
      <c r="I76" s="154">
        <f>VLOOKUP('QRC4 Form'!$I$1,Data!$A$4:$BF$346,26,FALSE)</f>
        <v>955727</v>
      </c>
      <c r="J76" s="162"/>
      <c r="K76" s="154">
        <f>VLOOKUP('QRC4 Form'!$I$1,Data!$A$4:$BF$346,54,FALSE)</f>
        <v>484763</v>
      </c>
      <c r="L76" s="25"/>
    </row>
    <row r="77" spans="1:16" ht="15.75" x14ac:dyDescent="0.2">
      <c r="A77" s="24"/>
      <c r="B77" s="153" t="s">
        <v>759</v>
      </c>
      <c r="C77" s="129"/>
      <c r="D77" s="129"/>
      <c r="E77" s="129"/>
      <c r="F77" s="118"/>
      <c r="G77" s="125"/>
      <c r="H77" s="118"/>
      <c r="I77" s="165"/>
      <c r="J77" s="165"/>
      <c r="K77" s="165"/>
      <c r="L77" s="25"/>
    </row>
    <row r="78" spans="1:16" ht="21" thickBot="1" x14ac:dyDescent="0.35">
      <c r="A78" s="124"/>
      <c r="B78" s="153"/>
      <c r="C78" s="125"/>
      <c r="D78" s="125"/>
      <c r="E78" s="125"/>
      <c r="F78" s="125"/>
      <c r="G78" s="125"/>
      <c r="H78" s="125"/>
      <c r="I78" s="166"/>
      <c r="J78" s="164"/>
      <c r="K78" s="166"/>
      <c r="L78" s="126"/>
      <c r="N78" s="103"/>
      <c r="O78" s="103"/>
      <c r="P78" s="103"/>
    </row>
    <row r="79" spans="1:16" ht="18.75" thickBot="1" x14ac:dyDescent="0.25">
      <c r="A79" s="124"/>
      <c r="B79" s="153" t="s">
        <v>395</v>
      </c>
      <c r="C79" s="127"/>
      <c r="D79" s="127"/>
      <c r="E79" s="127"/>
      <c r="F79" s="127"/>
      <c r="G79" s="127"/>
      <c r="H79" s="127"/>
      <c r="I79" s="167">
        <f>VLOOKUP('QRC4 Form'!$I$1,Data!$A$4:$BF$346,27,FALSE)</f>
        <v>11299</v>
      </c>
      <c r="J79" s="164"/>
      <c r="K79" s="167">
        <f>VLOOKUP('QRC4 Form'!$I$1,Data!$A$4:$BF$346,55,FALSE)</f>
        <v>19825</v>
      </c>
      <c r="L79" s="123"/>
    </row>
    <row r="80" spans="1:16" ht="15.75" thickBot="1" x14ac:dyDescent="0.25">
      <c r="A80" s="124"/>
      <c r="B80" s="153"/>
      <c r="C80" s="127"/>
      <c r="D80" s="127"/>
      <c r="E80" s="127"/>
      <c r="F80" s="127"/>
      <c r="G80" s="127"/>
      <c r="H80" s="127"/>
      <c r="I80" s="165"/>
      <c r="J80" s="165"/>
      <c r="K80" s="165"/>
      <c r="L80" s="123"/>
    </row>
    <row r="81" spans="1:12" ht="18.75" thickBot="1" x14ac:dyDescent="0.25">
      <c r="A81" s="124"/>
      <c r="B81" s="153" t="s">
        <v>396</v>
      </c>
      <c r="C81" s="127"/>
      <c r="D81" s="127"/>
      <c r="E81" s="127"/>
      <c r="F81" s="127"/>
      <c r="G81" s="127"/>
      <c r="H81" s="127"/>
      <c r="I81" s="167">
        <f>VLOOKUP('QRC4 Form'!$I$1,Data!$A$4:$BF$346,28,FALSE)</f>
        <v>944428</v>
      </c>
      <c r="J81" s="164"/>
      <c r="K81" s="167">
        <f>VLOOKUP('QRC4 Form'!$I$1,Data!$A$4:$BF$346,56,FALSE)</f>
        <v>464938</v>
      </c>
      <c r="L81" s="123"/>
    </row>
    <row r="82" spans="1:12" ht="15.75" thickBot="1" x14ac:dyDescent="0.25">
      <c r="A82" s="124"/>
      <c r="B82" s="153"/>
      <c r="C82" s="127"/>
      <c r="D82" s="127"/>
      <c r="E82" s="127"/>
      <c r="F82" s="127"/>
      <c r="G82" s="127"/>
      <c r="H82" s="127"/>
      <c r="I82" s="165"/>
      <c r="J82" s="165"/>
      <c r="K82" s="165"/>
      <c r="L82" s="123"/>
    </row>
    <row r="83" spans="1:12" ht="18.75" thickBot="1" x14ac:dyDescent="0.25">
      <c r="A83" s="124"/>
      <c r="B83" s="153" t="s">
        <v>397</v>
      </c>
      <c r="C83" s="127"/>
      <c r="D83" s="127"/>
      <c r="E83" s="127"/>
      <c r="F83" s="127"/>
      <c r="G83" s="127"/>
      <c r="H83" s="127"/>
      <c r="I83" s="167">
        <f>VLOOKUP('QRC4 Form'!$I$1,Data!$A$4:$BF$346,29,FALSE)</f>
        <v>3023209</v>
      </c>
      <c r="J83" s="164"/>
      <c r="K83" s="167">
        <f>VLOOKUP('QRC4 Form'!$I$1,Data!$A$4:$BF$346,57,FALSE)</f>
        <v>1314910</v>
      </c>
      <c r="L83" s="123"/>
    </row>
    <row r="84" spans="1:12" ht="15.75" thickBot="1" x14ac:dyDescent="0.25">
      <c r="A84" s="124"/>
      <c r="B84" s="153"/>
      <c r="C84" s="127"/>
      <c r="D84" s="127"/>
      <c r="E84" s="127"/>
      <c r="F84" s="127"/>
      <c r="G84" s="127"/>
      <c r="H84" s="127"/>
      <c r="I84" s="165"/>
      <c r="J84" s="165"/>
      <c r="K84" s="165"/>
      <c r="L84" s="123"/>
    </row>
    <row r="85" spans="1:12" ht="18.75" customHeight="1" thickBot="1" x14ac:dyDescent="0.25">
      <c r="A85" s="124"/>
      <c r="B85" s="14" t="s">
        <v>361</v>
      </c>
      <c r="C85" s="143"/>
      <c r="D85" s="143"/>
      <c r="E85" s="143"/>
      <c r="F85" s="143"/>
      <c r="G85" s="144"/>
      <c r="H85" s="143"/>
      <c r="I85" s="167">
        <f>VLOOKUP('QRC4 Form'!$I$1,Data!$A$4:$BF$346,30,FALSE)</f>
        <v>305831</v>
      </c>
      <c r="J85" s="168"/>
      <c r="K85" s="167">
        <f>VLOOKUP('QRC4 Form'!$I$1,Data!$A$4:$BF$346,58,FALSE)</f>
        <v>16349</v>
      </c>
      <c r="L85" s="146"/>
    </row>
    <row r="86" spans="1:12" ht="18.75" customHeight="1" thickBot="1" x14ac:dyDescent="0.25">
      <c r="A86" s="128"/>
      <c r="B86" s="147"/>
      <c r="C86" s="147"/>
      <c r="D86" s="147"/>
      <c r="E86" s="147"/>
      <c r="F86" s="147"/>
      <c r="G86" s="148"/>
      <c r="H86" s="147"/>
      <c r="I86" s="150"/>
      <c r="J86" s="149"/>
      <c r="K86" s="150"/>
      <c r="L86" s="145"/>
    </row>
    <row r="87" spans="1:12" ht="18.75" customHeight="1" thickBot="1" x14ac:dyDescent="0.25">
      <c r="A87" s="188" t="s">
        <v>364</v>
      </c>
      <c r="B87" s="189"/>
      <c r="C87" s="189"/>
      <c r="D87" s="189"/>
      <c r="E87" s="189"/>
      <c r="F87" s="189"/>
      <c r="G87" s="189"/>
      <c r="H87" s="189"/>
      <c r="I87" s="189"/>
      <c r="J87" s="224"/>
      <c r="K87" s="225"/>
      <c r="L87" s="226"/>
    </row>
    <row r="89" spans="1:12" x14ac:dyDescent="0.2">
      <c r="B89" s="204"/>
      <c r="C89" s="204"/>
    </row>
  </sheetData>
  <mergeCells count="4">
    <mergeCell ref="A53:L53"/>
    <mergeCell ref="C1:F1"/>
    <mergeCell ref="A2:L2"/>
    <mergeCell ref="A3:L3"/>
  </mergeCells>
  <phoneticPr fontId="0" type="noConversion"/>
  <dataValidations count="5">
    <dataValidation type="custom" allowBlank="1" showInputMessage="1" showErrorMessage="1" errorTitle="Value is negative or too high" error="The net collectable debit figure cannot be negative._x000a_If the amount is not negative please ensure it has been entered as pounds thousands" sqref="I22 K22 I24 K26 K28 K31 K34 K36 K38 I26 I28 I31 I34 I36 I38 K24">
      <formula1>P22=0</formula1>
    </dataValidation>
    <dataValidation type="custom" allowBlank="1" showInputMessage="1" showErrorMessage="1" errorTitle="Value is negative or too high" error="The net collectable debit figure cannot be negative._x000a_If the amount is not negative please ensure it has been entered as pounds thousands" sqref="K45 K49 K51 I51 I49 I47 I45 K47">
      <formula1>P42=0</formula1>
    </dataValidation>
    <dataValidation type="custom" allowBlank="1" showInputMessage="1" showErrorMessage="1" errorTitle="Value is negative or too high" error="The net collectable debit figure cannot be negative._x000a_If the amount is not negative please ensure it has been entered as pounds thousands" sqref="I67 K58 K61 K63 K65 K69 K71 K73 K79 K67 I58 I61 I63 I65 I69 I71 I73 I79 K81 I81 K83 I83">
      <formula1>R55=0</formula1>
    </dataValidation>
    <dataValidation type="custom" allowBlank="1" showInputMessage="1" showErrorMessage="1" errorTitle="Value is negative or too high" error="The net collectable debit figure cannot be negative._x000a_If the amount is not negative please ensure it has been entered as pounds thousands" sqref="I74 K74 K76 I76 I85 K85">
      <formula1>R72=0</formula1>
    </dataValidation>
    <dataValidation type="custom" allowBlank="1" showInputMessage="1" showErrorMessage="1" errorTitle="Value is negative or too high" error="The net collectable debit figure cannot be negative._x000a_If the amount is not negative please ensure it has been entered as pounds thousands" sqref="I56 K56">
      <formula1>#REF!=0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55" orientation="portrait" r:id="rId1"/>
  <headerFooter alignWithMargins="0"/>
  <ignoredErrors>
    <ignoredError sqref="I21 K21 I33 K33 K55 I55 K44 I44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List Box 2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6</xdr:row>
                    <xdr:rowOff>47625</xdr:rowOff>
                  </from>
                  <to>
                    <xdr:col>8</xdr:col>
                    <xdr:colOff>933450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H396"/>
  <sheetViews>
    <sheetView workbookViewId="0">
      <pane xSplit="2" ySplit="3" topLeftCell="C4" activePane="bottomRight" state="frozen"/>
      <selection pane="topRight" activeCell="C1" sqref="C1"/>
      <selection pane="bottomLeft" activeCell="A10" sqref="A10"/>
      <selection pane="bottomRight" activeCell="B7" sqref="B7"/>
    </sheetView>
  </sheetViews>
  <sheetFormatPr defaultRowHeight="12.75" x14ac:dyDescent="0.2"/>
  <cols>
    <col min="1" max="1" width="6.42578125" style="15" customWidth="1"/>
    <col min="2" max="2" width="30.85546875" style="15" customWidth="1"/>
    <col min="3" max="3" width="12.42578125" style="16" customWidth="1"/>
    <col min="4" max="7" width="21.7109375" customWidth="1"/>
    <col min="8" max="8" width="21.7109375" style="105" customWidth="1"/>
    <col min="9" max="30" width="21.7109375" customWidth="1"/>
    <col min="31" max="31" width="4.7109375" style="21" customWidth="1"/>
    <col min="32" max="35" width="21.7109375" customWidth="1"/>
    <col min="36" max="36" width="21.7109375" style="105" customWidth="1"/>
    <col min="37" max="43" width="21.7109375" customWidth="1"/>
    <col min="44" max="44" width="21.7109375" style="21" customWidth="1"/>
    <col min="45" max="45" width="21.7109375" style="106" customWidth="1"/>
    <col min="46" max="58" width="21.7109375" customWidth="1"/>
    <col min="59" max="59" width="9.140625" style="106"/>
  </cols>
  <sheetData>
    <row r="1" spans="1:60" x14ac:dyDescent="0.2">
      <c r="B1" s="204" t="s">
        <v>367</v>
      </c>
      <c r="D1">
        <v>3</v>
      </c>
      <c r="E1">
        <v>5</v>
      </c>
      <c r="F1">
        <v>7</v>
      </c>
      <c r="G1">
        <v>9</v>
      </c>
      <c r="H1" s="105">
        <v>11</v>
      </c>
      <c r="I1">
        <v>13</v>
      </c>
      <c r="J1">
        <v>15</v>
      </c>
      <c r="K1">
        <v>17</v>
      </c>
      <c r="L1">
        <v>19</v>
      </c>
      <c r="M1">
        <v>21</v>
      </c>
      <c r="N1">
        <v>23</v>
      </c>
      <c r="O1">
        <v>25</v>
      </c>
      <c r="P1">
        <v>27</v>
      </c>
      <c r="Q1">
        <v>29</v>
      </c>
      <c r="R1">
        <v>31</v>
      </c>
      <c r="S1">
        <v>33</v>
      </c>
      <c r="T1">
        <v>35</v>
      </c>
      <c r="U1">
        <v>37</v>
      </c>
      <c r="V1">
        <v>39</v>
      </c>
      <c r="W1">
        <v>41</v>
      </c>
      <c r="X1">
        <v>43</v>
      </c>
      <c r="Y1">
        <v>45</v>
      </c>
      <c r="Z1">
        <v>47</v>
      </c>
      <c r="AA1">
        <v>49</v>
      </c>
      <c r="AB1">
        <v>51</v>
      </c>
      <c r="AC1">
        <v>53</v>
      </c>
      <c r="AD1">
        <v>55</v>
      </c>
      <c r="AF1" s="21">
        <v>4</v>
      </c>
      <c r="AG1" s="21">
        <v>6</v>
      </c>
      <c r="AH1" s="21">
        <v>8</v>
      </c>
      <c r="AI1" s="21">
        <v>10</v>
      </c>
      <c r="AJ1" s="21">
        <v>12</v>
      </c>
      <c r="AK1" s="21">
        <v>14</v>
      </c>
      <c r="AL1" s="21">
        <v>16</v>
      </c>
      <c r="AM1" s="21">
        <v>18</v>
      </c>
      <c r="AN1" s="21">
        <v>20</v>
      </c>
      <c r="AO1" s="21">
        <v>22</v>
      </c>
      <c r="AP1" s="21">
        <v>24</v>
      </c>
      <c r="AQ1" s="21">
        <v>26</v>
      </c>
      <c r="AR1" s="21">
        <v>28</v>
      </c>
      <c r="AS1" s="21">
        <v>30</v>
      </c>
      <c r="AT1" s="21">
        <v>32</v>
      </c>
      <c r="AU1" s="21">
        <v>34</v>
      </c>
      <c r="AV1" s="21">
        <v>36</v>
      </c>
      <c r="AW1" s="21">
        <v>38</v>
      </c>
      <c r="AX1" s="21">
        <v>40</v>
      </c>
      <c r="AY1" s="21">
        <v>42</v>
      </c>
      <c r="AZ1" s="21">
        <v>44</v>
      </c>
      <c r="BA1" s="21">
        <v>46</v>
      </c>
      <c r="BB1" s="21">
        <v>48</v>
      </c>
      <c r="BC1" s="21">
        <v>50</v>
      </c>
      <c r="BD1" s="21">
        <v>52</v>
      </c>
      <c r="BE1" s="21">
        <v>54</v>
      </c>
      <c r="BF1" s="21">
        <v>56</v>
      </c>
    </row>
    <row r="2" spans="1:60" x14ac:dyDescent="0.2">
      <c r="A2" s="111">
        <v>1</v>
      </c>
      <c r="B2" s="112">
        <v>2</v>
      </c>
      <c r="C2" s="109">
        <v>3</v>
      </c>
      <c r="D2" s="16">
        <v>4</v>
      </c>
      <c r="E2" s="106">
        <f>+D2+1</f>
        <v>5</v>
      </c>
      <c r="F2" s="106">
        <f t="shared" ref="F2:AC2" si="0">+E2+1</f>
        <v>6</v>
      </c>
      <c r="G2" s="106">
        <f t="shared" si="0"/>
        <v>7</v>
      </c>
      <c r="H2" s="115">
        <f t="shared" si="0"/>
        <v>8</v>
      </c>
      <c r="I2" s="106">
        <f t="shared" si="0"/>
        <v>9</v>
      </c>
      <c r="J2" s="106">
        <f t="shared" si="0"/>
        <v>10</v>
      </c>
      <c r="K2" s="106">
        <f t="shared" si="0"/>
        <v>11</v>
      </c>
      <c r="L2" s="106">
        <f t="shared" si="0"/>
        <v>12</v>
      </c>
      <c r="M2" s="106">
        <f t="shared" si="0"/>
        <v>13</v>
      </c>
      <c r="N2" s="106">
        <f t="shared" si="0"/>
        <v>14</v>
      </c>
      <c r="O2" s="106">
        <f t="shared" si="0"/>
        <v>15</v>
      </c>
      <c r="P2" s="106">
        <f t="shared" si="0"/>
        <v>16</v>
      </c>
      <c r="Q2" s="106">
        <f t="shared" si="0"/>
        <v>17</v>
      </c>
      <c r="R2" s="106">
        <f t="shared" si="0"/>
        <v>18</v>
      </c>
      <c r="S2" s="106">
        <f t="shared" si="0"/>
        <v>19</v>
      </c>
      <c r="T2" s="106">
        <f t="shared" si="0"/>
        <v>20</v>
      </c>
      <c r="U2" s="106">
        <f t="shared" si="0"/>
        <v>21</v>
      </c>
      <c r="V2" s="106">
        <f t="shared" si="0"/>
        <v>22</v>
      </c>
      <c r="W2" s="106">
        <f t="shared" si="0"/>
        <v>23</v>
      </c>
      <c r="X2" s="106">
        <f t="shared" si="0"/>
        <v>24</v>
      </c>
      <c r="Y2" s="106">
        <f t="shared" si="0"/>
        <v>25</v>
      </c>
      <c r="Z2" s="106">
        <f t="shared" si="0"/>
        <v>26</v>
      </c>
      <c r="AA2" s="106">
        <f t="shared" si="0"/>
        <v>27</v>
      </c>
      <c r="AB2" s="106">
        <f t="shared" si="0"/>
        <v>28</v>
      </c>
      <c r="AC2" s="106">
        <f t="shared" si="0"/>
        <v>29</v>
      </c>
      <c r="AD2" s="106">
        <f t="shared" ref="AD2" si="1">+AC2+1</f>
        <v>30</v>
      </c>
      <c r="AE2" s="106">
        <f t="shared" ref="AE2" si="2">+AD2+1</f>
        <v>31</v>
      </c>
      <c r="AF2" s="106">
        <f t="shared" ref="AF2" si="3">+AE2+1</f>
        <v>32</v>
      </c>
      <c r="AG2" s="106">
        <f t="shared" ref="AG2" si="4">+AF2+1</f>
        <v>33</v>
      </c>
      <c r="AH2" s="106">
        <f t="shared" ref="AH2" si="5">+AG2+1</f>
        <v>34</v>
      </c>
      <c r="AI2" s="106">
        <f t="shared" ref="AI2" si="6">+AH2+1</f>
        <v>35</v>
      </c>
      <c r="AJ2" s="106">
        <f t="shared" ref="AJ2" si="7">+AI2+1</f>
        <v>36</v>
      </c>
      <c r="AK2" s="106">
        <f t="shared" ref="AK2" si="8">+AJ2+1</f>
        <v>37</v>
      </c>
      <c r="AL2" s="106">
        <f t="shared" ref="AL2" si="9">+AK2+1</f>
        <v>38</v>
      </c>
      <c r="AM2" s="106">
        <f t="shared" ref="AM2" si="10">+AL2+1</f>
        <v>39</v>
      </c>
      <c r="AN2" s="106">
        <f t="shared" ref="AN2" si="11">+AM2+1</f>
        <v>40</v>
      </c>
      <c r="AO2" s="106">
        <f t="shared" ref="AO2" si="12">+AN2+1</f>
        <v>41</v>
      </c>
      <c r="AP2" s="106">
        <f t="shared" ref="AP2" si="13">+AO2+1</f>
        <v>42</v>
      </c>
      <c r="AQ2" s="106">
        <f t="shared" ref="AQ2" si="14">+AP2+1</f>
        <v>43</v>
      </c>
      <c r="AR2" s="106">
        <f t="shared" ref="AR2" si="15">+AQ2+1</f>
        <v>44</v>
      </c>
      <c r="AS2" s="106">
        <f t="shared" ref="AS2" si="16">+AR2+1</f>
        <v>45</v>
      </c>
      <c r="AT2" s="106">
        <f t="shared" ref="AT2" si="17">+AS2+1</f>
        <v>46</v>
      </c>
      <c r="AU2" s="106">
        <f t="shared" ref="AU2" si="18">+AT2+1</f>
        <v>47</v>
      </c>
      <c r="AV2" s="106">
        <f t="shared" ref="AV2" si="19">+AU2+1</f>
        <v>48</v>
      </c>
      <c r="AW2" s="106">
        <f t="shared" ref="AW2" si="20">+AV2+1</f>
        <v>49</v>
      </c>
      <c r="AX2" s="106">
        <f t="shared" ref="AX2" si="21">+AW2+1</f>
        <v>50</v>
      </c>
      <c r="AY2" s="106">
        <f t="shared" ref="AY2" si="22">+AX2+1</f>
        <v>51</v>
      </c>
      <c r="AZ2" s="106">
        <f t="shared" ref="AZ2" si="23">+AY2+1</f>
        <v>52</v>
      </c>
      <c r="BA2" s="106">
        <f t="shared" ref="BA2" si="24">+AZ2+1</f>
        <v>53</v>
      </c>
      <c r="BB2" s="106">
        <f t="shared" ref="BB2" si="25">+BA2+1</f>
        <v>54</v>
      </c>
      <c r="BC2" s="106">
        <f t="shared" ref="BC2" si="26">+BB2+1</f>
        <v>55</v>
      </c>
      <c r="BD2" s="106">
        <f t="shared" ref="BD2" si="27">+BC2+1</f>
        <v>56</v>
      </c>
      <c r="BE2" s="106">
        <f t="shared" ref="BE2" si="28">+BD2+1</f>
        <v>57</v>
      </c>
      <c r="BF2" s="106">
        <f t="shared" ref="BF2" si="29">+BE2+1</f>
        <v>58</v>
      </c>
      <c r="BG2" s="106">
        <f t="shared" ref="BG2:BH2" si="30">+BF2+1</f>
        <v>59</v>
      </c>
      <c r="BH2" s="106">
        <f t="shared" si="30"/>
        <v>60</v>
      </c>
    </row>
    <row r="3" spans="1:60" ht="102" x14ac:dyDescent="0.2">
      <c r="A3" s="113"/>
      <c r="B3" s="114"/>
      <c r="C3" s="110"/>
      <c r="D3" s="205" t="s">
        <v>398</v>
      </c>
      <c r="E3" s="205" t="s">
        <v>399</v>
      </c>
      <c r="F3" s="205" t="s">
        <v>400</v>
      </c>
      <c r="G3" s="205" t="s">
        <v>401</v>
      </c>
      <c r="H3" s="208" t="s">
        <v>402</v>
      </c>
      <c r="I3" s="205" t="s">
        <v>403</v>
      </c>
      <c r="J3" s="205" t="s">
        <v>404</v>
      </c>
      <c r="K3" s="205" t="s">
        <v>405</v>
      </c>
      <c r="L3" s="205" t="s">
        <v>406</v>
      </c>
      <c r="M3" s="205" t="s">
        <v>407</v>
      </c>
      <c r="N3" s="205" t="s">
        <v>408</v>
      </c>
      <c r="O3" s="205" t="s">
        <v>409</v>
      </c>
      <c r="P3" s="205" t="s">
        <v>410</v>
      </c>
      <c r="Q3" s="205" t="s">
        <v>411</v>
      </c>
      <c r="R3" s="205" t="s">
        <v>412</v>
      </c>
      <c r="S3" s="205" t="s">
        <v>413</v>
      </c>
      <c r="T3" s="205" t="s">
        <v>414</v>
      </c>
      <c r="U3" s="206" t="s">
        <v>415</v>
      </c>
      <c r="V3" s="206" t="s">
        <v>757</v>
      </c>
      <c r="W3" s="206" t="s">
        <v>416</v>
      </c>
      <c r="X3" s="206" t="s">
        <v>417</v>
      </c>
      <c r="Y3" s="206" t="s">
        <v>418</v>
      </c>
      <c r="Z3" s="205" t="s">
        <v>420</v>
      </c>
      <c r="AA3" s="205" t="s">
        <v>421</v>
      </c>
      <c r="AB3" s="205" t="s">
        <v>422</v>
      </c>
      <c r="AC3" s="205" t="s">
        <v>423</v>
      </c>
      <c r="AD3" s="151" t="s">
        <v>362</v>
      </c>
      <c r="AE3" s="107"/>
      <c r="AF3" s="207" t="s">
        <v>398</v>
      </c>
      <c r="AG3" s="207" t="s">
        <v>399</v>
      </c>
      <c r="AH3" s="207" t="s">
        <v>400</v>
      </c>
      <c r="AI3" s="207" t="s">
        <v>401</v>
      </c>
      <c r="AJ3" s="209" t="s">
        <v>402</v>
      </c>
      <c r="AK3" s="207" t="s">
        <v>403</v>
      </c>
      <c r="AL3" s="207" t="s">
        <v>404</v>
      </c>
      <c r="AM3" s="207" t="s">
        <v>405</v>
      </c>
      <c r="AN3" s="207" t="s">
        <v>406</v>
      </c>
      <c r="AO3" s="207" t="s">
        <v>407</v>
      </c>
      <c r="AP3" s="207" t="s">
        <v>408</v>
      </c>
      <c r="AQ3" s="207" t="s">
        <v>409</v>
      </c>
      <c r="AR3" s="207" t="s">
        <v>410</v>
      </c>
      <c r="AS3" s="207" t="s">
        <v>411</v>
      </c>
      <c r="AT3" s="207" t="s">
        <v>412</v>
      </c>
      <c r="AU3" s="207" t="s">
        <v>413</v>
      </c>
      <c r="AV3" s="207" t="s">
        <v>414</v>
      </c>
      <c r="AW3" s="207" t="s">
        <v>758</v>
      </c>
      <c r="AX3" s="207" t="s">
        <v>757</v>
      </c>
      <c r="AY3" s="207" t="s">
        <v>416</v>
      </c>
      <c r="AZ3" s="207" t="s">
        <v>417</v>
      </c>
      <c r="BA3" s="207" t="s">
        <v>418</v>
      </c>
      <c r="BB3" s="207" t="s">
        <v>419</v>
      </c>
      <c r="BC3" s="207" t="s">
        <v>421</v>
      </c>
      <c r="BD3" s="207" t="s">
        <v>422</v>
      </c>
      <c r="BE3" s="207" t="s">
        <v>423</v>
      </c>
      <c r="BF3" s="152" t="s">
        <v>362</v>
      </c>
      <c r="BG3" s="140" t="s">
        <v>359</v>
      </c>
      <c r="BH3" s="139" t="s">
        <v>349</v>
      </c>
    </row>
    <row r="4" spans="1:60" s="21" customFormat="1" x14ac:dyDescent="0.2">
      <c r="A4" s="197">
        <v>1</v>
      </c>
      <c r="B4" s="196" t="s">
        <v>360</v>
      </c>
      <c r="C4" s="187" t="s">
        <v>360</v>
      </c>
      <c r="D4" s="181">
        <v>28319489</v>
      </c>
      <c r="E4" s="181">
        <v>423573</v>
      </c>
      <c r="F4" s="181">
        <v>27078042</v>
      </c>
      <c r="G4" s="181">
        <v>27501615</v>
      </c>
      <c r="H4" s="228">
        <v>97.111974725250164</v>
      </c>
      <c r="I4" s="181">
        <v>483073</v>
      </c>
      <c r="J4" s="181">
        <v>444457</v>
      </c>
      <c r="K4" s="181">
        <v>28005572</v>
      </c>
      <c r="L4" s="181">
        <v>8072907</v>
      </c>
      <c r="M4" s="181">
        <v>7784789</v>
      </c>
      <c r="N4" s="181">
        <v>7802028</v>
      </c>
      <c r="O4" s="181">
        <v>4345849</v>
      </c>
      <c r="P4" s="181">
        <v>2852649</v>
      </c>
      <c r="Q4" s="181">
        <v>-13264</v>
      </c>
      <c r="R4" s="181">
        <v>2839385</v>
      </c>
      <c r="S4" s="181">
        <v>242012</v>
      </c>
      <c r="T4" s="181">
        <v>360334</v>
      </c>
      <c r="U4" s="181">
        <v>128606</v>
      </c>
      <c r="V4" s="181">
        <v>29652</v>
      </c>
      <c r="W4" s="181">
        <v>2078781</v>
      </c>
      <c r="X4" s="181">
        <v>1521581</v>
      </c>
      <c r="Y4" s="181">
        <v>550868</v>
      </c>
      <c r="Z4" s="181">
        <v>955727</v>
      </c>
      <c r="AA4" s="181">
        <v>11299</v>
      </c>
      <c r="AB4" s="181">
        <v>944428</v>
      </c>
      <c r="AC4" s="181">
        <v>3023209</v>
      </c>
      <c r="AD4" s="181">
        <v>305831</v>
      </c>
      <c r="AE4" s="181"/>
      <c r="AF4" s="181">
        <v>25287459</v>
      </c>
      <c r="AG4" s="181">
        <v>372214</v>
      </c>
      <c r="AH4" s="181">
        <v>24501096</v>
      </c>
      <c r="AI4" s="181">
        <v>24873310</v>
      </c>
      <c r="AJ4" s="212">
        <v>98.362235604613332</v>
      </c>
      <c r="AK4" s="181">
        <v>-582381</v>
      </c>
      <c r="AL4" s="181">
        <v>553995</v>
      </c>
      <c r="AM4" s="181">
        <v>24472710</v>
      </c>
      <c r="AN4" s="181">
        <v>7702441</v>
      </c>
      <c r="AO4" s="181">
        <v>6610225</v>
      </c>
      <c r="AP4" s="181">
        <v>6393287</v>
      </c>
      <c r="AQ4" s="181">
        <v>3766758</v>
      </c>
      <c r="AR4" s="181">
        <v>1284212</v>
      </c>
      <c r="AS4" s="181">
        <v>416074</v>
      </c>
      <c r="AT4" s="181">
        <v>1700286</v>
      </c>
      <c r="AU4" s="181">
        <v>214189</v>
      </c>
      <c r="AV4" s="181">
        <v>461401</v>
      </c>
      <c r="AW4" s="181">
        <v>122383</v>
      </c>
      <c r="AX4" s="181">
        <v>52341</v>
      </c>
      <c r="AY4" s="181">
        <v>849972</v>
      </c>
      <c r="AZ4" s="181">
        <v>586704</v>
      </c>
      <c r="BA4" s="181">
        <v>259012</v>
      </c>
      <c r="BB4" s="181">
        <v>484763</v>
      </c>
      <c r="BC4" s="181">
        <v>19825</v>
      </c>
      <c r="BD4" s="181">
        <v>464938</v>
      </c>
      <c r="BE4" s="181">
        <v>1314910</v>
      </c>
      <c r="BF4" s="181">
        <v>16349</v>
      </c>
      <c r="BG4" s="106"/>
    </row>
    <row r="5" spans="1:60" x14ac:dyDescent="0.2">
      <c r="A5" s="198">
        <v>2</v>
      </c>
      <c r="B5" s="214" t="s">
        <v>6</v>
      </c>
      <c r="C5" s="92" t="s">
        <v>424</v>
      </c>
      <c r="D5" s="104">
        <v>35663</v>
      </c>
      <c r="E5" s="104">
        <v>576</v>
      </c>
      <c r="F5" s="104">
        <v>34249</v>
      </c>
      <c r="G5" s="104">
        <v>34825</v>
      </c>
      <c r="H5" s="229">
        <v>97.650225724139801</v>
      </c>
      <c r="I5" s="104">
        <v>529</v>
      </c>
      <c r="J5" s="104">
        <v>607</v>
      </c>
      <c r="K5" s="104">
        <v>35385</v>
      </c>
      <c r="L5" s="104">
        <v>10243</v>
      </c>
      <c r="M5" s="104">
        <v>10070</v>
      </c>
      <c r="N5" s="104">
        <v>10128</v>
      </c>
      <c r="O5" s="104">
        <v>4944</v>
      </c>
      <c r="P5" s="104">
        <v>2377</v>
      </c>
      <c r="Q5" s="104">
        <v>120</v>
      </c>
      <c r="R5" s="104">
        <v>2497</v>
      </c>
      <c r="S5" s="104">
        <v>316</v>
      </c>
      <c r="T5" s="104">
        <v>503</v>
      </c>
      <c r="U5" s="104">
        <v>104</v>
      </c>
      <c r="V5" s="104">
        <v>13</v>
      </c>
      <c r="W5" s="104">
        <v>1561</v>
      </c>
      <c r="X5" s="104">
        <v>1164</v>
      </c>
      <c r="Y5" s="104">
        <v>397</v>
      </c>
      <c r="Z5" s="104">
        <v>873</v>
      </c>
      <c r="AA5" s="104">
        <v>11</v>
      </c>
      <c r="AB5" s="104">
        <v>862</v>
      </c>
      <c r="AC5" s="104">
        <v>2423</v>
      </c>
      <c r="AD5" s="104">
        <v>182</v>
      </c>
      <c r="AE5" s="200"/>
      <c r="AF5" s="104">
        <v>18879</v>
      </c>
      <c r="AG5" s="104">
        <v>544</v>
      </c>
      <c r="AH5" s="104">
        <v>18081</v>
      </c>
      <c r="AI5" s="104">
        <v>18625</v>
      </c>
      <c r="AJ5" s="213">
        <v>98.654589755813305</v>
      </c>
      <c r="AK5" s="104">
        <v>-848</v>
      </c>
      <c r="AL5" s="104">
        <v>170</v>
      </c>
      <c r="AM5" s="104">
        <v>17403</v>
      </c>
      <c r="AN5" s="104">
        <v>4569</v>
      </c>
      <c r="AO5" s="104">
        <v>5382</v>
      </c>
      <c r="AP5" s="104">
        <v>4768</v>
      </c>
      <c r="AQ5" s="104">
        <v>2684</v>
      </c>
      <c r="AR5" s="104">
        <v>780</v>
      </c>
      <c r="AS5" s="104">
        <v>12</v>
      </c>
      <c r="AT5" s="104">
        <v>792</v>
      </c>
      <c r="AU5" s="104">
        <v>59</v>
      </c>
      <c r="AV5" s="104">
        <v>259</v>
      </c>
      <c r="AW5" s="104">
        <v>86</v>
      </c>
      <c r="AX5" s="104">
        <v>12</v>
      </c>
      <c r="AY5" s="104">
        <v>376</v>
      </c>
      <c r="AZ5" s="104">
        <v>211</v>
      </c>
      <c r="BA5" s="104">
        <v>165</v>
      </c>
      <c r="BB5" s="104">
        <v>322</v>
      </c>
      <c r="BC5" s="104">
        <v>0</v>
      </c>
      <c r="BD5" s="104">
        <v>322</v>
      </c>
      <c r="BE5" s="104">
        <v>698</v>
      </c>
      <c r="BF5" s="104">
        <v>9</v>
      </c>
      <c r="BG5" s="108" t="s">
        <v>331</v>
      </c>
      <c r="BH5" s="141" t="s">
        <v>350</v>
      </c>
    </row>
    <row r="6" spans="1:60" x14ac:dyDescent="0.2">
      <c r="A6" s="198">
        <v>3</v>
      </c>
      <c r="B6" s="214" t="s">
        <v>7</v>
      </c>
      <c r="C6" s="92" t="s">
        <v>425</v>
      </c>
      <c r="D6" s="104">
        <v>52859</v>
      </c>
      <c r="E6" s="104">
        <v>779</v>
      </c>
      <c r="F6" s="104">
        <v>50691</v>
      </c>
      <c r="G6" s="104">
        <v>51470</v>
      </c>
      <c r="H6" s="229">
        <v>97.372254488355793</v>
      </c>
      <c r="I6" s="104">
        <v>707</v>
      </c>
      <c r="J6" s="104">
        <v>677</v>
      </c>
      <c r="K6" s="104">
        <v>52075</v>
      </c>
      <c r="L6" s="104">
        <v>15274</v>
      </c>
      <c r="M6" s="104">
        <v>14960</v>
      </c>
      <c r="N6" s="104">
        <v>14845</v>
      </c>
      <c r="O6" s="104">
        <v>6996</v>
      </c>
      <c r="P6" s="104">
        <v>3289</v>
      </c>
      <c r="Q6" s="104">
        <v>164</v>
      </c>
      <c r="R6" s="104">
        <v>3453</v>
      </c>
      <c r="S6" s="104">
        <v>438</v>
      </c>
      <c r="T6" s="104">
        <v>740</v>
      </c>
      <c r="U6" s="104">
        <v>308</v>
      </c>
      <c r="V6" s="104">
        <v>41</v>
      </c>
      <c r="W6" s="104">
        <v>1926</v>
      </c>
      <c r="X6" s="104">
        <v>1297</v>
      </c>
      <c r="Y6" s="104">
        <v>629</v>
      </c>
      <c r="Z6" s="104">
        <v>1458</v>
      </c>
      <c r="AA6" s="104">
        <v>45</v>
      </c>
      <c r="AB6" s="104">
        <v>1413</v>
      </c>
      <c r="AC6" s="104">
        <v>3339</v>
      </c>
      <c r="AD6" s="104">
        <v>240</v>
      </c>
      <c r="AE6" s="200"/>
      <c r="AF6" s="104">
        <v>28279</v>
      </c>
      <c r="AG6" s="104">
        <v>110</v>
      </c>
      <c r="AH6" s="104">
        <v>27506</v>
      </c>
      <c r="AI6" s="104">
        <v>27616</v>
      </c>
      <c r="AJ6" s="213">
        <v>97.655504084302805</v>
      </c>
      <c r="AK6" s="104">
        <v>-260</v>
      </c>
      <c r="AL6" s="104">
        <v>252</v>
      </c>
      <c r="AM6" s="104">
        <v>27498</v>
      </c>
      <c r="AN6" s="104">
        <v>8650</v>
      </c>
      <c r="AO6" s="104">
        <v>7418</v>
      </c>
      <c r="AP6" s="104">
        <v>7197</v>
      </c>
      <c r="AQ6" s="104">
        <v>4233</v>
      </c>
      <c r="AR6" s="104">
        <v>798</v>
      </c>
      <c r="AS6" s="104">
        <v>758</v>
      </c>
      <c r="AT6" s="104">
        <v>1556</v>
      </c>
      <c r="AU6" s="104">
        <v>213</v>
      </c>
      <c r="AV6" s="104">
        <v>796</v>
      </c>
      <c r="AW6" s="104">
        <v>173</v>
      </c>
      <c r="AX6" s="104">
        <v>43</v>
      </c>
      <c r="AY6" s="104">
        <v>331</v>
      </c>
      <c r="AZ6" s="104">
        <v>169</v>
      </c>
      <c r="BA6" s="104">
        <v>162</v>
      </c>
      <c r="BB6" s="104">
        <v>664</v>
      </c>
      <c r="BC6" s="104">
        <v>13</v>
      </c>
      <c r="BD6" s="104">
        <v>651</v>
      </c>
      <c r="BE6" s="104">
        <v>982</v>
      </c>
      <c r="BF6" s="104">
        <v>4</v>
      </c>
      <c r="BG6" s="108" t="s">
        <v>331</v>
      </c>
      <c r="BH6" s="141" t="s">
        <v>351</v>
      </c>
    </row>
    <row r="7" spans="1:60" x14ac:dyDescent="0.2">
      <c r="A7" s="198">
        <v>4</v>
      </c>
      <c r="B7" s="214" t="s">
        <v>8</v>
      </c>
      <c r="C7" s="92" t="s">
        <v>426</v>
      </c>
      <c r="D7" s="104">
        <v>65354</v>
      </c>
      <c r="E7" s="104">
        <v>1151</v>
      </c>
      <c r="F7" s="104">
        <v>63438</v>
      </c>
      <c r="G7" s="104">
        <v>64589</v>
      </c>
      <c r="H7" s="229">
        <v>98.8294519080698</v>
      </c>
      <c r="I7" s="104">
        <v>398</v>
      </c>
      <c r="J7" s="104">
        <v>1083</v>
      </c>
      <c r="K7" s="104">
        <v>64919</v>
      </c>
      <c r="L7" s="104">
        <v>19129</v>
      </c>
      <c r="M7" s="104">
        <v>18654</v>
      </c>
      <c r="N7" s="104">
        <v>18787</v>
      </c>
      <c r="O7" s="104">
        <v>8349</v>
      </c>
      <c r="P7" s="104">
        <v>986</v>
      </c>
      <c r="Q7" s="104">
        <v>21</v>
      </c>
      <c r="R7" s="104">
        <v>1007</v>
      </c>
      <c r="S7" s="104">
        <v>126</v>
      </c>
      <c r="T7" s="104">
        <v>446</v>
      </c>
      <c r="U7" s="104">
        <v>31</v>
      </c>
      <c r="V7" s="104">
        <v>49</v>
      </c>
      <c r="W7" s="104">
        <v>355</v>
      </c>
      <c r="X7" s="104">
        <v>169</v>
      </c>
      <c r="Y7" s="104">
        <v>186</v>
      </c>
      <c r="Z7" s="104">
        <v>843</v>
      </c>
      <c r="AA7" s="104">
        <v>37</v>
      </c>
      <c r="AB7" s="104">
        <v>806</v>
      </c>
      <c r="AC7" s="104">
        <v>1161</v>
      </c>
      <c r="AD7" s="104">
        <v>159</v>
      </c>
      <c r="AE7" s="200"/>
      <c r="AF7" s="104">
        <v>31251</v>
      </c>
      <c r="AG7" s="104">
        <v>392</v>
      </c>
      <c r="AH7" s="104">
        <v>30536</v>
      </c>
      <c r="AI7" s="104">
        <v>30928</v>
      </c>
      <c r="AJ7" s="213">
        <v>98.966433074141605</v>
      </c>
      <c r="AK7" s="104">
        <v>-318</v>
      </c>
      <c r="AL7" s="104">
        <v>410</v>
      </c>
      <c r="AM7" s="104">
        <v>30628</v>
      </c>
      <c r="AN7" s="104">
        <v>8561</v>
      </c>
      <c r="AO7" s="104">
        <v>9698</v>
      </c>
      <c r="AP7" s="104">
        <v>7757</v>
      </c>
      <c r="AQ7" s="104">
        <v>4612</v>
      </c>
      <c r="AR7" s="104">
        <v>377</v>
      </c>
      <c r="AS7" s="104">
        <v>2254</v>
      </c>
      <c r="AT7" s="104">
        <v>2631</v>
      </c>
      <c r="AU7" s="104">
        <v>949</v>
      </c>
      <c r="AV7" s="104">
        <v>1361</v>
      </c>
      <c r="AW7" s="104">
        <v>44</v>
      </c>
      <c r="AX7" s="104">
        <v>80</v>
      </c>
      <c r="AY7" s="104">
        <v>197</v>
      </c>
      <c r="AZ7" s="104">
        <v>52</v>
      </c>
      <c r="BA7" s="104">
        <v>145</v>
      </c>
      <c r="BB7" s="104">
        <v>325</v>
      </c>
      <c r="BC7" s="104">
        <v>18</v>
      </c>
      <c r="BD7" s="104">
        <v>307</v>
      </c>
      <c r="BE7" s="104">
        <v>504</v>
      </c>
      <c r="BF7" s="104">
        <v>3</v>
      </c>
      <c r="BG7" s="108" t="s">
        <v>331</v>
      </c>
      <c r="BH7" s="141" t="s">
        <v>352</v>
      </c>
    </row>
    <row r="8" spans="1:60" x14ac:dyDescent="0.2">
      <c r="A8" s="198">
        <v>5</v>
      </c>
      <c r="B8" s="214" t="s">
        <v>9</v>
      </c>
      <c r="C8" s="92" t="s">
        <v>427</v>
      </c>
      <c r="D8" s="104">
        <v>99465</v>
      </c>
      <c r="E8" s="104">
        <v>667</v>
      </c>
      <c r="F8" s="104">
        <v>96821</v>
      </c>
      <c r="G8" s="104">
        <v>97488</v>
      </c>
      <c r="H8" s="229">
        <v>98.0123661589503</v>
      </c>
      <c r="I8" s="104">
        <v>922</v>
      </c>
      <c r="J8" s="104">
        <v>730</v>
      </c>
      <c r="K8" s="104">
        <v>98473</v>
      </c>
      <c r="L8" s="104">
        <v>28603</v>
      </c>
      <c r="M8" s="104">
        <v>27750</v>
      </c>
      <c r="N8" s="104">
        <v>28070</v>
      </c>
      <c r="O8" s="104">
        <v>14050</v>
      </c>
      <c r="P8" s="104">
        <v>4640</v>
      </c>
      <c r="Q8" s="104">
        <v>63</v>
      </c>
      <c r="R8" s="104">
        <v>4703</v>
      </c>
      <c r="S8" s="104">
        <v>811</v>
      </c>
      <c r="T8" s="104">
        <v>961</v>
      </c>
      <c r="U8" s="104">
        <v>128</v>
      </c>
      <c r="V8" s="104">
        <v>52</v>
      </c>
      <c r="W8" s="104">
        <v>2751</v>
      </c>
      <c r="X8" s="104">
        <v>1800</v>
      </c>
      <c r="Y8" s="104">
        <v>951</v>
      </c>
      <c r="Z8" s="104">
        <v>2448</v>
      </c>
      <c r="AA8" s="104">
        <v>30</v>
      </c>
      <c r="AB8" s="104">
        <v>2418</v>
      </c>
      <c r="AC8" s="104">
        <v>5169</v>
      </c>
      <c r="AD8" s="104">
        <v>400</v>
      </c>
      <c r="AE8" s="200"/>
      <c r="AF8" s="104">
        <v>37099</v>
      </c>
      <c r="AG8" s="104">
        <v>227</v>
      </c>
      <c r="AH8" s="104">
        <v>36531</v>
      </c>
      <c r="AI8" s="104">
        <v>36758</v>
      </c>
      <c r="AJ8" s="213">
        <v>99.080837758430107</v>
      </c>
      <c r="AK8" s="104">
        <v>-2021</v>
      </c>
      <c r="AL8" s="104">
        <v>241</v>
      </c>
      <c r="AM8" s="104">
        <v>34751</v>
      </c>
      <c r="AN8" s="104">
        <v>9629</v>
      </c>
      <c r="AO8" s="104">
        <v>11041</v>
      </c>
      <c r="AP8" s="104">
        <v>8823</v>
      </c>
      <c r="AQ8" s="104">
        <v>5258</v>
      </c>
      <c r="AR8" s="104">
        <v>1013</v>
      </c>
      <c r="AS8" s="104">
        <v>409</v>
      </c>
      <c r="AT8" s="104">
        <v>1422</v>
      </c>
      <c r="AU8" s="104">
        <v>512</v>
      </c>
      <c r="AV8" s="104">
        <v>227</v>
      </c>
      <c r="AW8" s="104">
        <v>73</v>
      </c>
      <c r="AX8" s="104">
        <v>60</v>
      </c>
      <c r="AY8" s="104">
        <v>550</v>
      </c>
      <c r="AZ8" s="104">
        <v>240</v>
      </c>
      <c r="BA8" s="104">
        <v>310</v>
      </c>
      <c r="BB8" s="104">
        <v>690</v>
      </c>
      <c r="BC8" s="104">
        <v>13</v>
      </c>
      <c r="BD8" s="104">
        <v>677</v>
      </c>
      <c r="BE8" s="104">
        <v>1227</v>
      </c>
      <c r="BF8" s="104">
        <v>8</v>
      </c>
      <c r="BG8" s="108" t="s">
        <v>331</v>
      </c>
      <c r="BH8" s="141" t="s">
        <v>350</v>
      </c>
    </row>
    <row r="9" spans="1:60" x14ac:dyDescent="0.2">
      <c r="A9" s="198">
        <v>6</v>
      </c>
      <c r="B9" s="214" t="s">
        <v>10</v>
      </c>
      <c r="C9" s="92" t="s">
        <v>428</v>
      </c>
      <c r="D9" s="104">
        <v>59235</v>
      </c>
      <c r="E9" s="104">
        <v>774</v>
      </c>
      <c r="F9" s="104">
        <v>56835</v>
      </c>
      <c r="G9" s="104">
        <v>57609</v>
      </c>
      <c r="H9" s="229">
        <v>97.255001266143296</v>
      </c>
      <c r="I9" s="104">
        <v>1144</v>
      </c>
      <c r="J9" s="104">
        <v>679</v>
      </c>
      <c r="K9" s="104">
        <v>58658</v>
      </c>
      <c r="L9" s="104">
        <v>16990</v>
      </c>
      <c r="M9" s="104">
        <v>16233</v>
      </c>
      <c r="N9" s="104">
        <v>16362</v>
      </c>
      <c r="O9" s="104">
        <v>9073</v>
      </c>
      <c r="P9" s="104">
        <v>4788</v>
      </c>
      <c r="Q9" s="104">
        <v>163</v>
      </c>
      <c r="R9" s="104">
        <v>4951</v>
      </c>
      <c r="S9" s="104">
        <v>466</v>
      </c>
      <c r="T9" s="104">
        <v>819</v>
      </c>
      <c r="U9" s="104">
        <v>306</v>
      </c>
      <c r="V9" s="104">
        <v>60</v>
      </c>
      <c r="W9" s="104">
        <v>3300</v>
      </c>
      <c r="X9" s="104">
        <v>2443</v>
      </c>
      <c r="Y9" s="104">
        <v>857</v>
      </c>
      <c r="Z9" s="104">
        <v>1737</v>
      </c>
      <c r="AA9" s="104">
        <v>11</v>
      </c>
      <c r="AB9" s="104">
        <v>1726</v>
      </c>
      <c r="AC9" s="104">
        <v>5026</v>
      </c>
      <c r="AD9" s="104">
        <v>747</v>
      </c>
      <c r="AE9" s="200"/>
      <c r="AF9" s="104">
        <v>36554</v>
      </c>
      <c r="AG9" s="104">
        <v>205</v>
      </c>
      <c r="AH9" s="104">
        <v>35759</v>
      </c>
      <c r="AI9" s="104">
        <v>35964</v>
      </c>
      <c r="AJ9" s="213">
        <v>98.385949554084306</v>
      </c>
      <c r="AK9" s="104">
        <v>-1520</v>
      </c>
      <c r="AL9" s="104">
        <v>674</v>
      </c>
      <c r="AM9" s="104">
        <v>34913</v>
      </c>
      <c r="AN9" s="104">
        <v>11097</v>
      </c>
      <c r="AO9" s="104">
        <v>9209</v>
      </c>
      <c r="AP9" s="104">
        <v>9134</v>
      </c>
      <c r="AQ9" s="104">
        <v>5473</v>
      </c>
      <c r="AR9" s="104">
        <v>1609</v>
      </c>
      <c r="AS9" s="104">
        <v>-2193</v>
      </c>
      <c r="AT9" s="104">
        <v>-584</v>
      </c>
      <c r="AU9" s="104">
        <v>-1274</v>
      </c>
      <c r="AV9" s="104">
        <v>-217</v>
      </c>
      <c r="AW9" s="104">
        <v>185</v>
      </c>
      <c r="AX9" s="104">
        <v>45</v>
      </c>
      <c r="AY9" s="104">
        <v>677</v>
      </c>
      <c r="AZ9" s="104">
        <v>474</v>
      </c>
      <c r="BA9" s="104">
        <v>203</v>
      </c>
      <c r="BB9" s="104">
        <v>594</v>
      </c>
      <c r="BC9" s="104">
        <v>33</v>
      </c>
      <c r="BD9" s="104">
        <v>561</v>
      </c>
      <c r="BE9" s="104">
        <v>1238</v>
      </c>
      <c r="BF9" s="104">
        <v>29</v>
      </c>
      <c r="BG9" s="108" t="s">
        <v>331</v>
      </c>
      <c r="BH9" s="141" t="s">
        <v>352</v>
      </c>
    </row>
    <row r="10" spans="1:60" x14ac:dyDescent="0.2">
      <c r="A10" s="198">
        <v>7</v>
      </c>
      <c r="B10" s="214" t="s">
        <v>11</v>
      </c>
      <c r="C10" s="92" t="s">
        <v>429</v>
      </c>
      <c r="D10" s="104">
        <v>72451</v>
      </c>
      <c r="E10" s="104">
        <v>1102</v>
      </c>
      <c r="F10" s="104">
        <v>69874</v>
      </c>
      <c r="G10" s="104">
        <v>70976</v>
      </c>
      <c r="H10" s="229">
        <v>97.964141281693799</v>
      </c>
      <c r="I10" s="104">
        <v>604</v>
      </c>
      <c r="J10" s="104">
        <v>1088</v>
      </c>
      <c r="K10" s="104">
        <v>71566</v>
      </c>
      <c r="L10" s="104">
        <v>27529</v>
      </c>
      <c r="M10" s="104">
        <v>20585</v>
      </c>
      <c r="N10" s="104">
        <v>20812</v>
      </c>
      <c r="O10" s="104">
        <v>2640</v>
      </c>
      <c r="P10" s="104">
        <v>3924</v>
      </c>
      <c r="Q10" s="104">
        <v>-962</v>
      </c>
      <c r="R10" s="104">
        <v>2962</v>
      </c>
      <c r="S10" s="104">
        <v>0</v>
      </c>
      <c r="T10" s="104">
        <v>366</v>
      </c>
      <c r="U10" s="104">
        <v>26</v>
      </c>
      <c r="V10" s="104">
        <v>8</v>
      </c>
      <c r="W10" s="104">
        <v>2562</v>
      </c>
      <c r="X10" s="104">
        <v>1757</v>
      </c>
      <c r="Y10" s="104">
        <v>805</v>
      </c>
      <c r="Z10" s="104">
        <v>1837</v>
      </c>
      <c r="AA10" s="104">
        <v>0</v>
      </c>
      <c r="AB10" s="104">
        <v>1837</v>
      </c>
      <c r="AC10" s="104">
        <v>4399</v>
      </c>
      <c r="AD10" s="104">
        <v>644</v>
      </c>
      <c r="AE10" s="200"/>
      <c r="AF10" s="104">
        <v>50102</v>
      </c>
      <c r="AG10" s="104">
        <v>456</v>
      </c>
      <c r="AH10" s="104">
        <v>49288</v>
      </c>
      <c r="AI10" s="104">
        <v>49744</v>
      </c>
      <c r="AJ10" s="213">
        <v>99.2854576663606</v>
      </c>
      <c r="AK10" s="104">
        <v>-957</v>
      </c>
      <c r="AL10" s="104">
        <v>470</v>
      </c>
      <c r="AM10" s="104">
        <v>48801</v>
      </c>
      <c r="AN10" s="104">
        <v>16753</v>
      </c>
      <c r="AO10" s="104">
        <v>13112</v>
      </c>
      <c r="AP10" s="104">
        <v>12969</v>
      </c>
      <c r="AQ10" s="104">
        <v>5967</v>
      </c>
      <c r="AR10" s="104">
        <v>1181</v>
      </c>
      <c r="AS10" s="104">
        <v>-351</v>
      </c>
      <c r="AT10" s="104">
        <v>830</v>
      </c>
      <c r="AU10" s="104">
        <v>0</v>
      </c>
      <c r="AV10" s="104">
        <v>-150</v>
      </c>
      <c r="AW10" s="104">
        <v>103</v>
      </c>
      <c r="AX10" s="104">
        <v>46</v>
      </c>
      <c r="AY10" s="104">
        <v>831</v>
      </c>
      <c r="AZ10" s="104">
        <v>518</v>
      </c>
      <c r="BA10" s="104">
        <v>313</v>
      </c>
      <c r="BB10" s="104">
        <v>588</v>
      </c>
      <c r="BC10" s="104">
        <v>10</v>
      </c>
      <c r="BD10" s="104">
        <v>578</v>
      </c>
      <c r="BE10" s="104">
        <v>1409</v>
      </c>
      <c r="BF10" s="104">
        <v>36</v>
      </c>
      <c r="BG10" s="108" t="s">
        <v>331</v>
      </c>
      <c r="BH10" s="141" t="s">
        <v>350</v>
      </c>
    </row>
    <row r="11" spans="1:60" x14ac:dyDescent="0.2">
      <c r="A11" s="198">
        <v>8</v>
      </c>
      <c r="B11" s="214" t="s">
        <v>12</v>
      </c>
      <c r="C11" s="92" t="s">
        <v>430</v>
      </c>
      <c r="D11" s="104">
        <v>120526</v>
      </c>
      <c r="E11" s="104">
        <v>1509</v>
      </c>
      <c r="F11" s="104">
        <v>116735</v>
      </c>
      <c r="G11" s="104">
        <v>118244</v>
      </c>
      <c r="H11" s="229">
        <v>98.106632593797102</v>
      </c>
      <c r="I11" s="104">
        <v>1715</v>
      </c>
      <c r="J11" s="104">
        <v>1736</v>
      </c>
      <c r="K11" s="104">
        <v>120186</v>
      </c>
      <c r="L11" s="104">
        <v>34651</v>
      </c>
      <c r="M11" s="104">
        <v>33976</v>
      </c>
      <c r="N11" s="104">
        <v>34156</v>
      </c>
      <c r="O11" s="104">
        <v>17403</v>
      </c>
      <c r="P11" s="104">
        <v>5722</v>
      </c>
      <c r="Q11" s="104">
        <v>-52</v>
      </c>
      <c r="R11" s="104">
        <v>5670</v>
      </c>
      <c r="S11" s="104">
        <v>1003</v>
      </c>
      <c r="T11" s="104">
        <v>1038</v>
      </c>
      <c r="U11" s="104">
        <v>179</v>
      </c>
      <c r="V11" s="104">
        <v>120</v>
      </c>
      <c r="W11" s="104">
        <v>3330</v>
      </c>
      <c r="X11" s="104">
        <v>1237</v>
      </c>
      <c r="Y11" s="104">
        <v>2093</v>
      </c>
      <c r="Z11" s="104">
        <v>3340</v>
      </c>
      <c r="AA11" s="104">
        <v>196</v>
      </c>
      <c r="AB11" s="104">
        <v>3144</v>
      </c>
      <c r="AC11" s="104">
        <v>6474</v>
      </c>
      <c r="AD11" s="104">
        <v>1573</v>
      </c>
      <c r="AE11" s="200"/>
      <c r="AF11" s="104">
        <v>53905</v>
      </c>
      <c r="AG11" s="104">
        <v>980</v>
      </c>
      <c r="AH11" s="104">
        <v>52656</v>
      </c>
      <c r="AI11" s="104">
        <v>53636</v>
      </c>
      <c r="AJ11" s="213">
        <v>99.5009739356274</v>
      </c>
      <c r="AK11" s="104">
        <v>1029</v>
      </c>
      <c r="AL11" s="104">
        <v>1374</v>
      </c>
      <c r="AM11" s="104">
        <v>55059</v>
      </c>
      <c r="AN11" s="104">
        <v>16093</v>
      </c>
      <c r="AO11" s="104">
        <v>14594</v>
      </c>
      <c r="AP11" s="104">
        <v>14519</v>
      </c>
      <c r="AQ11" s="104">
        <v>9853</v>
      </c>
      <c r="AR11" s="104">
        <v>223</v>
      </c>
      <c r="AS11" s="104">
        <v>-19</v>
      </c>
      <c r="AT11" s="104">
        <v>204</v>
      </c>
      <c r="AU11" s="104">
        <v>3</v>
      </c>
      <c r="AV11" s="104">
        <v>117</v>
      </c>
      <c r="AW11" s="104">
        <v>0</v>
      </c>
      <c r="AX11" s="104">
        <v>30</v>
      </c>
      <c r="AY11" s="104">
        <v>54</v>
      </c>
      <c r="AZ11" s="104">
        <v>15</v>
      </c>
      <c r="BA11" s="104">
        <v>39</v>
      </c>
      <c r="BB11" s="104">
        <v>282</v>
      </c>
      <c r="BC11" s="104">
        <v>29</v>
      </c>
      <c r="BD11" s="104">
        <v>253</v>
      </c>
      <c r="BE11" s="104">
        <v>307</v>
      </c>
      <c r="BF11" s="104">
        <v>12</v>
      </c>
      <c r="BG11" s="108" t="s">
        <v>331</v>
      </c>
      <c r="BH11" s="141" t="s">
        <v>350</v>
      </c>
    </row>
    <row r="12" spans="1:60" x14ac:dyDescent="0.2">
      <c r="A12" s="198">
        <v>9</v>
      </c>
      <c r="B12" s="214" t="s">
        <v>13</v>
      </c>
      <c r="C12" s="92" t="s">
        <v>431</v>
      </c>
      <c r="D12" s="104">
        <v>52011</v>
      </c>
      <c r="E12" s="104">
        <v>616</v>
      </c>
      <c r="F12" s="104">
        <v>50621</v>
      </c>
      <c r="G12" s="104">
        <v>51237</v>
      </c>
      <c r="H12" s="229">
        <v>98.511853261810003</v>
      </c>
      <c r="I12" s="104">
        <v>388</v>
      </c>
      <c r="J12" s="104">
        <v>749</v>
      </c>
      <c r="K12" s="104">
        <v>51758</v>
      </c>
      <c r="L12" s="104">
        <v>17690</v>
      </c>
      <c r="M12" s="104">
        <v>14638</v>
      </c>
      <c r="N12" s="104">
        <v>14678</v>
      </c>
      <c r="O12" s="104">
        <v>4752</v>
      </c>
      <c r="P12" s="104">
        <v>1624</v>
      </c>
      <c r="Q12" s="104">
        <v>-296</v>
      </c>
      <c r="R12" s="104">
        <v>1328</v>
      </c>
      <c r="S12" s="104">
        <v>179</v>
      </c>
      <c r="T12" s="104">
        <v>320</v>
      </c>
      <c r="U12" s="104">
        <v>83</v>
      </c>
      <c r="V12" s="104">
        <v>23</v>
      </c>
      <c r="W12" s="104">
        <v>723</v>
      </c>
      <c r="X12" s="104">
        <v>255</v>
      </c>
      <c r="Y12" s="104">
        <v>468</v>
      </c>
      <c r="Z12" s="104">
        <v>820</v>
      </c>
      <c r="AA12" s="104">
        <v>28</v>
      </c>
      <c r="AB12" s="104">
        <v>792</v>
      </c>
      <c r="AC12" s="104">
        <v>1515</v>
      </c>
      <c r="AD12" s="104">
        <v>104</v>
      </c>
      <c r="AE12" s="200"/>
      <c r="AF12" s="104">
        <v>23440</v>
      </c>
      <c r="AG12" s="104">
        <v>269</v>
      </c>
      <c r="AH12" s="104">
        <v>22813</v>
      </c>
      <c r="AI12" s="104">
        <v>23082</v>
      </c>
      <c r="AJ12" s="213">
        <v>98.472696245733701</v>
      </c>
      <c r="AK12" s="104">
        <v>165</v>
      </c>
      <c r="AL12" s="104">
        <v>147</v>
      </c>
      <c r="AM12" s="104">
        <v>23125</v>
      </c>
      <c r="AN12" s="104">
        <v>7973</v>
      </c>
      <c r="AO12" s="104">
        <v>6604</v>
      </c>
      <c r="AP12" s="104">
        <v>7065</v>
      </c>
      <c r="AQ12" s="104">
        <v>1483</v>
      </c>
      <c r="AR12" s="104">
        <v>744</v>
      </c>
      <c r="AS12" s="104">
        <v>-93</v>
      </c>
      <c r="AT12" s="104">
        <v>651</v>
      </c>
      <c r="AU12" s="104">
        <v>50</v>
      </c>
      <c r="AV12" s="104">
        <v>220</v>
      </c>
      <c r="AW12" s="104">
        <v>42</v>
      </c>
      <c r="AX12" s="104">
        <v>64</v>
      </c>
      <c r="AY12" s="104">
        <v>275</v>
      </c>
      <c r="AZ12" s="104">
        <v>186</v>
      </c>
      <c r="BA12" s="104">
        <v>89</v>
      </c>
      <c r="BB12" s="104">
        <v>361</v>
      </c>
      <c r="BC12" s="104">
        <v>15</v>
      </c>
      <c r="BD12" s="104">
        <v>346</v>
      </c>
      <c r="BE12" s="104">
        <v>621</v>
      </c>
      <c r="BF12" s="104">
        <v>3</v>
      </c>
      <c r="BG12" s="108" t="s">
        <v>331</v>
      </c>
      <c r="BH12" s="141" t="s">
        <v>353</v>
      </c>
    </row>
    <row r="13" spans="1:60" x14ac:dyDescent="0.2">
      <c r="A13" s="198">
        <v>10</v>
      </c>
      <c r="B13" s="214" t="s">
        <v>14</v>
      </c>
      <c r="C13" s="92" t="s">
        <v>432</v>
      </c>
      <c r="D13" s="104">
        <v>71091</v>
      </c>
      <c r="E13" s="104">
        <v>1946</v>
      </c>
      <c r="F13" s="104">
        <v>66125</v>
      </c>
      <c r="G13" s="104">
        <v>68071</v>
      </c>
      <c r="H13" s="229">
        <v>95.751923590890499</v>
      </c>
      <c r="I13" s="104">
        <v>2303</v>
      </c>
      <c r="J13" s="104">
        <v>1913</v>
      </c>
      <c r="K13" s="104">
        <v>70341</v>
      </c>
      <c r="L13" s="104">
        <v>19983</v>
      </c>
      <c r="M13" s="104">
        <v>19187</v>
      </c>
      <c r="N13" s="104">
        <v>19240</v>
      </c>
      <c r="O13" s="104">
        <v>11931</v>
      </c>
      <c r="P13" s="104">
        <v>22308</v>
      </c>
      <c r="Q13" s="104">
        <v>666</v>
      </c>
      <c r="R13" s="104">
        <v>22974</v>
      </c>
      <c r="S13" s="104">
        <v>1749</v>
      </c>
      <c r="T13" s="104">
        <v>1501</v>
      </c>
      <c r="U13" s="104">
        <v>103</v>
      </c>
      <c r="V13" s="104">
        <v>19</v>
      </c>
      <c r="W13" s="104">
        <v>19602</v>
      </c>
      <c r="X13" s="104">
        <v>16790</v>
      </c>
      <c r="Y13" s="104">
        <v>2812</v>
      </c>
      <c r="Z13" s="104">
        <v>3889</v>
      </c>
      <c r="AA13" s="104">
        <v>13</v>
      </c>
      <c r="AB13" s="104">
        <v>3876</v>
      </c>
      <c r="AC13" s="104">
        <v>23478</v>
      </c>
      <c r="AD13" s="104">
        <v>3175</v>
      </c>
      <c r="AE13" s="200"/>
      <c r="AF13" s="104">
        <v>59487</v>
      </c>
      <c r="AG13" s="104">
        <v>496</v>
      </c>
      <c r="AH13" s="104">
        <v>57917</v>
      </c>
      <c r="AI13" s="104">
        <v>58413</v>
      </c>
      <c r="AJ13" s="213">
        <v>98.194563518079505</v>
      </c>
      <c r="AK13" s="104">
        <v>241</v>
      </c>
      <c r="AL13" s="104">
        <v>522</v>
      </c>
      <c r="AM13" s="104">
        <v>58680</v>
      </c>
      <c r="AN13" s="104">
        <v>19795</v>
      </c>
      <c r="AO13" s="104">
        <v>14758</v>
      </c>
      <c r="AP13" s="104">
        <v>14317</v>
      </c>
      <c r="AQ13" s="104">
        <v>9810</v>
      </c>
      <c r="AR13" s="104">
        <v>5702</v>
      </c>
      <c r="AS13" s="104">
        <v>3315</v>
      </c>
      <c r="AT13" s="104">
        <v>9017</v>
      </c>
      <c r="AU13" s="104">
        <v>1313</v>
      </c>
      <c r="AV13" s="104">
        <v>2164</v>
      </c>
      <c r="AW13" s="104">
        <v>2</v>
      </c>
      <c r="AX13" s="104">
        <v>3</v>
      </c>
      <c r="AY13" s="104">
        <v>5535</v>
      </c>
      <c r="AZ13" s="104">
        <v>4390</v>
      </c>
      <c r="BA13" s="104">
        <v>1145</v>
      </c>
      <c r="BB13" s="104">
        <v>2472</v>
      </c>
      <c r="BC13" s="104">
        <v>0</v>
      </c>
      <c r="BD13" s="104">
        <v>2472</v>
      </c>
      <c r="BE13" s="104">
        <v>8007</v>
      </c>
      <c r="BF13" s="104">
        <v>178</v>
      </c>
      <c r="BG13" s="108" t="s">
        <v>332</v>
      </c>
      <c r="BH13" s="141" t="s">
        <v>354</v>
      </c>
    </row>
    <row r="14" spans="1:60" x14ac:dyDescent="0.2">
      <c r="A14" s="198">
        <v>11</v>
      </c>
      <c r="B14" s="214" t="s">
        <v>15</v>
      </c>
      <c r="C14" s="92" t="s">
        <v>433</v>
      </c>
      <c r="D14" s="104">
        <v>203525</v>
      </c>
      <c r="E14" s="104">
        <v>3052</v>
      </c>
      <c r="F14" s="104">
        <v>192366</v>
      </c>
      <c r="G14" s="104">
        <v>195418</v>
      </c>
      <c r="H14" s="229">
        <v>96.0167055644269</v>
      </c>
      <c r="I14" s="104">
        <v>4489</v>
      </c>
      <c r="J14" s="104">
        <v>3647</v>
      </c>
      <c r="K14" s="104">
        <v>200502</v>
      </c>
      <c r="L14" s="104">
        <v>57818</v>
      </c>
      <c r="M14" s="104">
        <v>53719</v>
      </c>
      <c r="N14" s="104">
        <v>54528</v>
      </c>
      <c r="O14" s="104">
        <v>34437</v>
      </c>
      <c r="P14" s="104">
        <v>33048</v>
      </c>
      <c r="Q14" s="104">
        <v>-234</v>
      </c>
      <c r="R14" s="104">
        <v>32814</v>
      </c>
      <c r="S14" s="104">
        <v>1608</v>
      </c>
      <c r="T14" s="104">
        <v>3354</v>
      </c>
      <c r="U14" s="104">
        <v>568</v>
      </c>
      <c r="V14" s="104">
        <v>88</v>
      </c>
      <c r="W14" s="104">
        <v>27196</v>
      </c>
      <c r="X14" s="104">
        <v>21728</v>
      </c>
      <c r="Y14" s="104">
        <v>5468</v>
      </c>
      <c r="Z14" s="104">
        <v>9413</v>
      </c>
      <c r="AA14" s="104">
        <v>1</v>
      </c>
      <c r="AB14" s="104">
        <v>9412</v>
      </c>
      <c r="AC14" s="104">
        <v>36608</v>
      </c>
      <c r="AD14" s="104">
        <v>4253</v>
      </c>
      <c r="AE14" s="200"/>
      <c r="AF14" s="104">
        <v>115851</v>
      </c>
      <c r="AG14" s="104">
        <v>1351</v>
      </c>
      <c r="AH14" s="104">
        <v>110895</v>
      </c>
      <c r="AI14" s="104">
        <v>112246</v>
      </c>
      <c r="AJ14" s="213">
        <v>96.888244382871093</v>
      </c>
      <c r="AK14" s="104">
        <v>1295</v>
      </c>
      <c r="AL14" s="104">
        <v>1762</v>
      </c>
      <c r="AM14" s="104">
        <v>113952</v>
      </c>
      <c r="AN14" s="104">
        <v>37854</v>
      </c>
      <c r="AO14" s="104">
        <v>29579</v>
      </c>
      <c r="AP14" s="104">
        <v>28294</v>
      </c>
      <c r="AQ14" s="104">
        <v>18225</v>
      </c>
      <c r="AR14" s="104">
        <v>10470</v>
      </c>
      <c r="AS14" s="104">
        <v>3827</v>
      </c>
      <c r="AT14" s="104">
        <v>14297</v>
      </c>
      <c r="AU14" s="104">
        <v>1637</v>
      </c>
      <c r="AV14" s="104">
        <v>3443</v>
      </c>
      <c r="AW14" s="104">
        <v>1375</v>
      </c>
      <c r="AX14" s="104">
        <v>797</v>
      </c>
      <c r="AY14" s="104">
        <v>7045</v>
      </c>
      <c r="AZ14" s="104">
        <v>5478</v>
      </c>
      <c r="BA14" s="104">
        <v>1567</v>
      </c>
      <c r="BB14" s="104">
        <v>3658</v>
      </c>
      <c r="BC14" s="104">
        <v>164</v>
      </c>
      <c r="BD14" s="104">
        <v>3494</v>
      </c>
      <c r="BE14" s="104">
        <v>10539</v>
      </c>
      <c r="BF14" s="104">
        <v>146</v>
      </c>
      <c r="BG14" s="108" t="s">
        <v>332</v>
      </c>
      <c r="BH14" s="141" t="s">
        <v>354</v>
      </c>
    </row>
    <row r="15" spans="1:60" x14ac:dyDescent="0.2">
      <c r="A15" s="198">
        <v>12</v>
      </c>
      <c r="B15" s="214" t="s">
        <v>16</v>
      </c>
      <c r="C15" s="92" t="s">
        <v>434</v>
      </c>
      <c r="D15" s="104">
        <v>106749</v>
      </c>
      <c r="E15" s="104">
        <v>1451</v>
      </c>
      <c r="F15" s="104">
        <v>101105</v>
      </c>
      <c r="G15" s="104">
        <v>102556</v>
      </c>
      <c r="H15" s="229">
        <v>96.072094352171902</v>
      </c>
      <c r="I15" s="104">
        <v>2563</v>
      </c>
      <c r="J15" s="104">
        <v>1520</v>
      </c>
      <c r="K15" s="104">
        <v>105188</v>
      </c>
      <c r="L15" s="104">
        <v>27883</v>
      </c>
      <c r="M15" s="104">
        <v>27860</v>
      </c>
      <c r="N15" s="104">
        <v>27544</v>
      </c>
      <c r="O15" s="104">
        <v>21901</v>
      </c>
      <c r="P15" s="104">
        <v>10725</v>
      </c>
      <c r="Q15" s="104">
        <v>268</v>
      </c>
      <c r="R15" s="104">
        <v>10993</v>
      </c>
      <c r="S15" s="104">
        <v>1046</v>
      </c>
      <c r="T15" s="104">
        <v>2260</v>
      </c>
      <c r="U15" s="104">
        <v>869</v>
      </c>
      <c r="V15" s="104">
        <v>164</v>
      </c>
      <c r="W15" s="104">
        <v>6654</v>
      </c>
      <c r="X15" s="104">
        <v>4067</v>
      </c>
      <c r="Y15" s="104">
        <v>2587</v>
      </c>
      <c r="Z15" s="104">
        <v>4719</v>
      </c>
      <c r="AA15" s="104">
        <v>11</v>
      </c>
      <c r="AB15" s="104">
        <v>4708</v>
      </c>
      <c r="AC15" s="104">
        <v>11362</v>
      </c>
      <c r="AD15" s="104">
        <v>1816</v>
      </c>
      <c r="AE15" s="200"/>
      <c r="AF15" s="104">
        <v>53948</v>
      </c>
      <c r="AG15" s="104">
        <v>370</v>
      </c>
      <c r="AH15" s="104">
        <v>52710</v>
      </c>
      <c r="AI15" s="104">
        <v>53080</v>
      </c>
      <c r="AJ15" s="213">
        <v>98.391043226810993</v>
      </c>
      <c r="AK15" s="104">
        <v>-703</v>
      </c>
      <c r="AL15" s="104">
        <v>868</v>
      </c>
      <c r="AM15" s="104">
        <v>52875</v>
      </c>
      <c r="AN15" s="104">
        <v>16280</v>
      </c>
      <c r="AO15" s="104">
        <v>14268</v>
      </c>
      <c r="AP15" s="104">
        <v>12095</v>
      </c>
      <c r="AQ15" s="104">
        <v>10232</v>
      </c>
      <c r="AR15" s="104">
        <v>2871</v>
      </c>
      <c r="AS15" s="104">
        <v>1453</v>
      </c>
      <c r="AT15" s="104">
        <v>4324</v>
      </c>
      <c r="AU15" s="104">
        <v>894</v>
      </c>
      <c r="AV15" s="104">
        <v>1544</v>
      </c>
      <c r="AW15" s="104">
        <v>459</v>
      </c>
      <c r="AX15" s="104">
        <v>268</v>
      </c>
      <c r="AY15" s="104">
        <v>1159</v>
      </c>
      <c r="AZ15" s="104">
        <v>515</v>
      </c>
      <c r="BA15" s="104">
        <v>644</v>
      </c>
      <c r="BB15" s="104">
        <v>1211</v>
      </c>
      <c r="BC15" s="104">
        <v>188</v>
      </c>
      <c r="BD15" s="104">
        <v>1023</v>
      </c>
      <c r="BE15" s="104">
        <v>2182</v>
      </c>
      <c r="BF15" s="104">
        <v>0</v>
      </c>
      <c r="BG15" s="108" t="s">
        <v>333</v>
      </c>
      <c r="BH15" s="141" t="s">
        <v>355</v>
      </c>
    </row>
    <row r="16" spans="1:60" x14ac:dyDescent="0.2">
      <c r="A16" s="198">
        <v>13</v>
      </c>
      <c r="B16" s="214" t="s">
        <v>17</v>
      </c>
      <c r="C16" s="92" t="s">
        <v>435</v>
      </c>
      <c r="D16" s="104">
        <v>33284</v>
      </c>
      <c r="E16" s="104">
        <v>577</v>
      </c>
      <c r="F16" s="104">
        <v>31620</v>
      </c>
      <c r="G16" s="104">
        <v>32197</v>
      </c>
      <c r="H16" s="229">
        <v>96.734166566518397</v>
      </c>
      <c r="I16" s="104">
        <v>557</v>
      </c>
      <c r="J16" s="104">
        <v>497</v>
      </c>
      <c r="K16" s="104">
        <v>32674</v>
      </c>
      <c r="L16" s="104">
        <v>9430</v>
      </c>
      <c r="M16" s="104">
        <v>9309</v>
      </c>
      <c r="N16" s="104">
        <v>8816</v>
      </c>
      <c r="O16" s="104">
        <v>5119</v>
      </c>
      <c r="P16" s="104">
        <v>3900</v>
      </c>
      <c r="Q16" s="104">
        <v>-926</v>
      </c>
      <c r="R16" s="104">
        <v>2974</v>
      </c>
      <c r="S16" s="104">
        <v>226</v>
      </c>
      <c r="T16" s="104">
        <v>449</v>
      </c>
      <c r="U16" s="104">
        <v>138</v>
      </c>
      <c r="V16" s="104">
        <v>8</v>
      </c>
      <c r="W16" s="104">
        <v>2153</v>
      </c>
      <c r="X16" s="104">
        <v>1598</v>
      </c>
      <c r="Y16" s="104">
        <v>555</v>
      </c>
      <c r="Z16" s="104">
        <v>1161</v>
      </c>
      <c r="AA16" s="104">
        <v>1</v>
      </c>
      <c r="AB16" s="104">
        <v>1160</v>
      </c>
      <c r="AC16" s="104">
        <v>3313</v>
      </c>
      <c r="AD16" s="104">
        <v>327</v>
      </c>
      <c r="AE16" s="200"/>
      <c r="AF16" s="104">
        <v>23915</v>
      </c>
      <c r="AG16" s="104">
        <v>886</v>
      </c>
      <c r="AH16" s="104">
        <v>22550</v>
      </c>
      <c r="AI16" s="104">
        <v>23436</v>
      </c>
      <c r="AJ16" s="213">
        <v>97.997072966757202</v>
      </c>
      <c r="AK16" s="104">
        <v>-215</v>
      </c>
      <c r="AL16" s="104">
        <v>783</v>
      </c>
      <c r="AM16" s="104">
        <v>23118</v>
      </c>
      <c r="AN16" s="104">
        <v>6558</v>
      </c>
      <c r="AO16" s="104">
        <v>6375</v>
      </c>
      <c r="AP16" s="104">
        <v>5422</v>
      </c>
      <c r="AQ16" s="104">
        <v>4763</v>
      </c>
      <c r="AR16" s="104">
        <v>1459</v>
      </c>
      <c r="AS16" s="104">
        <v>-638</v>
      </c>
      <c r="AT16" s="104">
        <v>821</v>
      </c>
      <c r="AU16" s="104">
        <v>-333</v>
      </c>
      <c r="AV16" s="104">
        <v>226</v>
      </c>
      <c r="AW16" s="104">
        <v>72</v>
      </c>
      <c r="AX16" s="104">
        <v>15</v>
      </c>
      <c r="AY16" s="104">
        <v>841</v>
      </c>
      <c r="AZ16" s="104">
        <v>687</v>
      </c>
      <c r="BA16" s="104">
        <v>154</v>
      </c>
      <c r="BB16" s="104">
        <v>481</v>
      </c>
      <c r="BC16" s="104">
        <v>2</v>
      </c>
      <c r="BD16" s="104">
        <v>479</v>
      </c>
      <c r="BE16" s="104">
        <v>1320</v>
      </c>
      <c r="BF16" s="104">
        <v>19</v>
      </c>
      <c r="BG16" s="108" t="s">
        <v>331</v>
      </c>
      <c r="BH16" s="141" t="s">
        <v>351</v>
      </c>
    </row>
    <row r="17" spans="1:60" x14ac:dyDescent="0.2">
      <c r="A17" s="198">
        <v>14</v>
      </c>
      <c r="B17" s="214" t="s">
        <v>18</v>
      </c>
      <c r="C17" s="92" t="s">
        <v>436</v>
      </c>
      <c r="D17" s="104">
        <v>100797</v>
      </c>
      <c r="E17" s="104">
        <v>1281</v>
      </c>
      <c r="F17" s="104">
        <v>96045</v>
      </c>
      <c r="G17" s="104">
        <v>97326</v>
      </c>
      <c r="H17" s="229">
        <v>96.556445132295593</v>
      </c>
      <c r="I17" s="104">
        <v>1542</v>
      </c>
      <c r="J17" s="104">
        <v>1438</v>
      </c>
      <c r="K17" s="104">
        <v>99025</v>
      </c>
      <c r="L17" s="104">
        <v>27808</v>
      </c>
      <c r="M17" s="104">
        <v>27123</v>
      </c>
      <c r="N17" s="104">
        <v>26933</v>
      </c>
      <c r="O17" s="104">
        <v>17161</v>
      </c>
      <c r="P17" s="104">
        <v>9303</v>
      </c>
      <c r="Q17" s="104">
        <v>329</v>
      </c>
      <c r="R17" s="104">
        <v>9632</v>
      </c>
      <c r="S17" s="104">
        <v>926</v>
      </c>
      <c r="T17" s="104">
        <v>1149</v>
      </c>
      <c r="U17" s="104">
        <v>185</v>
      </c>
      <c r="V17" s="104">
        <v>18</v>
      </c>
      <c r="W17" s="104">
        <v>7354</v>
      </c>
      <c r="X17" s="104">
        <v>4996</v>
      </c>
      <c r="Y17" s="104">
        <v>2358</v>
      </c>
      <c r="Z17" s="104">
        <v>3861</v>
      </c>
      <c r="AA17" s="104">
        <v>2</v>
      </c>
      <c r="AB17" s="104">
        <v>3859</v>
      </c>
      <c r="AC17" s="104">
        <v>11213</v>
      </c>
      <c r="AD17" s="104">
        <v>390</v>
      </c>
      <c r="AE17" s="200"/>
      <c r="AF17" s="104">
        <v>82951</v>
      </c>
      <c r="AG17" s="104">
        <v>175</v>
      </c>
      <c r="AH17" s="104">
        <v>81718</v>
      </c>
      <c r="AI17" s="104">
        <v>81893</v>
      </c>
      <c r="AJ17" s="213">
        <v>98.724548227266595</v>
      </c>
      <c r="AK17" s="104">
        <v>-1462</v>
      </c>
      <c r="AL17" s="104">
        <v>438</v>
      </c>
      <c r="AM17" s="104">
        <v>80694</v>
      </c>
      <c r="AN17" s="104">
        <v>23342</v>
      </c>
      <c r="AO17" s="104">
        <v>22379</v>
      </c>
      <c r="AP17" s="104">
        <v>22655</v>
      </c>
      <c r="AQ17" s="104">
        <v>12318</v>
      </c>
      <c r="AR17" s="104">
        <v>2207</v>
      </c>
      <c r="AS17" s="104">
        <v>1055</v>
      </c>
      <c r="AT17" s="104">
        <v>3262</v>
      </c>
      <c r="AU17" s="104">
        <v>446</v>
      </c>
      <c r="AV17" s="104">
        <v>1272</v>
      </c>
      <c r="AW17" s="104">
        <v>720</v>
      </c>
      <c r="AX17" s="104">
        <v>198</v>
      </c>
      <c r="AY17" s="104">
        <v>626</v>
      </c>
      <c r="AZ17" s="104">
        <v>294</v>
      </c>
      <c r="BA17" s="104">
        <v>332</v>
      </c>
      <c r="BB17" s="104">
        <v>1063</v>
      </c>
      <c r="BC17" s="104">
        <v>175</v>
      </c>
      <c r="BD17" s="104">
        <v>888</v>
      </c>
      <c r="BE17" s="104">
        <v>1514</v>
      </c>
      <c r="BF17" s="104">
        <v>5</v>
      </c>
      <c r="BG17" s="108" t="s">
        <v>331</v>
      </c>
      <c r="BH17" s="141" t="s">
        <v>353</v>
      </c>
    </row>
    <row r="18" spans="1:60" x14ac:dyDescent="0.2">
      <c r="A18" s="198">
        <v>15</v>
      </c>
      <c r="B18" s="214" t="s">
        <v>19</v>
      </c>
      <c r="C18" s="92" t="s">
        <v>437</v>
      </c>
      <c r="D18" s="104">
        <v>96351</v>
      </c>
      <c r="E18" s="104">
        <v>1214</v>
      </c>
      <c r="F18" s="104">
        <v>93795</v>
      </c>
      <c r="G18" s="104">
        <v>95009</v>
      </c>
      <c r="H18" s="229">
        <v>98.607175846643997</v>
      </c>
      <c r="I18" s="104">
        <v>892</v>
      </c>
      <c r="J18" s="104">
        <v>1267</v>
      </c>
      <c r="K18" s="104">
        <v>95954</v>
      </c>
      <c r="L18" s="104">
        <v>27624</v>
      </c>
      <c r="M18" s="104">
        <v>26797</v>
      </c>
      <c r="N18" s="104">
        <v>25671</v>
      </c>
      <c r="O18" s="104">
        <v>15862</v>
      </c>
      <c r="P18" s="104">
        <v>3245</v>
      </c>
      <c r="Q18" s="104">
        <v>38</v>
      </c>
      <c r="R18" s="104">
        <v>3283</v>
      </c>
      <c r="S18" s="104">
        <v>469</v>
      </c>
      <c r="T18" s="104">
        <v>741</v>
      </c>
      <c r="U18" s="104">
        <v>139</v>
      </c>
      <c r="V18" s="104">
        <v>61</v>
      </c>
      <c r="W18" s="104">
        <v>1873</v>
      </c>
      <c r="X18" s="104">
        <v>1284</v>
      </c>
      <c r="Y18" s="104">
        <v>589</v>
      </c>
      <c r="Z18" s="104">
        <v>1532</v>
      </c>
      <c r="AA18" s="104">
        <v>54</v>
      </c>
      <c r="AB18" s="104">
        <v>1478</v>
      </c>
      <c r="AC18" s="104">
        <v>3351</v>
      </c>
      <c r="AD18" s="104">
        <v>186</v>
      </c>
      <c r="AE18" s="200"/>
      <c r="AF18" s="104">
        <v>77684</v>
      </c>
      <c r="AG18" s="104">
        <v>718</v>
      </c>
      <c r="AH18" s="104">
        <v>76555</v>
      </c>
      <c r="AI18" s="104">
        <v>77273</v>
      </c>
      <c r="AJ18" s="213">
        <v>99.470933525565101</v>
      </c>
      <c r="AK18" s="104">
        <v>-556</v>
      </c>
      <c r="AL18" s="104">
        <v>1004</v>
      </c>
      <c r="AM18" s="104">
        <v>77003</v>
      </c>
      <c r="AN18" s="104">
        <v>22981</v>
      </c>
      <c r="AO18" s="104">
        <v>20589</v>
      </c>
      <c r="AP18" s="104">
        <v>19758</v>
      </c>
      <c r="AQ18" s="104">
        <v>13675</v>
      </c>
      <c r="AR18" s="104">
        <v>1818</v>
      </c>
      <c r="AS18" s="104">
        <v>578</v>
      </c>
      <c r="AT18" s="104">
        <v>2396</v>
      </c>
      <c r="AU18" s="104">
        <v>583</v>
      </c>
      <c r="AV18" s="104">
        <v>1045</v>
      </c>
      <c r="AW18" s="104">
        <v>93</v>
      </c>
      <c r="AX18" s="104">
        <v>217</v>
      </c>
      <c r="AY18" s="104">
        <v>458</v>
      </c>
      <c r="AZ18" s="104">
        <v>247</v>
      </c>
      <c r="BA18" s="104">
        <v>211</v>
      </c>
      <c r="BB18" s="104">
        <v>1140</v>
      </c>
      <c r="BC18" s="104">
        <v>23</v>
      </c>
      <c r="BD18" s="104">
        <v>1117</v>
      </c>
      <c r="BE18" s="104">
        <v>1575</v>
      </c>
      <c r="BF18" s="104">
        <v>4</v>
      </c>
      <c r="BG18" s="108" t="s">
        <v>331</v>
      </c>
      <c r="BH18" s="141" t="s">
        <v>350</v>
      </c>
    </row>
    <row r="19" spans="1:60" x14ac:dyDescent="0.2">
      <c r="A19" s="198">
        <v>16</v>
      </c>
      <c r="B19" s="214" t="s">
        <v>20</v>
      </c>
      <c r="C19" s="92" t="s">
        <v>438</v>
      </c>
      <c r="D19" s="104">
        <v>62147</v>
      </c>
      <c r="E19" s="104">
        <v>626</v>
      </c>
      <c r="F19" s="104">
        <v>59458</v>
      </c>
      <c r="G19" s="104">
        <v>60084</v>
      </c>
      <c r="H19" s="229">
        <v>96.680451188311494</v>
      </c>
      <c r="I19" s="104">
        <v>564</v>
      </c>
      <c r="J19" s="104">
        <v>574</v>
      </c>
      <c r="K19" s="104">
        <v>60596</v>
      </c>
      <c r="L19" s="104">
        <v>15872</v>
      </c>
      <c r="M19" s="104">
        <v>16350</v>
      </c>
      <c r="N19" s="104">
        <v>16404</v>
      </c>
      <c r="O19" s="104">
        <v>11970</v>
      </c>
      <c r="P19" s="104">
        <v>4816</v>
      </c>
      <c r="Q19" s="104">
        <v>-562</v>
      </c>
      <c r="R19" s="104">
        <v>4254</v>
      </c>
      <c r="S19" s="104">
        <v>69</v>
      </c>
      <c r="T19" s="104">
        <v>494</v>
      </c>
      <c r="U19" s="104">
        <v>465</v>
      </c>
      <c r="V19" s="104">
        <v>206</v>
      </c>
      <c r="W19" s="104">
        <v>3020</v>
      </c>
      <c r="X19" s="104">
        <v>1935</v>
      </c>
      <c r="Y19" s="104">
        <v>1085</v>
      </c>
      <c r="Z19" s="104">
        <v>2267</v>
      </c>
      <c r="AA19" s="104">
        <v>70</v>
      </c>
      <c r="AB19" s="104">
        <v>2197</v>
      </c>
      <c r="AC19" s="104">
        <v>5217</v>
      </c>
      <c r="AD19" s="104">
        <v>466</v>
      </c>
      <c r="AE19" s="200"/>
      <c r="AF19" s="104">
        <v>50979</v>
      </c>
      <c r="AG19" s="104">
        <v>583</v>
      </c>
      <c r="AH19" s="104">
        <v>49684</v>
      </c>
      <c r="AI19" s="104">
        <v>50267</v>
      </c>
      <c r="AJ19" s="213">
        <v>98.603346475999899</v>
      </c>
      <c r="AK19" s="104">
        <v>-3390</v>
      </c>
      <c r="AL19" s="104">
        <v>193</v>
      </c>
      <c r="AM19" s="104">
        <v>46487</v>
      </c>
      <c r="AN19" s="104">
        <v>12235</v>
      </c>
      <c r="AO19" s="104">
        <v>12928</v>
      </c>
      <c r="AP19" s="104">
        <v>12329</v>
      </c>
      <c r="AQ19" s="104">
        <v>8995</v>
      </c>
      <c r="AR19" s="104">
        <v>1957</v>
      </c>
      <c r="AS19" s="104">
        <v>127</v>
      </c>
      <c r="AT19" s="104">
        <v>2084</v>
      </c>
      <c r="AU19" s="104">
        <v>30</v>
      </c>
      <c r="AV19" s="104">
        <v>39</v>
      </c>
      <c r="AW19" s="104">
        <v>3</v>
      </c>
      <c r="AX19" s="104">
        <v>10</v>
      </c>
      <c r="AY19" s="104">
        <v>2002</v>
      </c>
      <c r="AZ19" s="104">
        <v>1280</v>
      </c>
      <c r="BA19" s="104">
        <v>722</v>
      </c>
      <c r="BB19" s="104">
        <v>736</v>
      </c>
      <c r="BC19" s="104">
        <v>16</v>
      </c>
      <c r="BD19" s="104">
        <v>720</v>
      </c>
      <c r="BE19" s="104">
        <v>2722</v>
      </c>
      <c r="BF19" s="104">
        <v>29</v>
      </c>
      <c r="BG19" s="108" t="s">
        <v>331</v>
      </c>
      <c r="BH19" s="141" t="s">
        <v>352</v>
      </c>
    </row>
    <row r="20" spans="1:60" x14ac:dyDescent="0.2">
      <c r="A20" s="198">
        <v>17</v>
      </c>
      <c r="B20" s="214" t="s">
        <v>21</v>
      </c>
      <c r="C20" s="92" t="s">
        <v>439</v>
      </c>
      <c r="D20" s="104">
        <v>101155</v>
      </c>
      <c r="E20" s="104">
        <v>1353</v>
      </c>
      <c r="F20" s="104">
        <v>97902</v>
      </c>
      <c r="G20" s="104">
        <v>99255</v>
      </c>
      <c r="H20" s="229">
        <v>98.121694429341105</v>
      </c>
      <c r="I20" s="104">
        <v>479</v>
      </c>
      <c r="J20" s="104">
        <v>4138</v>
      </c>
      <c r="K20" s="104">
        <v>102519</v>
      </c>
      <c r="L20" s="104">
        <v>30236</v>
      </c>
      <c r="M20" s="104">
        <v>28701</v>
      </c>
      <c r="N20" s="104">
        <v>28495</v>
      </c>
      <c r="O20" s="104">
        <v>15087</v>
      </c>
      <c r="P20" s="104">
        <v>4598</v>
      </c>
      <c r="Q20" s="104">
        <v>0</v>
      </c>
      <c r="R20" s="104">
        <v>4598</v>
      </c>
      <c r="S20" s="104">
        <v>597</v>
      </c>
      <c r="T20" s="104">
        <v>1224</v>
      </c>
      <c r="U20" s="104">
        <v>151</v>
      </c>
      <c r="V20" s="104">
        <v>71</v>
      </c>
      <c r="W20" s="104">
        <v>2555</v>
      </c>
      <c r="X20" s="104">
        <v>1713</v>
      </c>
      <c r="Y20" s="104">
        <v>842</v>
      </c>
      <c r="Z20" s="104">
        <v>2138</v>
      </c>
      <c r="AA20" s="104">
        <v>35</v>
      </c>
      <c r="AB20" s="104">
        <v>2103</v>
      </c>
      <c r="AC20" s="104">
        <v>4658</v>
      </c>
      <c r="AD20" s="104">
        <v>638</v>
      </c>
      <c r="AE20" s="200"/>
      <c r="AF20" s="104">
        <v>67230</v>
      </c>
      <c r="AG20" s="104">
        <v>1039</v>
      </c>
      <c r="AH20" s="104">
        <v>65411</v>
      </c>
      <c r="AI20" s="104">
        <v>66450</v>
      </c>
      <c r="AJ20" s="213">
        <v>98.839803659080701</v>
      </c>
      <c r="AK20" s="104">
        <v>-429</v>
      </c>
      <c r="AL20" s="104">
        <v>2088</v>
      </c>
      <c r="AM20" s="104">
        <v>67070</v>
      </c>
      <c r="AN20" s="104">
        <v>21938</v>
      </c>
      <c r="AO20" s="104">
        <v>17028</v>
      </c>
      <c r="AP20" s="104">
        <v>17006</v>
      </c>
      <c r="AQ20" s="104">
        <v>11098</v>
      </c>
      <c r="AR20" s="104">
        <v>1927</v>
      </c>
      <c r="AS20" s="104">
        <v>0</v>
      </c>
      <c r="AT20" s="104">
        <v>1927</v>
      </c>
      <c r="AU20" s="104">
        <v>182</v>
      </c>
      <c r="AV20" s="104">
        <v>808</v>
      </c>
      <c r="AW20" s="104">
        <v>111</v>
      </c>
      <c r="AX20" s="104">
        <v>164</v>
      </c>
      <c r="AY20" s="104">
        <v>662</v>
      </c>
      <c r="AZ20" s="104">
        <v>371</v>
      </c>
      <c r="BA20" s="104">
        <v>291</v>
      </c>
      <c r="BB20" s="104">
        <v>785</v>
      </c>
      <c r="BC20" s="104">
        <v>16</v>
      </c>
      <c r="BD20" s="104">
        <v>769</v>
      </c>
      <c r="BE20" s="104">
        <v>1431</v>
      </c>
      <c r="BF20" s="104">
        <v>33</v>
      </c>
      <c r="BG20" s="108" t="s">
        <v>334</v>
      </c>
      <c r="BH20" s="141" t="s">
        <v>356</v>
      </c>
    </row>
    <row r="21" spans="1:60" x14ac:dyDescent="0.2">
      <c r="A21" s="198">
        <v>18</v>
      </c>
      <c r="B21" s="214" t="s">
        <v>22</v>
      </c>
      <c r="C21" s="92" t="s">
        <v>440</v>
      </c>
      <c r="D21" s="104">
        <v>99624</v>
      </c>
      <c r="E21" s="104">
        <v>675</v>
      </c>
      <c r="F21" s="104">
        <v>96515</v>
      </c>
      <c r="G21" s="104">
        <v>97190</v>
      </c>
      <c r="H21" s="229">
        <v>97.556813619208199</v>
      </c>
      <c r="I21" s="104">
        <v>1623</v>
      </c>
      <c r="J21" s="104">
        <v>697</v>
      </c>
      <c r="K21" s="104">
        <v>98835</v>
      </c>
      <c r="L21" s="104">
        <v>26910</v>
      </c>
      <c r="M21" s="104">
        <v>25870</v>
      </c>
      <c r="N21" s="104">
        <v>26256</v>
      </c>
      <c r="O21" s="104">
        <v>19799</v>
      </c>
      <c r="P21" s="104">
        <v>8800</v>
      </c>
      <c r="Q21" s="104">
        <v>-156</v>
      </c>
      <c r="R21" s="104">
        <v>8644</v>
      </c>
      <c r="S21" s="104">
        <v>508</v>
      </c>
      <c r="T21" s="104">
        <v>1112</v>
      </c>
      <c r="U21" s="104">
        <v>0</v>
      </c>
      <c r="V21" s="104">
        <v>0</v>
      </c>
      <c r="W21" s="104">
        <v>7024</v>
      </c>
      <c r="X21" s="104">
        <v>5758</v>
      </c>
      <c r="Y21" s="104">
        <v>1266</v>
      </c>
      <c r="Z21" s="104">
        <v>2643</v>
      </c>
      <c r="AA21" s="104">
        <v>1</v>
      </c>
      <c r="AB21" s="104">
        <v>2642</v>
      </c>
      <c r="AC21" s="104">
        <v>9666</v>
      </c>
      <c r="AD21" s="104">
        <v>890</v>
      </c>
      <c r="AE21" s="200"/>
      <c r="AF21" s="104">
        <v>67598</v>
      </c>
      <c r="AG21" s="104">
        <v>536</v>
      </c>
      <c r="AH21" s="104">
        <v>66318</v>
      </c>
      <c r="AI21" s="104">
        <v>66854</v>
      </c>
      <c r="AJ21" s="213">
        <v>98.899375721175105</v>
      </c>
      <c r="AK21" s="104">
        <v>-1661</v>
      </c>
      <c r="AL21" s="104">
        <v>652</v>
      </c>
      <c r="AM21" s="104">
        <v>65309</v>
      </c>
      <c r="AN21" s="104">
        <v>19325</v>
      </c>
      <c r="AO21" s="104">
        <v>16536</v>
      </c>
      <c r="AP21" s="104">
        <v>16906</v>
      </c>
      <c r="AQ21" s="104">
        <v>12542</v>
      </c>
      <c r="AR21" s="104">
        <v>3264</v>
      </c>
      <c r="AS21" s="104">
        <v>-622</v>
      </c>
      <c r="AT21" s="104">
        <v>2642</v>
      </c>
      <c r="AU21" s="104">
        <v>-22</v>
      </c>
      <c r="AV21" s="104">
        <v>484</v>
      </c>
      <c r="AW21" s="104">
        <v>124</v>
      </c>
      <c r="AX21" s="104">
        <v>28</v>
      </c>
      <c r="AY21" s="104">
        <v>2028</v>
      </c>
      <c r="AZ21" s="104">
        <v>1554</v>
      </c>
      <c r="BA21" s="104">
        <v>474</v>
      </c>
      <c r="BB21" s="104">
        <v>760</v>
      </c>
      <c r="BC21" s="104">
        <v>5</v>
      </c>
      <c r="BD21" s="104">
        <v>755</v>
      </c>
      <c r="BE21" s="104">
        <v>2783</v>
      </c>
      <c r="BF21" s="104">
        <v>65</v>
      </c>
      <c r="BG21" s="108" t="s">
        <v>334</v>
      </c>
      <c r="BH21" s="141" t="s">
        <v>353</v>
      </c>
    </row>
    <row r="22" spans="1:60" x14ac:dyDescent="0.2">
      <c r="A22" s="198">
        <v>19</v>
      </c>
      <c r="B22" s="214" t="s">
        <v>23</v>
      </c>
      <c r="C22" s="92" t="s">
        <v>441</v>
      </c>
      <c r="D22" s="104">
        <v>125063</v>
      </c>
      <c r="E22" s="104">
        <v>1707</v>
      </c>
      <c r="F22" s="104">
        <v>118696</v>
      </c>
      <c r="G22" s="104">
        <v>120403</v>
      </c>
      <c r="H22" s="229">
        <v>96.273877965505307</v>
      </c>
      <c r="I22" s="104">
        <v>2093</v>
      </c>
      <c r="J22" s="104">
        <v>-929</v>
      </c>
      <c r="K22" s="104">
        <v>119860</v>
      </c>
      <c r="L22" s="104">
        <v>35883</v>
      </c>
      <c r="M22" s="104">
        <v>35093</v>
      </c>
      <c r="N22" s="104">
        <v>35011</v>
      </c>
      <c r="O22" s="104">
        <v>13873</v>
      </c>
      <c r="P22" s="104">
        <v>22705</v>
      </c>
      <c r="Q22" s="104">
        <v>-314</v>
      </c>
      <c r="R22" s="104">
        <v>22391</v>
      </c>
      <c r="S22" s="104">
        <v>818</v>
      </c>
      <c r="T22" s="104">
        <v>1562</v>
      </c>
      <c r="U22" s="104">
        <v>166</v>
      </c>
      <c r="V22" s="104">
        <v>48</v>
      </c>
      <c r="W22" s="104">
        <v>19797</v>
      </c>
      <c r="X22" s="104">
        <v>16613</v>
      </c>
      <c r="Y22" s="104">
        <v>3184</v>
      </c>
      <c r="Z22" s="104">
        <v>4865</v>
      </c>
      <c r="AA22" s="104">
        <v>12</v>
      </c>
      <c r="AB22" s="104">
        <v>4853</v>
      </c>
      <c r="AC22" s="104">
        <v>24650</v>
      </c>
      <c r="AD22" s="104">
        <v>2546</v>
      </c>
      <c r="AE22" s="200"/>
      <c r="AF22" s="104">
        <v>74009</v>
      </c>
      <c r="AG22" s="104">
        <v>1052</v>
      </c>
      <c r="AH22" s="104">
        <v>72180</v>
      </c>
      <c r="AI22" s="104">
        <v>73232</v>
      </c>
      <c r="AJ22" s="213">
        <v>98.950127687173094</v>
      </c>
      <c r="AK22" s="104">
        <v>-1239</v>
      </c>
      <c r="AL22" s="104">
        <v>1185</v>
      </c>
      <c r="AM22" s="104">
        <v>72126</v>
      </c>
      <c r="AN22" s="104">
        <v>21781</v>
      </c>
      <c r="AO22" s="104">
        <v>18672</v>
      </c>
      <c r="AP22" s="104">
        <v>20385</v>
      </c>
      <c r="AQ22" s="104">
        <v>11288</v>
      </c>
      <c r="AR22" s="104">
        <v>1992</v>
      </c>
      <c r="AS22" s="104">
        <v>1236</v>
      </c>
      <c r="AT22" s="104">
        <v>3228</v>
      </c>
      <c r="AU22" s="104">
        <v>356</v>
      </c>
      <c r="AV22" s="104">
        <v>1362</v>
      </c>
      <c r="AW22" s="104">
        <v>307</v>
      </c>
      <c r="AX22" s="104">
        <v>118</v>
      </c>
      <c r="AY22" s="104">
        <v>1085</v>
      </c>
      <c r="AZ22" s="104">
        <v>665</v>
      </c>
      <c r="BA22" s="104">
        <v>420</v>
      </c>
      <c r="BB22" s="104">
        <v>798</v>
      </c>
      <c r="BC22" s="104">
        <v>47</v>
      </c>
      <c r="BD22" s="104">
        <v>751</v>
      </c>
      <c r="BE22" s="104">
        <v>1836</v>
      </c>
      <c r="BF22" s="104">
        <v>44</v>
      </c>
      <c r="BG22" s="108" t="s">
        <v>332</v>
      </c>
      <c r="BH22" s="141" t="s">
        <v>354</v>
      </c>
    </row>
    <row r="23" spans="1:60" x14ac:dyDescent="0.2">
      <c r="A23" s="198">
        <v>20</v>
      </c>
      <c r="B23" s="214" t="s">
        <v>24</v>
      </c>
      <c r="C23" s="92" t="s">
        <v>442</v>
      </c>
      <c r="D23" s="104">
        <v>362218</v>
      </c>
      <c r="E23" s="104">
        <v>3403</v>
      </c>
      <c r="F23" s="104">
        <v>338878</v>
      </c>
      <c r="G23" s="104">
        <v>342281</v>
      </c>
      <c r="H23" s="229">
        <v>94.495856086665995</v>
      </c>
      <c r="I23" s="104">
        <v>9043</v>
      </c>
      <c r="J23" s="104">
        <v>3275</v>
      </c>
      <c r="K23" s="104">
        <v>351196</v>
      </c>
      <c r="L23" s="104">
        <v>99270</v>
      </c>
      <c r="M23" s="104">
        <v>95846</v>
      </c>
      <c r="N23" s="104">
        <v>97197</v>
      </c>
      <c r="O23" s="104">
        <v>58883</v>
      </c>
      <c r="P23" s="104">
        <v>108269</v>
      </c>
      <c r="Q23" s="104">
        <v>-5337</v>
      </c>
      <c r="R23" s="104">
        <v>102932</v>
      </c>
      <c r="S23" s="104">
        <v>5593</v>
      </c>
      <c r="T23" s="104">
        <v>5558</v>
      </c>
      <c r="U23" s="104">
        <v>11228</v>
      </c>
      <c r="V23" s="104">
        <v>320</v>
      </c>
      <c r="W23" s="104">
        <v>80233</v>
      </c>
      <c r="X23" s="104">
        <v>61323</v>
      </c>
      <c r="Y23" s="104">
        <v>18910</v>
      </c>
      <c r="Z23" s="104">
        <v>30788</v>
      </c>
      <c r="AA23" s="104">
        <v>0</v>
      </c>
      <c r="AB23" s="104">
        <v>30788</v>
      </c>
      <c r="AC23" s="104">
        <v>111021</v>
      </c>
      <c r="AD23" s="104">
        <v>10468</v>
      </c>
      <c r="AE23" s="200"/>
      <c r="AF23" s="104">
        <v>435259</v>
      </c>
      <c r="AG23" s="104">
        <v>4034</v>
      </c>
      <c r="AH23" s="104">
        <v>418399</v>
      </c>
      <c r="AI23" s="104">
        <v>422433</v>
      </c>
      <c r="AJ23" s="213">
        <v>97.0532487553387</v>
      </c>
      <c r="AK23" s="104">
        <v>-14679</v>
      </c>
      <c r="AL23" s="104">
        <v>8081</v>
      </c>
      <c r="AM23" s="104">
        <v>411801</v>
      </c>
      <c r="AN23" s="104">
        <v>131766</v>
      </c>
      <c r="AO23" s="104">
        <v>111017</v>
      </c>
      <c r="AP23" s="104">
        <v>109704</v>
      </c>
      <c r="AQ23" s="104">
        <v>59314</v>
      </c>
      <c r="AR23" s="104">
        <v>96282</v>
      </c>
      <c r="AS23" s="104">
        <v>10293</v>
      </c>
      <c r="AT23" s="104">
        <v>106575</v>
      </c>
      <c r="AU23" s="104">
        <v>12057</v>
      </c>
      <c r="AV23" s="104">
        <v>8532</v>
      </c>
      <c r="AW23" s="104">
        <v>11113</v>
      </c>
      <c r="AX23" s="104">
        <v>11</v>
      </c>
      <c r="AY23" s="104">
        <v>74862</v>
      </c>
      <c r="AZ23" s="104">
        <v>58474</v>
      </c>
      <c r="BA23" s="104">
        <v>16388</v>
      </c>
      <c r="BB23" s="104">
        <v>25217</v>
      </c>
      <c r="BC23" s="104">
        <v>-24</v>
      </c>
      <c r="BD23" s="104">
        <v>25241</v>
      </c>
      <c r="BE23" s="104">
        <v>100103</v>
      </c>
      <c r="BF23" s="104">
        <v>1068</v>
      </c>
      <c r="BG23" s="108" t="s">
        <v>333</v>
      </c>
      <c r="BH23" s="141" t="s">
        <v>357</v>
      </c>
    </row>
    <row r="24" spans="1:60" x14ac:dyDescent="0.2">
      <c r="A24" s="198">
        <v>21</v>
      </c>
      <c r="B24" s="214" t="s">
        <v>25</v>
      </c>
      <c r="C24" s="92" t="s">
        <v>443</v>
      </c>
      <c r="D24" s="104">
        <v>54343</v>
      </c>
      <c r="E24" s="104">
        <v>0</v>
      </c>
      <c r="F24" s="104">
        <v>53356</v>
      </c>
      <c r="G24" s="104">
        <v>53356</v>
      </c>
      <c r="H24" s="229">
        <v>98.183758717774097</v>
      </c>
      <c r="I24" s="104">
        <v>655</v>
      </c>
      <c r="J24" s="104">
        <v>0</v>
      </c>
      <c r="K24" s="104">
        <v>54011</v>
      </c>
      <c r="L24" s="104">
        <v>16416</v>
      </c>
      <c r="M24" s="104">
        <v>15288</v>
      </c>
      <c r="N24" s="104">
        <v>15477</v>
      </c>
      <c r="O24" s="104">
        <v>6830</v>
      </c>
      <c r="P24" s="104">
        <v>2648</v>
      </c>
      <c r="Q24" s="104">
        <v>-193</v>
      </c>
      <c r="R24" s="104">
        <v>2455</v>
      </c>
      <c r="S24" s="104">
        <v>78</v>
      </c>
      <c r="T24" s="104">
        <v>577</v>
      </c>
      <c r="U24" s="104">
        <v>149</v>
      </c>
      <c r="V24" s="104">
        <v>20</v>
      </c>
      <c r="W24" s="104">
        <v>1631</v>
      </c>
      <c r="X24" s="104">
        <v>1137</v>
      </c>
      <c r="Y24" s="104">
        <v>494</v>
      </c>
      <c r="Z24" s="104">
        <v>991</v>
      </c>
      <c r="AA24" s="104">
        <v>4</v>
      </c>
      <c r="AB24" s="104">
        <v>987</v>
      </c>
      <c r="AC24" s="104">
        <v>2618</v>
      </c>
      <c r="AD24" s="104">
        <v>231</v>
      </c>
      <c r="AE24" s="200"/>
      <c r="AF24" s="104">
        <v>46340</v>
      </c>
      <c r="AG24" s="104">
        <v>0</v>
      </c>
      <c r="AH24" s="104">
        <v>45778</v>
      </c>
      <c r="AI24" s="104">
        <v>45778</v>
      </c>
      <c r="AJ24" s="213">
        <v>98.787224859732405</v>
      </c>
      <c r="AK24" s="104">
        <v>-3754</v>
      </c>
      <c r="AL24" s="104">
        <v>0</v>
      </c>
      <c r="AM24" s="104">
        <v>42024</v>
      </c>
      <c r="AN24" s="104">
        <v>14318</v>
      </c>
      <c r="AO24" s="104">
        <v>11591</v>
      </c>
      <c r="AP24" s="104">
        <v>9500</v>
      </c>
      <c r="AQ24" s="104">
        <v>6615</v>
      </c>
      <c r="AR24" s="104">
        <v>945</v>
      </c>
      <c r="AS24" s="104">
        <v>-25</v>
      </c>
      <c r="AT24" s="104">
        <v>920</v>
      </c>
      <c r="AU24" s="104">
        <v>120</v>
      </c>
      <c r="AV24" s="104">
        <v>419</v>
      </c>
      <c r="AW24" s="104">
        <v>30</v>
      </c>
      <c r="AX24" s="104">
        <v>23</v>
      </c>
      <c r="AY24" s="104">
        <v>328</v>
      </c>
      <c r="AZ24" s="104">
        <v>187</v>
      </c>
      <c r="BA24" s="104">
        <v>141</v>
      </c>
      <c r="BB24" s="104">
        <v>563</v>
      </c>
      <c r="BC24" s="104">
        <v>1</v>
      </c>
      <c r="BD24" s="104">
        <v>562</v>
      </c>
      <c r="BE24" s="104">
        <v>890</v>
      </c>
      <c r="BF24" s="104">
        <v>2</v>
      </c>
      <c r="BG24" s="108" t="s">
        <v>331</v>
      </c>
      <c r="BH24" s="141" t="s">
        <v>352</v>
      </c>
    </row>
    <row r="25" spans="1:60" x14ac:dyDescent="0.2">
      <c r="A25" s="198">
        <v>22</v>
      </c>
      <c r="B25" s="214" t="s">
        <v>26</v>
      </c>
      <c r="C25" s="92" t="s">
        <v>444</v>
      </c>
      <c r="D25" s="104">
        <v>55912</v>
      </c>
      <c r="E25" s="104">
        <v>516</v>
      </c>
      <c r="F25" s="104">
        <v>52789</v>
      </c>
      <c r="G25" s="104">
        <v>53305</v>
      </c>
      <c r="H25" s="229">
        <v>95.337315781943005</v>
      </c>
      <c r="I25" s="104">
        <v>1315</v>
      </c>
      <c r="J25" s="104">
        <v>472</v>
      </c>
      <c r="K25" s="104">
        <v>54576</v>
      </c>
      <c r="L25" s="104">
        <v>14483</v>
      </c>
      <c r="M25" s="104">
        <v>13859</v>
      </c>
      <c r="N25" s="104">
        <v>14875</v>
      </c>
      <c r="O25" s="104">
        <v>11359</v>
      </c>
      <c r="P25" s="104">
        <v>10967</v>
      </c>
      <c r="Q25" s="104">
        <v>-709</v>
      </c>
      <c r="R25" s="104">
        <v>10258</v>
      </c>
      <c r="S25" s="104">
        <v>703</v>
      </c>
      <c r="T25" s="104">
        <v>691</v>
      </c>
      <c r="U25" s="104">
        <v>283</v>
      </c>
      <c r="V25" s="104">
        <v>53</v>
      </c>
      <c r="W25" s="104">
        <v>8528</v>
      </c>
      <c r="X25" s="104">
        <v>7013</v>
      </c>
      <c r="Y25" s="104">
        <v>1515</v>
      </c>
      <c r="Z25" s="104">
        <v>2974</v>
      </c>
      <c r="AA25" s="104">
        <v>52</v>
      </c>
      <c r="AB25" s="104">
        <v>2922</v>
      </c>
      <c r="AC25" s="104">
        <v>11450</v>
      </c>
      <c r="AD25" s="104">
        <v>358</v>
      </c>
      <c r="AE25" s="200"/>
      <c r="AF25" s="104">
        <v>46303</v>
      </c>
      <c r="AG25" s="104">
        <v>237</v>
      </c>
      <c r="AH25" s="104">
        <v>45382</v>
      </c>
      <c r="AI25" s="104">
        <v>45619</v>
      </c>
      <c r="AJ25" s="213">
        <v>98.522773902338898</v>
      </c>
      <c r="AK25" s="104">
        <v>-534</v>
      </c>
      <c r="AL25" s="104">
        <v>287</v>
      </c>
      <c r="AM25" s="104">
        <v>45135</v>
      </c>
      <c r="AN25" s="104">
        <v>12769</v>
      </c>
      <c r="AO25" s="104">
        <v>12225</v>
      </c>
      <c r="AP25" s="104">
        <v>11491</v>
      </c>
      <c r="AQ25" s="104">
        <v>8650</v>
      </c>
      <c r="AR25" s="104">
        <v>3356</v>
      </c>
      <c r="AS25" s="104">
        <v>13</v>
      </c>
      <c r="AT25" s="104">
        <v>3369</v>
      </c>
      <c r="AU25" s="104">
        <v>-541</v>
      </c>
      <c r="AV25" s="104">
        <v>673</v>
      </c>
      <c r="AW25" s="104">
        <v>215</v>
      </c>
      <c r="AX25" s="104">
        <v>175</v>
      </c>
      <c r="AY25" s="104">
        <v>2847</v>
      </c>
      <c r="AZ25" s="104">
        <v>1461</v>
      </c>
      <c r="BA25" s="104">
        <v>1386</v>
      </c>
      <c r="BB25" s="104">
        <v>703</v>
      </c>
      <c r="BC25" s="104">
        <v>-2</v>
      </c>
      <c r="BD25" s="104">
        <v>705</v>
      </c>
      <c r="BE25" s="104">
        <v>3552</v>
      </c>
      <c r="BF25" s="104">
        <v>6</v>
      </c>
      <c r="BG25" s="108" t="s">
        <v>334</v>
      </c>
      <c r="BH25" s="141" t="s">
        <v>351</v>
      </c>
    </row>
    <row r="26" spans="1:60" x14ac:dyDescent="0.2">
      <c r="A26" s="198">
        <v>23</v>
      </c>
      <c r="B26" s="214" t="s">
        <v>27</v>
      </c>
      <c r="C26" s="92" t="s">
        <v>445</v>
      </c>
      <c r="D26" s="104">
        <v>62759</v>
      </c>
      <c r="E26" s="104">
        <v>668</v>
      </c>
      <c r="F26" s="104">
        <v>56650</v>
      </c>
      <c r="G26" s="104">
        <v>57318</v>
      </c>
      <c r="H26" s="229">
        <v>91.330327124396504</v>
      </c>
      <c r="I26" s="104">
        <v>2396</v>
      </c>
      <c r="J26" s="104">
        <v>747</v>
      </c>
      <c r="K26" s="104">
        <v>59793</v>
      </c>
      <c r="L26" s="104">
        <v>18089</v>
      </c>
      <c r="M26" s="104">
        <v>16923</v>
      </c>
      <c r="N26" s="104">
        <v>16792</v>
      </c>
      <c r="O26" s="104">
        <v>7989</v>
      </c>
      <c r="P26" s="104">
        <v>14061</v>
      </c>
      <c r="Q26" s="104">
        <v>632</v>
      </c>
      <c r="R26" s="104">
        <v>14693</v>
      </c>
      <c r="S26" s="104">
        <v>527</v>
      </c>
      <c r="T26" s="104">
        <v>1380</v>
      </c>
      <c r="U26" s="104">
        <v>1105</v>
      </c>
      <c r="V26" s="104">
        <v>579</v>
      </c>
      <c r="W26" s="104">
        <v>11102</v>
      </c>
      <c r="X26" s="104">
        <v>6238</v>
      </c>
      <c r="Y26" s="104">
        <v>4864</v>
      </c>
      <c r="Z26" s="104">
        <v>5769</v>
      </c>
      <c r="AA26" s="104">
        <v>234</v>
      </c>
      <c r="AB26" s="104">
        <v>5535</v>
      </c>
      <c r="AC26" s="104">
        <v>16637</v>
      </c>
      <c r="AD26" s="104">
        <v>328</v>
      </c>
      <c r="AE26" s="200"/>
      <c r="AF26" s="104">
        <v>49731</v>
      </c>
      <c r="AG26" s="104">
        <v>508</v>
      </c>
      <c r="AH26" s="104">
        <v>47043</v>
      </c>
      <c r="AI26" s="104">
        <v>47551</v>
      </c>
      <c r="AJ26" s="213">
        <v>95.616416319800507</v>
      </c>
      <c r="AK26" s="104">
        <v>-1740</v>
      </c>
      <c r="AL26" s="104">
        <v>640</v>
      </c>
      <c r="AM26" s="104">
        <v>45943</v>
      </c>
      <c r="AN26" s="104">
        <v>15604</v>
      </c>
      <c r="AO26" s="104">
        <v>11697</v>
      </c>
      <c r="AP26" s="104">
        <v>10622</v>
      </c>
      <c r="AQ26" s="104">
        <v>8020</v>
      </c>
      <c r="AR26" s="104">
        <v>5811</v>
      </c>
      <c r="AS26" s="104">
        <v>7468</v>
      </c>
      <c r="AT26" s="104">
        <v>13279</v>
      </c>
      <c r="AU26" s="104">
        <v>3751</v>
      </c>
      <c r="AV26" s="104">
        <v>4419</v>
      </c>
      <c r="AW26" s="104">
        <v>333</v>
      </c>
      <c r="AX26" s="104">
        <v>638</v>
      </c>
      <c r="AY26" s="104">
        <v>4138</v>
      </c>
      <c r="AZ26" s="104">
        <v>2525</v>
      </c>
      <c r="BA26" s="104">
        <v>1613</v>
      </c>
      <c r="BB26" s="104">
        <v>2232</v>
      </c>
      <c r="BC26" s="104">
        <v>145</v>
      </c>
      <c r="BD26" s="104">
        <v>2087</v>
      </c>
      <c r="BE26" s="104">
        <v>6225</v>
      </c>
      <c r="BF26" s="104">
        <v>52</v>
      </c>
      <c r="BG26" s="108" t="s">
        <v>334</v>
      </c>
      <c r="BH26" s="141" t="s">
        <v>351</v>
      </c>
    </row>
    <row r="27" spans="1:60" x14ac:dyDescent="0.2">
      <c r="A27" s="198">
        <v>24</v>
      </c>
      <c r="B27" s="214" t="s">
        <v>28</v>
      </c>
      <c r="C27" s="92" t="s">
        <v>446</v>
      </c>
      <c r="D27" s="104">
        <v>37176</v>
      </c>
      <c r="E27" s="104">
        <v>727</v>
      </c>
      <c r="F27" s="104">
        <v>35616</v>
      </c>
      <c r="G27" s="104">
        <v>36343</v>
      </c>
      <c r="H27" s="229">
        <v>97.759307079836404</v>
      </c>
      <c r="I27" s="104">
        <v>526</v>
      </c>
      <c r="J27" s="104">
        <v>754</v>
      </c>
      <c r="K27" s="104">
        <v>36896</v>
      </c>
      <c r="L27" s="104">
        <v>10782</v>
      </c>
      <c r="M27" s="104">
        <v>10745</v>
      </c>
      <c r="N27" s="104">
        <v>10473</v>
      </c>
      <c r="O27" s="104">
        <v>4896</v>
      </c>
      <c r="P27" s="104">
        <v>2082</v>
      </c>
      <c r="Q27" s="104">
        <v>101</v>
      </c>
      <c r="R27" s="104">
        <v>2183</v>
      </c>
      <c r="S27" s="104">
        <v>280</v>
      </c>
      <c r="T27" s="104">
        <v>449</v>
      </c>
      <c r="U27" s="104">
        <v>58</v>
      </c>
      <c r="V27" s="104">
        <v>22</v>
      </c>
      <c r="W27" s="104">
        <v>1374</v>
      </c>
      <c r="X27" s="104">
        <v>934</v>
      </c>
      <c r="Y27" s="104">
        <v>440</v>
      </c>
      <c r="Z27" s="104">
        <v>880</v>
      </c>
      <c r="AA27" s="104">
        <v>5</v>
      </c>
      <c r="AB27" s="104">
        <v>875</v>
      </c>
      <c r="AC27" s="104">
        <v>2249</v>
      </c>
      <c r="AD27" s="104">
        <v>143</v>
      </c>
      <c r="AE27" s="200"/>
      <c r="AF27" s="104">
        <v>25947</v>
      </c>
      <c r="AG27" s="104">
        <v>248</v>
      </c>
      <c r="AH27" s="104">
        <v>25470</v>
      </c>
      <c r="AI27" s="104">
        <v>25718</v>
      </c>
      <c r="AJ27" s="213">
        <v>99.117431687671001</v>
      </c>
      <c r="AK27" s="104">
        <v>-918</v>
      </c>
      <c r="AL27" s="104">
        <v>924</v>
      </c>
      <c r="AM27" s="104">
        <v>25476</v>
      </c>
      <c r="AN27" s="104">
        <v>8298</v>
      </c>
      <c r="AO27" s="104">
        <v>7049</v>
      </c>
      <c r="AP27" s="104">
        <v>6508</v>
      </c>
      <c r="AQ27" s="104">
        <v>3621</v>
      </c>
      <c r="AR27" s="104">
        <v>295</v>
      </c>
      <c r="AS27" s="104">
        <v>1678</v>
      </c>
      <c r="AT27" s="104">
        <v>1973</v>
      </c>
      <c r="AU27" s="104">
        <v>760</v>
      </c>
      <c r="AV27" s="104">
        <v>978</v>
      </c>
      <c r="AW27" s="104">
        <v>46</v>
      </c>
      <c r="AX27" s="104">
        <v>13</v>
      </c>
      <c r="AY27" s="104">
        <v>176</v>
      </c>
      <c r="AZ27" s="104">
        <v>91</v>
      </c>
      <c r="BA27" s="104">
        <v>85</v>
      </c>
      <c r="BB27" s="104">
        <v>230</v>
      </c>
      <c r="BC27" s="104">
        <v>4</v>
      </c>
      <c r="BD27" s="104">
        <v>226</v>
      </c>
      <c r="BE27" s="104">
        <v>402</v>
      </c>
      <c r="BF27" s="104">
        <v>3</v>
      </c>
      <c r="BG27" s="108" t="s">
        <v>331</v>
      </c>
      <c r="BH27" s="141" t="s">
        <v>352</v>
      </c>
    </row>
    <row r="28" spans="1:60" x14ac:dyDescent="0.2">
      <c r="A28" s="198">
        <v>25</v>
      </c>
      <c r="B28" s="214" t="s">
        <v>29</v>
      </c>
      <c r="C28" s="92" t="s">
        <v>447</v>
      </c>
      <c r="D28" s="104">
        <v>122439</v>
      </c>
      <c r="E28" s="104">
        <v>1689</v>
      </c>
      <c r="F28" s="104">
        <v>114984</v>
      </c>
      <c r="G28" s="104">
        <v>116673</v>
      </c>
      <c r="H28" s="229">
        <v>95.290716193369704</v>
      </c>
      <c r="I28" s="104">
        <v>3104</v>
      </c>
      <c r="J28" s="104">
        <v>1561</v>
      </c>
      <c r="K28" s="104">
        <v>119649</v>
      </c>
      <c r="L28" s="104">
        <v>33923</v>
      </c>
      <c r="M28" s="104">
        <v>33408</v>
      </c>
      <c r="N28" s="104">
        <v>33441</v>
      </c>
      <c r="O28" s="104">
        <v>18877</v>
      </c>
      <c r="P28" s="104">
        <v>13746</v>
      </c>
      <c r="Q28" s="104">
        <v>428</v>
      </c>
      <c r="R28" s="104">
        <v>14174</v>
      </c>
      <c r="S28" s="104">
        <v>1537</v>
      </c>
      <c r="T28" s="104">
        <v>2531</v>
      </c>
      <c r="U28" s="104">
        <v>859</v>
      </c>
      <c r="V28" s="104">
        <v>101</v>
      </c>
      <c r="W28" s="104">
        <v>9146</v>
      </c>
      <c r="X28" s="104">
        <v>6256</v>
      </c>
      <c r="Y28" s="104">
        <v>2890</v>
      </c>
      <c r="Z28" s="104">
        <v>6408</v>
      </c>
      <c r="AA28" s="104">
        <v>89</v>
      </c>
      <c r="AB28" s="104">
        <v>6319</v>
      </c>
      <c r="AC28" s="104">
        <v>15465</v>
      </c>
      <c r="AD28" s="104">
        <v>1502</v>
      </c>
      <c r="AE28" s="200"/>
      <c r="AF28" s="104">
        <v>89694</v>
      </c>
      <c r="AG28" s="104">
        <v>962</v>
      </c>
      <c r="AH28" s="104">
        <v>85634</v>
      </c>
      <c r="AI28" s="104">
        <v>86596</v>
      </c>
      <c r="AJ28" s="213">
        <v>96.5460342943786</v>
      </c>
      <c r="AK28" s="104">
        <v>-285</v>
      </c>
      <c r="AL28" s="104">
        <v>1368</v>
      </c>
      <c r="AM28" s="104">
        <v>86717</v>
      </c>
      <c r="AN28" s="104">
        <v>25888</v>
      </c>
      <c r="AO28" s="104">
        <v>22231</v>
      </c>
      <c r="AP28" s="104">
        <v>21271</v>
      </c>
      <c r="AQ28" s="104">
        <v>17327</v>
      </c>
      <c r="AR28" s="104">
        <v>7264</v>
      </c>
      <c r="AS28" s="104">
        <v>349</v>
      </c>
      <c r="AT28" s="104">
        <v>7613</v>
      </c>
      <c r="AU28" s="104">
        <v>2434</v>
      </c>
      <c r="AV28" s="104">
        <v>-36</v>
      </c>
      <c r="AW28" s="104">
        <v>613</v>
      </c>
      <c r="AX28" s="104">
        <v>518</v>
      </c>
      <c r="AY28" s="104">
        <v>4084</v>
      </c>
      <c r="AZ28" s="104">
        <v>2495</v>
      </c>
      <c r="BA28" s="104">
        <v>1589</v>
      </c>
      <c r="BB28" s="104">
        <v>3858</v>
      </c>
      <c r="BC28" s="104">
        <v>215</v>
      </c>
      <c r="BD28" s="104">
        <v>3643</v>
      </c>
      <c r="BE28" s="104">
        <v>7727</v>
      </c>
      <c r="BF28" s="104">
        <v>98</v>
      </c>
      <c r="BG28" s="108" t="s">
        <v>333</v>
      </c>
      <c r="BH28" s="141" t="s">
        <v>351</v>
      </c>
    </row>
    <row r="29" spans="1:60" x14ac:dyDescent="0.2">
      <c r="A29" s="198">
        <v>26</v>
      </c>
      <c r="B29" s="214" t="s">
        <v>30</v>
      </c>
      <c r="C29" s="92" t="s">
        <v>448</v>
      </c>
      <c r="D29" s="104">
        <v>30332</v>
      </c>
      <c r="E29" s="104">
        <v>526</v>
      </c>
      <c r="F29" s="104">
        <v>28636</v>
      </c>
      <c r="G29" s="104">
        <v>29162</v>
      </c>
      <c r="H29" s="229">
        <v>96.1426875906633</v>
      </c>
      <c r="I29" s="104">
        <v>913</v>
      </c>
      <c r="J29" s="104">
        <v>572</v>
      </c>
      <c r="K29" s="104">
        <v>30121</v>
      </c>
      <c r="L29" s="104">
        <v>8325</v>
      </c>
      <c r="M29" s="104">
        <v>8183</v>
      </c>
      <c r="N29" s="104">
        <v>8239</v>
      </c>
      <c r="O29" s="104">
        <v>5374</v>
      </c>
      <c r="P29" s="104">
        <v>2833</v>
      </c>
      <c r="Q29" s="104">
        <v>344</v>
      </c>
      <c r="R29" s="104">
        <v>3177</v>
      </c>
      <c r="S29" s="104">
        <v>549</v>
      </c>
      <c r="T29" s="104">
        <v>753</v>
      </c>
      <c r="U29" s="104">
        <v>202</v>
      </c>
      <c r="V29" s="104">
        <v>44</v>
      </c>
      <c r="W29" s="104">
        <v>1629</v>
      </c>
      <c r="X29" s="104">
        <v>1056</v>
      </c>
      <c r="Y29" s="104">
        <v>573</v>
      </c>
      <c r="Z29" s="104">
        <v>1247</v>
      </c>
      <c r="AA29" s="104">
        <v>18</v>
      </c>
      <c r="AB29" s="104">
        <v>1229</v>
      </c>
      <c r="AC29" s="104">
        <v>2858</v>
      </c>
      <c r="AD29" s="104">
        <v>217</v>
      </c>
      <c r="AE29" s="200"/>
      <c r="AF29" s="104">
        <v>19970</v>
      </c>
      <c r="AG29" s="104">
        <v>516</v>
      </c>
      <c r="AH29" s="104">
        <v>19092</v>
      </c>
      <c r="AI29" s="104">
        <v>19608</v>
      </c>
      <c r="AJ29" s="213">
        <v>98.187280921381998</v>
      </c>
      <c r="AK29" s="104">
        <v>-228</v>
      </c>
      <c r="AL29" s="104">
        <v>158</v>
      </c>
      <c r="AM29" s="104">
        <v>19022</v>
      </c>
      <c r="AN29" s="104">
        <v>5921</v>
      </c>
      <c r="AO29" s="104">
        <v>4844</v>
      </c>
      <c r="AP29" s="104">
        <v>5054</v>
      </c>
      <c r="AQ29" s="104">
        <v>3203</v>
      </c>
      <c r="AR29" s="104">
        <v>599</v>
      </c>
      <c r="AS29" s="104">
        <v>264</v>
      </c>
      <c r="AT29" s="104">
        <v>863</v>
      </c>
      <c r="AU29" s="104">
        <v>99</v>
      </c>
      <c r="AV29" s="104">
        <v>392</v>
      </c>
      <c r="AW29" s="104">
        <v>61</v>
      </c>
      <c r="AX29" s="104">
        <v>50</v>
      </c>
      <c r="AY29" s="104">
        <v>261</v>
      </c>
      <c r="AZ29" s="104">
        <v>169</v>
      </c>
      <c r="BA29" s="104">
        <v>92</v>
      </c>
      <c r="BB29" s="104">
        <v>365</v>
      </c>
      <c r="BC29" s="104">
        <v>6</v>
      </c>
      <c r="BD29" s="104">
        <v>359</v>
      </c>
      <c r="BE29" s="104">
        <v>620</v>
      </c>
      <c r="BF29" s="104">
        <v>5</v>
      </c>
      <c r="BG29" s="108" t="s">
        <v>331</v>
      </c>
      <c r="BH29" s="141" t="s">
        <v>352</v>
      </c>
    </row>
    <row r="30" spans="1:60" x14ac:dyDescent="0.2">
      <c r="A30" s="198">
        <v>27</v>
      </c>
      <c r="B30" s="214" t="s">
        <v>31</v>
      </c>
      <c r="C30" s="92" t="s">
        <v>449</v>
      </c>
      <c r="D30" s="104">
        <v>101789</v>
      </c>
      <c r="E30" s="104">
        <v>1347</v>
      </c>
      <c r="F30" s="104">
        <v>97330</v>
      </c>
      <c r="G30" s="104">
        <v>98677</v>
      </c>
      <c r="H30" s="229">
        <v>96.942695183173001</v>
      </c>
      <c r="I30" s="104">
        <v>2291</v>
      </c>
      <c r="J30" s="104">
        <v>1485</v>
      </c>
      <c r="K30" s="104">
        <v>101106</v>
      </c>
      <c r="L30" s="104">
        <v>27694</v>
      </c>
      <c r="M30" s="104">
        <v>26864</v>
      </c>
      <c r="N30" s="104">
        <v>27569</v>
      </c>
      <c r="O30" s="104">
        <v>18979</v>
      </c>
      <c r="P30" s="104">
        <v>12510</v>
      </c>
      <c r="Q30" s="104">
        <v>397</v>
      </c>
      <c r="R30" s="104">
        <v>12907</v>
      </c>
      <c r="S30" s="104">
        <v>1123</v>
      </c>
      <c r="T30" s="104">
        <v>1649</v>
      </c>
      <c r="U30" s="104">
        <v>727</v>
      </c>
      <c r="V30" s="104">
        <v>80</v>
      </c>
      <c r="W30" s="104">
        <v>9328</v>
      </c>
      <c r="X30" s="104">
        <v>7835</v>
      </c>
      <c r="Y30" s="104">
        <v>1493</v>
      </c>
      <c r="Z30" s="104">
        <v>3411</v>
      </c>
      <c r="AA30" s="104">
        <v>40</v>
      </c>
      <c r="AB30" s="104">
        <v>3371</v>
      </c>
      <c r="AC30" s="104">
        <v>12699</v>
      </c>
      <c r="AD30" s="104">
        <v>1666</v>
      </c>
      <c r="AE30" s="200"/>
      <c r="AF30" s="104">
        <v>67719</v>
      </c>
      <c r="AG30" s="104">
        <v>522</v>
      </c>
      <c r="AH30" s="104">
        <v>66312</v>
      </c>
      <c r="AI30" s="104">
        <v>66834</v>
      </c>
      <c r="AJ30" s="213">
        <v>98.693128959376196</v>
      </c>
      <c r="AK30" s="104">
        <v>-1747</v>
      </c>
      <c r="AL30" s="104">
        <v>459</v>
      </c>
      <c r="AM30" s="104">
        <v>65024</v>
      </c>
      <c r="AN30" s="104">
        <v>20227</v>
      </c>
      <c r="AO30" s="104">
        <v>16868</v>
      </c>
      <c r="AP30" s="104">
        <v>16915</v>
      </c>
      <c r="AQ30" s="104">
        <v>11014</v>
      </c>
      <c r="AR30" s="104">
        <v>3743</v>
      </c>
      <c r="AS30" s="104">
        <v>738</v>
      </c>
      <c r="AT30" s="104">
        <v>4481</v>
      </c>
      <c r="AU30" s="104">
        <v>248</v>
      </c>
      <c r="AV30" s="104">
        <v>817</v>
      </c>
      <c r="AW30" s="104">
        <v>453</v>
      </c>
      <c r="AX30" s="104">
        <v>121</v>
      </c>
      <c r="AY30" s="104">
        <v>2842</v>
      </c>
      <c r="AZ30" s="104">
        <v>2200</v>
      </c>
      <c r="BA30" s="104">
        <v>642</v>
      </c>
      <c r="BB30" s="104">
        <v>888</v>
      </c>
      <c r="BC30" s="104">
        <v>12</v>
      </c>
      <c r="BD30" s="104">
        <v>876</v>
      </c>
      <c r="BE30" s="104">
        <v>3718</v>
      </c>
      <c r="BF30" s="104">
        <v>109</v>
      </c>
      <c r="BG30" s="108" t="s">
        <v>334</v>
      </c>
      <c r="BH30" s="141" t="s">
        <v>356</v>
      </c>
    </row>
    <row r="31" spans="1:60" x14ac:dyDescent="0.2">
      <c r="A31" s="198">
        <v>28</v>
      </c>
      <c r="B31" s="214" t="s">
        <v>32</v>
      </c>
      <c r="C31" s="92" t="s">
        <v>450</v>
      </c>
      <c r="D31" s="104">
        <v>67070</v>
      </c>
      <c r="E31" s="104">
        <v>371</v>
      </c>
      <c r="F31" s="104">
        <v>65693</v>
      </c>
      <c r="G31" s="104">
        <v>66064</v>
      </c>
      <c r="H31" s="229">
        <v>98.500074548978603</v>
      </c>
      <c r="I31" s="104">
        <v>827</v>
      </c>
      <c r="J31" s="104">
        <v>681</v>
      </c>
      <c r="K31" s="104">
        <v>67201</v>
      </c>
      <c r="L31" s="104">
        <v>19607</v>
      </c>
      <c r="M31" s="104">
        <v>18377</v>
      </c>
      <c r="N31" s="104">
        <v>18600</v>
      </c>
      <c r="O31" s="104">
        <v>10617</v>
      </c>
      <c r="P31" s="104">
        <v>2963</v>
      </c>
      <c r="Q31" s="104">
        <v>31</v>
      </c>
      <c r="R31" s="104">
        <v>2994</v>
      </c>
      <c r="S31" s="104">
        <v>181</v>
      </c>
      <c r="T31" s="104">
        <v>749</v>
      </c>
      <c r="U31" s="104">
        <v>14</v>
      </c>
      <c r="V31" s="104">
        <v>28</v>
      </c>
      <c r="W31" s="104">
        <v>2022</v>
      </c>
      <c r="X31" s="104">
        <v>1446</v>
      </c>
      <c r="Y31" s="104">
        <v>576</v>
      </c>
      <c r="Z31" s="104">
        <v>1105</v>
      </c>
      <c r="AA31" s="104">
        <v>329</v>
      </c>
      <c r="AB31" s="104">
        <v>776</v>
      </c>
      <c r="AC31" s="104">
        <v>2798</v>
      </c>
      <c r="AD31" s="104">
        <v>192</v>
      </c>
      <c r="AE31" s="200"/>
      <c r="AF31" s="104">
        <v>72007</v>
      </c>
      <c r="AG31" s="104">
        <v>1944</v>
      </c>
      <c r="AH31" s="104">
        <v>69982</v>
      </c>
      <c r="AI31" s="104">
        <v>71926</v>
      </c>
      <c r="AJ31" s="213">
        <v>99.887510936436698</v>
      </c>
      <c r="AK31" s="104">
        <v>3308</v>
      </c>
      <c r="AL31" s="104">
        <v>3495</v>
      </c>
      <c r="AM31" s="104">
        <v>76785</v>
      </c>
      <c r="AN31" s="104">
        <v>25031</v>
      </c>
      <c r="AO31" s="104">
        <v>18237</v>
      </c>
      <c r="AP31" s="104">
        <v>22140</v>
      </c>
      <c r="AQ31" s="104">
        <v>11377</v>
      </c>
      <c r="AR31" s="104">
        <v>2356</v>
      </c>
      <c r="AS31" s="104">
        <v>1325</v>
      </c>
      <c r="AT31" s="104">
        <v>3681</v>
      </c>
      <c r="AU31" s="104">
        <v>497</v>
      </c>
      <c r="AV31" s="104">
        <v>879</v>
      </c>
      <c r="AW31" s="104">
        <v>13</v>
      </c>
      <c r="AX31" s="104">
        <v>56</v>
      </c>
      <c r="AY31" s="104">
        <v>2236</v>
      </c>
      <c r="AZ31" s="104">
        <v>1683</v>
      </c>
      <c r="BA31" s="104">
        <v>553</v>
      </c>
      <c r="BB31" s="104">
        <v>87</v>
      </c>
      <c r="BC31" s="104">
        <v>65</v>
      </c>
      <c r="BD31" s="104">
        <v>22</v>
      </c>
      <c r="BE31" s="104">
        <v>2258</v>
      </c>
      <c r="BF31" s="104">
        <v>6</v>
      </c>
      <c r="BG31" s="108" t="s">
        <v>334</v>
      </c>
      <c r="BH31" s="141" t="s">
        <v>350</v>
      </c>
    </row>
    <row r="32" spans="1:60" x14ac:dyDescent="0.2">
      <c r="A32" s="198">
        <v>29</v>
      </c>
      <c r="B32" s="214" t="s">
        <v>33</v>
      </c>
      <c r="C32" s="92" t="s">
        <v>451</v>
      </c>
      <c r="D32" s="104">
        <v>205486</v>
      </c>
      <c r="E32" s="104">
        <v>1249</v>
      </c>
      <c r="F32" s="104">
        <v>192226</v>
      </c>
      <c r="G32" s="104">
        <v>193475</v>
      </c>
      <c r="H32" s="229">
        <v>94.1548329326572</v>
      </c>
      <c r="I32" s="104">
        <v>7741</v>
      </c>
      <c r="J32" s="104">
        <v>1374</v>
      </c>
      <c r="K32" s="104">
        <v>201341</v>
      </c>
      <c r="L32" s="104">
        <v>55080</v>
      </c>
      <c r="M32" s="104">
        <v>52378</v>
      </c>
      <c r="N32" s="104">
        <v>52954</v>
      </c>
      <c r="O32" s="104">
        <v>40929</v>
      </c>
      <c r="P32" s="104">
        <v>34596</v>
      </c>
      <c r="Q32" s="104">
        <v>-533</v>
      </c>
      <c r="R32" s="104">
        <v>34063</v>
      </c>
      <c r="S32" s="104">
        <v>4527</v>
      </c>
      <c r="T32" s="104">
        <v>4462</v>
      </c>
      <c r="U32" s="104">
        <v>4874</v>
      </c>
      <c r="V32" s="104">
        <v>1411</v>
      </c>
      <c r="W32" s="104">
        <v>18789</v>
      </c>
      <c r="X32" s="104">
        <v>11357</v>
      </c>
      <c r="Y32" s="104">
        <v>7432</v>
      </c>
      <c r="Z32" s="104">
        <v>13793</v>
      </c>
      <c r="AA32" s="104">
        <v>186</v>
      </c>
      <c r="AB32" s="104">
        <v>13607</v>
      </c>
      <c r="AC32" s="104">
        <v>32396</v>
      </c>
      <c r="AD32" s="104">
        <v>4674</v>
      </c>
      <c r="AE32" s="200"/>
      <c r="AF32" s="104">
        <v>140753</v>
      </c>
      <c r="AG32" s="104">
        <v>744</v>
      </c>
      <c r="AH32" s="104">
        <v>136526</v>
      </c>
      <c r="AI32" s="104">
        <v>137270</v>
      </c>
      <c r="AJ32" s="213">
        <v>97.5254523882261</v>
      </c>
      <c r="AK32" s="104">
        <v>-2384</v>
      </c>
      <c r="AL32" s="104">
        <v>1085</v>
      </c>
      <c r="AM32" s="104">
        <v>135227</v>
      </c>
      <c r="AN32" s="104">
        <v>45410</v>
      </c>
      <c r="AO32" s="104">
        <v>32430</v>
      </c>
      <c r="AP32" s="104">
        <v>32682</v>
      </c>
      <c r="AQ32" s="104">
        <v>24705</v>
      </c>
      <c r="AR32" s="104">
        <v>8381</v>
      </c>
      <c r="AS32" s="104">
        <v>-4799</v>
      </c>
      <c r="AT32" s="104">
        <v>3582</v>
      </c>
      <c r="AU32" s="104">
        <v>-2976</v>
      </c>
      <c r="AV32" s="104">
        <v>355</v>
      </c>
      <c r="AW32" s="104">
        <v>1497</v>
      </c>
      <c r="AX32" s="104">
        <v>953</v>
      </c>
      <c r="AY32" s="104">
        <v>3753</v>
      </c>
      <c r="AZ32" s="104">
        <v>2025</v>
      </c>
      <c r="BA32" s="104">
        <v>1728</v>
      </c>
      <c r="BB32" s="104">
        <v>4949</v>
      </c>
      <c r="BC32" s="104">
        <v>432</v>
      </c>
      <c r="BD32" s="104">
        <v>4517</v>
      </c>
      <c r="BE32" s="104">
        <v>8270</v>
      </c>
      <c r="BF32" s="104">
        <v>214</v>
      </c>
      <c r="BG32" s="108" t="s">
        <v>333</v>
      </c>
      <c r="BH32" s="141" t="s">
        <v>355</v>
      </c>
    </row>
    <row r="33" spans="1:60" x14ac:dyDescent="0.2">
      <c r="A33" s="198">
        <v>30</v>
      </c>
      <c r="B33" s="214" t="s">
        <v>34</v>
      </c>
      <c r="C33" s="92" t="s">
        <v>452</v>
      </c>
      <c r="D33" s="104">
        <v>83490</v>
      </c>
      <c r="E33" s="104">
        <v>1354</v>
      </c>
      <c r="F33" s="104">
        <v>80799</v>
      </c>
      <c r="G33" s="104">
        <v>82153</v>
      </c>
      <c r="H33" s="229">
        <v>98.398610612049296</v>
      </c>
      <c r="I33" s="104">
        <v>940</v>
      </c>
      <c r="J33" s="104">
        <v>1288</v>
      </c>
      <c r="K33" s="104">
        <v>83027</v>
      </c>
      <c r="L33" s="104">
        <v>25736</v>
      </c>
      <c r="M33" s="104">
        <v>23791</v>
      </c>
      <c r="N33" s="104">
        <v>23350</v>
      </c>
      <c r="O33" s="104">
        <v>10150</v>
      </c>
      <c r="P33" s="104">
        <v>3434</v>
      </c>
      <c r="Q33" s="104">
        <v>26</v>
      </c>
      <c r="R33" s="104">
        <v>3460</v>
      </c>
      <c r="S33" s="104">
        <v>626</v>
      </c>
      <c r="T33" s="104">
        <v>690</v>
      </c>
      <c r="U33" s="104">
        <v>9</v>
      </c>
      <c r="V33" s="104">
        <v>41</v>
      </c>
      <c r="W33" s="104">
        <v>2094</v>
      </c>
      <c r="X33" s="104">
        <v>1361</v>
      </c>
      <c r="Y33" s="104">
        <v>733</v>
      </c>
      <c r="Z33" s="104">
        <v>1527</v>
      </c>
      <c r="AA33" s="104">
        <v>35</v>
      </c>
      <c r="AB33" s="104">
        <v>1492</v>
      </c>
      <c r="AC33" s="104">
        <v>3586</v>
      </c>
      <c r="AD33" s="104">
        <v>340</v>
      </c>
      <c r="AE33" s="200"/>
      <c r="AF33" s="104">
        <v>42623</v>
      </c>
      <c r="AG33" s="104">
        <v>470</v>
      </c>
      <c r="AH33" s="104">
        <v>41648</v>
      </c>
      <c r="AI33" s="104">
        <v>42118</v>
      </c>
      <c r="AJ33" s="213">
        <v>98.815193674776495</v>
      </c>
      <c r="AK33" s="104">
        <v>-300</v>
      </c>
      <c r="AL33" s="104">
        <v>387</v>
      </c>
      <c r="AM33" s="104">
        <v>41735</v>
      </c>
      <c r="AN33" s="104">
        <v>13794</v>
      </c>
      <c r="AO33" s="104">
        <v>11711</v>
      </c>
      <c r="AP33" s="104">
        <v>11696</v>
      </c>
      <c r="AQ33" s="104">
        <v>4534</v>
      </c>
      <c r="AR33" s="104">
        <v>643</v>
      </c>
      <c r="AS33" s="104">
        <v>0</v>
      </c>
      <c r="AT33" s="104">
        <v>643</v>
      </c>
      <c r="AU33" s="104">
        <v>51</v>
      </c>
      <c r="AV33" s="104">
        <v>214</v>
      </c>
      <c r="AW33" s="104">
        <v>-11</v>
      </c>
      <c r="AX33" s="104">
        <v>22</v>
      </c>
      <c r="AY33" s="104">
        <v>367</v>
      </c>
      <c r="AZ33" s="104">
        <v>261</v>
      </c>
      <c r="BA33" s="104">
        <v>106</v>
      </c>
      <c r="BB33" s="104">
        <v>536</v>
      </c>
      <c r="BC33" s="104">
        <v>61</v>
      </c>
      <c r="BD33" s="104">
        <v>475</v>
      </c>
      <c r="BE33" s="104">
        <v>842</v>
      </c>
      <c r="BF33" s="104">
        <v>31</v>
      </c>
      <c r="BG33" s="108" t="s">
        <v>331</v>
      </c>
      <c r="BH33" s="141" t="s">
        <v>353</v>
      </c>
    </row>
    <row r="34" spans="1:60" x14ac:dyDescent="0.2">
      <c r="A34" s="198">
        <v>31</v>
      </c>
      <c r="B34" s="214" t="s">
        <v>35</v>
      </c>
      <c r="C34" s="92" t="s">
        <v>453</v>
      </c>
      <c r="D34" s="104">
        <v>69569</v>
      </c>
      <c r="E34" s="104">
        <v>931</v>
      </c>
      <c r="F34" s="104">
        <v>67027</v>
      </c>
      <c r="G34" s="104">
        <v>67958</v>
      </c>
      <c r="H34" s="229">
        <v>97.684313415458007</v>
      </c>
      <c r="I34" s="104">
        <v>724</v>
      </c>
      <c r="J34" s="104">
        <v>959</v>
      </c>
      <c r="K34" s="104">
        <v>68710</v>
      </c>
      <c r="L34" s="104">
        <v>19724</v>
      </c>
      <c r="M34" s="104">
        <v>18951</v>
      </c>
      <c r="N34" s="104">
        <v>19338</v>
      </c>
      <c r="O34" s="104">
        <v>10697</v>
      </c>
      <c r="P34" s="104">
        <v>4570</v>
      </c>
      <c r="Q34" s="104">
        <v>219</v>
      </c>
      <c r="R34" s="104">
        <v>4789</v>
      </c>
      <c r="S34" s="104">
        <v>176</v>
      </c>
      <c r="T34" s="104">
        <v>1029</v>
      </c>
      <c r="U34" s="104">
        <v>31</v>
      </c>
      <c r="V34" s="104">
        <v>122</v>
      </c>
      <c r="W34" s="104">
        <v>3431</v>
      </c>
      <c r="X34" s="104">
        <v>2600</v>
      </c>
      <c r="Y34" s="104">
        <v>831</v>
      </c>
      <c r="Z34" s="104">
        <v>1726</v>
      </c>
      <c r="AA34" s="104">
        <v>21</v>
      </c>
      <c r="AB34" s="104">
        <v>1705</v>
      </c>
      <c r="AC34" s="104">
        <v>5136</v>
      </c>
      <c r="AD34" s="104">
        <v>381</v>
      </c>
      <c r="AE34" s="200"/>
      <c r="AF34" s="104">
        <v>32197</v>
      </c>
      <c r="AG34" s="104">
        <v>189</v>
      </c>
      <c r="AH34" s="104">
        <v>31375</v>
      </c>
      <c r="AI34" s="104">
        <v>31564</v>
      </c>
      <c r="AJ34" s="213">
        <v>98.033978320961495</v>
      </c>
      <c r="AK34" s="104">
        <v>-659</v>
      </c>
      <c r="AL34" s="104">
        <v>341</v>
      </c>
      <c r="AM34" s="104">
        <v>31057</v>
      </c>
      <c r="AN34" s="104">
        <v>9235</v>
      </c>
      <c r="AO34" s="104">
        <v>8709</v>
      </c>
      <c r="AP34" s="104">
        <v>8191</v>
      </c>
      <c r="AQ34" s="104">
        <v>4922</v>
      </c>
      <c r="AR34" s="104">
        <v>1469</v>
      </c>
      <c r="AS34" s="104">
        <v>836</v>
      </c>
      <c r="AT34" s="104">
        <v>2305</v>
      </c>
      <c r="AU34" s="104">
        <v>447</v>
      </c>
      <c r="AV34" s="104">
        <v>664</v>
      </c>
      <c r="AW34" s="104">
        <v>150</v>
      </c>
      <c r="AX34" s="104">
        <v>30</v>
      </c>
      <c r="AY34" s="104">
        <v>1014</v>
      </c>
      <c r="AZ34" s="104">
        <v>628</v>
      </c>
      <c r="BA34" s="104">
        <v>386</v>
      </c>
      <c r="BB34" s="104">
        <v>754</v>
      </c>
      <c r="BC34" s="104">
        <v>4</v>
      </c>
      <c r="BD34" s="104">
        <v>750</v>
      </c>
      <c r="BE34" s="104">
        <v>1764</v>
      </c>
      <c r="BF34" s="104">
        <v>31</v>
      </c>
      <c r="BG34" s="108" t="s">
        <v>331</v>
      </c>
      <c r="BH34" s="141" t="s">
        <v>353</v>
      </c>
    </row>
    <row r="35" spans="1:60" x14ac:dyDescent="0.2">
      <c r="A35" s="198">
        <v>32</v>
      </c>
      <c r="B35" s="214" t="s">
        <v>36</v>
      </c>
      <c r="C35" s="92" t="s">
        <v>454</v>
      </c>
      <c r="D35" s="104">
        <v>132228</v>
      </c>
      <c r="E35" s="104">
        <v>3237</v>
      </c>
      <c r="F35" s="104">
        <v>122712</v>
      </c>
      <c r="G35" s="104">
        <v>125949</v>
      </c>
      <c r="H35" s="229">
        <v>95.251383973137294</v>
      </c>
      <c r="I35" s="104">
        <v>2270</v>
      </c>
      <c r="J35" s="104">
        <v>3831</v>
      </c>
      <c r="K35" s="104">
        <v>128813</v>
      </c>
      <c r="L35" s="104">
        <v>38258</v>
      </c>
      <c r="M35" s="104">
        <v>35651</v>
      </c>
      <c r="N35" s="104">
        <v>35232</v>
      </c>
      <c r="O35" s="104">
        <v>19672</v>
      </c>
      <c r="P35" s="104">
        <v>40313</v>
      </c>
      <c r="Q35" s="104">
        <v>0</v>
      </c>
      <c r="R35" s="104">
        <v>40313</v>
      </c>
      <c r="S35" s="104">
        <v>1225</v>
      </c>
      <c r="T35" s="104">
        <v>1045</v>
      </c>
      <c r="U35" s="104">
        <v>10</v>
      </c>
      <c r="V35" s="104">
        <v>1</v>
      </c>
      <c r="W35" s="104">
        <v>38032</v>
      </c>
      <c r="X35" s="104">
        <v>31685</v>
      </c>
      <c r="Y35" s="104">
        <v>6347</v>
      </c>
      <c r="Z35" s="104">
        <v>6279</v>
      </c>
      <c r="AA35" s="104">
        <v>0</v>
      </c>
      <c r="AB35" s="104">
        <v>6279</v>
      </c>
      <c r="AC35" s="104">
        <v>44311</v>
      </c>
      <c r="AD35" s="104">
        <v>0</v>
      </c>
      <c r="AE35" s="200"/>
      <c r="AF35" s="104">
        <v>126659</v>
      </c>
      <c r="AG35" s="104">
        <v>544</v>
      </c>
      <c r="AH35" s="104">
        <v>124303</v>
      </c>
      <c r="AI35" s="104">
        <v>124847</v>
      </c>
      <c r="AJ35" s="213">
        <v>98.569387094481996</v>
      </c>
      <c r="AK35" s="104">
        <v>-203</v>
      </c>
      <c r="AL35" s="104">
        <v>989</v>
      </c>
      <c r="AM35" s="104">
        <v>125089</v>
      </c>
      <c r="AN35" s="104">
        <v>35871</v>
      </c>
      <c r="AO35" s="104">
        <v>38323</v>
      </c>
      <c r="AP35" s="104">
        <v>36091</v>
      </c>
      <c r="AQ35" s="104">
        <v>14804</v>
      </c>
      <c r="AR35" s="104">
        <v>8343</v>
      </c>
      <c r="AS35" s="104">
        <v>4363</v>
      </c>
      <c r="AT35" s="104">
        <v>12706</v>
      </c>
      <c r="AU35" s="104">
        <v>384</v>
      </c>
      <c r="AV35" s="104">
        <v>5785</v>
      </c>
      <c r="AW35" s="104">
        <v>642</v>
      </c>
      <c r="AX35" s="104">
        <v>471</v>
      </c>
      <c r="AY35" s="104">
        <v>5424</v>
      </c>
      <c r="AZ35" s="104">
        <v>4006</v>
      </c>
      <c r="BA35" s="104">
        <v>1418</v>
      </c>
      <c r="BB35" s="104">
        <v>3041</v>
      </c>
      <c r="BC35" s="104">
        <v>179</v>
      </c>
      <c r="BD35" s="104">
        <v>2862</v>
      </c>
      <c r="BE35" s="104">
        <v>8286</v>
      </c>
      <c r="BF35" s="104">
        <v>213</v>
      </c>
      <c r="BG35" s="108" t="s">
        <v>332</v>
      </c>
      <c r="BH35" s="141" t="s">
        <v>354</v>
      </c>
    </row>
    <row r="36" spans="1:60" x14ac:dyDescent="0.2">
      <c r="A36" s="198">
        <v>33</v>
      </c>
      <c r="B36" s="214" t="s">
        <v>37</v>
      </c>
      <c r="C36" s="92" t="s">
        <v>455</v>
      </c>
      <c r="D36" s="104">
        <v>51613</v>
      </c>
      <c r="E36" s="104">
        <v>761</v>
      </c>
      <c r="F36" s="104">
        <v>50023</v>
      </c>
      <c r="G36" s="104">
        <v>50784</v>
      </c>
      <c r="H36" s="229">
        <v>98.393815511595903</v>
      </c>
      <c r="I36" s="104">
        <v>591</v>
      </c>
      <c r="J36" s="104">
        <v>621</v>
      </c>
      <c r="K36" s="104">
        <v>51235</v>
      </c>
      <c r="L36" s="104">
        <v>15200</v>
      </c>
      <c r="M36" s="104">
        <v>14491</v>
      </c>
      <c r="N36" s="104">
        <v>14080</v>
      </c>
      <c r="O36" s="104">
        <v>7464</v>
      </c>
      <c r="P36" s="104">
        <v>2489</v>
      </c>
      <c r="Q36" s="104">
        <v>127</v>
      </c>
      <c r="R36" s="104">
        <v>2616</v>
      </c>
      <c r="S36" s="104">
        <v>284</v>
      </c>
      <c r="T36" s="104">
        <v>523</v>
      </c>
      <c r="U36" s="104">
        <v>55</v>
      </c>
      <c r="V36" s="104">
        <v>10</v>
      </c>
      <c r="W36" s="104">
        <v>1744</v>
      </c>
      <c r="X36" s="104">
        <v>1346</v>
      </c>
      <c r="Y36" s="104">
        <v>398</v>
      </c>
      <c r="Z36" s="104">
        <v>889</v>
      </c>
      <c r="AA36" s="104">
        <v>3</v>
      </c>
      <c r="AB36" s="104">
        <v>886</v>
      </c>
      <c r="AC36" s="104">
        <v>2630</v>
      </c>
      <c r="AD36" s="104">
        <v>61</v>
      </c>
      <c r="AE36" s="200"/>
      <c r="AF36" s="104">
        <v>30014</v>
      </c>
      <c r="AG36" s="104">
        <v>81</v>
      </c>
      <c r="AH36" s="104">
        <v>28551</v>
      </c>
      <c r="AI36" s="104">
        <v>28632</v>
      </c>
      <c r="AJ36" s="213">
        <v>95.395482108349398</v>
      </c>
      <c r="AK36" s="104">
        <v>-1274</v>
      </c>
      <c r="AL36" s="104">
        <v>310</v>
      </c>
      <c r="AM36" s="104">
        <v>27587</v>
      </c>
      <c r="AN36" s="104">
        <v>7910</v>
      </c>
      <c r="AO36" s="104">
        <v>7913</v>
      </c>
      <c r="AP36" s="104">
        <v>7216</v>
      </c>
      <c r="AQ36" s="104">
        <v>4548</v>
      </c>
      <c r="AR36" s="104">
        <v>2361</v>
      </c>
      <c r="AS36" s="104">
        <v>1156</v>
      </c>
      <c r="AT36" s="104">
        <v>3517</v>
      </c>
      <c r="AU36" s="104">
        <v>1028</v>
      </c>
      <c r="AV36" s="104">
        <v>763</v>
      </c>
      <c r="AW36" s="104">
        <v>177</v>
      </c>
      <c r="AX36" s="104">
        <v>34</v>
      </c>
      <c r="AY36" s="104">
        <v>1515</v>
      </c>
      <c r="AZ36" s="104">
        <v>985</v>
      </c>
      <c r="BA36" s="104">
        <v>530</v>
      </c>
      <c r="BB36" s="104">
        <v>1385</v>
      </c>
      <c r="BC36" s="104">
        <v>26</v>
      </c>
      <c r="BD36" s="104">
        <v>1359</v>
      </c>
      <c r="BE36" s="104">
        <v>2874</v>
      </c>
      <c r="BF36" s="104">
        <v>4</v>
      </c>
      <c r="BG36" s="108" t="s">
        <v>331</v>
      </c>
      <c r="BH36" s="141" t="s">
        <v>353</v>
      </c>
    </row>
    <row r="37" spans="1:60" x14ac:dyDescent="0.2">
      <c r="A37" s="198">
        <v>34</v>
      </c>
      <c r="B37" s="214" t="s">
        <v>38</v>
      </c>
      <c r="C37" s="92" t="s">
        <v>456</v>
      </c>
      <c r="D37" s="104">
        <v>151729</v>
      </c>
      <c r="E37" s="104">
        <v>2042</v>
      </c>
      <c r="F37" s="104">
        <v>144156</v>
      </c>
      <c r="G37" s="104">
        <v>146198</v>
      </c>
      <c r="H37" s="229">
        <v>96.354684997594305</v>
      </c>
      <c r="I37" s="104">
        <v>2603</v>
      </c>
      <c r="J37" s="104">
        <v>1886</v>
      </c>
      <c r="K37" s="104">
        <v>148645</v>
      </c>
      <c r="L37" s="104">
        <v>41622</v>
      </c>
      <c r="M37" s="104">
        <v>40449</v>
      </c>
      <c r="N37" s="104">
        <v>40553</v>
      </c>
      <c r="O37" s="104">
        <v>26021</v>
      </c>
      <c r="P37" s="104">
        <v>14386</v>
      </c>
      <c r="Q37" s="104">
        <v>13</v>
      </c>
      <c r="R37" s="104">
        <v>14399</v>
      </c>
      <c r="S37" s="104">
        <v>1221</v>
      </c>
      <c r="T37" s="104">
        <v>2421</v>
      </c>
      <c r="U37" s="104">
        <v>784</v>
      </c>
      <c r="V37" s="104">
        <v>63</v>
      </c>
      <c r="W37" s="104">
        <v>9910</v>
      </c>
      <c r="X37" s="104">
        <v>6970</v>
      </c>
      <c r="Y37" s="104">
        <v>2940</v>
      </c>
      <c r="Z37" s="104">
        <v>6134</v>
      </c>
      <c r="AA37" s="104">
        <v>49</v>
      </c>
      <c r="AB37" s="104">
        <v>6085</v>
      </c>
      <c r="AC37" s="104">
        <v>15995</v>
      </c>
      <c r="AD37" s="104">
        <v>1784</v>
      </c>
      <c r="AE37" s="200"/>
      <c r="AF37" s="104">
        <v>115228</v>
      </c>
      <c r="AG37" s="104">
        <v>2219</v>
      </c>
      <c r="AH37" s="104">
        <v>109849</v>
      </c>
      <c r="AI37" s="104">
        <v>112068</v>
      </c>
      <c r="AJ37" s="213">
        <v>97.257610997327006</v>
      </c>
      <c r="AK37" s="104">
        <v>-1968</v>
      </c>
      <c r="AL37" s="104">
        <v>2072</v>
      </c>
      <c r="AM37" s="104">
        <v>109953</v>
      </c>
      <c r="AN37" s="104">
        <v>34769</v>
      </c>
      <c r="AO37" s="104">
        <v>28517</v>
      </c>
      <c r="AP37" s="104">
        <v>29110</v>
      </c>
      <c r="AQ37" s="104">
        <v>17557</v>
      </c>
      <c r="AR37" s="104">
        <v>5379</v>
      </c>
      <c r="AS37" s="104">
        <v>-203</v>
      </c>
      <c r="AT37" s="104">
        <v>5176</v>
      </c>
      <c r="AU37" s="104">
        <v>288</v>
      </c>
      <c r="AV37" s="104">
        <v>1791</v>
      </c>
      <c r="AW37" s="104">
        <v>388</v>
      </c>
      <c r="AX37" s="104">
        <v>276</v>
      </c>
      <c r="AY37" s="104">
        <v>2433</v>
      </c>
      <c r="AZ37" s="104">
        <v>1545</v>
      </c>
      <c r="BA37" s="104">
        <v>888</v>
      </c>
      <c r="BB37" s="104">
        <v>3209</v>
      </c>
      <c r="BC37" s="104">
        <v>263</v>
      </c>
      <c r="BD37" s="104">
        <v>2946</v>
      </c>
      <c r="BE37" s="104">
        <v>5379</v>
      </c>
      <c r="BF37" s="104">
        <v>0</v>
      </c>
      <c r="BG37" s="108" t="s">
        <v>334</v>
      </c>
      <c r="BH37" s="141" t="s">
        <v>350</v>
      </c>
    </row>
    <row r="38" spans="1:60" x14ac:dyDescent="0.2">
      <c r="A38" s="198">
        <v>35</v>
      </c>
      <c r="B38" s="214" t="s">
        <v>39</v>
      </c>
      <c r="C38" s="92" t="s">
        <v>457</v>
      </c>
      <c r="D38" s="104">
        <v>227553</v>
      </c>
      <c r="E38" s="104">
        <v>2423</v>
      </c>
      <c r="F38" s="104">
        <v>217818</v>
      </c>
      <c r="G38" s="104">
        <v>220241</v>
      </c>
      <c r="H38" s="229">
        <v>96.786682662939995</v>
      </c>
      <c r="I38" s="104">
        <v>4194</v>
      </c>
      <c r="J38" s="104">
        <v>2113</v>
      </c>
      <c r="K38" s="104">
        <v>224125</v>
      </c>
      <c r="L38" s="104">
        <v>63763</v>
      </c>
      <c r="M38" s="104">
        <v>63135</v>
      </c>
      <c r="N38" s="104">
        <v>63819</v>
      </c>
      <c r="O38" s="104">
        <v>33408</v>
      </c>
      <c r="P38" s="104">
        <v>14299</v>
      </c>
      <c r="Q38" s="104">
        <v>-1017</v>
      </c>
      <c r="R38" s="104">
        <v>13282</v>
      </c>
      <c r="S38" s="104">
        <v>1270</v>
      </c>
      <c r="T38" s="104">
        <v>2923</v>
      </c>
      <c r="U38" s="104">
        <v>1154</v>
      </c>
      <c r="V38" s="104">
        <v>842</v>
      </c>
      <c r="W38" s="104">
        <v>7093</v>
      </c>
      <c r="X38" s="104">
        <v>3947</v>
      </c>
      <c r="Y38" s="104">
        <v>3146</v>
      </c>
      <c r="Z38" s="104">
        <v>7763</v>
      </c>
      <c r="AA38" s="104">
        <v>13</v>
      </c>
      <c r="AB38" s="104">
        <v>7750</v>
      </c>
      <c r="AC38" s="104">
        <v>14843</v>
      </c>
      <c r="AD38" s="104">
        <v>1447</v>
      </c>
      <c r="AE38" s="200"/>
      <c r="AF38" s="104">
        <v>226594</v>
      </c>
      <c r="AG38" s="104">
        <v>1376</v>
      </c>
      <c r="AH38" s="104">
        <v>220526</v>
      </c>
      <c r="AI38" s="104">
        <v>221902</v>
      </c>
      <c r="AJ38" s="213">
        <v>97.929336169536697</v>
      </c>
      <c r="AK38" s="104">
        <v>-3443</v>
      </c>
      <c r="AL38" s="104">
        <v>645</v>
      </c>
      <c r="AM38" s="104">
        <v>217728</v>
      </c>
      <c r="AN38" s="104">
        <v>60621</v>
      </c>
      <c r="AO38" s="104">
        <v>64517</v>
      </c>
      <c r="AP38" s="104">
        <v>62909</v>
      </c>
      <c r="AQ38" s="104">
        <v>29681</v>
      </c>
      <c r="AR38" s="104">
        <v>4448</v>
      </c>
      <c r="AS38" s="104">
        <v>1796</v>
      </c>
      <c r="AT38" s="104">
        <v>6244</v>
      </c>
      <c r="AU38" s="104">
        <v>896</v>
      </c>
      <c r="AV38" s="104">
        <v>2617</v>
      </c>
      <c r="AW38" s="104">
        <v>330</v>
      </c>
      <c r="AX38" s="104">
        <v>529</v>
      </c>
      <c r="AY38" s="104">
        <v>1872</v>
      </c>
      <c r="AZ38" s="104">
        <v>918</v>
      </c>
      <c r="BA38" s="104">
        <v>954</v>
      </c>
      <c r="BB38" s="104">
        <v>4692</v>
      </c>
      <c r="BC38" s="104">
        <v>249</v>
      </c>
      <c r="BD38" s="104">
        <v>4443</v>
      </c>
      <c r="BE38" s="104">
        <v>6315</v>
      </c>
      <c r="BF38" s="104">
        <v>108</v>
      </c>
      <c r="BG38" s="108" t="s">
        <v>334</v>
      </c>
      <c r="BH38" s="141" t="s">
        <v>356</v>
      </c>
    </row>
    <row r="39" spans="1:60" x14ac:dyDescent="0.2">
      <c r="A39" s="198">
        <v>36</v>
      </c>
      <c r="B39" s="214" t="s">
        <v>40</v>
      </c>
      <c r="C39" s="92" t="s">
        <v>458</v>
      </c>
      <c r="D39" s="104">
        <v>74867</v>
      </c>
      <c r="E39" s="104">
        <v>705</v>
      </c>
      <c r="F39" s="104">
        <v>73414</v>
      </c>
      <c r="G39" s="104">
        <v>74119</v>
      </c>
      <c r="H39" s="229">
        <v>99.000894920325294</v>
      </c>
      <c r="I39" s="104">
        <v>397</v>
      </c>
      <c r="J39" s="104">
        <v>743</v>
      </c>
      <c r="K39" s="104">
        <v>74554</v>
      </c>
      <c r="L39" s="104">
        <v>21375</v>
      </c>
      <c r="M39" s="104">
        <v>20063</v>
      </c>
      <c r="N39" s="104">
        <v>20871</v>
      </c>
      <c r="O39" s="104">
        <v>12245</v>
      </c>
      <c r="P39" s="104">
        <v>1258</v>
      </c>
      <c r="Q39" s="104">
        <v>-691</v>
      </c>
      <c r="R39" s="104">
        <v>567</v>
      </c>
      <c r="S39" s="104">
        <v>-454</v>
      </c>
      <c r="T39" s="104">
        <v>397</v>
      </c>
      <c r="U39" s="104">
        <v>49</v>
      </c>
      <c r="V39" s="104">
        <v>44</v>
      </c>
      <c r="W39" s="104">
        <v>531</v>
      </c>
      <c r="X39" s="104">
        <v>289</v>
      </c>
      <c r="Y39" s="104">
        <v>242</v>
      </c>
      <c r="Z39" s="104">
        <v>804</v>
      </c>
      <c r="AA39" s="104">
        <v>37</v>
      </c>
      <c r="AB39" s="104">
        <v>767</v>
      </c>
      <c r="AC39" s="104">
        <v>1298</v>
      </c>
      <c r="AD39" s="104">
        <v>51</v>
      </c>
      <c r="AE39" s="200"/>
      <c r="AF39" s="104">
        <v>30413</v>
      </c>
      <c r="AG39" s="104">
        <v>371</v>
      </c>
      <c r="AH39" s="104">
        <v>29840</v>
      </c>
      <c r="AI39" s="104">
        <v>30211</v>
      </c>
      <c r="AJ39" s="213">
        <v>99.335810344260594</v>
      </c>
      <c r="AK39" s="104">
        <v>-1068</v>
      </c>
      <c r="AL39" s="104">
        <v>645</v>
      </c>
      <c r="AM39" s="104">
        <v>29417</v>
      </c>
      <c r="AN39" s="104">
        <v>8462</v>
      </c>
      <c r="AO39" s="104">
        <v>8370</v>
      </c>
      <c r="AP39" s="104">
        <v>7328</v>
      </c>
      <c r="AQ39" s="104">
        <v>5257</v>
      </c>
      <c r="AR39" s="104">
        <v>342</v>
      </c>
      <c r="AS39" s="104">
        <v>-77</v>
      </c>
      <c r="AT39" s="104">
        <v>265</v>
      </c>
      <c r="AU39" s="104">
        <v>1060</v>
      </c>
      <c r="AV39" s="104">
        <v>-1068</v>
      </c>
      <c r="AW39" s="104">
        <v>32</v>
      </c>
      <c r="AX39" s="104">
        <v>68</v>
      </c>
      <c r="AY39" s="104">
        <v>173</v>
      </c>
      <c r="AZ39" s="104">
        <v>53</v>
      </c>
      <c r="BA39" s="104">
        <v>120</v>
      </c>
      <c r="BB39" s="104">
        <v>262</v>
      </c>
      <c r="BC39" s="104">
        <v>6</v>
      </c>
      <c r="BD39" s="104">
        <v>256</v>
      </c>
      <c r="BE39" s="104">
        <v>429</v>
      </c>
      <c r="BF39" s="104">
        <v>2</v>
      </c>
      <c r="BG39" s="108" t="s">
        <v>331</v>
      </c>
      <c r="BH39" s="141" t="s">
        <v>353</v>
      </c>
    </row>
    <row r="40" spans="1:60" x14ac:dyDescent="0.2">
      <c r="A40" s="198">
        <v>37</v>
      </c>
      <c r="B40" s="214" t="s">
        <v>41</v>
      </c>
      <c r="C40" s="92" t="s">
        <v>459</v>
      </c>
      <c r="D40" s="104">
        <v>189090</v>
      </c>
      <c r="E40" s="104">
        <v>2263</v>
      </c>
      <c r="F40" s="104">
        <v>183187</v>
      </c>
      <c r="G40" s="104">
        <v>185450</v>
      </c>
      <c r="H40" s="229">
        <v>98.074990745147801</v>
      </c>
      <c r="I40" s="104">
        <v>2113</v>
      </c>
      <c r="J40" s="104">
        <v>3822</v>
      </c>
      <c r="K40" s="104">
        <v>189122</v>
      </c>
      <c r="L40" s="104">
        <v>56578</v>
      </c>
      <c r="M40" s="104">
        <v>52947</v>
      </c>
      <c r="N40" s="104">
        <v>53447</v>
      </c>
      <c r="O40" s="104">
        <v>26150</v>
      </c>
      <c r="P40" s="104">
        <v>13854</v>
      </c>
      <c r="Q40" s="104">
        <v>-117</v>
      </c>
      <c r="R40" s="104">
        <v>13737</v>
      </c>
      <c r="S40" s="104">
        <v>1338</v>
      </c>
      <c r="T40" s="104">
        <v>1703</v>
      </c>
      <c r="U40" s="104">
        <v>1438</v>
      </c>
      <c r="V40" s="104">
        <v>221</v>
      </c>
      <c r="W40" s="104">
        <v>9037</v>
      </c>
      <c r="X40" s="104">
        <v>6691</v>
      </c>
      <c r="Y40" s="104">
        <v>2346</v>
      </c>
      <c r="Z40" s="104">
        <v>4158</v>
      </c>
      <c r="AA40" s="104">
        <v>46</v>
      </c>
      <c r="AB40" s="104">
        <v>4112</v>
      </c>
      <c r="AC40" s="104">
        <v>13149</v>
      </c>
      <c r="AD40" s="104">
        <v>1694</v>
      </c>
      <c r="AE40" s="200"/>
      <c r="AF40" s="104">
        <v>89993</v>
      </c>
      <c r="AG40" s="104">
        <v>2207</v>
      </c>
      <c r="AH40" s="104">
        <v>86585</v>
      </c>
      <c r="AI40" s="104">
        <v>88792</v>
      </c>
      <c r="AJ40" s="213">
        <v>98.665451757358895</v>
      </c>
      <c r="AK40" s="104">
        <v>-1417</v>
      </c>
      <c r="AL40" s="104">
        <v>5058</v>
      </c>
      <c r="AM40" s="104">
        <v>90226</v>
      </c>
      <c r="AN40" s="104">
        <v>26523</v>
      </c>
      <c r="AO40" s="104">
        <v>24335</v>
      </c>
      <c r="AP40" s="104">
        <v>23930</v>
      </c>
      <c r="AQ40" s="104">
        <v>15438</v>
      </c>
      <c r="AR40" s="104">
        <v>1819</v>
      </c>
      <c r="AS40" s="104">
        <v>1087</v>
      </c>
      <c r="AT40" s="104">
        <v>2906</v>
      </c>
      <c r="AU40" s="104">
        <v>59</v>
      </c>
      <c r="AV40" s="104">
        <v>1244</v>
      </c>
      <c r="AW40" s="104">
        <v>438</v>
      </c>
      <c r="AX40" s="104">
        <v>170</v>
      </c>
      <c r="AY40" s="104">
        <v>995</v>
      </c>
      <c r="AZ40" s="104">
        <v>448</v>
      </c>
      <c r="BA40" s="104">
        <v>547</v>
      </c>
      <c r="BB40" s="104">
        <v>1230</v>
      </c>
      <c r="BC40" s="104">
        <v>32</v>
      </c>
      <c r="BD40" s="104">
        <v>1198</v>
      </c>
      <c r="BE40" s="104">
        <v>2193</v>
      </c>
      <c r="BF40" s="104">
        <v>82</v>
      </c>
      <c r="BG40" s="108" t="s">
        <v>332</v>
      </c>
      <c r="BH40" s="141" t="s">
        <v>354</v>
      </c>
    </row>
    <row r="41" spans="1:60" x14ac:dyDescent="0.2">
      <c r="A41" s="198">
        <v>38</v>
      </c>
      <c r="B41" s="214" t="s">
        <v>42</v>
      </c>
      <c r="C41" s="92" t="s">
        <v>460</v>
      </c>
      <c r="D41" s="104">
        <v>60716</v>
      </c>
      <c r="E41" s="104">
        <v>570</v>
      </c>
      <c r="F41" s="104">
        <v>59013</v>
      </c>
      <c r="G41" s="104">
        <v>59583</v>
      </c>
      <c r="H41" s="229">
        <v>98.133935041834107</v>
      </c>
      <c r="I41" s="104">
        <v>773</v>
      </c>
      <c r="J41" s="104">
        <v>517</v>
      </c>
      <c r="K41" s="104">
        <v>60303</v>
      </c>
      <c r="L41" s="104">
        <v>17335</v>
      </c>
      <c r="M41" s="104">
        <v>17304</v>
      </c>
      <c r="N41" s="104">
        <v>17325</v>
      </c>
      <c r="O41" s="104">
        <v>8339</v>
      </c>
      <c r="P41" s="104">
        <v>3253</v>
      </c>
      <c r="Q41" s="104">
        <v>-28</v>
      </c>
      <c r="R41" s="104">
        <v>3225</v>
      </c>
      <c r="S41" s="104">
        <v>296</v>
      </c>
      <c r="T41" s="104">
        <v>537</v>
      </c>
      <c r="U41" s="104">
        <v>45</v>
      </c>
      <c r="V41" s="104">
        <v>18</v>
      </c>
      <c r="W41" s="104">
        <v>2329</v>
      </c>
      <c r="X41" s="104">
        <v>1626</v>
      </c>
      <c r="Y41" s="104">
        <v>703</v>
      </c>
      <c r="Z41" s="104">
        <v>1159</v>
      </c>
      <c r="AA41" s="104">
        <v>19</v>
      </c>
      <c r="AB41" s="104">
        <v>1140</v>
      </c>
      <c r="AC41" s="104">
        <v>3469</v>
      </c>
      <c r="AD41" s="104">
        <v>0</v>
      </c>
      <c r="AE41" s="200"/>
      <c r="AF41" s="104">
        <v>26558</v>
      </c>
      <c r="AG41" s="104">
        <v>72</v>
      </c>
      <c r="AH41" s="104">
        <v>24945</v>
      </c>
      <c r="AI41" s="104">
        <v>25017</v>
      </c>
      <c r="AJ41" s="213">
        <v>94.197605241358502</v>
      </c>
      <c r="AK41" s="104">
        <v>299</v>
      </c>
      <c r="AL41" s="104">
        <v>84</v>
      </c>
      <c r="AM41" s="104">
        <v>25328</v>
      </c>
      <c r="AN41" s="104">
        <v>6590</v>
      </c>
      <c r="AO41" s="104">
        <v>7479</v>
      </c>
      <c r="AP41" s="104">
        <v>7301</v>
      </c>
      <c r="AQ41" s="104">
        <v>3958</v>
      </c>
      <c r="AR41" s="104">
        <v>3004</v>
      </c>
      <c r="AS41" s="104">
        <v>-635</v>
      </c>
      <c r="AT41" s="104">
        <v>2369</v>
      </c>
      <c r="AU41" s="104">
        <v>-235</v>
      </c>
      <c r="AV41" s="104">
        <v>553</v>
      </c>
      <c r="AW41" s="104">
        <v>163</v>
      </c>
      <c r="AX41" s="104">
        <v>47</v>
      </c>
      <c r="AY41" s="104">
        <v>1841</v>
      </c>
      <c r="AZ41" s="104">
        <v>716</v>
      </c>
      <c r="BA41" s="104">
        <v>1125</v>
      </c>
      <c r="BB41" s="104">
        <v>1545</v>
      </c>
      <c r="BC41" s="104">
        <v>14</v>
      </c>
      <c r="BD41" s="104">
        <v>1531</v>
      </c>
      <c r="BE41" s="104">
        <v>3372</v>
      </c>
      <c r="BF41" s="104">
        <v>0</v>
      </c>
      <c r="BG41" s="108" t="s">
        <v>331</v>
      </c>
      <c r="BH41" s="141" t="s">
        <v>357</v>
      </c>
    </row>
    <row r="42" spans="1:60" x14ac:dyDescent="0.2">
      <c r="A42" s="198">
        <v>39</v>
      </c>
      <c r="B42" s="214" t="s">
        <v>43</v>
      </c>
      <c r="C42" s="92" t="s">
        <v>461</v>
      </c>
      <c r="D42" s="104">
        <v>53832</v>
      </c>
      <c r="E42" s="104">
        <v>811</v>
      </c>
      <c r="F42" s="104">
        <v>51604</v>
      </c>
      <c r="G42" s="104">
        <v>52415</v>
      </c>
      <c r="H42" s="229">
        <v>97.367736662208301</v>
      </c>
      <c r="I42" s="104">
        <v>860</v>
      </c>
      <c r="J42" s="104">
        <v>1120</v>
      </c>
      <c r="K42" s="104">
        <v>53584</v>
      </c>
      <c r="L42" s="104">
        <v>13936</v>
      </c>
      <c r="M42" s="104">
        <v>13527</v>
      </c>
      <c r="N42" s="104">
        <v>13595</v>
      </c>
      <c r="O42" s="104">
        <v>12526</v>
      </c>
      <c r="P42" s="104">
        <v>3911</v>
      </c>
      <c r="Q42" s="104">
        <v>404</v>
      </c>
      <c r="R42" s="104">
        <v>4315</v>
      </c>
      <c r="S42" s="104">
        <v>400</v>
      </c>
      <c r="T42" s="104">
        <v>874</v>
      </c>
      <c r="U42" s="104">
        <v>1</v>
      </c>
      <c r="V42" s="104">
        <v>2</v>
      </c>
      <c r="W42" s="104">
        <v>3038</v>
      </c>
      <c r="X42" s="104">
        <v>2000</v>
      </c>
      <c r="Y42" s="104">
        <v>1038</v>
      </c>
      <c r="Z42" s="104">
        <v>1621</v>
      </c>
      <c r="AA42" s="104">
        <v>0</v>
      </c>
      <c r="AB42" s="104">
        <v>1621</v>
      </c>
      <c r="AC42" s="104">
        <v>4659</v>
      </c>
      <c r="AD42" s="104">
        <v>189</v>
      </c>
      <c r="AE42" s="200"/>
      <c r="AF42" s="104">
        <v>41301</v>
      </c>
      <c r="AG42" s="104">
        <v>300</v>
      </c>
      <c r="AH42" s="104">
        <v>40315</v>
      </c>
      <c r="AI42" s="104">
        <v>40615</v>
      </c>
      <c r="AJ42" s="213">
        <v>98.3390232682017</v>
      </c>
      <c r="AK42" s="104">
        <v>-975</v>
      </c>
      <c r="AL42" s="104">
        <v>590</v>
      </c>
      <c r="AM42" s="104">
        <v>39930</v>
      </c>
      <c r="AN42" s="104">
        <v>11036</v>
      </c>
      <c r="AO42" s="104">
        <v>8889</v>
      </c>
      <c r="AP42" s="104">
        <v>9345</v>
      </c>
      <c r="AQ42" s="104">
        <v>10660</v>
      </c>
      <c r="AR42" s="104">
        <v>3262</v>
      </c>
      <c r="AS42" s="104">
        <v>2507</v>
      </c>
      <c r="AT42" s="104">
        <v>5769</v>
      </c>
      <c r="AU42" s="104">
        <v>197</v>
      </c>
      <c r="AV42" s="104">
        <v>2573</v>
      </c>
      <c r="AW42" s="104">
        <v>553</v>
      </c>
      <c r="AX42" s="104">
        <v>4</v>
      </c>
      <c r="AY42" s="104">
        <v>2442</v>
      </c>
      <c r="AZ42" s="104">
        <v>1992</v>
      </c>
      <c r="BA42" s="104">
        <v>450</v>
      </c>
      <c r="BB42" s="104">
        <v>686</v>
      </c>
      <c r="BC42" s="104">
        <v>21</v>
      </c>
      <c r="BD42" s="104">
        <v>665</v>
      </c>
      <c r="BE42" s="104">
        <v>3107</v>
      </c>
      <c r="BF42" s="104">
        <v>15</v>
      </c>
      <c r="BG42" s="108" t="s">
        <v>331</v>
      </c>
      <c r="BH42" s="141" t="s">
        <v>353</v>
      </c>
    </row>
    <row r="43" spans="1:60" x14ac:dyDescent="0.2">
      <c r="A43" s="198">
        <v>40</v>
      </c>
      <c r="B43" s="214" t="s">
        <v>44</v>
      </c>
      <c r="C43" s="92" t="s">
        <v>462</v>
      </c>
      <c r="D43" s="104">
        <v>60276</v>
      </c>
      <c r="E43" s="104">
        <v>850</v>
      </c>
      <c r="F43" s="104">
        <v>58548</v>
      </c>
      <c r="G43" s="104">
        <v>59398</v>
      </c>
      <c r="H43" s="229">
        <v>98.543367177649401</v>
      </c>
      <c r="I43" s="104">
        <v>1015</v>
      </c>
      <c r="J43" s="104">
        <v>865</v>
      </c>
      <c r="K43" s="104">
        <v>60428</v>
      </c>
      <c r="L43" s="104">
        <v>17383</v>
      </c>
      <c r="M43" s="104">
        <v>16970</v>
      </c>
      <c r="N43" s="104">
        <v>17020</v>
      </c>
      <c r="O43" s="104">
        <v>9055</v>
      </c>
      <c r="P43" s="104">
        <v>1597</v>
      </c>
      <c r="Q43" s="104">
        <v>-353</v>
      </c>
      <c r="R43" s="104">
        <v>1244</v>
      </c>
      <c r="S43" s="104">
        <v>-184</v>
      </c>
      <c r="T43" s="104">
        <v>464</v>
      </c>
      <c r="U43" s="104">
        <v>218</v>
      </c>
      <c r="V43" s="104">
        <v>45</v>
      </c>
      <c r="W43" s="104">
        <v>701</v>
      </c>
      <c r="X43" s="104">
        <v>306</v>
      </c>
      <c r="Y43" s="104">
        <v>395</v>
      </c>
      <c r="Z43" s="104">
        <v>930</v>
      </c>
      <c r="AA43" s="104">
        <v>43</v>
      </c>
      <c r="AB43" s="104">
        <v>887</v>
      </c>
      <c r="AC43" s="104">
        <v>1588</v>
      </c>
      <c r="AD43" s="104">
        <v>0</v>
      </c>
      <c r="AE43" s="200"/>
      <c r="AF43" s="104">
        <v>26301</v>
      </c>
      <c r="AG43" s="104">
        <v>423</v>
      </c>
      <c r="AH43" s="104">
        <v>25551</v>
      </c>
      <c r="AI43" s="104">
        <v>25974</v>
      </c>
      <c r="AJ43" s="213">
        <v>98.756701266111506</v>
      </c>
      <c r="AK43" s="104">
        <v>-1354</v>
      </c>
      <c r="AL43" s="104">
        <v>323</v>
      </c>
      <c r="AM43" s="104">
        <v>24520</v>
      </c>
      <c r="AN43" s="104">
        <v>7616</v>
      </c>
      <c r="AO43" s="104">
        <v>6115</v>
      </c>
      <c r="AP43" s="104">
        <v>6344</v>
      </c>
      <c r="AQ43" s="104">
        <v>4445</v>
      </c>
      <c r="AR43" s="104">
        <v>1173</v>
      </c>
      <c r="AS43" s="104">
        <v>-208</v>
      </c>
      <c r="AT43" s="104">
        <v>965</v>
      </c>
      <c r="AU43" s="104">
        <v>-329</v>
      </c>
      <c r="AV43" s="104">
        <v>184</v>
      </c>
      <c r="AW43" s="104">
        <v>145</v>
      </c>
      <c r="AX43" s="104">
        <v>143</v>
      </c>
      <c r="AY43" s="104">
        <v>822</v>
      </c>
      <c r="AZ43" s="104">
        <v>492</v>
      </c>
      <c r="BA43" s="104">
        <v>330</v>
      </c>
      <c r="BB43" s="104">
        <v>754</v>
      </c>
      <c r="BC43" s="104">
        <v>1</v>
      </c>
      <c r="BD43" s="104">
        <v>753</v>
      </c>
      <c r="BE43" s="104">
        <v>1575</v>
      </c>
      <c r="BF43" s="104">
        <v>0</v>
      </c>
      <c r="BG43" s="108" t="s">
        <v>331</v>
      </c>
      <c r="BH43" s="141" t="s">
        <v>352</v>
      </c>
    </row>
    <row r="44" spans="1:60" x14ac:dyDescent="0.2">
      <c r="A44" s="198">
        <v>41</v>
      </c>
      <c r="B44" s="214" t="s">
        <v>45</v>
      </c>
      <c r="C44" s="92" t="s">
        <v>463</v>
      </c>
      <c r="D44" s="104">
        <v>40685</v>
      </c>
      <c r="E44" s="104">
        <v>753</v>
      </c>
      <c r="F44" s="104">
        <v>37722</v>
      </c>
      <c r="G44" s="104">
        <v>38475</v>
      </c>
      <c r="H44" s="229">
        <v>94.568022612756494</v>
      </c>
      <c r="I44" s="104">
        <v>1000</v>
      </c>
      <c r="J44" s="104">
        <v>695</v>
      </c>
      <c r="K44" s="104">
        <v>39417</v>
      </c>
      <c r="L44" s="104">
        <v>10706</v>
      </c>
      <c r="M44" s="104">
        <v>11337</v>
      </c>
      <c r="N44" s="104">
        <v>10247</v>
      </c>
      <c r="O44" s="104">
        <v>7127</v>
      </c>
      <c r="P44" s="104">
        <v>6844</v>
      </c>
      <c r="Q44" s="104">
        <v>-520</v>
      </c>
      <c r="R44" s="104">
        <v>6324</v>
      </c>
      <c r="S44" s="104">
        <v>467</v>
      </c>
      <c r="T44" s="104">
        <v>516</v>
      </c>
      <c r="U44" s="104">
        <v>107</v>
      </c>
      <c r="V44" s="104">
        <v>25</v>
      </c>
      <c r="W44" s="104">
        <v>5209</v>
      </c>
      <c r="X44" s="104">
        <v>3577</v>
      </c>
      <c r="Y44" s="104">
        <v>1632</v>
      </c>
      <c r="Z44" s="104">
        <v>2775</v>
      </c>
      <c r="AA44" s="104">
        <v>10</v>
      </c>
      <c r="AB44" s="104">
        <v>2765</v>
      </c>
      <c r="AC44" s="104">
        <v>7974</v>
      </c>
      <c r="AD44" s="104">
        <v>1379</v>
      </c>
      <c r="AE44" s="200"/>
      <c r="AF44" s="104">
        <v>28706</v>
      </c>
      <c r="AG44" s="104">
        <v>429</v>
      </c>
      <c r="AH44" s="104">
        <v>27560</v>
      </c>
      <c r="AI44" s="104">
        <v>27989</v>
      </c>
      <c r="AJ44" s="213">
        <v>97.5022643349822</v>
      </c>
      <c r="AK44" s="104">
        <v>-732</v>
      </c>
      <c r="AL44" s="104">
        <v>291</v>
      </c>
      <c r="AM44" s="104">
        <v>27119</v>
      </c>
      <c r="AN44" s="104">
        <v>7951</v>
      </c>
      <c r="AO44" s="104">
        <v>8048</v>
      </c>
      <c r="AP44" s="104">
        <v>6523</v>
      </c>
      <c r="AQ44" s="104">
        <v>4597</v>
      </c>
      <c r="AR44" s="104">
        <v>1916</v>
      </c>
      <c r="AS44" s="104">
        <v>-1104</v>
      </c>
      <c r="AT44" s="104">
        <v>812</v>
      </c>
      <c r="AU44" s="104">
        <v>-414</v>
      </c>
      <c r="AV44" s="104">
        <v>-326</v>
      </c>
      <c r="AW44" s="104">
        <v>296</v>
      </c>
      <c r="AX44" s="104">
        <v>119</v>
      </c>
      <c r="AY44" s="104">
        <v>1137</v>
      </c>
      <c r="AZ44" s="104">
        <v>553</v>
      </c>
      <c r="BA44" s="104">
        <v>584</v>
      </c>
      <c r="BB44" s="104">
        <v>872</v>
      </c>
      <c r="BC44" s="104">
        <v>17</v>
      </c>
      <c r="BD44" s="104">
        <v>855</v>
      </c>
      <c r="BE44" s="104">
        <v>1992</v>
      </c>
      <c r="BF44" s="104">
        <v>108</v>
      </c>
      <c r="BG44" s="108" t="s">
        <v>331</v>
      </c>
      <c r="BH44" s="141" t="s">
        <v>351</v>
      </c>
    </row>
    <row r="45" spans="1:60" x14ac:dyDescent="0.2">
      <c r="A45" s="198">
        <v>42</v>
      </c>
      <c r="B45" s="214" t="s">
        <v>46</v>
      </c>
      <c r="C45" s="92" t="s">
        <v>464</v>
      </c>
      <c r="D45" s="104">
        <v>92231</v>
      </c>
      <c r="E45" s="104">
        <v>2059</v>
      </c>
      <c r="F45" s="104">
        <v>87056</v>
      </c>
      <c r="G45" s="104">
        <v>89115</v>
      </c>
      <c r="H45" s="229">
        <v>96.621526384838006</v>
      </c>
      <c r="I45" s="104">
        <v>1036</v>
      </c>
      <c r="J45" s="104">
        <v>2153</v>
      </c>
      <c r="K45" s="104">
        <v>90245</v>
      </c>
      <c r="L45" s="104">
        <v>25447</v>
      </c>
      <c r="M45" s="104">
        <v>25262</v>
      </c>
      <c r="N45" s="104">
        <v>24857</v>
      </c>
      <c r="O45" s="104">
        <v>14679</v>
      </c>
      <c r="P45" s="104">
        <v>9861</v>
      </c>
      <c r="Q45" s="104">
        <v>-434</v>
      </c>
      <c r="R45" s="104">
        <v>9427</v>
      </c>
      <c r="S45" s="104">
        <v>0</v>
      </c>
      <c r="T45" s="104">
        <v>1487</v>
      </c>
      <c r="U45" s="104">
        <v>198</v>
      </c>
      <c r="V45" s="104">
        <v>12</v>
      </c>
      <c r="W45" s="104">
        <v>7730</v>
      </c>
      <c r="X45" s="104">
        <v>6106</v>
      </c>
      <c r="Y45" s="104">
        <v>1624</v>
      </c>
      <c r="Z45" s="104">
        <v>3444</v>
      </c>
      <c r="AA45" s="104">
        <v>2</v>
      </c>
      <c r="AB45" s="104">
        <v>3442</v>
      </c>
      <c r="AC45" s="104">
        <v>11172</v>
      </c>
      <c r="AD45" s="104">
        <v>1134</v>
      </c>
      <c r="AE45" s="200"/>
      <c r="AF45" s="104">
        <v>51052</v>
      </c>
      <c r="AG45" s="104">
        <v>1412</v>
      </c>
      <c r="AH45" s="104">
        <v>47618</v>
      </c>
      <c r="AI45" s="104">
        <v>49030</v>
      </c>
      <c r="AJ45" s="213">
        <v>96.0393324453498</v>
      </c>
      <c r="AK45" s="104">
        <v>64</v>
      </c>
      <c r="AL45" s="104">
        <v>1536</v>
      </c>
      <c r="AM45" s="104">
        <v>49218</v>
      </c>
      <c r="AN45" s="104">
        <v>16192</v>
      </c>
      <c r="AO45" s="104">
        <v>13091</v>
      </c>
      <c r="AP45" s="104">
        <v>12305</v>
      </c>
      <c r="AQ45" s="104">
        <v>7630</v>
      </c>
      <c r="AR45" s="104">
        <v>7609</v>
      </c>
      <c r="AS45" s="104">
        <v>315</v>
      </c>
      <c r="AT45" s="104">
        <v>7924</v>
      </c>
      <c r="AU45" s="104">
        <v>0</v>
      </c>
      <c r="AV45" s="104">
        <v>2444</v>
      </c>
      <c r="AW45" s="104">
        <v>258</v>
      </c>
      <c r="AX45" s="104">
        <v>46</v>
      </c>
      <c r="AY45" s="104">
        <v>5176</v>
      </c>
      <c r="AZ45" s="104">
        <v>3784</v>
      </c>
      <c r="BA45" s="104">
        <v>1392</v>
      </c>
      <c r="BB45" s="104">
        <v>2035</v>
      </c>
      <c r="BC45" s="104">
        <v>7</v>
      </c>
      <c r="BD45" s="104">
        <v>2028</v>
      </c>
      <c r="BE45" s="104">
        <v>7204</v>
      </c>
      <c r="BF45" s="104">
        <v>115</v>
      </c>
      <c r="BG45" s="108" t="s">
        <v>333</v>
      </c>
      <c r="BH45" s="141" t="s">
        <v>351</v>
      </c>
    </row>
    <row r="46" spans="1:60" x14ac:dyDescent="0.2">
      <c r="A46" s="198">
        <v>43</v>
      </c>
      <c r="B46" s="214" t="s">
        <v>47</v>
      </c>
      <c r="C46" s="92" t="s">
        <v>465</v>
      </c>
      <c r="D46" s="104">
        <v>97790</v>
      </c>
      <c r="E46" s="104">
        <v>968</v>
      </c>
      <c r="F46" s="104">
        <v>93860</v>
      </c>
      <c r="G46" s="104">
        <v>94828</v>
      </c>
      <c r="H46" s="229">
        <v>96.971060435627294</v>
      </c>
      <c r="I46" s="104">
        <v>1660</v>
      </c>
      <c r="J46" s="104">
        <v>1002</v>
      </c>
      <c r="K46" s="104">
        <v>96522</v>
      </c>
      <c r="L46" s="104">
        <v>29035</v>
      </c>
      <c r="M46" s="104">
        <v>28714</v>
      </c>
      <c r="N46" s="104">
        <v>26130</v>
      </c>
      <c r="O46" s="104">
        <v>12643</v>
      </c>
      <c r="P46" s="104">
        <v>11575</v>
      </c>
      <c r="Q46" s="104">
        <v>-85</v>
      </c>
      <c r="R46" s="104">
        <v>11490</v>
      </c>
      <c r="S46" s="104">
        <v>1075</v>
      </c>
      <c r="T46" s="104">
        <v>1004</v>
      </c>
      <c r="U46" s="104">
        <v>308</v>
      </c>
      <c r="V46" s="104">
        <v>100</v>
      </c>
      <c r="W46" s="104">
        <v>9003</v>
      </c>
      <c r="X46" s="104">
        <v>6886</v>
      </c>
      <c r="Y46" s="104">
        <v>2117</v>
      </c>
      <c r="Z46" s="104">
        <v>3484</v>
      </c>
      <c r="AA46" s="104">
        <v>45</v>
      </c>
      <c r="AB46" s="104">
        <v>3439</v>
      </c>
      <c r="AC46" s="104">
        <v>12442</v>
      </c>
      <c r="AD46" s="104">
        <v>1952</v>
      </c>
      <c r="AE46" s="200"/>
      <c r="AF46" s="104">
        <v>58896</v>
      </c>
      <c r="AG46" s="104">
        <v>643</v>
      </c>
      <c r="AH46" s="104">
        <v>56583</v>
      </c>
      <c r="AI46" s="104">
        <v>57226</v>
      </c>
      <c r="AJ46" s="213">
        <v>97.164493344199897</v>
      </c>
      <c r="AK46" s="104">
        <v>-1957</v>
      </c>
      <c r="AL46" s="104">
        <v>793</v>
      </c>
      <c r="AM46" s="104">
        <v>55419</v>
      </c>
      <c r="AN46" s="104">
        <v>17682</v>
      </c>
      <c r="AO46" s="104">
        <v>14306</v>
      </c>
      <c r="AP46" s="104">
        <v>14538</v>
      </c>
      <c r="AQ46" s="104">
        <v>8893</v>
      </c>
      <c r="AR46" s="104">
        <v>5170</v>
      </c>
      <c r="AS46" s="104">
        <v>-2746</v>
      </c>
      <c r="AT46" s="104">
        <v>2424</v>
      </c>
      <c r="AU46" s="104">
        <v>-1802</v>
      </c>
      <c r="AV46" s="104">
        <v>-141</v>
      </c>
      <c r="AW46" s="104">
        <v>-32</v>
      </c>
      <c r="AX46" s="104">
        <v>0</v>
      </c>
      <c r="AY46" s="104">
        <v>4399</v>
      </c>
      <c r="AZ46" s="104">
        <v>3227</v>
      </c>
      <c r="BA46" s="104">
        <v>1172</v>
      </c>
      <c r="BB46" s="104">
        <v>1682</v>
      </c>
      <c r="BC46" s="104">
        <v>0</v>
      </c>
      <c r="BD46" s="104">
        <v>1682</v>
      </c>
      <c r="BE46" s="104">
        <v>6081</v>
      </c>
      <c r="BF46" s="104">
        <v>88</v>
      </c>
      <c r="BG46" s="108" t="s">
        <v>333</v>
      </c>
      <c r="BH46" s="141" t="s">
        <v>355</v>
      </c>
    </row>
    <row r="47" spans="1:60" x14ac:dyDescent="0.2">
      <c r="A47" s="198">
        <v>44</v>
      </c>
      <c r="B47" s="214" t="s">
        <v>48</v>
      </c>
      <c r="C47" s="92" t="s">
        <v>466</v>
      </c>
      <c r="D47" s="104">
        <v>69680</v>
      </c>
      <c r="E47" s="104">
        <v>1010</v>
      </c>
      <c r="F47" s="104">
        <v>67034</v>
      </c>
      <c r="G47" s="104">
        <v>68044</v>
      </c>
      <c r="H47" s="229">
        <v>97.652123995407507</v>
      </c>
      <c r="I47" s="104">
        <v>998</v>
      </c>
      <c r="J47" s="104">
        <v>928</v>
      </c>
      <c r="K47" s="104">
        <v>68960</v>
      </c>
      <c r="L47" s="104">
        <v>20200</v>
      </c>
      <c r="M47" s="104">
        <v>19112</v>
      </c>
      <c r="N47" s="104">
        <v>19202</v>
      </c>
      <c r="O47" s="104">
        <v>10446</v>
      </c>
      <c r="P47" s="104">
        <v>9059</v>
      </c>
      <c r="Q47" s="104">
        <v>-361</v>
      </c>
      <c r="R47" s="104">
        <v>8698</v>
      </c>
      <c r="S47" s="104">
        <v>440</v>
      </c>
      <c r="T47" s="104">
        <v>659</v>
      </c>
      <c r="U47" s="104">
        <v>0</v>
      </c>
      <c r="V47" s="104">
        <v>0</v>
      </c>
      <c r="W47" s="104">
        <v>7599</v>
      </c>
      <c r="X47" s="104">
        <v>6713</v>
      </c>
      <c r="Y47" s="104">
        <v>886</v>
      </c>
      <c r="Z47" s="104">
        <v>1710</v>
      </c>
      <c r="AA47" s="104">
        <v>1</v>
      </c>
      <c r="AB47" s="104">
        <v>1709</v>
      </c>
      <c r="AC47" s="104">
        <v>9308</v>
      </c>
      <c r="AD47" s="104">
        <v>715</v>
      </c>
      <c r="AE47" s="200"/>
      <c r="AF47" s="104">
        <v>107015</v>
      </c>
      <c r="AG47" s="104">
        <v>822</v>
      </c>
      <c r="AH47" s="104">
        <v>105214</v>
      </c>
      <c r="AI47" s="104">
        <v>106036</v>
      </c>
      <c r="AJ47" s="213">
        <v>99.085174975470693</v>
      </c>
      <c r="AK47" s="104">
        <v>-1707</v>
      </c>
      <c r="AL47" s="104">
        <v>724</v>
      </c>
      <c r="AM47" s="104">
        <v>104231</v>
      </c>
      <c r="AN47" s="104">
        <v>33266</v>
      </c>
      <c r="AO47" s="104">
        <v>27268</v>
      </c>
      <c r="AP47" s="104">
        <v>26265</v>
      </c>
      <c r="AQ47" s="104">
        <v>17432</v>
      </c>
      <c r="AR47" s="104">
        <v>1231</v>
      </c>
      <c r="AS47" s="104">
        <v>-934</v>
      </c>
      <c r="AT47" s="104">
        <v>297</v>
      </c>
      <c r="AU47" s="104">
        <v>-54</v>
      </c>
      <c r="AV47" s="104">
        <v>-1293</v>
      </c>
      <c r="AW47" s="104">
        <v>46</v>
      </c>
      <c r="AX47" s="104">
        <v>1</v>
      </c>
      <c r="AY47" s="104">
        <v>1597</v>
      </c>
      <c r="AZ47" s="104">
        <v>499</v>
      </c>
      <c r="BA47" s="104">
        <v>1098</v>
      </c>
      <c r="BB47" s="104">
        <v>979</v>
      </c>
      <c r="BC47" s="104">
        <v>2</v>
      </c>
      <c r="BD47" s="104">
        <v>977</v>
      </c>
      <c r="BE47" s="104">
        <v>2574</v>
      </c>
      <c r="BF47" s="104">
        <v>17</v>
      </c>
      <c r="BG47" s="108" t="s">
        <v>331</v>
      </c>
      <c r="BH47" s="141" t="s">
        <v>353</v>
      </c>
    </row>
    <row r="48" spans="1:60" x14ac:dyDescent="0.2">
      <c r="A48" s="198">
        <v>45</v>
      </c>
      <c r="B48" s="214" t="s">
        <v>49</v>
      </c>
      <c r="C48" s="92" t="s">
        <v>467</v>
      </c>
      <c r="D48" s="104">
        <v>126213</v>
      </c>
      <c r="E48" s="104">
        <v>5315</v>
      </c>
      <c r="F48" s="104">
        <v>116295</v>
      </c>
      <c r="G48" s="104">
        <v>121610</v>
      </c>
      <c r="H48" s="229">
        <v>96.352990579417295</v>
      </c>
      <c r="I48" s="104">
        <v>2306</v>
      </c>
      <c r="J48" s="104">
        <v>5138</v>
      </c>
      <c r="K48" s="104">
        <v>123739</v>
      </c>
      <c r="L48" s="104">
        <v>33773</v>
      </c>
      <c r="M48" s="104">
        <v>30767</v>
      </c>
      <c r="N48" s="104">
        <v>30593</v>
      </c>
      <c r="O48" s="104">
        <v>28606</v>
      </c>
      <c r="P48" s="104">
        <v>17313</v>
      </c>
      <c r="Q48" s="104">
        <v>-2091</v>
      </c>
      <c r="R48" s="104">
        <v>15222</v>
      </c>
      <c r="S48" s="104">
        <v>688</v>
      </c>
      <c r="T48" s="104">
        <v>1907</v>
      </c>
      <c r="U48" s="104">
        <v>499</v>
      </c>
      <c r="V48" s="104">
        <v>187</v>
      </c>
      <c r="W48" s="104">
        <v>11941</v>
      </c>
      <c r="X48" s="104">
        <v>9641</v>
      </c>
      <c r="Y48" s="104">
        <v>2300</v>
      </c>
      <c r="Z48" s="104">
        <v>4827</v>
      </c>
      <c r="AA48" s="104">
        <v>46</v>
      </c>
      <c r="AB48" s="104">
        <v>4781</v>
      </c>
      <c r="AC48" s="104">
        <v>16722</v>
      </c>
      <c r="AD48" s="104">
        <v>2149</v>
      </c>
      <c r="AE48" s="200"/>
      <c r="AF48" s="104">
        <v>611740</v>
      </c>
      <c r="AG48" s="104">
        <v>5291</v>
      </c>
      <c r="AH48" s="104">
        <v>601983</v>
      </c>
      <c r="AI48" s="104">
        <v>607274</v>
      </c>
      <c r="AJ48" s="213">
        <v>99.269951286494205</v>
      </c>
      <c r="AK48" s="104">
        <v>-25351</v>
      </c>
      <c r="AL48" s="104">
        <v>8296</v>
      </c>
      <c r="AM48" s="104">
        <v>584928</v>
      </c>
      <c r="AN48" s="104">
        <v>203885</v>
      </c>
      <c r="AO48" s="104">
        <v>156856</v>
      </c>
      <c r="AP48" s="104">
        <v>147119</v>
      </c>
      <c r="AQ48" s="104">
        <v>77068</v>
      </c>
      <c r="AR48" s="104">
        <v>10675</v>
      </c>
      <c r="AS48" s="104">
        <v>3652</v>
      </c>
      <c r="AT48" s="104">
        <v>14327</v>
      </c>
      <c r="AU48" s="104">
        <v>1259</v>
      </c>
      <c r="AV48" s="104">
        <v>2937</v>
      </c>
      <c r="AW48" s="104">
        <v>1210</v>
      </c>
      <c r="AX48" s="104">
        <v>1113</v>
      </c>
      <c r="AY48" s="104">
        <v>7808</v>
      </c>
      <c r="AZ48" s="104">
        <v>6288</v>
      </c>
      <c r="BA48" s="104">
        <v>1520</v>
      </c>
      <c r="BB48" s="104">
        <v>4512</v>
      </c>
      <c r="BC48" s="104">
        <v>440</v>
      </c>
      <c r="BD48" s="104">
        <v>4072</v>
      </c>
      <c r="BE48" s="104">
        <v>11880</v>
      </c>
      <c r="BF48" s="104">
        <v>163</v>
      </c>
      <c r="BG48" s="108" t="s">
        <v>335</v>
      </c>
      <c r="BH48" s="141" t="s">
        <v>354</v>
      </c>
    </row>
    <row r="49" spans="1:60" x14ac:dyDescent="0.2">
      <c r="A49" s="198">
        <v>46</v>
      </c>
      <c r="B49" s="214" t="s">
        <v>50</v>
      </c>
      <c r="C49" s="92" t="s">
        <v>468</v>
      </c>
      <c r="D49" s="104">
        <v>46166</v>
      </c>
      <c r="E49" s="104">
        <v>343</v>
      </c>
      <c r="F49" s="104">
        <v>44622</v>
      </c>
      <c r="G49" s="104">
        <v>44965</v>
      </c>
      <c r="H49" s="229">
        <v>97.398518390157193</v>
      </c>
      <c r="I49" s="104">
        <v>852</v>
      </c>
      <c r="J49" s="104">
        <v>310</v>
      </c>
      <c r="K49" s="104">
        <v>45784</v>
      </c>
      <c r="L49" s="104">
        <v>12907</v>
      </c>
      <c r="M49" s="104">
        <v>12798</v>
      </c>
      <c r="N49" s="104">
        <v>12922</v>
      </c>
      <c r="O49" s="104">
        <v>7157</v>
      </c>
      <c r="P49" s="104">
        <v>5901</v>
      </c>
      <c r="Q49" s="104">
        <v>-14</v>
      </c>
      <c r="R49" s="104">
        <v>5887</v>
      </c>
      <c r="S49" s="104">
        <v>378</v>
      </c>
      <c r="T49" s="104">
        <v>583</v>
      </c>
      <c r="U49" s="104">
        <v>71</v>
      </c>
      <c r="V49" s="104">
        <v>27</v>
      </c>
      <c r="W49" s="104">
        <v>4828</v>
      </c>
      <c r="X49" s="104">
        <v>4128</v>
      </c>
      <c r="Y49" s="104">
        <v>700</v>
      </c>
      <c r="Z49" s="104">
        <v>1342</v>
      </c>
      <c r="AA49" s="104">
        <v>5</v>
      </c>
      <c r="AB49" s="104">
        <v>1337</v>
      </c>
      <c r="AC49" s="104">
        <v>6165</v>
      </c>
      <c r="AD49" s="104">
        <v>925</v>
      </c>
      <c r="AE49" s="200"/>
      <c r="AF49" s="104">
        <v>33052</v>
      </c>
      <c r="AG49" s="104">
        <v>70</v>
      </c>
      <c r="AH49" s="104">
        <v>32466</v>
      </c>
      <c r="AI49" s="104">
        <v>32536</v>
      </c>
      <c r="AJ49" s="213">
        <v>98.438823671789905</v>
      </c>
      <c r="AK49" s="104">
        <v>-2173</v>
      </c>
      <c r="AL49" s="104">
        <v>62</v>
      </c>
      <c r="AM49" s="104">
        <v>30355</v>
      </c>
      <c r="AN49" s="104">
        <v>9080</v>
      </c>
      <c r="AO49" s="104">
        <v>11780</v>
      </c>
      <c r="AP49" s="104">
        <v>4514</v>
      </c>
      <c r="AQ49" s="104">
        <v>4981</v>
      </c>
      <c r="AR49" s="104">
        <v>1912</v>
      </c>
      <c r="AS49" s="104">
        <v>-462</v>
      </c>
      <c r="AT49" s="104">
        <v>1450</v>
      </c>
      <c r="AU49" s="104">
        <v>-232</v>
      </c>
      <c r="AV49" s="104">
        <v>267</v>
      </c>
      <c r="AW49" s="104">
        <v>233</v>
      </c>
      <c r="AX49" s="104">
        <v>63</v>
      </c>
      <c r="AY49" s="104">
        <v>1119</v>
      </c>
      <c r="AZ49" s="104">
        <v>914</v>
      </c>
      <c r="BA49" s="104">
        <v>205</v>
      </c>
      <c r="BB49" s="104">
        <v>519</v>
      </c>
      <c r="BC49" s="104">
        <v>6</v>
      </c>
      <c r="BD49" s="104">
        <v>513</v>
      </c>
      <c r="BE49" s="104">
        <v>1632</v>
      </c>
      <c r="BF49" s="104">
        <v>43</v>
      </c>
      <c r="BG49" s="108" t="s">
        <v>331</v>
      </c>
      <c r="BH49" s="141" t="s">
        <v>357</v>
      </c>
    </row>
    <row r="50" spans="1:60" x14ac:dyDescent="0.2">
      <c r="A50" s="198">
        <v>47</v>
      </c>
      <c r="B50" s="214" t="s">
        <v>51</v>
      </c>
      <c r="C50" s="92" t="s">
        <v>469</v>
      </c>
      <c r="D50" s="104">
        <v>80574</v>
      </c>
      <c r="E50" s="104">
        <v>1029</v>
      </c>
      <c r="F50" s="104">
        <v>78352</v>
      </c>
      <c r="G50" s="104">
        <v>79381</v>
      </c>
      <c r="H50" s="229">
        <v>98.519373495172104</v>
      </c>
      <c r="I50" s="104">
        <v>852</v>
      </c>
      <c r="J50" s="104">
        <v>1102</v>
      </c>
      <c r="K50" s="104">
        <v>80306</v>
      </c>
      <c r="L50" s="104">
        <v>22588</v>
      </c>
      <c r="M50" s="104">
        <v>22411</v>
      </c>
      <c r="N50" s="104">
        <v>22412</v>
      </c>
      <c r="O50" s="104">
        <v>12895</v>
      </c>
      <c r="P50" s="104">
        <v>4726</v>
      </c>
      <c r="Q50" s="104">
        <v>441</v>
      </c>
      <c r="R50" s="104">
        <v>5167</v>
      </c>
      <c r="S50" s="104">
        <v>120</v>
      </c>
      <c r="T50" s="104">
        <v>732</v>
      </c>
      <c r="U50" s="104">
        <v>80</v>
      </c>
      <c r="V50" s="104">
        <v>40</v>
      </c>
      <c r="W50" s="104">
        <v>4195</v>
      </c>
      <c r="X50" s="104">
        <v>3364</v>
      </c>
      <c r="Y50" s="104">
        <v>831</v>
      </c>
      <c r="Z50" s="104">
        <v>1345</v>
      </c>
      <c r="AA50" s="104">
        <v>43</v>
      </c>
      <c r="AB50" s="104">
        <v>1302</v>
      </c>
      <c r="AC50" s="104">
        <v>5497</v>
      </c>
      <c r="AD50" s="104">
        <v>438</v>
      </c>
      <c r="AE50" s="200"/>
      <c r="AF50" s="104">
        <v>54550</v>
      </c>
      <c r="AG50" s="104">
        <v>664</v>
      </c>
      <c r="AH50" s="104">
        <v>53824</v>
      </c>
      <c r="AI50" s="104">
        <v>54488</v>
      </c>
      <c r="AJ50" s="213">
        <v>99.886342804766201</v>
      </c>
      <c r="AK50" s="104">
        <v>-2132</v>
      </c>
      <c r="AL50" s="104">
        <v>507</v>
      </c>
      <c r="AM50" s="104">
        <v>52199</v>
      </c>
      <c r="AN50" s="104">
        <v>14467</v>
      </c>
      <c r="AO50" s="104">
        <v>14820</v>
      </c>
      <c r="AP50" s="104">
        <v>13152</v>
      </c>
      <c r="AQ50" s="104">
        <v>9760</v>
      </c>
      <c r="AR50" s="104">
        <v>1484</v>
      </c>
      <c r="AS50" s="104">
        <v>-2136</v>
      </c>
      <c r="AT50" s="104">
        <v>-652</v>
      </c>
      <c r="AU50" s="104">
        <v>-2063</v>
      </c>
      <c r="AV50" s="104">
        <v>-70</v>
      </c>
      <c r="AW50" s="104">
        <v>39</v>
      </c>
      <c r="AX50" s="104">
        <v>64</v>
      </c>
      <c r="AY50" s="104">
        <v>1378</v>
      </c>
      <c r="AZ50" s="104">
        <v>1148</v>
      </c>
      <c r="BA50" s="104">
        <v>230</v>
      </c>
      <c r="BB50" s="104">
        <v>71</v>
      </c>
      <c r="BC50" s="104">
        <v>32</v>
      </c>
      <c r="BD50" s="104">
        <v>39</v>
      </c>
      <c r="BE50" s="104">
        <v>1417</v>
      </c>
      <c r="BF50" s="104">
        <v>22</v>
      </c>
      <c r="BG50" s="108" t="s">
        <v>331</v>
      </c>
      <c r="BH50" s="141" t="s">
        <v>350</v>
      </c>
    </row>
    <row r="51" spans="1:60" x14ac:dyDescent="0.2">
      <c r="A51" s="198">
        <v>48</v>
      </c>
      <c r="B51" s="214" t="s">
        <v>52</v>
      </c>
      <c r="C51" s="92" t="s">
        <v>470</v>
      </c>
      <c r="D51" s="104">
        <v>57150</v>
      </c>
      <c r="E51" s="104">
        <v>830</v>
      </c>
      <c r="F51" s="104">
        <v>54930</v>
      </c>
      <c r="G51" s="104">
        <v>55760</v>
      </c>
      <c r="H51" s="229">
        <v>97.567804024496894</v>
      </c>
      <c r="I51" s="104">
        <v>970</v>
      </c>
      <c r="J51" s="104">
        <v>878</v>
      </c>
      <c r="K51" s="104">
        <v>56778</v>
      </c>
      <c r="L51" s="104">
        <v>16213</v>
      </c>
      <c r="M51" s="104">
        <v>16030</v>
      </c>
      <c r="N51" s="104">
        <v>16455</v>
      </c>
      <c r="O51" s="104">
        <v>8080</v>
      </c>
      <c r="P51" s="104">
        <v>2740</v>
      </c>
      <c r="Q51" s="104">
        <v>222</v>
      </c>
      <c r="R51" s="104">
        <v>2962</v>
      </c>
      <c r="S51" s="104">
        <v>428</v>
      </c>
      <c r="T51" s="104">
        <v>981</v>
      </c>
      <c r="U51" s="104">
        <v>33</v>
      </c>
      <c r="V51" s="104">
        <v>23</v>
      </c>
      <c r="W51" s="104">
        <v>1497</v>
      </c>
      <c r="X51" s="104">
        <v>982</v>
      </c>
      <c r="Y51" s="104">
        <v>515</v>
      </c>
      <c r="Z51" s="104">
        <v>1470</v>
      </c>
      <c r="AA51" s="104">
        <v>23</v>
      </c>
      <c r="AB51" s="104">
        <v>1447</v>
      </c>
      <c r="AC51" s="104">
        <v>2944</v>
      </c>
      <c r="AD51" s="104">
        <v>261</v>
      </c>
      <c r="AE51" s="200"/>
      <c r="AF51" s="104">
        <v>44442</v>
      </c>
      <c r="AG51" s="104">
        <v>746</v>
      </c>
      <c r="AH51" s="104">
        <v>42740</v>
      </c>
      <c r="AI51" s="104">
        <v>43486</v>
      </c>
      <c r="AJ51" s="213">
        <v>97.848881688492796</v>
      </c>
      <c r="AK51" s="104">
        <v>-770</v>
      </c>
      <c r="AL51" s="104">
        <v>684</v>
      </c>
      <c r="AM51" s="104">
        <v>42654</v>
      </c>
      <c r="AN51" s="104">
        <v>12985</v>
      </c>
      <c r="AO51" s="104">
        <v>11296</v>
      </c>
      <c r="AP51" s="104">
        <v>11855</v>
      </c>
      <c r="AQ51" s="104">
        <v>6518</v>
      </c>
      <c r="AR51" s="104">
        <v>1133</v>
      </c>
      <c r="AS51" s="104">
        <v>816</v>
      </c>
      <c r="AT51" s="104">
        <v>1949</v>
      </c>
      <c r="AU51" s="104">
        <v>245</v>
      </c>
      <c r="AV51" s="104">
        <v>554</v>
      </c>
      <c r="AW51" s="104">
        <v>15</v>
      </c>
      <c r="AX51" s="104">
        <v>46</v>
      </c>
      <c r="AY51" s="104">
        <v>1089</v>
      </c>
      <c r="AZ51" s="104">
        <v>445</v>
      </c>
      <c r="BA51" s="104">
        <v>644</v>
      </c>
      <c r="BB51" s="104">
        <v>959</v>
      </c>
      <c r="BC51" s="104">
        <v>26</v>
      </c>
      <c r="BD51" s="104">
        <v>933</v>
      </c>
      <c r="BE51" s="104">
        <v>2022</v>
      </c>
      <c r="BF51" s="104">
        <v>9</v>
      </c>
      <c r="BG51" s="108" t="s">
        <v>331</v>
      </c>
      <c r="BH51" s="141" t="s">
        <v>351</v>
      </c>
    </row>
    <row r="52" spans="1:60" x14ac:dyDescent="0.2">
      <c r="A52" s="198">
        <v>49</v>
      </c>
      <c r="B52" s="214" t="s">
        <v>53</v>
      </c>
      <c r="C52" s="92" t="s">
        <v>471</v>
      </c>
      <c r="D52" s="104">
        <v>50529</v>
      </c>
      <c r="E52" s="104">
        <v>560</v>
      </c>
      <c r="F52" s="104">
        <v>49128</v>
      </c>
      <c r="G52" s="104">
        <v>49688</v>
      </c>
      <c r="H52" s="229">
        <v>98.335609254091693</v>
      </c>
      <c r="I52" s="104">
        <v>624</v>
      </c>
      <c r="J52" s="104">
        <v>491</v>
      </c>
      <c r="K52" s="104">
        <v>50243</v>
      </c>
      <c r="L52" s="104">
        <v>13857</v>
      </c>
      <c r="M52" s="104">
        <v>13569</v>
      </c>
      <c r="N52" s="104">
        <v>13707</v>
      </c>
      <c r="O52" s="104">
        <v>9110</v>
      </c>
      <c r="P52" s="104">
        <v>2742</v>
      </c>
      <c r="Q52" s="104">
        <v>-226</v>
      </c>
      <c r="R52" s="104">
        <v>2516</v>
      </c>
      <c r="S52" s="104">
        <v>316</v>
      </c>
      <c r="T52" s="104">
        <v>209</v>
      </c>
      <c r="U52" s="104">
        <v>82</v>
      </c>
      <c r="V52" s="104">
        <v>18</v>
      </c>
      <c r="W52" s="104">
        <v>1891</v>
      </c>
      <c r="X52" s="104">
        <v>756</v>
      </c>
      <c r="Y52" s="104">
        <v>1135</v>
      </c>
      <c r="Z52" s="104">
        <v>841</v>
      </c>
      <c r="AA52" s="104">
        <v>14</v>
      </c>
      <c r="AB52" s="104">
        <v>827</v>
      </c>
      <c r="AC52" s="104">
        <v>2718</v>
      </c>
      <c r="AD52" s="104">
        <v>370</v>
      </c>
      <c r="AE52" s="200"/>
      <c r="AF52" s="104">
        <v>14624</v>
      </c>
      <c r="AG52" s="104">
        <v>274</v>
      </c>
      <c r="AH52" s="104">
        <v>14191</v>
      </c>
      <c r="AI52" s="104">
        <v>14465</v>
      </c>
      <c r="AJ52" s="213">
        <v>98.912746170678304</v>
      </c>
      <c r="AK52" s="104">
        <v>756</v>
      </c>
      <c r="AL52" s="104">
        <v>327</v>
      </c>
      <c r="AM52" s="104">
        <v>15274</v>
      </c>
      <c r="AN52" s="104">
        <v>4573</v>
      </c>
      <c r="AO52" s="104">
        <v>3718</v>
      </c>
      <c r="AP52" s="104">
        <v>3714</v>
      </c>
      <c r="AQ52" s="104">
        <v>3269</v>
      </c>
      <c r="AR52" s="104">
        <v>258</v>
      </c>
      <c r="AS52" s="104">
        <v>662</v>
      </c>
      <c r="AT52" s="104">
        <v>920</v>
      </c>
      <c r="AU52" s="104">
        <v>331</v>
      </c>
      <c r="AV52" s="104">
        <v>383</v>
      </c>
      <c r="AW52" s="104">
        <v>20</v>
      </c>
      <c r="AX52" s="104">
        <v>22</v>
      </c>
      <c r="AY52" s="104">
        <v>164</v>
      </c>
      <c r="AZ52" s="104">
        <v>66</v>
      </c>
      <c r="BA52" s="104">
        <v>98</v>
      </c>
      <c r="BB52" s="104">
        <v>159</v>
      </c>
      <c r="BC52" s="104">
        <v>11</v>
      </c>
      <c r="BD52" s="104">
        <v>148</v>
      </c>
      <c r="BE52" s="104">
        <v>312</v>
      </c>
      <c r="BF52" s="104">
        <v>23</v>
      </c>
      <c r="BG52" s="108" t="s">
        <v>331</v>
      </c>
      <c r="BH52" s="141" t="s">
        <v>353</v>
      </c>
    </row>
    <row r="53" spans="1:60" x14ac:dyDescent="0.2">
      <c r="A53" s="198">
        <v>50</v>
      </c>
      <c r="B53" s="214" t="s">
        <v>324</v>
      </c>
      <c r="C53" s="92" t="s">
        <v>472</v>
      </c>
      <c r="D53" s="104">
        <v>178348</v>
      </c>
      <c r="E53" s="104">
        <v>1430</v>
      </c>
      <c r="F53" s="104">
        <v>173250</v>
      </c>
      <c r="G53" s="104">
        <v>174680</v>
      </c>
      <c r="H53" s="229">
        <v>97.9433467154103</v>
      </c>
      <c r="I53" s="104">
        <v>3869</v>
      </c>
      <c r="J53" s="104">
        <v>1429</v>
      </c>
      <c r="K53" s="104">
        <v>178548</v>
      </c>
      <c r="L53" s="104">
        <v>50678</v>
      </c>
      <c r="M53" s="104">
        <v>49931</v>
      </c>
      <c r="N53" s="104">
        <v>49990</v>
      </c>
      <c r="O53" s="104">
        <v>27949</v>
      </c>
      <c r="P53" s="104">
        <v>13137</v>
      </c>
      <c r="Q53" s="104">
        <v>270</v>
      </c>
      <c r="R53" s="104">
        <v>13407</v>
      </c>
      <c r="S53" s="104">
        <v>1513</v>
      </c>
      <c r="T53" s="104">
        <v>2715</v>
      </c>
      <c r="U53" s="104">
        <v>280</v>
      </c>
      <c r="V53" s="104">
        <v>67</v>
      </c>
      <c r="W53" s="104">
        <v>8832</v>
      </c>
      <c r="X53" s="104">
        <v>6786</v>
      </c>
      <c r="Y53" s="104">
        <v>2046</v>
      </c>
      <c r="Z53" s="104">
        <v>4928</v>
      </c>
      <c r="AA53" s="104">
        <v>39</v>
      </c>
      <c r="AB53" s="104">
        <v>4889</v>
      </c>
      <c r="AC53" s="104">
        <v>13721</v>
      </c>
      <c r="AD53" s="104">
        <v>1163</v>
      </c>
      <c r="AE53" s="200"/>
      <c r="AF53" s="104">
        <v>86763</v>
      </c>
      <c r="AG53" s="104">
        <v>588</v>
      </c>
      <c r="AH53" s="104">
        <v>84887</v>
      </c>
      <c r="AI53" s="104">
        <v>85475</v>
      </c>
      <c r="AJ53" s="213">
        <v>98.515496236875094</v>
      </c>
      <c r="AK53" s="104">
        <v>3059</v>
      </c>
      <c r="AL53" s="104">
        <v>1220</v>
      </c>
      <c r="AM53" s="104">
        <v>89166</v>
      </c>
      <c r="AN53" s="104">
        <v>24987</v>
      </c>
      <c r="AO53" s="104">
        <v>22391</v>
      </c>
      <c r="AP53" s="104">
        <v>22602</v>
      </c>
      <c r="AQ53" s="104">
        <v>19186</v>
      </c>
      <c r="AR53" s="104">
        <v>3465</v>
      </c>
      <c r="AS53" s="104">
        <v>829</v>
      </c>
      <c r="AT53" s="104">
        <v>4294</v>
      </c>
      <c r="AU53" s="104">
        <v>755</v>
      </c>
      <c r="AV53" s="104">
        <v>1348</v>
      </c>
      <c r="AW53" s="104">
        <v>419</v>
      </c>
      <c r="AX53" s="104">
        <v>268</v>
      </c>
      <c r="AY53" s="104">
        <v>1504</v>
      </c>
      <c r="AZ53" s="104">
        <v>1030</v>
      </c>
      <c r="BA53" s="104">
        <v>474</v>
      </c>
      <c r="BB53" s="104">
        <v>1915</v>
      </c>
      <c r="BC53" s="104">
        <v>151</v>
      </c>
      <c r="BD53" s="104">
        <v>1764</v>
      </c>
      <c r="BE53" s="104">
        <v>3268</v>
      </c>
      <c r="BF53" s="104">
        <v>61</v>
      </c>
      <c r="BG53" s="108" t="s">
        <v>334</v>
      </c>
      <c r="BH53" s="141" t="s">
        <v>353</v>
      </c>
    </row>
    <row r="54" spans="1:60" x14ac:dyDescent="0.2">
      <c r="A54" s="198">
        <v>51</v>
      </c>
      <c r="B54" s="214" t="s">
        <v>54</v>
      </c>
      <c r="C54" s="92" t="s">
        <v>473</v>
      </c>
      <c r="D54" s="104">
        <v>89556</v>
      </c>
      <c r="E54" s="104">
        <v>1198</v>
      </c>
      <c r="F54" s="104">
        <v>86338</v>
      </c>
      <c r="G54" s="104">
        <v>87536</v>
      </c>
      <c r="H54" s="229">
        <v>97.744428067354505</v>
      </c>
      <c r="I54" s="104">
        <v>967</v>
      </c>
      <c r="J54" s="104">
        <v>1172</v>
      </c>
      <c r="K54" s="104">
        <v>88477</v>
      </c>
      <c r="L54" s="104">
        <v>25524</v>
      </c>
      <c r="M54" s="104">
        <v>25442</v>
      </c>
      <c r="N54" s="104">
        <v>25537</v>
      </c>
      <c r="O54" s="104">
        <v>11974</v>
      </c>
      <c r="P54" s="104">
        <v>4634</v>
      </c>
      <c r="Q54" s="104">
        <v>429</v>
      </c>
      <c r="R54" s="104">
        <v>5063</v>
      </c>
      <c r="S54" s="104">
        <v>663</v>
      </c>
      <c r="T54" s="104">
        <v>1091</v>
      </c>
      <c r="U54" s="104">
        <v>272</v>
      </c>
      <c r="V54" s="104">
        <v>84</v>
      </c>
      <c r="W54" s="104">
        <v>2953</v>
      </c>
      <c r="X54" s="104">
        <v>1963</v>
      </c>
      <c r="Y54" s="104">
        <v>990</v>
      </c>
      <c r="Z54" s="104">
        <v>2101</v>
      </c>
      <c r="AA54" s="104">
        <v>35</v>
      </c>
      <c r="AB54" s="104">
        <v>2066</v>
      </c>
      <c r="AC54" s="104">
        <v>5019</v>
      </c>
      <c r="AD54" s="104">
        <v>306</v>
      </c>
      <c r="AE54" s="200"/>
      <c r="AF54" s="104">
        <v>46537</v>
      </c>
      <c r="AG54" s="104">
        <v>298</v>
      </c>
      <c r="AH54" s="104">
        <v>45629</v>
      </c>
      <c r="AI54" s="104">
        <v>45927</v>
      </c>
      <c r="AJ54" s="213">
        <v>98.689215033199304</v>
      </c>
      <c r="AK54" s="104">
        <v>-2372</v>
      </c>
      <c r="AL54" s="104">
        <v>272</v>
      </c>
      <c r="AM54" s="104">
        <v>43529</v>
      </c>
      <c r="AN54" s="104">
        <v>13962</v>
      </c>
      <c r="AO54" s="104">
        <v>11503</v>
      </c>
      <c r="AP54" s="104">
        <v>11521</v>
      </c>
      <c r="AQ54" s="104">
        <v>6543</v>
      </c>
      <c r="AR54" s="104">
        <v>863</v>
      </c>
      <c r="AS54" s="104">
        <v>360</v>
      </c>
      <c r="AT54" s="104">
        <v>1223</v>
      </c>
      <c r="AU54" s="104">
        <v>117</v>
      </c>
      <c r="AV54" s="104">
        <v>618</v>
      </c>
      <c r="AW54" s="104">
        <v>98</v>
      </c>
      <c r="AX54" s="104">
        <v>93</v>
      </c>
      <c r="AY54" s="104">
        <v>297</v>
      </c>
      <c r="AZ54" s="104">
        <v>127</v>
      </c>
      <c r="BA54" s="104">
        <v>170</v>
      </c>
      <c r="BB54" s="104">
        <v>614</v>
      </c>
      <c r="BC54" s="104">
        <v>69</v>
      </c>
      <c r="BD54" s="104">
        <v>545</v>
      </c>
      <c r="BE54" s="104">
        <v>842</v>
      </c>
      <c r="BF54" s="104">
        <v>4</v>
      </c>
      <c r="BG54" s="108" t="s">
        <v>331</v>
      </c>
      <c r="BH54" s="141" t="s">
        <v>352</v>
      </c>
    </row>
    <row r="55" spans="1:60" x14ac:dyDescent="0.2">
      <c r="A55" s="198">
        <v>52</v>
      </c>
      <c r="B55" s="214" t="s">
        <v>55</v>
      </c>
      <c r="C55" s="92" t="s">
        <v>474</v>
      </c>
      <c r="D55" s="104">
        <v>104976</v>
      </c>
      <c r="E55" s="104">
        <v>1028</v>
      </c>
      <c r="F55" s="104">
        <v>101403</v>
      </c>
      <c r="G55" s="104">
        <v>102431</v>
      </c>
      <c r="H55" s="229">
        <v>97.575636335924401</v>
      </c>
      <c r="I55" s="104">
        <v>939</v>
      </c>
      <c r="J55" s="104">
        <v>1127</v>
      </c>
      <c r="K55" s="104">
        <v>103469</v>
      </c>
      <c r="L55" s="104">
        <v>30098</v>
      </c>
      <c r="M55" s="104">
        <v>29473</v>
      </c>
      <c r="N55" s="104">
        <v>29356</v>
      </c>
      <c r="O55" s="104">
        <v>14542</v>
      </c>
      <c r="P55" s="104">
        <v>6206</v>
      </c>
      <c r="Q55" s="104">
        <v>222</v>
      </c>
      <c r="R55" s="104">
        <v>6428</v>
      </c>
      <c r="S55" s="104">
        <v>641</v>
      </c>
      <c r="T55" s="104">
        <v>1137</v>
      </c>
      <c r="U55" s="104">
        <v>203</v>
      </c>
      <c r="V55" s="104">
        <v>28</v>
      </c>
      <c r="W55" s="104">
        <v>4419</v>
      </c>
      <c r="X55" s="104">
        <v>3032</v>
      </c>
      <c r="Y55" s="104">
        <v>1387</v>
      </c>
      <c r="Z55" s="104">
        <v>2831</v>
      </c>
      <c r="AA55" s="104">
        <v>28</v>
      </c>
      <c r="AB55" s="104">
        <v>2803</v>
      </c>
      <c r="AC55" s="104">
        <v>7222</v>
      </c>
      <c r="AD55" s="104">
        <v>360</v>
      </c>
      <c r="AE55" s="200"/>
      <c r="AF55" s="104">
        <v>81373</v>
      </c>
      <c r="AG55" s="104">
        <v>1315</v>
      </c>
      <c r="AH55" s="104">
        <v>78667</v>
      </c>
      <c r="AI55" s="104">
        <v>79982</v>
      </c>
      <c r="AJ55" s="213">
        <v>98.290587787103803</v>
      </c>
      <c r="AK55" s="104">
        <v>444</v>
      </c>
      <c r="AL55" s="104">
        <v>1762</v>
      </c>
      <c r="AM55" s="104">
        <v>80873</v>
      </c>
      <c r="AN55" s="104">
        <v>24416</v>
      </c>
      <c r="AO55" s="104">
        <v>21832</v>
      </c>
      <c r="AP55" s="104">
        <v>21471</v>
      </c>
      <c r="AQ55" s="104">
        <v>13154</v>
      </c>
      <c r="AR55" s="104">
        <v>3650</v>
      </c>
      <c r="AS55" s="104">
        <v>9385</v>
      </c>
      <c r="AT55" s="104">
        <v>13035</v>
      </c>
      <c r="AU55" s="104">
        <v>4251</v>
      </c>
      <c r="AV55" s="104">
        <v>6791</v>
      </c>
      <c r="AW55" s="104">
        <v>233</v>
      </c>
      <c r="AX55" s="104">
        <v>314</v>
      </c>
      <c r="AY55" s="104">
        <v>1446</v>
      </c>
      <c r="AZ55" s="104">
        <v>788</v>
      </c>
      <c r="BA55" s="104">
        <v>658</v>
      </c>
      <c r="BB55" s="104">
        <v>1410</v>
      </c>
      <c r="BC55" s="104">
        <v>84</v>
      </c>
      <c r="BD55" s="104">
        <v>1326</v>
      </c>
      <c r="BE55" s="104">
        <v>2772</v>
      </c>
      <c r="BF55" s="104">
        <v>21</v>
      </c>
      <c r="BG55" s="108" t="s">
        <v>331</v>
      </c>
      <c r="BH55" s="141" t="s">
        <v>353</v>
      </c>
    </row>
    <row r="56" spans="1:60" x14ac:dyDescent="0.2">
      <c r="A56" s="198">
        <v>53</v>
      </c>
      <c r="B56" s="214" t="s">
        <v>56</v>
      </c>
      <c r="C56" s="92" t="s">
        <v>475</v>
      </c>
      <c r="D56" s="104">
        <v>66805</v>
      </c>
      <c r="E56" s="104">
        <v>764</v>
      </c>
      <c r="F56" s="104">
        <v>64902</v>
      </c>
      <c r="G56" s="104">
        <v>65666</v>
      </c>
      <c r="H56" s="229">
        <v>98.295037796572103</v>
      </c>
      <c r="I56" s="104">
        <v>753</v>
      </c>
      <c r="J56" s="104">
        <v>851</v>
      </c>
      <c r="K56" s="104">
        <v>66506</v>
      </c>
      <c r="L56" s="104">
        <v>19599</v>
      </c>
      <c r="M56" s="104">
        <v>18977</v>
      </c>
      <c r="N56" s="104">
        <v>18936</v>
      </c>
      <c r="O56" s="104">
        <v>8994</v>
      </c>
      <c r="P56" s="104">
        <v>2250</v>
      </c>
      <c r="Q56" s="104">
        <v>80</v>
      </c>
      <c r="R56" s="104">
        <v>2330</v>
      </c>
      <c r="S56" s="104">
        <v>327</v>
      </c>
      <c r="T56" s="104">
        <v>749</v>
      </c>
      <c r="U56" s="104">
        <v>69</v>
      </c>
      <c r="V56" s="104">
        <v>38</v>
      </c>
      <c r="W56" s="104">
        <v>1147</v>
      </c>
      <c r="X56" s="104">
        <v>777</v>
      </c>
      <c r="Y56" s="104">
        <v>370</v>
      </c>
      <c r="Z56" s="104">
        <v>1187</v>
      </c>
      <c r="AA56" s="104">
        <v>26</v>
      </c>
      <c r="AB56" s="104">
        <v>1161</v>
      </c>
      <c r="AC56" s="104">
        <v>2308</v>
      </c>
      <c r="AD56" s="104">
        <v>111</v>
      </c>
      <c r="AE56" s="200"/>
      <c r="AF56" s="104">
        <v>56358</v>
      </c>
      <c r="AG56" s="104">
        <v>4917</v>
      </c>
      <c r="AH56" s="104">
        <v>50731</v>
      </c>
      <c r="AI56" s="104">
        <v>55648</v>
      </c>
      <c r="AJ56" s="213">
        <v>98.740196600305097</v>
      </c>
      <c r="AK56" s="104">
        <v>-385</v>
      </c>
      <c r="AL56" s="104">
        <v>4840</v>
      </c>
      <c r="AM56" s="104">
        <v>55186</v>
      </c>
      <c r="AN56" s="104">
        <v>15213</v>
      </c>
      <c r="AO56" s="104">
        <v>14094</v>
      </c>
      <c r="AP56" s="104">
        <v>13058</v>
      </c>
      <c r="AQ56" s="104">
        <v>12821</v>
      </c>
      <c r="AR56" s="104">
        <v>1143</v>
      </c>
      <c r="AS56" s="104">
        <v>406</v>
      </c>
      <c r="AT56" s="104">
        <v>1549</v>
      </c>
      <c r="AU56" s="104">
        <v>154</v>
      </c>
      <c r="AV56" s="104">
        <v>651</v>
      </c>
      <c r="AW56" s="104">
        <v>41</v>
      </c>
      <c r="AX56" s="104">
        <v>89</v>
      </c>
      <c r="AY56" s="104">
        <v>614</v>
      </c>
      <c r="AZ56" s="104">
        <v>444</v>
      </c>
      <c r="BA56" s="104">
        <v>170</v>
      </c>
      <c r="BB56" s="104">
        <v>711</v>
      </c>
      <c r="BC56" s="104">
        <v>74</v>
      </c>
      <c r="BD56" s="104">
        <v>637</v>
      </c>
      <c r="BE56" s="104">
        <v>1251</v>
      </c>
      <c r="BF56" s="104">
        <v>4</v>
      </c>
      <c r="BG56" s="108" t="s">
        <v>331</v>
      </c>
      <c r="BH56" s="141" t="s">
        <v>356</v>
      </c>
    </row>
    <row r="57" spans="1:60" x14ac:dyDescent="0.2">
      <c r="A57" s="198">
        <v>54</v>
      </c>
      <c r="B57" s="214" t="s">
        <v>57</v>
      </c>
      <c r="C57" s="92" t="s">
        <v>476</v>
      </c>
      <c r="D57" s="104">
        <v>90084</v>
      </c>
      <c r="E57" s="104">
        <v>989</v>
      </c>
      <c r="F57" s="104">
        <v>87174</v>
      </c>
      <c r="G57" s="104">
        <v>88163</v>
      </c>
      <c r="H57" s="229">
        <v>97.867545846099105</v>
      </c>
      <c r="I57" s="104">
        <v>357</v>
      </c>
      <c r="J57" s="104">
        <v>1927</v>
      </c>
      <c r="K57" s="104">
        <v>89458</v>
      </c>
      <c r="L57" s="104">
        <v>28903</v>
      </c>
      <c r="M57" s="104">
        <v>20911</v>
      </c>
      <c r="N57" s="104">
        <v>25576</v>
      </c>
      <c r="O57" s="104">
        <v>14068</v>
      </c>
      <c r="P57" s="104">
        <v>3224</v>
      </c>
      <c r="Q57" s="104">
        <v>51</v>
      </c>
      <c r="R57" s="104">
        <v>3275</v>
      </c>
      <c r="S57" s="104">
        <v>386</v>
      </c>
      <c r="T57" s="104">
        <v>719</v>
      </c>
      <c r="U57" s="104">
        <v>48</v>
      </c>
      <c r="V57" s="104">
        <v>22</v>
      </c>
      <c r="W57" s="104">
        <v>2100</v>
      </c>
      <c r="X57" s="104">
        <v>1311</v>
      </c>
      <c r="Y57" s="104">
        <v>789</v>
      </c>
      <c r="Z57" s="104">
        <v>2369</v>
      </c>
      <c r="AA57" s="104">
        <v>0</v>
      </c>
      <c r="AB57" s="104">
        <v>2369</v>
      </c>
      <c r="AC57" s="104">
        <v>4469</v>
      </c>
      <c r="AD57" s="104">
        <v>260</v>
      </c>
      <c r="AE57" s="200"/>
      <c r="AF57" s="104">
        <v>87237</v>
      </c>
      <c r="AG57" s="104">
        <v>1079</v>
      </c>
      <c r="AH57" s="104">
        <v>79453</v>
      </c>
      <c r="AI57" s="104">
        <v>80532</v>
      </c>
      <c r="AJ57" s="213">
        <v>92.314041060559106</v>
      </c>
      <c r="AK57" s="104">
        <v>946</v>
      </c>
      <c r="AL57" s="104">
        <v>4123</v>
      </c>
      <c r="AM57" s="104">
        <v>84522</v>
      </c>
      <c r="AN57" s="104">
        <v>27163</v>
      </c>
      <c r="AO57" s="104">
        <v>18722</v>
      </c>
      <c r="AP57" s="104">
        <v>22357</v>
      </c>
      <c r="AQ57" s="104">
        <v>16280</v>
      </c>
      <c r="AR57" s="104">
        <v>1179</v>
      </c>
      <c r="AS57" s="104">
        <v>1229</v>
      </c>
      <c r="AT57" s="104">
        <v>2408</v>
      </c>
      <c r="AU57" s="104">
        <v>293</v>
      </c>
      <c r="AV57" s="104">
        <v>277</v>
      </c>
      <c r="AW57" s="104">
        <v>106</v>
      </c>
      <c r="AX57" s="104">
        <v>18</v>
      </c>
      <c r="AY57" s="104">
        <v>1714</v>
      </c>
      <c r="AZ57" s="104">
        <v>578</v>
      </c>
      <c r="BA57" s="104">
        <v>1136</v>
      </c>
      <c r="BB57" s="104">
        <v>6706</v>
      </c>
      <c r="BC57" s="104">
        <v>1143</v>
      </c>
      <c r="BD57" s="104">
        <v>5563</v>
      </c>
      <c r="BE57" s="104">
        <v>7277</v>
      </c>
      <c r="BF57" s="104">
        <v>6</v>
      </c>
      <c r="BG57" s="108" t="s">
        <v>331</v>
      </c>
      <c r="BH57" s="141" t="s">
        <v>350</v>
      </c>
    </row>
    <row r="58" spans="1:60" x14ac:dyDescent="0.2">
      <c r="A58" s="198">
        <v>55</v>
      </c>
      <c r="B58" s="214" t="s">
        <v>325</v>
      </c>
      <c r="C58" s="92" t="s">
        <v>477</v>
      </c>
      <c r="D58" s="104">
        <v>236192</v>
      </c>
      <c r="E58" s="104">
        <v>3491</v>
      </c>
      <c r="F58" s="104">
        <v>228540</v>
      </c>
      <c r="G58" s="104">
        <v>232031</v>
      </c>
      <c r="H58" s="229">
        <v>98.238297656144098</v>
      </c>
      <c r="I58" s="104">
        <v>2127</v>
      </c>
      <c r="J58" s="104">
        <v>2899</v>
      </c>
      <c r="K58" s="104">
        <v>233566</v>
      </c>
      <c r="L58" s="104">
        <v>67497</v>
      </c>
      <c r="M58" s="104">
        <v>67205</v>
      </c>
      <c r="N58" s="104">
        <v>65805</v>
      </c>
      <c r="O58" s="104">
        <v>33059</v>
      </c>
      <c r="P58" s="104">
        <v>15272</v>
      </c>
      <c r="Q58" s="104">
        <v>-48</v>
      </c>
      <c r="R58" s="104">
        <v>15224</v>
      </c>
      <c r="S58" s="104">
        <v>1610</v>
      </c>
      <c r="T58" s="104">
        <v>2567</v>
      </c>
      <c r="U58" s="104">
        <v>431</v>
      </c>
      <c r="V58" s="104">
        <v>96</v>
      </c>
      <c r="W58" s="104">
        <v>10520</v>
      </c>
      <c r="X58" s="104">
        <v>7848</v>
      </c>
      <c r="Y58" s="104">
        <v>2672</v>
      </c>
      <c r="Z58" s="104">
        <v>6010</v>
      </c>
      <c r="AA58" s="104">
        <v>24</v>
      </c>
      <c r="AB58" s="104">
        <v>5986</v>
      </c>
      <c r="AC58" s="104">
        <v>16506</v>
      </c>
      <c r="AD58" s="104">
        <v>911</v>
      </c>
      <c r="AE58" s="200"/>
      <c r="AF58" s="104">
        <v>143561</v>
      </c>
      <c r="AG58" s="104">
        <v>2267</v>
      </c>
      <c r="AH58" s="104">
        <v>138889</v>
      </c>
      <c r="AI58" s="104">
        <v>141156</v>
      </c>
      <c r="AJ58" s="213">
        <v>98.324753937350593</v>
      </c>
      <c r="AK58" s="104">
        <v>-559</v>
      </c>
      <c r="AL58" s="104">
        <v>2518</v>
      </c>
      <c r="AM58" s="104">
        <v>140848</v>
      </c>
      <c r="AN58" s="104">
        <v>41009</v>
      </c>
      <c r="AO58" s="104">
        <v>37098</v>
      </c>
      <c r="AP58" s="104">
        <v>36126</v>
      </c>
      <c r="AQ58" s="104">
        <v>26615</v>
      </c>
      <c r="AR58" s="104">
        <v>6709</v>
      </c>
      <c r="AS58" s="104">
        <v>765</v>
      </c>
      <c r="AT58" s="104">
        <v>7474</v>
      </c>
      <c r="AU58" s="104">
        <v>1158</v>
      </c>
      <c r="AV58" s="104">
        <v>2401</v>
      </c>
      <c r="AW58" s="104">
        <v>1032</v>
      </c>
      <c r="AX58" s="104">
        <v>632</v>
      </c>
      <c r="AY58" s="104">
        <v>2251</v>
      </c>
      <c r="AZ58" s="104">
        <v>1343</v>
      </c>
      <c r="BA58" s="104">
        <v>908</v>
      </c>
      <c r="BB58" s="104">
        <v>3193</v>
      </c>
      <c r="BC58" s="104">
        <v>177</v>
      </c>
      <c r="BD58" s="104">
        <v>3016</v>
      </c>
      <c r="BE58" s="104">
        <v>5267</v>
      </c>
      <c r="BF58" s="104">
        <v>30</v>
      </c>
      <c r="BG58" s="108" t="s">
        <v>334</v>
      </c>
      <c r="BH58" s="141" t="s">
        <v>351</v>
      </c>
    </row>
    <row r="59" spans="1:60" x14ac:dyDescent="0.2">
      <c r="A59" s="198">
        <v>56</v>
      </c>
      <c r="B59" s="214" t="s">
        <v>326</v>
      </c>
      <c r="C59" s="92" t="s">
        <v>478</v>
      </c>
      <c r="D59" s="104">
        <v>197382</v>
      </c>
      <c r="E59" s="104">
        <v>3121</v>
      </c>
      <c r="F59" s="104">
        <v>188983</v>
      </c>
      <c r="G59" s="104">
        <v>192104</v>
      </c>
      <c r="H59" s="229">
        <v>97.325997304718697</v>
      </c>
      <c r="I59" s="104">
        <v>2835</v>
      </c>
      <c r="J59" s="104">
        <v>3003</v>
      </c>
      <c r="K59" s="104">
        <v>194821</v>
      </c>
      <c r="L59" s="104">
        <v>56921</v>
      </c>
      <c r="M59" s="104">
        <v>55443</v>
      </c>
      <c r="N59" s="104">
        <v>55402</v>
      </c>
      <c r="O59" s="104">
        <v>27055</v>
      </c>
      <c r="P59" s="104">
        <v>11470</v>
      </c>
      <c r="Q59" s="104">
        <v>736</v>
      </c>
      <c r="R59" s="104">
        <v>12206</v>
      </c>
      <c r="S59" s="104">
        <v>1742</v>
      </c>
      <c r="T59" s="104">
        <v>2755</v>
      </c>
      <c r="U59" s="104">
        <v>303</v>
      </c>
      <c r="V59" s="104">
        <v>138</v>
      </c>
      <c r="W59" s="104">
        <v>7268</v>
      </c>
      <c r="X59" s="104">
        <v>4837</v>
      </c>
      <c r="Y59" s="104">
        <v>2431</v>
      </c>
      <c r="Z59" s="104">
        <v>5614</v>
      </c>
      <c r="AA59" s="104">
        <v>151</v>
      </c>
      <c r="AB59" s="104">
        <v>5463</v>
      </c>
      <c r="AC59" s="104">
        <v>12731</v>
      </c>
      <c r="AD59" s="104">
        <v>1097</v>
      </c>
      <c r="AE59" s="200"/>
      <c r="AF59" s="104">
        <v>166730</v>
      </c>
      <c r="AG59" s="104">
        <v>4088</v>
      </c>
      <c r="AH59" s="104">
        <v>160623</v>
      </c>
      <c r="AI59" s="104">
        <v>164711</v>
      </c>
      <c r="AJ59" s="213">
        <v>98.789060157140199</v>
      </c>
      <c r="AK59" s="104">
        <v>-7023</v>
      </c>
      <c r="AL59" s="104">
        <v>1567</v>
      </c>
      <c r="AM59" s="104">
        <v>155167</v>
      </c>
      <c r="AN59" s="104">
        <v>52487</v>
      </c>
      <c r="AO59" s="104">
        <v>38863</v>
      </c>
      <c r="AP59" s="104">
        <v>41335</v>
      </c>
      <c r="AQ59" s="104">
        <v>22482</v>
      </c>
      <c r="AR59" s="104">
        <v>4430</v>
      </c>
      <c r="AS59" s="104">
        <v>1928</v>
      </c>
      <c r="AT59" s="104">
        <v>6358</v>
      </c>
      <c r="AU59" s="104">
        <v>937</v>
      </c>
      <c r="AV59" s="104">
        <v>2901</v>
      </c>
      <c r="AW59" s="104">
        <v>405</v>
      </c>
      <c r="AX59" s="104">
        <v>622</v>
      </c>
      <c r="AY59" s="104">
        <v>1493</v>
      </c>
      <c r="AZ59" s="104">
        <v>814</v>
      </c>
      <c r="BA59" s="104">
        <v>679</v>
      </c>
      <c r="BB59" s="104">
        <v>2031</v>
      </c>
      <c r="BC59" s="104">
        <v>225</v>
      </c>
      <c r="BD59" s="104">
        <v>1806</v>
      </c>
      <c r="BE59" s="104">
        <v>3299</v>
      </c>
      <c r="BF59" s="104">
        <v>18</v>
      </c>
      <c r="BG59" s="108" t="s">
        <v>334</v>
      </c>
      <c r="BH59" s="141" t="s">
        <v>351</v>
      </c>
    </row>
    <row r="60" spans="1:60" x14ac:dyDescent="0.2">
      <c r="A60" s="198">
        <v>57</v>
      </c>
      <c r="B60" s="214" t="s">
        <v>58</v>
      </c>
      <c r="C60" s="92" t="s">
        <v>479</v>
      </c>
      <c r="D60" s="104">
        <v>47214</v>
      </c>
      <c r="E60" s="104">
        <v>790</v>
      </c>
      <c r="F60" s="104">
        <v>44960</v>
      </c>
      <c r="G60" s="104">
        <v>45750</v>
      </c>
      <c r="H60" s="229">
        <v>96.899224806201502</v>
      </c>
      <c r="I60" s="104">
        <v>790</v>
      </c>
      <c r="J60" s="104">
        <v>902</v>
      </c>
      <c r="K60" s="104">
        <v>46652</v>
      </c>
      <c r="L60" s="104">
        <v>13760</v>
      </c>
      <c r="M60" s="104">
        <v>13320</v>
      </c>
      <c r="N60" s="104">
        <v>13315</v>
      </c>
      <c r="O60" s="104">
        <v>6257</v>
      </c>
      <c r="P60" s="104">
        <v>4336</v>
      </c>
      <c r="Q60" s="104">
        <v>6</v>
      </c>
      <c r="R60" s="104">
        <v>4342</v>
      </c>
      <c r="S60" s="104">
        <v>514</v>
      </c>
      <c r="T60" s="104">
        <v>719</v>
      </c>
      <c r="U60" s="104">
        <v>32</v>
      </c>
      <c r="V60" s="104">
        <v>7</v>
      </c>
      <c r="W60" s="104">
        <v>3070</v>
      </c>
      <c r="X60" s="104">
        <v>2479</v>
      </c>
      <c r="Y60" s="104">
        <v>591</v>
      </c>
      <c r="Z60" s="104">
        <v>1517</v>
      </c>
      <c r="AA60" s="104">
        <v>1</v>
      </c>
      <c r="AB60" s="104">
        <v>1516</v>
      </c>
      <c r="AC60" s="104">
        <v>4586</v>
      </c>
      <c r="AD60" s="104">
        <v>184</v>
      </c>
      <c r="AE60" s="200"/>
      <c r="AF60" s="104">
        <v>38053</v>
      </c>
      <c r="AG60" s="104">
        <v>457</v>
      </c>
      <c r="AH60" s="104">
        <v>36866</v>
      </c>
      <c r="AI60" s="104">
        <v>37323</v>
      </c>
      <c r="AJ60" s="213">
        <v>98.081622999500595</v>
      </c>
      <c r="AK60" s="104">
        <v>-3166</v>
      </c>
      <c r="AL60" s="104">
        <v>506</v>
      </c>
      <c r="AM60" s="104">
        <v>34206</v>
      </c>
      <c r="AN60" s="104">
        <v>10785</v>
      </c>
      <c r="AO60" s="104">
        <v>10218</v>
      </c>
      <c r="AP60" s="104">
        <v>8746</v>
      </c>
      <c r="AQ60" s="104">
        <v>4457</v>
      </c>
      <c r="AR60" s="104">
        <v>1445</v>
      </c>
      <c r="AS60" s="104">
        <v>-1428</v>
      </c>
      <c r="AT60" s="104">
        <v>17</v>
      </c>
      <c r="AU60" s="104">
        <v>180</v>
      </c>
      <c r="AV60" s="104">
        <v>426</v>
      </c>
      <c r="AW60" s="104">
        <v>-1091</v>
      </c>
      <c r="AX60" s="104">
        <v>124</v>
      </c>
      <c r="AY60" s="104">
        <v>378</v>
      </c>
      <c r="AZ60" s="104">
        <v>42</v>
      </c>
      <c r="BA60" s="104">
        <v>336</v>
      </c>
      <c r="BB60" s="104">
        <v>1020</v>
      </c>
      <c r="BC60" s="104">
        <v>1</v>
      </c>
      <c r="BD60" s="104">
        <v>1019</v>
      </c>
      <c r="BE60" s="104">
        <v>1397</v>
      </c>
      <c r="BF60" s="104">
        <v>12</v>
      </c>
      <c r="BG60" s="108" t="s">
        <v>331</v>
      </c>
      <c r="BH60" s="141" t="s">
        <v>352</v>
      </c>
    </row>
    <row r="61" spans="1:60" x14ac:dyDescent="0.2">
      <c r="A61" s="198">
        <v>58</v>
      </c>
      <c r="B61" s="214" t="s">
        <v>59</v>
      </c>
      <c r="C61" s="92" t="s">
        <v>480</v>
      </c>
      <c r="D61" s="104">
        <v>84753</v>
      </c>
      <c r="E61" s="104">
        <v>1223</v>
      </c>
      <c r="F61" s="104">
        <v>82143</v>
      </c>
      <c r="G61" s="104">
        <v>83366</v>
      </c>
      <c r="H61" s="229">
        <v>98.363479758828504</v>
      </c>
      <c r="I61" s="104">
        <v>923</v>
      </c>
      <c r="J61" s="104">
        <v>1228</v>
      </c>
      <c r="K61" s="104">
        <v>84294</v>
      </c>
      <c r="L61" s="104">
        <v>25196</v>
      </c>
      <c r="M61" s="104">
        <v>24327</v>
      </c>
      <c r="N61" s="104">
        <v>24420</v>
      </c>
      <c r="O61" s="104">
        <v>10351</v>
      </c>
      <c r="P61" s="104">
        <v>3809</v>
      </c>
      <c r="Q61" s="104">
        <v>-182</v>
      </c>
      <c r="R61" s="104">
        <v>3627</v>
      </c>
      <c r="S61" s="104">
        <v>543</v>
      </c>
      <c r="T61" s="104">
        <v>470</v>
      </c>
      <c r="U61" s="104">
        <v>294</v>
      </c>
      <c r="V61" s="104">
        <v>4</v>
      </c>
      <c r="W61" s="104">
        <v>2316</v>
      </c>
      <c r="X61" s="104">
        <v>1697</v>
      </c>
      <c r="Y61" s="104">
        <v>619</v>
      </c>
      <c r="Z61" s="104">
        <v>1472</v>
      </c>
      <c r="AA61" s="104">
        <v>0</v>
      </c>
      <c r="AB61" s="104">
        <v>1472</v>
      </c>
      <c r="AC61" s="104">
        <v>3788</v>
      </c>
      <c r="AD61" s="104">
        <v>297</v>
      </c>
      <c r="AE61" s="200"/>
      <c r="AF61" s="104">
        <v>47412</v>
      </c>
      <c r="AG61" s="104">
        <v>368</v>
      </c>
      <c r="AH61" s="104">
        <v>46010</v>
      </c>
      <c r="AI61" s="104">
        <v>46378</v>
      </c>
      <c r="AJ61" s="213">
        <v>97.819117522989899</v>
      </c>
      <c r="AK61" s="104">
        <v>-349</v>
      </c>
      <c r="AL61" s="104">
        <v>215</v>
      </c>
      <c r="AM61" s="104">
        <v>45876</v>
      </c>
      <c r="AN61" s="104">
        <v>13842</v>
      </c>
      <c r="AO61" s="104">
        <v>13468</v>
      </c>
      <c r="AP61" s="104">
        <v>12003</v>
      </c>
      <c r="AQ61" s="104">
        <v>6563</v>
      </c>
      <c r="AR61" s="104">
        <v>1794</v>
      </c>
      <c r="AS61" s="104">
        <v>-1618</v>
      </c>
      <c r="AT61" s="104">
        <v>176</v>
      </c>
      <c r="AU61" s="104">
        <v>-504</v>
      </c>
      <c r="AV61" s="104">
        <v>-550</v>
      </c>
      <c r="AW61" s="104">
        <v>159</v>
      </c>
      <c r="AX61" s="104">
        <v>110</v>
      </c>
      <c r="AY61" s="104">
        <v>961</v>
      </c>
      <c r="AZ61" s="104">
        <v>570</v>
      </c>
      <c r="BA61" s="104">
        <v>391</v>
      </c>
      <c r="BB61" s="104">
        <v>1038</v>
      </c>
      <c r="BC61" s="104">
        <v>12</v>
      </c>
      <c r="BD61" s="104">
        <v>1026</v>
      </c>
      <c r="BE61" s="104">
        <v>1987</v>
      </c>
      <c r="BF61" s="104">
        <v>12</v>
      </c>
      <c r="BG61" s="108" t="s">
        <v>331</v>
      </c>
      <c r="BH61" s="141" t="s">
        <v>350</v>
      </c>
    </row>
    <row r="62" spans="1:60" x14ac:dyDescent="0.2">
      <c r="A62" s="198">
        <v>59</v>
      </c>
      <c r="B62" s="214" t="s">
        <v>60</v>
      </c>
      <c r="C62" s="92" t="s">
        <v>481</v>
      </c>
      <c r="D62" s="104">
        <v>75168</v>
      </c>
      <c r="E62" s="104">
        <v>756</v>
      </c>
      <c r="F62" s="104">
        <v>73923</v>
      </c>
      <c r="G62" s="104">
        <v>74679</v>
      </c>
      <c r="H62" s="229">
        <v>99.349457215836495</v>
      </c>
      <c r="I62" s="104">
        <v>199</v>
      </c>
      <c r="J62" s="104">
        <v>819</v>
      </c>
      <c r="K62" s="104">
        <v>74941</v>
      </c>
      <c r="L62" s="104">
        <v>18251</v>
      </c>
      <c r="M62" s="104">
        <v>21679</v>
      </c>
      <c r="N62" s="104">
        <v>21794</v>
      </c>
      <c r="O62" s="104">
        <v>13217</v>
      </c>
      <c r="P62" s="104">
        <v>1009</v>
      </c>
      <c r="Q62" s="104">
        <v>-6</v>
      </c>
      <c r="R62" s="104">
        <v>1003</v>
      </c>
      <c r="S62" s="104">
        <v>107</v>
      </c>
      <c r="T62" s="104">
        <v>323</v>
      </c>
      <c r="U62" s="104">
        <v>23</v>
      </c>
      <c r="V62" s="104">
        <v>11</v>
      </c>
      <c r="W62" s="104">
        <v>539</v>
      </c>
      <c r="X62" s="104">
        <v>341</v>
      </c>
      <c r="Y62" s="104">
        <v>198</v>
      </c>
      <c r="Z62" s="104">
        <v>638</v>
      </c>
      <c r="AA62" s="104">
        <v>7</v>
      </c>
      <c r="AB62" s="104">
        <v>631</v>
      </c>
      <c r="AC62" s="104">
        <v>1170</v>
      </c>
      <c r="AD62" s="104">
        <v>148</v>
      </c>
      <c r="AE62" s="200"/>
      <c r="AF62" s="104">
        <v>20647</v>
      </c>
      <c r="AG62" s="104">
        <v>570</v>
      </c>
      <c r="AH62" s="104">
        <v>19803</v>
      </c>
      <c r="AI62" s="104">
        <v>20373</v>
      </c>
      <c r="AJ62" s="213">
        <v>98.672930692110199</v>
      </c>
      <c r="AK62" s="104">
        <v>-184</v>
      </c>
      <c r="AL62" s="104">
        <v>299</v>
      </c>
      <c r="AM62" s="104">
        <v>19918</v>
      </c>
      <c r="AN62" s="104">
        <v>6103</v>
      </c>
      <c r="AO62" s="104">
        <v>5415</v>
      </c>
      <c r="AP62" s="104">
        <v>4975</v>
      </c>
      <c r="AQ62" s="104">
        <v>3425</v>
      </c>
      <c r="AR62" s="104">
        <v>589</v>
      </c>
      <c r="AS62" s="104">
        <v>422</v>
      </c>
      <c r="AT62" s="104">
        <v>1011</v>
      </c>
      <c r="AU62" s="104">
        <v>228</v>
      </c>
      <c r="AV62" s="104">
        <v>349</v>
      </c>
      <c r="AW62" s="104">
        <v>25</v>
      </c>
      <c r="AX62" s="104">
        <v>22</v>
      </c>
      <c r="AY62" s="104">
        <v>387</v>
      </c>
      <c r="AZ62" s="104">
        <v>238</v>
      </c>
      <c r="BA62" s="104">
        <v>149</v>
      </c>
      <c r="BB62" s="104">
        <v>288</v>
      </c>
      <c r="BC62" s="104">
        <v>5</v>
      </c>
      <c r="BD62" s="104">
        <v>283</v>
      </c>
      <c r="BE62" s="104">
        <v>670</v>
      </c>
      <c r="BF62" s="104">
        <v>14</v>
      </c>
      <c r="BG62" s="108" t="s">
        <v>331</v>
      </c>
      <c r="BH62" s="141" t="s">
        <v>350</v>
      </c>
    </row>
    <row r="63" spans="1:60" x14ac:dyDescent="0.2">
      <c r="A63" s="198">
        <v>60</v>
      </c>
      <c r="B63" s="214" t="s">
        <v>61</v>
      </c>
      <c r="C63" s="92" t="s">
        <v>482</v>
      </c>
      <c r="D63" s="104">
        <v>60436</v>
      </c>
      <c r="E63" s="104">
        <v>705</v>
      </c>
      <c r="F63" s="104">
        <v>58621</v>
      </c>
      <c r="G63" s="104">
        <v>59326</v>
      </c>
      <c r="H63" s="229">
        <v>98.163346349857704</v>
      </c>
      <c r="I63" s="104">
        <v>695</v>
      </c>
      <c r="J63" s="104">
        <v>854</v>
      </c>
      <c r="K63" s="104">
        <v>60170</v>
      </c>
      <c r="L63" s="104">
        <v>16888</v>
      </c>
      <c r="M63" s="104">
        <v>16765</v>
      </c>
      <c r="N63" s="104">
        <v>16662</v>
      </c>
      <c r="O63" s="104">
        <v>9855</v>
      </c>
      <c r="P63" s="104">
        <v>2258</v>
      </c>
      <c r="Q63" s="104">
        <v>155</v>
      </c>
      <c r="R63" s="104">
        <v>2413</v>
      </c>
      <c r="S63" s="104">
        <v>333</v>
      </c>
      <c r="T63" s="104">
        <v>717</v>
      </c>
      <c r="U63" s="104">
        <v>161</v>
      </c>
      <c r="V63" s="104">
        <v>36</v>
      </c>
      <c r="W63" s="104">
        <v>1166</v>
      </c>
      <c r="X63" s="104">
        <v>660</v>
      </c>
      <c r="Y63" s="104">
        <v>506</v>
      </c>
      <c r="Z63" s="104">
        <v>1113</v>
      </c>
      <c r="AA63" s="104">
        <v>12</v>
      </c>
      <c r="AB63" s="104">
        <v>1101</v>
      </c>
      <c r="AC63" s="104">
        <v>2267</v>
      </c>
      <c r="AD63" s="104">
        <v>364</v>
      </c>
      <c r="AE63" s="200"/>
      <c r="AF63" s="104">
        <v>27517</v>
      </c>
      <c r="AG63" s="104">
        <v>388</v>
      </c>
      <c r="AH63" s="104">
        <v>26834</v>
      </c>
      <c r="AI63" s="104">
        <v>27222</v>
      </c>
      <c r="AJ63" s="213">
        <v>98.927935458080398</v>
      </c>
      <c r="AK63" s="104">
        <v>-513</v>
      </c>
      <c r="AL63" s="104">
        <v>319</v>
      </c>
      <c r="AM63" s="104">
        <v>26640</v>
      </c>
      <c r="AN63" s="104">
        <v>8175</v>
      </c>
      <c r="AO63" s="104">
        <v>7870</v>
      </c>
      <c r="AP63" s="104">
        <v>6374</v>
      </c>
      <c r="AQ63" s="104">
        <v>4221</v>
      </c>
      <c r="AR63" s="104">
        <v>804</v>
      </c>
      <c r="AS63" s="104">
        <v>456</v>
      </c>
      <c r="AT63" s="104">
        <v>1260</v>
      </c>
      <c r="AU63" s="104">
        <v>174</v>
      </c>
      <c r="AV63" s="104">
        <v>421</v>
      </c>
      <c r="AW63" s="104">
        <v>81</v>
      </c>
      <c r="AX63" s="104">
        <v>176</v>
      </c>
      <c r="AY63" s="104">
        <v>408</v>
      </c>
      <c r="AZ63" s="104">
        <v>265</v>
      </c>
      <c r="BA63" s="104">
        <v>143</v>
      </c>
      <c r="BB63" s="104">
        <v>324</v>
      </c>
      <c r="BC63" s="104">
        <v>33</v>
      </c>
      <c r="BD63" s="104">
        <v>291</v>
      </c>
      <c r="BE63" s="104">
        <v>699</v>
      </c>
      <c r="BF63" s="104">
        <v>8</v>
      </c>
      <c r="BG63" s="108" t="s">
        <v>331</v>
      </c>
      <c r="BH63" s="141" t="s">
        <v>351</v>
      </c>
    </row>
    <row r="64" spans="1:60" x14ac:dyDescent="0.2">
      <c r="A64" s="198">
        <v>61</v>
      </c>
      <c r="B64" s="214" t="s">
        <v>62</v>
      </c>
      <c r="C64" s="92" t="s">
        <v>483</v>
      </c>
      <c r="D64" s="104">
        <v>35704</v>
      </c>
      <c r="E64" s="104">
        <v>487</v>
      </c>
      <c r="F64" s="104">
        <v>34626</v>
      </c>
      <c r="G64" s="104">
        <v>35113</v>
      </c>
      <c r="H64" s="229">
        <v>98.344723280304706</v>
      </c>
      <c r="I64" s="104">
        <v>404</v>
      </c>
      <c r="J64" s="104">
        <v>469</v>
      </c>
      <c r="K64" s="104">
        <v>35499</v>
      </c>
      <c r="L64" s="104">
        <v>10145</v>
      </c>
      <c r="M64" s="104">
        <v>9955</v>
      </c>
      <c r="N64" s="104">
        <v>10038</v>
      </c>
      <c r="O64" s="104">
        <v>5361</v>
      </c>
      <c r="P64" s="104">
        <v>1604</v>
      </c>
      <c r="Q64" s="104">
        <v>80</v>
      </c>
      <c r="R64" s="104">
        <v>1684</v>
      </c>
      <c r="S64" s="104">
        <v>281</v>
      </c>
      <c r="T64" s="104">
        <v>381</v>
      </c>
      <c r="U64" s="104">
        <v>62</v>
      </c>
      <c r="V64" s="104">
        <v>10</v>
      </c>
      <c r="W64" s="104">
        <v>950</v>
      </c>
      <c r="X64" s="104">
        <v>647</v>
      </c>
      <c r="Y64" s="104">
        <v>303</v>
      </c>
      <c r="Z64" s="104">
        <v>656</v>
      </c>
      <c r="AA64" s="104">
        <v>5</v>
      </c>
      <c r="AB64" s="104">
        <v>651</v>
      </c>
      <c r="AC64" s="104">
        <v>1601</v>
      </c>
      <c r="AD64" s="104">
        <v>197</v>
      </c>
      <c r="AE64" s="200"/>
      <c r="AF64" s="104">
        <v>20358</v>
      </c>
      <c r="AG64" s="104">
        <v>245</v>
      </c>
      <c r="AH64" s="104">
        <v>19679</v>
      </c>
      <c r="AI64" s="104">
        <v>19924</v>
      </c>
      <c r="AJ64" s="213">
        <v>97.868159937125398</v>
      </c>
      <c r="AK64" s="104">
        <v>11</v>
      </c>
      <c r="AL64" s="104">
        <v>357</v>
      </c>
      <c r="AM64" s="104">
        <v>20047</v>
      </c>
      <c r="AN64" s="104">
        <v>6472</v>
      </c>
      <c r="AO64" s="104">
        <v>5321</v>
      </c>
      <c r="AP64" s="104">
        <v>5368</v>
      </c>
      <c r="AQ64" s="104">
        <v>2886</v>
      </c>
      <c r="AR64" s="104">
        <v>592</v>
      </c>
      <c r="AS64" s="104">
        <v>107</v>
      </c>
      <c r="AT64" s="104">
        <v>699</v>
      </c>
      <c r="AU64" s="104">
        <v>25</v>
      </c>
      <c r="AV64" s="104">
        <v>298</v>
      </c>
      <c r="AW64" s="104">
        <v>40</v>
      </c>
      <c r="AX64" s="104">
        <v>22</v>
      </c>
      <c r="AY64" s="104">
        <v>314</v>
      </c>
      <c r="AZ64" s="104">
        <v>228</v>
      </c>
      <c r="BA64" s="104">
        <v>86</v>
      </c>
      <c r="BB64" s="104">
        <v>437</v>
      </c>
      <c r="BC64" s="104">
        <v>6</v>
      </c>
      <c r="BD64" s="104">
        <v>431</v>
      </c>
      <c r="BE64" s="104">
        <v>745</v>
      </c>
      <c r="BF64" s="104">
        <v>7</v>
      </c>
      <c r="BG64" s="108" t="s">
        <v>331</v>
      </c>
      <c r="BH64" s="141" t="s">
        <v>356</v>
      </c>
    </row>
    <row r="65" spans="1:60" x14ac:dyDescent="0.2">
      <c r="A65" s="198">
        <v>62</v>
      </c>
      <c r="B65" s="214" t="s">
        <v>63</v>
      </c>
      <c r="C65" s="92" t="s">
        <v>484</v>
      </c>
      <c r="D65" s="104">
        <v>7042</v>
      </c>
      <c r="E65" s="104">
        <v>141</v>
      </c>
      <c r="F65" s="104">
        <v>6780</v>
      </c>
      <c r="G65" s="104">
        <v>6921</v>
      </c>
      <c r="H65" s="229">
        <v>98.281738142573104</v>
      </c>
      <c r="I65" s="104">
        <v>-2</v>
      </c>
      <c r="J65" s="104">
        <v>170</v>
      </c>
      <c r="K65" s="104">
        <v>6948</v>
      </c>
      <c r="L65" s="104">
        <v>1971</v>
      </c>
      <c r="M65" s="104">
        <v>1745</v>
      </c>
      <c r="N65" s="104">
        <v>2009</v>
      </c>
      <c r="O65" s="104">
        <v>1223</v>
      </c>
      <c r="P65" s="104">
        <v>187</v>
      </c>
      <c r="Q65" s="104">
        <v>38</v>
      </c>
      <c r="R65" s="104">
        <v>225</v>
      </c>
      <c r="S65" s="104">
        <v>34</v>
      </c>
      <c r="T65" s="104">
        <v>105</v>
      </c>
      <c r="U65" s="104">
        <v>9</v>
      </c>
      <c r="V65" s="104">
        <v>5</v>
      </c>
      <c r="W65" s="104">
        <v>72</v>
      </c>
      <c r="X65" s="104">
        <v>43</v>
      </c>
      <c r="Y65" s="104">
        <v>29</v>
      </c>
      <c r="Z65" s="104">
        <v>125</v>
      </c>
      <c r="AA65" s="104">
        <v>0</v>
      </c>
      <c r="AB65" s="104">
        <v>125</v>
      </c>
      <c r="AC65" s="104">
        <v>197</v>
      </c>
      <c r="AD65" s="104">
        <v>10</v>
      </c>
      <c r="AE65" s="200"/>
      <c r="AF65" s="104">
        <v>1114261</v>
      </c>
      <c r="AG65" s="104">
        <v>57517</v>
      </c>
      <c r="AH65" s="104">
        <v>1051382</v>
      </c>
      <c r="AI65" s="104">
        <v>1108899</v>
      </c>
      <c r="AJ65" s="213">
        <v>99.518784198675107</v>
      </c>
      <c r="AK65" s="104">
        <v>-53155</v>
      </c>
      <c r="AL65" s="104">
        <v>73535</v>
      </c>
      <c r="AM65" s="104">
        <v>1071762</v>
      </c>
      <c r="AN65" s="104">
        <v>353826</v>
      </c>
      <c r="AO65" s="104">
        <v>298470</v>
      </c>
      <c r="AP65" s="104">
        <v>335397</v>
      </c>
      <c r="AQ65" s="104">
        <v>84069</v>
      </c>
      <c r="AR65" s="104">
        <v>17954</v>
      </c>
      <c r="AS65" s="104">
        <v>13364</v>
      </c>
      <c r="AT65" s="104">
        <v>31318</v>
      </c>
      <c r="AU65" s="104">
        <v>1262</v>
      </c>
      <c r="AV65" s="104">
        <v>10809</v>
      </c>
      <c r="AW65" s="104">
        <v>832</v>
      </c>
      <c r="AX65" s="104">
        <v>355</v>
      </c>
      <c r="AY65" s="104">
        <v>18060</v>
      </c>
      <c r="AZ65" s="104">
        <v>6877</v>
      </c>
      <c r="BA65" s="104">
        <v>11183</v>
      </c>
      <c r="BB65" s="104">
        <v>5431</v>
      </c>
      <c r="BC65" s="104">
        <v>32</v>
      </c>
      <c r="BD65" s="104">
        <v>5399</v>
      </c>
      <c r="BE65" s="104">
        <v>23459</v>
      </c>
      <c r="BF65" s="104">
        <v>37</v>
      </c>
      <c r="BG65" s="108" t="s">
        <v>335</v>
      </c>
      <c r="BH65" s="141" t="s">
        <v>354</v>
      </c>
    </row>
    <row r="66" spans="1:60" x14ac:dyDescent="0.2">
      <c r="A66" s="198">
        <v>63</v>
      </c>
      <c r="B66" s="214" t="s">
        <v>64</v>
      </c>
      <c r="C66" s="92" t="s">
        <v>485</v>
      </c>
      <c r="D66" s="104">
        <v>99040</v>
      </c>
      <c r="E66" s="104">
        <v>1572</v>
      </c>
      <c r="F66" s="104">
        <v>95337</v>
      </c>
      <c r="G66" s="104">
        <v>96909</v>
      </c>
      <c r="H66" s="229">
        <v>97.848344103392506</v>
      </c>
      <c r="I66" s="104">
        <v>1279</v>
      </c>
      <c r="J66" s="104">
        <v>1443</v>
      </c>
      <c r="K66" s="104">
        <v>98059</v>
      </c>
      <c r="L66" s="104">
        <v>28255</v>
      </c>
      <c r="M66" s="104">
        <v>27472</v>
      </c>
      <c r="N66" s="104">
        <v>27775</v>
      </c>
      <c r="O66" s="104">
        <v>14557</v>
      </c>
      <c r="P66" s="104">
        <v>6972</v>
      </c>
      <c r="Q66" s="104">
        <v>-7</v>
      </c>
      <c r="R66" s="104">
        <v>6965</v>
      </c>
      <c r="S66" s="104">
        <v>746</v>
      </c>
      <c r="T66" s="104">
        <v>1099</v>
      </c>
      <c r="U66" s="104">
        <v>323</v>
      </c>
      <c r="V66" s="104">
        <v>49</v>
      </c>
      <c r="W66" s="104">
        <v>4748</v>
      </c>
      <c r="X66" s="104">
        <v>3613</v>
      </c>
      <c r="Y66" s="104">
        <v>1135</v>
      </c>
      <c r="Z66" s="104">
        <v>2289</v>
      </c>
      <c r="AA66" s="104">
        <v>44</v>
      </c>
      <c r="AB66" s="104">
        <v>2245</v>
      </c>
      <c r="AC66" s="104">
        <v>6993</v>
      </c>
      <c r="AD66" s="104">
        <v>721</v>
      </c>
      <c r="AE66" s="200"/>
      <c r="AF66" s="104">
        <v>64603</v>
      </c>
      <c r="AG66" s="104">
        <v>776</v>
      </c>
      <c r="AH66" s="104">
        <v>63272</v>
      </c>
      <c r="AI66" s="104">
        <v>64048</v>
      </c>
      <c r="AJ66" s="213">
        <v>99.140906769035396</v>
      </c>
      <c r="AK66" s="104">
        <v>-1320</v>
      </c>
      <c r="AL66" s="104">
        <v>789</v>
      </c>
      <c r="AM66" s="104">
        <v>62741</v>
      </c>
      <c r="AN66" s="104">
        <v>20643</v>
      </c>
      <c r="AO66" s="104">
        <v>15593</v>
      </c>
      <c r="AP66" s="104">
        <v>16575</v>
      </c>
      <c r="AQ66" s="104">
        <v>9930</v>
      </c>
      <c r="AR66" s="104">
        <v>3052</v>
      </c>
      <c r="AS66" s="104">
        <v>769</v>
      </c>
      <c r="AT66" s="104">
        <v>3821</v>
      </c>
      <c r="AU66" s="104">
        <v>502</v>
      </c>
      <c r="AV66" s="104">
        <v>896</v>
      </c>
      <c r="AW66" s="104">
        <v>405</v>
      </c>
      <c r="AX66" s="104">
        <v>66</v>
      </c>
      <c r="AY66" s="104">
        <v>1952</v>
      </c>
      <c r="AZ66" s="104">
        <v>1447</v>
      </c>
      <c r="BA66" s="104">
        <v>505</v>
      </c>
      <c r="BB66" s="104">
        <v>560</v>
      </c>
      <c r="BC66" s="104">
        <v>22</v>
      </c>
      <c r="BD66" s="104">
        <v>538</v>
      </c>
      <c r="BE66" s="104">
        <v>2490</v>
      </c>
      <c r="BF66" s="104">
        <v>30</v>
      </c>
      <c r="BG66" s="108" t="s">
        <v>331</v>
      </c>
      <c r="BH66" s="141" t="s">
        <v>353</v>
      </c>
    </row>
    <row r="67" spans="1:60" x14ac:dyDescent="0.2">
      <c r="A67" s="198">
        <v>64</v>
      </c>
      <c r="B67" s="214" t="s">
        <v>65</v>
      </c>
      <c r="C67" s="92" t="s">
        <v>486</v>
      </c>
      <c r="D67" s="104">
        <v>36294</v>
      </c>
      <c r="E67" s="104">
        <v>531</v>
      </c>
      <c r="F67" s="104">
        <v>33763</v>
      </c>
      <c r="G67" s="104">
        <v>34294</v>
      </c>
      <c r="H67" s="229">
        <v>94.489447291563295</v>
      </c>
      <c r="I67" s="104">
        <v>413</v>
      </c>
      <c r="J67" s="104">
        <v>580</v>
      </c>
      <c r="K67" s="104">
        <v>34756</v>
      </c>
      <c r="L67" s="104">
        <v>10483</v>
      </c>
      <c r="M67" s="104">
        <v>9338</v>
      </c>
      <c r="N67" s="104">
        <v>7642</v>
      </c>
      <c r="O67" s="104">
        <v>7293</v>
      </c>
      <c r="P67" s="104">
        <v>2071</v>
      </c>
      <c r="Q67" s="104">
        <v>236</v>
      </c>
      <c r="R67" s="104">
        <v>2307</v>
      </c>
      <c r="S67" s="104">
        <v>194</v>
      </c>
      <c r="T67" s="104">
        <v>482</v>
      </c>
      <c r="U67" s="104">
        <v>10</v>
      </c>
      <c r="V67" s="104">
        <v>3</v>
      </c>
      <c r="W67" s="104">
        <v>1618</v>
      </c>
      <c r="X67" s="104">
        <v>1158</v>
      </c>
      <c r="Y67" s="104">
        <v>460</v>
      </c>
      <c r="Z67" s="104">
        <v>2034</v>
      </c>
      <c r="AA67" s="104">
        <v>1</v>
      </c>
      <c r="AB67" s="104">
        <v>2033</v>
      </c>
      <c r="AC67" s="104">
        <v>3651</v>
      </c>
      <c r="AD67" s="104">
        <v>203</v>
      </c>
      <c r="AE67" s="200"/>
      <c r="AF67" s="104">
        <v>41562</v>
      </c>
      <c r="AG67" s="104">
        <v>365</v>
      </c>
      <c r="AH67" s="104">
        <v>40649</v>
      </c>
      <c r="AI67" s="104">
        <v>41014</v>
      </c>
      <c r="AJ67" s="213">
        <v>98.6814878975987</v>
      </c>
      <c r="AK67" s="104">
        <v>-2253</v>
      </c>
      <c r="AL67" s="104">
        <v>481</v>
      </c>
      <c r="AM67" s="104">
        <v>38877</v>
      </c>
      <c r="AN67" s="104">
        <v>30567</v>
      </c>
      <c r="AO67" s="104">
        <v>3025</v>
      </c>
      <c r="AP67" s="104">
        <v>3173</v>
      </c>
      <c r="AQ67" s="104">
        <v>2112</v>
      </c>
      <c r="AR67" s="104">
        <v>799</v>
      </c>
      <c r="AS67" s="104">
        <v>3920</v>
      </c>
      <c r="AT67" s="104">
        <v>4719</v>
      </c>
      <c r="AU67" s="104">
        <v>2953</v>
      </c>
      <c r="AV67" s="104">
        <v>1291</v>
      </c>
      <c r="AW67" s="104">
        <v>2</v>
      </c>
      <c r="AX67" s="104">
        <v>2</v>
      </c>
      <c r="AY67" s="104">
        <v>471</v>
      </c>
      <c r="AZ67" s="104">
        <v>297</v>
      </c>
      <c r="BA67" s="104">
        <v>174</v>
      </c>
      <c r="BB67" s="104">
        <v>550</v>
      </c>
      <c r="BC67" s="104">
        <v>2</v>
      </c>
      <c r="BD67" s="104">
        <v>548</v>
      </c>
      <c r="BE67" s="104">
        <v>1019</v>
      </c>
      <c r="BF67" s="104">
        <v>10</v>
      </c>
      <c r="BG67" s="108" t="s">
        <v>331</v>
      </c>
      <c r="BH67" s="142" t="s">
        <v>351</v>
      </c>
    </row>
    <row r="68" spans="1:60" x14ac:dyDescent="0.2">
      <c r="A68" s="198">
        <v>65</v>
      </c>
      <c r="B68" s="214" t="s">
        <v>66</v>
      </c>
      <c r="C68" s="92" t="s">
        <v>487</v>
      </c>
      <c r="D68" s="104">
        <v>29760</v>
      </c>
      <c r="E68" s="104">
        <v>303</v>
      </c>
      <c r="F68" s="104">
        <v>28605</v>
      </c>
      <c r="G68" s="104">
        <v>28908</v>
      </c>
      <c r="H68" s="229">
        <v>97.137096774193495</v>
      </c>
      <c r="I68" s="104">
        <v>302</v>
      </c>
      <c r="J68" s="104">
        <v>540</v>
      </c>
      <c r="K68" s="104">
        <v>29447</v>
      </c>
      <c r="L68" s="104">
        <v>8352</v>
      </c>
      <c r="M68" s="104">
        <v>8337</v>
      </c>
      <c r="N68" s="104">
        <v>8330</v>
      </c>
      <c r="O68" s="104">
        <v>4428</v>
      </c>
      <c r="P68" s="104">
        <v>3998</v>
      </c>
      <c r="Q68" s="104">
        <v>0</v>
      </c>
      <c r="R68" s="104">
        <v>3998</v>
      </c>
      <c r="S68" s="104">
        <v>170</v>
      </c>
      <c r="T68" s="104">
        <v>168</v>
      </c>
      <c r="U68" s="104">
        <v>156</v>
      </c>
      <c r="V68" s="104">
        <v>6</v>
      </c>
      <c r="W68" s="104">
        <v>3498</v>
      </c>
      <c r="X68" s="104">
        <v>3032</v>
      </c>
      <c r="Y68" s="104">
        <v>466</v>
      </c>
      <c r="Z68" s="104">
        <v>987</v>
      </c>
      <c r="AA68" s="104">
        <v>2</v>
      </c>
      <c r="AB68" s="104">
        <v>985</v>
      </c>
      <c r="AC68" s="104">
        <v>4483</v>
      </c>
      <c r="AD68" s="104">
        <v>779</v>
      </c>
      <c r="AE68" s="200"/>
      <c r="AF68" s="104">
        <v>36185</v>
      </c>
      <c r="AG68" s="104">
        <v>20</v>
      </c>
      <c r="AH68" s="104">
        <v>35172</v>
      </c>
      <c r="AI68" s="104">
        <v>35192</v>
      </c>
      <c r="AJ68" s="213">
        <v>97.255768965040701</v>
      </c>
      <c r="AK68" s="104">
        <v>825</v>
      </c>
      <c r="AL68" s="104">
        <v>261</v>
      </c>
      <c r="AM68" s="104">
        <v>36258</v>
      </c>
      <c r="AN68" s="104">
        <v>10482</v>
      </c>
      <c r="AO68" s="104">
        <v>8349</v>
      </c>
      <c r="AP68" s="104">
        <v>9718</v>
      </c>
      <c r="AQ68" s="104">
        <v>7709</v>
      </c>
      <c r="AR68" s="104">
        <v>1760</v>
      </c>
      <c r="AS68" s="104">
        <v>0</v>
      </c>
      <c r="AT68" s="104">
        <v>1760</v>
      </c>
      <c r="AU68" s="104">
        <v>34</v>
      </c>
      <c r="AV68" s="104">
        <v>100</v>
      </c>
      <c r="AW68" s="104">
        <v>7</v>
      </c>
      <c r="AX68" s="104">
        <v>0</v>
      </c>
      <c r="AY68" s="104">
        <v>1619</v>
      </c>
      <c r="AZ68" s="104">
        <v>879</v>
      </c>
      <c r="BA68" s="104">
        <v>740</v>
      </c>
      <c r="BB68" s="104">
        <v>1017</v>
      </c>
      <c r="BC68" s="104">
        <v>0</v>
      </c>
      <c r="BD68" s="104">
        <v>1017</v>
      </c>
      <c r="BE68" s="104">
        <v>2636</v>
      </c>
      <c r="BF68" s="104">
        <v>45</v>
      </c>
      <c r="BG68" s="108" t="s">
        <v>331</v>
      </c>
      <c r="BH68" s="141" t="s">
        <v>352</v>
      </c>
    </row>
    <row r="69" spans="1:60" x14ac:dyDescent="0.2">
      <c r="A69" s="198">
        <v>66</v>
      </c>
      <c r="B69" s="214" t="s">
        <v>327</v>
      </c>
      <c r="C69" s="92" t="s">
        <v>488</v>
      </c>
      <c r="D69" s="104">
        <v>324900</v>
      </c>
      <c r="E69" s="104">
        <v>5557</v>
      </c>
      <c r="F69" s="104">
        <v>311170</v>
      </c>
      <c r="G69" s="104">
        <v>316727</v>
      </c>
      <c r="H69" s="229">
        <v>97.484456755924896</v>
      </c>
      <c r="I69" s="104">
        <v>4069</v>
      </c>
      <c r="J69" s="104">
        <v>5997</v>
      </c>
      <c r="K69" s="104">
        <v>321236</v>
      </c>
      <c r="L69" s="104">
        <v>91662</v>
      </c>
      <c r="M69" s="104">
        <v>88343</v>
      </c>
      <c r="N69" s="104">
        <v>88655</v>
      </c>
      <c r="O69" s="104">
        <v>52576</v>
      </c>
      <c r="P69" s="104">
        <v>19042</v>
      </c>
      <c r="Q69" s="104">
        <v>1798</v>
      </c>
      <c r="R69" s="104">
        <v>20840</v>
      </c>
      <c r="S69" s="104">
        <v>2739</v>
      </c>
      <c r="T69" s="104">
        <v>5354</v>
      </c>
      <c r="U69" s="104">
        <v>747</v>
      </c>
      <c r="V69" s="104">
        <v>259</v>
      </c>
      <c r="W69" s="104">
        <v>11741</v>
      </c>
      <c r="X69" s="104">
        <v>7678</v>
      </c>
      <c r="Y69" s="104">
        <v>4063</v>
      </c>
      <c r="Z69" s="104">
        <v>8881</v>
      </c>
      <c r="AA69" s="104">
        <v>182</v>
      </c>
      <c r="AB69" s="104">
        <v>8699</v>
      </c>
      <c r="AC69" s="104">
        <v>20440</v>
      </c>
      <c r="AD69" s="104">
        <v>708</v>
      </c>
      <c r="AE69" s="200"/>
      <c r="AF69" s="104">
        <v>160519</v>
      </c>
      <c r="AG69" s="104">
        <v>3302</v>
      </c>
      <c r="AH69" s="104">
        <v>153934</v>
      </c>
      <c r="AI69" s="104">
        <v>157236</v>
      </c>
      <c r="AJ69" s="213">
        <v>97.954759249683804</v>
      </c>
      <c r="AK69" s="104">
        <v>-2939</v>
      </c>
      <c r="AL69" s="104">
        <v>2220</v>
      </c>
      <c r="AM69" s="104">
        <v>153215</v>
      </c>
      <c r="AN69" s="104">
        <v>54007</v>
      </c>
      <c r="AO69" s="104">
        <v>37178</v>
      </c>
      <c r="AP69" s="104">
        <v>38544</v>
      </c>
      <c r="AQ69" s="104">
        <v>23486</v>
      </c>
      <c r="AR69" s="104">
        <v>6621</v>
      </c>
      <c r="AS69" s="104">
        <v>4407</v>
      </c>
      <c r="AT69" s="104">
        <v>11028</v>
      </c>
      <c r="AU69" s="104">
        <v>2448</v>
      </c>
      <c r="AV69" s="104">
        <v>3705</v>
      </c>
      <c r="AW69" s="104">
        <v>925</v>
      </c>
      <c r="AX69" s="104">
        <v>386</v>
      </c>
      <c r="AY69" s="104">
        <v>3564</v>
      </c>
      <c r="AZ69" s="104">
        <v>2257</v>
      </c>
      <c r="BA69" s="104">
        <v>1307</v>
      </c>
      <c r="BB69" s="104">
        <v>3313</v>
      </c>
      <c r="BC69" s="104">
        <v>94</v>
      </c>
      <c r="BD69" s="104">
        <v>3219</v>
      </c>
      <c r="BE69" s="104">
        <v>6783</v>
      </c>
      <c r="BF69" s="104">
        <v>30</v>
      </c>
      <c r="BG69" s="108" t="s">
        <v>334</v>
      </c>
      <c r="BH69" s="141" t="s">
        <v>356</v>
      </c>
    </row>
    <row r="70" spans="1:60" x14ac:dyDescent="0.2">
      <c r="A70" s="198">
        <v>67</v>
      </c>
      <c r="B70" s="214" t="s">
        <v>67</v>
      </c>
      <c r="C70" s="92" t="s">
        <v>489</v>
      </c>
      <c r="D70" s="104">
        <v>63790</v>
      </c>
      <c r="E70" s="104">
        <v>909</v>
      </c>
      <c r="F70" s="104">
        <v>62317</v>
      </c>
      <c r="G70" s="104">
        <v>63226</v>
      </c>
      <c r="H70" s="229">
        <v>99.115848879134603</v>
      </c>
      <c r="I70" s="104">
        <v>500</v>
      </c>
      <c r="J70" s="104">
        <v>845</v>
      </c>
      <c r="K70" s="104">
        <v>63662</v>
      </c>
      <c r="L70" s="104">
        <v>18563</v>
      </c>
      <c r="M70" s="104">
        <v>18048</v>
      </c>
      <c r="N70" s="104">
        <v>18101</v>
      </c>
      <c r="O70" s="104">
        <v>8950</v>
      </c>
      <c r="P70" s="104">
        <v>1286</v>
      </c>
      <c r="Q70" s="104">
        <v>-223</v>
      </c>
      <c r="R70" s="104">
        <v>1063</v>
      </c>
      <c r="S70" s="104">
        <v>0</v>
      </c>
      <c r="T70" s="104">
        <v>487</v>
      </c>
      <c r="U70" s="104">
        <v>70</v>
      </c>
      <c r="V70" s="104">
        <v>29</v>
      </c>
      <c r="W70" s="104">
        <v>477</v>
      </c>
      <c r="X70" s="104">
        <v>280</v>
      </c>
      <c r="Y70" s="104">
        <v>197</v>
      </c>
      <c r="Z70" s="104">
        <v>866</v>
      </c>
      <c r="AA70" s="104">
        <v>13</v>
      </c>
      <c r="AB70" s="104">
        <v>853</v>
      </c>
      <c r="AC70" s="104">
        <v>1330</v>
      </c>
      <c r="AD70" s="104">
        <v>48</v>
      </c>
      <c r="AE70" s="200"/>
      <c r="AF70" s="104">
        <v>31774</v>
      </c>
      <c r="AG70" s="104">
        <v>226</v>
      </c>
      <c r="AH70" s="104">
        <v>31145</v>
      </c>
      <c r="AI70" s="104">
        <v>31371</v>
      </c>
      <c r="AJ70" s="213">
        <v>98.731667401019706</v>
      </c>
      <c r="AK70" s="104">
        <v>-75</v>
      </c>
      <c r="AL70" s="104">
        <v>272</v>
      </c>
      <c r="AM70" s="104">
        <v>31342</v>
      </c>
      <c r="AN70" s="104">
        <v>9696</v>
      </c>
      <c r="AO70" s="104">
        <v>8795</v>
      </c>
      <c r="AP70" s="104">
        <v>8260</v>
      </c>
      <c r="AQ70" s="104">
        <v>4591</v>
      </c>
      <c r="AR70" s="104">
        <v>1142</v>
      </c>
      <c r="AS70" s="104">
        <v>-821</v>
      </c>
      <c r="AT70" s="104">
        <v>321</v>
      </c>
      <c r="AU70" s="104">
        <v>0</v>
      </c>
      <c r="AV70" s="104">
        <v>-376</v>
      </c>
      <c r="AW70" s="104">
        <v>35</v>
      </c>
      <c r="AX70" s="104">
        <v>37</v>
      </c>
      <c r="AY70" s="104">
        <v>625</v>
      </c>
      <c r="AZ70" s="104">
        <v>234</v>
      </c>
      <c r="BA70" s="104">
        <v>391</v>
      </c>
      <c r="BB70" s="104">
        <v>652</v>
      </c>
      <c r="BC70" s="104">
        <v>11</v>
      </c>
      <c r="BD70" s="104">
        <v>641</v>
      </c>
      <c r="BE70" s="104">
        <v>1266</v>
      </c>
      <c r="BF70" s="104">
        <v>7</v>
      </c>
      <c r="BG70" s="108" t="s">
        <v>331</v>
      </c>
      <c r="BH70" s="141" t="s">
        <v>356</v>
      </c>
    </row>
    <row r="71" spans="1:60" x14ac:dyDescent="0.2">
      <c r="A71" s="198">
        <v>68</v>
      </c>
      <c r="B71" s="214" t="s">
        <v>68</v>
      </c>
      <c r="C71" s="92" t="s">
        <v>490</v>
      </c>
      <c r="D71" s="104">
        <v>139164</v>
      </c>
      <c r="E71" s="104">
        <v>1990</v>
      </c>
      <c r="F71" s="104">
        <v>131483</v>
      </c>
      <c r="G71" s="104">
        <v>133473</v>
      </c>
      <c r="H71" s="229">
        <v>95.910580322497097</v>
      </c>
      <c r="I71" s="104">
        <v>3626</v>
      </c>
      <c r="J71" s="104">
        <v>2129</v>
      </c>
      <c r="K71" s="104">
        <v>137238</v>
      </c>
      <c r="L71" s="104">
        <v>41486</v>
      </c>
      <c r="M71" s="104">
        <v>38866</v>
      </c>
      <c r="N71" s="104">
        <v>38544</v>
      </c>
      <c r="O71" s="104">
        <v>18342</v>
      </c>
      <c r="P71" s="104">
        <v>13827</v>
      </c>
      <c r="Q71" s="104">
        <v>333</v>
      </c>
      <c r="R71" s="104">
        <v>14160</v>
      </c>
      <c r="S71" s="104">
        <v>1927</v>
      </c>
      <c r="T71" s="104">
        <v>2604</v>
      </c>
      <c r="U71" s="104">
        <v>931</v>
      </c>
      <c r="V71" s="104">
        <v>322</v>
      </c>
      <c r="W71" s="104">
        <v>8376</v>
      </c>
      <c r="X71" s="104">
        <v>5461</v>
      </c>
      <c r="Y71" s="104">
        <v>2915</v>
      </c>
      <c r="Z71" s="104">
        <v>6107</v>
      </c>
      <c r="AA71" s="104">
        <v>149</v>
      </c>
      <c r="AB71" s="104">
        <v>5958</v>
      </c>
      <c r="AC71" s="104">
        <v>14334</v>
      </c>
      <c r="AD71" s="104">
        <v>1342</v>
      </c>
      <c r="AE71" s="200"/>
      <c r="AF71" s="104">
        <v>123841</v>
      </c>
      <c r="AG71" s="104">
        <v>2135</v>
      </c>
      <c r="AH71" s="104">
        <v>119463</v>
      </c>
      <c r="AI71" s="104">
        <v>121598</v>
      </c>
      <c r="AJ71" s="213">
        <v>98.188806614933597</v>
      </c>
      <c r="AK71" s="104">
        <v>381</v>
      </c>
      <c r="AL71" s="104">
        <v>2315</v>
      </c>
      <c r="AM71" s="104">
        <v>122159</v>
      </c>
      <c r="AN71" s="104">
        <v>36484</v>
      </c>
      <c r="AO71" s="104">
        <v>34889</v>
      </c>
      <c r="AP71" s="104">
        <v>28358</v>
      </c>
      <c r="AQ71" s="104">
        <v>22428</v>
      </c>
      <c r="AR71" s="104">
        <v>5619</v>
      </c>
      <c r="AS71" s="104">
        <v>1926</v>
      </c>
      <c r="AT71" s="104">
        <v>7545</v>
      </c>
      <c r="AU71" s="104">
        <v>1084</v>
      </c>
      <c r="AV71" s="104">
        <v>2864</v>
      </c>
      <c r="AW71" s="104">
        <v>786</v>
      </c>
      <c r="AX71" s="104">
        <v>274</v>
      </c>
      <c r="AY71" s="104">
        <v>2537</v>
      </c>
      <c r="AZ71" s="104">
        <v>2107</v>
      </c>
      <c r="BA71" s="104">
        <v>430</v>
      </c>
      <c r="BB71" s="104">
        <v>2266</v>
      </c>
      <c r="BC71" s="104">
        <v>231</v>
      </c>
      <c r="BD71" s="104">
        <v>2035</v>
      </c>
      <c r="BE71" s="104">
        <v>4572</v>
      </c>
      <c r="BF71" s="104">
        <v>61</v>
      </c>
      <c r="BG71" s="108" t="s">
        <v>333</v>
      </c>
      <c r="BH71" s="141" t="s">
        <v>357</v>
      </c>
    </row>
    <row r="72" spans="1:60" x14ac:dyDescent="0.2">
      <c r="A72" s="198">
        <v>69</v>
      </c>
      <c r="B72" s="214" t="s">
        <v>69</v>
      </c>
      <c r="C72" s="92" t="s">
        <v>491</v>
      </c>
      <c r="D72" s="104">
        <v>38519</v>
      </c>
      <c r="E72" s="104">
        <v>561</v>
      </c>
      <c r="F72" s="104">
        <v>37351</v>
      </c>
      <c r="G72" s="104">
        <v>37912</v>
      </c>
      <c r="H72" s="229">
        <v>98.424154313455603</v>
      </c>
      <c r="I72" s="104">
        <v>163</v>
      </c>
      <c r="J72" s="104">
        <v>554</v>
      </c>
      <c r="K72" s="104">
        <v>38068</v>
      </c>
      <c r="L72" s="104">
        <v>11750</v>
      </c>
      <c r="M72" s="104">
        <v>10715</v>
      </c>
      <c r="N72" s="104">
        <v>10731</v>
      </c>
      <c r="O72" s="104">
        <v>4872</v>
      </c>
      <c r="P72" s="104">
        <v>1250</v>
      </c>
      <c r="Q72" s="104">
        <v>55</v>
      </c>
      <c r="R72" s="104">
        <v>1305</v>
      </c>
      <c r="S72" s="104">
        <v>316</v>
      </c>
      <c r="T72" s="104">
        <v>169</v>
      </c>
      <c r="U72" s="104">
        <v>27</v>
      </c>
      <c r="V72" s="104">
        <v>37</v>
      </c>
      <c r="W72" s="104">
        <v>756</v>
      </c>
      <c r="X72" s="104">
        <v>559</v>
      </c>
      <c r="Y72" s="104">
        <v>197</v>
      </c>
      <c r="Z72" s="104">
        <v>668</v>
      </c>
      <c r="AA72" s="104">
        <v>21</v>
      </c>
      <c r="AB72" s="104">
        <v>647</v>
      </c>
      <c r="AC72" s="104">
        <v>1403</v>
      </c>
      <c r="AD72" s="104">
        <v>139</v>
      </c>
      <c r="AE72" s="200"/>
      <c r="AF72" s="104">
        <v>17847</v>
      </c>
      <c r="AG72" s="104">
        <v>130</v>
      </c>
      <c r="AH72" s="104">
        <v>17556</v>
      </c>
      <c r="AI72" s="104">
        <v>17686</v>
      </c>
      <c r="AJ72" s="213">
        <v>99.097887600156795</v>
      </c>
      <c r="AK72" s="104">
        <v>-566</v>
      </c>
      <c r="AL72" s="104">
        <v>40</v>
      </c>
      <c r="AM72" s="104">
        <v>17030</v>
      </c>
      <c r="AN72" s="104">
        <v>5555</v>
      </c>
      <c r="AO72" s="104">
        <v>4483</v>
      </c>
      <c r="AP72" s="104">
        <v>4673</v>
      </c>
      <c r="AQ72" s="104">
        <v>2319</v>
      </c>
      <c r="AR72" s="104">
        <v>383</v>
      </c>
      <c r="AS72" s="104">
        <v>236</v>
      </c>
      <c r="AT72" s="104">
        <v>619</v>
      </c>
      <c r="AU72" s="104">
        <v>205</v>
      </c>
      <c r="AV72" s="104">
        <v>117</v>
      </c>
      <c r="AW72" s="104">
        <v>4</v>
      </c>
      <c r="AX72" s="104">
        <v>34</v>
      </c>
      <c r="AY72" s="104">
        <v>259</v>
      </c>
      <c r="AZ72" s="104">
        <v>140</v>
      </c>
      <c r="BA72" s="104">
        <v>119</v>
      </c>
      <c r="BB72" s="104">
        <v>164</v>
      </c>
      <c r="BC72" s="104">
        <v>8</v>
      </c>
      <c r="BD72" s="104">
        <v>156</v>
      </c>
      <c r="BE72" s="104">
        <v>415</v>
      </c>
      <c r="BF72" s="104">
        <v>8</v>
      </c>
      <c r="BG72" s="108" t="s">
        <v>331</v>
      </c>
      <c r="BH72" s="141" t="s">
        <v>355</v>
      </c>
    </row>
    <row r="73" spans="1:60" x14ac:dyDescent="0.2">
      <c r="A73" s="198">
        <v>70</v>
      </c>
      <c r="B73" s="214" t="s">
        <v>70</v>
      </c>
      <c r="C73" s="92" t="s">
        <v>492</v>
      </c>
      <c r="D73" s="104">
        <v>54853</v>
      </c>
      <c r="E73" s="104">
        <v>537</v>
      </c>
      <c r="F73" s="104">
        <v>53536</v>
      </c>
      <c r="G73" s="104">
        <v>54073</v>
      </c>
      <c r="H73" s="229">
        <v>98.578017610704904</v>
      </c>
      <c r="I73" s="104">
        <v>335</v>
      </c>
      <c r="J73" s="104">
        <v>559</v>
      </c>
      <c r="K73" s="104">
        <v>54430</v>
      </c>
      <c r="L73" s="104">
        <v>15815</v>
      </c>
      <c r="M73" s="104">
        <v>15607</v>
      </c>
      <c r="N73" s="104">
        <v>15587</v>
      </c>
      <c r="O73" s="104">
        <v>7421</v>
      </c>
      <c r="P73" s="104">
        <v>2080</v>
      </c>
      <c r="Q73" s="104">
        <v>-89</v>
      </c>
      <c r="R73" s="104">
        <v>1991</v>
      </c>
      <c r="S73" s="104">
        <v>203</v>
      </c>
      <c r="T73" s="104">
        <v>473</v>
      </c>
      <c r="U73" s="104">
        <v>78</v>
      </c>
      <c r="V73" s="104">
        <v>14</v>
      </c>
      <c r="W73" s="104">
        <v>1223</v>
      </c>
      <c r="X73" s="104">
        <v>907</v>
      </c>
      <c r="Y73" s="104">
        <v>316</v>
      </c>
      <c r="Z73" s="104">
        <v>817</v>
      </c>
      <c r="AA73" s="104">
        <v>-16</v>
      </c>
      <c r="AB73" s="104">
        <v>833</v>
      </c>
      <c r="AC73" s="104">
        <v>2056</v>
      </c>
      <c r="AD73" s="104">
        <v>78</v>
      </c>
      <c r="AE73" s="200"/>
      <c r="AF73" s="104">
        <v>124438</v>
      </c>
      <c r="AG73" s="104">
        <v>986</v>
      </c>
      <c r="AH73" s="104">
        <v>122305</v>
      </c>
      <c r="AI73" s="104">
        <v>123291</v>
      </c>
      <c r="AJ73" s="213">
        <v>99.078255838248694</v>
      </c>
      <c r="AK73" s="104">
        <v>-4057</v>
      </c>
      <c r="AL73" s="104">
        <v>1270</v>
      </c>
      <c r="AM73" s="104">
        <v>119518</v>
      </c>
      <c r="AN73" s="104">
        <v>33821</v>
      </c>
      <c r="AO73" s="104">
        <v>32599</v>
      </c>
      <c r="AP73" s="104">
        <v>31077</v>
      </c>
      <c r="AQ73" s="104">
        <v>22021</v>
      </c>
      <c r="AR73" s="104">
        <v>2919</v>
      </c>
      <c r="AS73" s="104">
        <v>358</v>
      </c>
      <c r="AT73" s="104">
        <v>3277</v>
      </c>
      <c r="AU73" s="104">
        <v>549</v>
      </c>
      <c r="AV73" s="104">
        <v>1736</v>
      </c>
      <c r="AW73" s="104">
        <v>153</v>
      </c>
      <c r="AX73" s="104">
        <v>205</v>
      </c>
      <c r="AY73" s="104">
        <v>634</v>
      </c>
      <c r="AZ73" s="104">
        <v>305</v>
      </c>
      <c r="BA73" s="104">
        <v>329</v>
      </c>
      <c r="BB73" s="104">
        <v>1149</v>
      </c>
      <c r="BC73" s="104">
        <v>0</v>
      </c>
      <c r="BD73" s="104">
        <v>1149</v>
      </c>
      <c r="BE73" s="104">
        <v>1783</v>
      </c>
      <c r="BF73" s="104">
        <v>6</v>
      </c>
      <c r="BG73" s="108" t="s">
        <v>331</v>
      </c>
      <c r="BH73" s="141" t="s">
        <v>350</v>
      </c>
    </row>
    <row r="74" spans="1:60" x14ac:dyDescent="0.2">
      <c r="A74" s="198">
        <v>71</v>
      </c>
      <c r="B74" s="214" t="s">
        <v>71</v>
      </c>
      <c r="C74" s="92" t="s">
        <v>493</v>
      </c>
      <c r="D74" s="104">
        <v>197290</v>
      </c>
      <c r="E74" s="104">
        <v>2169</v>
      </c>
      <c r="F74" s="104">
        <v>189906</v>
      </c>
      <c r="G74" s="104">
        <v>192075</v>
      </c>
      <c r="H74" s="229">
        <v>97.356683055400595</v>
      </c>
      <c r="I74" s="104">
        <v>2619</v>
      </c>
      <c r="J74" s="104">
        <v>2026</v>
      </c>
      <c r="K74" s="104">
        <v>194551</v>
      </c>
      <c r="L74" s="104">
        <v>53278</v>
      </c>
      <c r="M74" s="104">
        <v>51816</v>
      </c>
      <c r="N74" s="104">
        <v>52403</v>
      </c>
      <c r="O74" s="104">
        <v>37054</v>
      </c>
      <c r="P74" s="104">
        <v>35022</v>
      </c>
      <c r="Q74" s="104">
        <v>-2042</v>
      </c>
      <c r="R74" s="104">
        <v>32980</v>
      </c>
      <c r="S74" s="104">
        <v>2689</v>
      </c>
      <c r="T74" s="104">
        <v>352</v>
      </c>
      <c r="U74" s="104">
        <v>933</v>
      </c>
      <c r="V74" s="104">
        <v>-4</v>
      </c>
      <c r="W74" s="104">
        <v>29010</v>
      </c>
      <c r="X74" s="104">
        <v>2542</v>
      </c>
      <c r="Y74" s="104">
        <v>26468</v>
      </c>
      <c r="Z74" s="104">
        <v>5215</v>
      </c>
      <c r="AA74" s="104">
        <v>2</v>
      </c>
      <c r="AB74" s="104">
        <v>5213</v>
      </c>
      <c r="AC74" s="104">
        <v>34223</v>
      </c>
      <c r="AD74" s="104">
        <v>1156</v>
      </c>
      <c r="AE74" s="200"/>
      <c r="AF74" s="104">
        <v>121332</v>
      </c>
      <c r="AG74" s="104">
        <v>1669</v>
      </c>
      <c r="AH74" s="104">
        <v>118394</v>
      </c>
      <c r="AI74" s="104">
        <v>120063</v>
      </c>
      <c r="AJ74" s="213">
        <v>98.954109385817404</v>
      </c>
      <c r="AK74" s="104">
        <v>-8268</v>
      </c>
      <c r="AL74" s="104">
        <v>3200</v>
      </c>
      <c r="AM74" s="104">
        <v>113326</v>
      </c>
      <c r="AN74" s="104">
        <v>33584</v>
      </c>
      <c r="AO74" s="104">
        <v>31718</v>
      </c>
      <c r="AP74" s="104">
        <v>31033</v>
      </c>
      <c r="AQ74" s="104">
        <v>16991</v>
      </c>
      <c r="AR74" s="104">
        <v>8328</v>
      </c>
      <c r="AS74" s="104">
        <v>-10166</v>
      </c>
      <c r="AT74" s="104">
        <v>-1838</v>
      </c>
      <c r="AU74" s="104">
        <v>-4029</v>
      </c>
      <c r="AV74" s="104">
        <v>-5154</v>
      </c>
      <c r="AW74" s="104">
        <v>4529</v>
      </c>
      <c r="AX74" s="104">
        <v>-500</v>
      </c>
      <c r="AY74" s="104">
        <v>3316</v>
      </c>
      <c r="AZ74" s="104">
        <v>3637</v>
      </c>
      <c r="BA74" s="104">
        <v>-321</v>
      </c>
      <c r="BB74" s="104">
        <v>1269</v>
      </c>
      <c r="BC74" s="104">
        <v>1</v>
      </c>
      <c r="BD74" s="104">
        <v>1268</v>
      </c>
      <c r="BE74" s="104">
        <v>4584</v>
      </c>
      <c r="BF74" s="104">
        <v>51</v>
      </c>
      <c r="BG74" s="108" t="s">
        <v>332</v>
      </c>
      <c r="BH74" s="141" t="s">
        <v>354</v>
      </c>
    </row>
    <row r="75" spans="1:60" x14ac:dyDescent="0.2">
      <c r="A75" s="198">
        <v>72</v>
      </c>
      <c r="B75" s="214" t="s">
        <v>72</v>
      </c>
      <c r="C75" s="92" t="s">
        <v>494</v>
      </c>
      <c r="D75" s="104">
        <v>90839</v>
      </c>
      <c r="E75" s="104">
        <v>924</v>
      </c>
      <c r="F75" s="104">
        <v>88504</v>
      </c>
      <c r="G75" s="104">
        <v>89428</v>
      </c>
      <c r="H75" s="229">
        <v>98.446702407556202</v>
      </c>
      <c r="I75" s="104">
        <v>940</v>
      </c>
      <c r="J75" s="104">
        <v>969</v>
      </c>
      <c r="K75" s="104">
        <v>90413</v>
      </c>
      <c r="L75" s="104">
        <v>26410</v>
      </c>
      <c r="M75" s="104">
        <v>25560</v>
      </c>
      <c r="N75" s="104">
        <v>25725</v>
      </c>
      <c r="O75" s="104">
        <v>12718</v>
      </c>
      <c r="P75" s="104">
        <v>6073</v>
      </c>
      <c r="Q75" s="104">
        <v>-509</v>
      </c>
      <c r="R75" s="104">
        <v>5564</v>
      </c>
      <c r="S75" s="104">
        <v>796</v>
      </c>
      <c r="T75" s="104">
        <v>299</v>
      </c>
      <c r="U75" s="104">
        <v>695</v>
      </c>
      <c r="V75" s="104">
        <v>57</v>
      </c>
      <c r="W75" s="104">
        <v>3717</v>
      </c>
      <c r="X75" s="104">
        <v>2861</v>
      </c>
      <c r="Y75" s="104">
        <v>856</v>
      </c>
      <c r="Z75" s="104">
        <v>1541</v>
      </c>
      <c r="AA75" s="104">
        <v>24</v>
      </c>
      <c r="AB75" s="104">
        <v>1517</v>
      </c>
      <c r="AC75" s="104">
        <v>5234</v>
      </c>
      <c r="AD75" s="104">
        <v>340</v>
      </c>
      <c r="AE75" s="200"/>
      <c r="AF75" s="104">
        <v>64333</v>
      </c>
      <c r="AG75" s="104">
        <v>798</v>
      </c>
      <c r="AH75" s="104">
        <v>62425</v>
      </c>
      <c r="AI75" s="104">
        <v>63223</v>
      </c>
      <c r="AJ75" s="213">
        <v>98.27460245908</v>
      </c>
      <c r="AK75" s="104">
        <v>-1470</v>
      </c>
      <c r="AL75" s="104">
        <v>994</v>
      </c>
      <c r="AM75" s="104">
        <v>61949</v>
      </c>
      <c r="AN75" s="104">
        <v>16509</v>
      </c>
      <c r="AO75" s="104">
        <v>14928</v>
      </c>
      <c r="AP75" s="104">
        <v>16021</v>
      </c>
      <c r="AQ75" s="104">
        <v>14491</v>
      </c>
      <c r="AR75" s="104">
        <v>2613</v>
      </c>
      <c r="AS75" s="104">
        <v>-260</v>
      </c>
      <c r="AT75" s="104">
        <v>2353</v>
      </c>
      <c r="AU75" s="104">
        <v>157</v>
      </c>
      <c r="AV75" s="104">
        <v>618</v>
      </c>
      <c r="AW75" s="104">
        <v>186</v>
      </c>
      <c r="AX75" s="104">
        <v>149</v>
      </c>
      <c r="AY75" s="104">
        <v>1243</v>
      </c>
      <c r="AZ75" s="104">
        <v>867</v>
      </c>
      <c r="BA75" s="104">
        <v>376</v>
      </c>
      <c r="BB75" s="104">
        <v>1117</v>
      </c>
      <c r="BC75" s="104">
        <v>340</v>
      </c>
      <c r="BD75" s="104">
        <v>777</v>
      </c>
      <c r="BE75" s="104">
        <v>2020</v>
      </c>
      <c r="BF75" s="104">
        <v>17</v>
      </c>
      <c r="BG75" s="108" t="s">
        <v>331</v>
      </c>
      <c r="BH75" s="141" t="s">
        <v>353</v>
      </c>
    </row>
    <row r="76" spans="1:60" x14ac:dyDescent="0.2">
      <c r="A76" s="198">
        <v>73</v>
      </c>
      <c r="B76" s="214" t="s">
        <v>73</v>
      </c>
      <c r="C76" s="92" t="s">
        <v>495</v>
      </c>
      <c r="D76" s="104">
        <v>53473</v>
      </c>
      <c r="E76" s="104">
        <v>755</v>
      </c>
      <c r="F76" s="104">
        <v>50366</v>
      </c>
      <c r="G76" s="104">
        <v>51121</v>
      </c>
      <c r="H76" s="229">
        <v>95.601518523366906</v>
      </c>
      <c r="I76" s="104">
        <v>1477</v>
      </c>
      <c r="J76" s="104">
        <v>742</v>
      </c>
      <c r="K76" s="104">
        <v>52585</v>
      </c>
      <c r="L76" s="104">
        <v>14186</v>
      </c>
      <c r="M76" s="104">
        <v>14257</v>
      </c>
      <c r="N76" s="104">
        <v>14348</v>
      </c>
      <c r="O76" s="104">
        <v>9794</v>
      </c>
      <c r="P76" s="104">
        <v>5778</v>
      </c>
      <c r="Q76" s="104">
        <v>168</v>
      </c>
      <c r="R76" s="104">
        <v>5946</v>
      </c>
      <c r="S76" s="104">
        <v>986</v>
      </c>
      <c r="T76" s="104">
        <v>862</v>
      </c>
      <c r="U76" s="104">
        <v>858</v>
      </c>
      <c r="V76" s="104">
        <v>287</v>
      </c>
      <c r="W76" s="104">
        <v>2953</v>
      </c>
      <c r="X76" s="104">
        <v>1667</v>
      </c>
      <c r="Y76" s="104">
        <v>1286</v>
      </c>
      <c r="Z76" s="104">
        <v>2738</v>
      </c>
      <c r="AA76" s="104">
        <v>101</v>
      </c>
      <c r="AB76" s="104">
        <v>2637</v>
      </c>
      <c r="AC76" s="104">
        <v>5590</v>
      </c>
      <c r="AD76" s="104">
        <v>918</v>
      </c>
      <c r="AE76" s="200"/>
      <c r="AF76" s="104">
        <v>34703</v>
      </c>
      <c r="AG76" s="104">
        <v>220</v>
      </c>
      <c r="AH76" s="104">
        <v>34096</v>
      </c>
      <c r="AI76" s="104">
        <v>34316</v>
      </c>
      <c r="AJ76" s="213">
        <v>98.884822637812206</v>
      </c>
      <c r="AK76" s="104">
        <v>-387</v>
      </c>
      <c r="AL76" s="104">
        <v>127</v>
      </c>
      <c r="AM76" s="104">
        <v>33836</v>
      </c>
      <c r="AN76" s="104">
        <v>10224</v>
      </c>
      <c r="AO76" s="104">
        <v>8437</v>
      </c>
      <c r="AP76" s="104">
        <v>8321</v>
      </c>
      <c r="AQ76" s="104">
        <v>6854</v>
      </c>
      <c r="AR76" s="104">
        <v>1076</v>
      </c>
      <c r="AS76" s="104">
        <v>253</v>
      </c>
      <c r="AT76" s="104">
        <v>1329</v>
      </c>
      <c r="AU76" s="104">
        <v>0</v>
      </c>
      <c r="AV76" s="104">
        <v>441</v>
      </c>
      <c r="AW76" s="104">
        <v>75</v>
      </c>
      <c r="AX76" s="104">
        <v>171</v>
      </c>
      <c r="AY76" s="104">
        <v>642</v>
      </c>
      <c r="AZ76" s="104">
        <v>298</v>
      </c>
      <c r="BA76" s="104">
        <v>344</v>
      </c>
      <c r="BB76" s="104">
        <v>403</v>
      </c>
      <c r="BC76" s="104">
        <v>95</v>
      </c>
      <c r="BD76" s="104">
        <v>308</v>
      </c>
      <c r="BE76" s="104">
        <v>950</v>
      </c>
      <c r="BF76" s="104">
        <v>13</v>
      </c>
      <c r="BG76" s="108" t="s">
        <v>334</v>
      </c>
      <c r="BH76" s="141" t="s">
        <v>358</v>
      </c>
    </row>
    <row r="77" spans="1:60" x14ac:dyDescent="0.2">
      <c r="A77" s="198">
        <v>74</v>
      </c>
      <c r="B77" s="214" t="s">
        <v>74</v>
      </c>
      <c r="C77" s="92" t="s">
        <v>496</v>
      </c>
      <c r="D77" s="104">
        <v>60010</v>
      </c>
      <c r="E77" s="104">
        <v>1045</v>
      </c>
      <c r="F77" s="104">
        <v>57180</v>
      </c>
      <c r="G77" s="104">
        <v>58225</v>
      </c>
      <c r="H77" s="229">
        <v>97.025495750708203</v>
      </c>
      <c r="I77" s="104">
        <v>777</v>
      </c>
      <c r="J77" s="104">
        <v>931</v>
      </c>
      <c r="K77" s="104">
        <v>58888</v>
      </c>
      <c r="L77" s="104">
        <v>16817</v>
      </c>
      <c r="M77" s="104">
        <v>16638</v>
      </c>
      <c r="N77" s="104">
        <v>16787</v>
      </c>
      <c r="O77" s="104">
        <v>8646</v>
      </c>
      <c r="P77" s="104">
        <v>5444</v>
      </c>
      <c r="Q77" s="104">
        <v>387</v>
      </c>
      <c r="R77" s="104">
        <v>5831</v>
      </c>
      <c r="S77" s="104">
        <v>508</v>
      </c>
      <c r="T77" s="104">
        <v>881</v>
      </c>
      <c r="U77" s="104">
        <v>150</v>
      </c>
      <c r="V77" s="104">
        <v>15</v>
      </c>
      <c r="W77" s="104">
        <v>4277</v>
      </c>
      <c r="X77" s="104">
        <v>3059</v>
      </c>
      <c r="Y77" s="104">
        <v>1218</v>
      </c>
      <c r="Z77" s="104">
        <v>2098</v>
      </c>
      <c r="AA77" s="104">
        <v>7</v>
      </c>
      <c r="AB77" s="104">
        <v>2091</v>
      </c>
      <c r="AC77" s="104">
        <v>6368</v>
      </c>
      <c r="AD77" s="104">
        <v>841</v>
      </c>
      <c r="AE77" s="200"/>
      <c r="AF77" s="104">
        <v>91110</v>
      </c>
      <c r="AG77" s="104">
        <v>2697</v>
      </c>
      <c r="AH77" s="104">
        <v>87429</v>
      </c>
      <c r="AI77" s="104">
        <v>90126</v>
      </c>
      <c r="AJ77" s="213">
        <v>98.9199868291076</v>
      </c>
      <c r="AK77" s="104">
        <v>-2098</v>
      </c>
      <c r="AL77" s="104">
        <v>2586</v>
      </c>
      <c r="AM77" s="104">
        <v>87917</v>
      </c>
      <c r="AN77" s="104">
        <v>25913</v>
      </c>
      <c r="AO77" s="104">
        <v>22919</v>
      </c>
      <c r="AP77" s="104">
        <v>23330</v>
      </c>
      <c r="AQ77" s="104">
        <v>15755</v>
      </c>
      <c r="AR77" s="104">
        <v>1679</v>
      </c>
      <c r="AS77" s="104">
        <v>1049</v>
      </c>
      <c r="AT77" s="104">
        <v>2728</v>
      </c>
      <c r="AU77" s="104">
        <v>552</v>
      </c>
      <c r="AV77" s="104">
        <v>1265</v>
      </c>
      <c r="AW77" s="104">
        <v>130</v>
      </c>
      <c r="AX77" s="104">
        <v>91</v>
      </c>
      <c r="AY77" s="104">
        <v>690</v>
      </c>
      <c r="AZ77" s="104">
        <v>383</v>
      </c>
      <c r="BA77" s="104">
        <v>307</v>
      </c>
      <c r="BB77" s="104">
        <v>1015</v>
      </c>
      <c r="BC77" s="104">
        <v>34</v>
      </c>
      <c r="BD77" s="104">
        <v>981</v>
      </c>
      <c r="BE77" s="104">
        <v>1671</v>
      </c>
      <c r="BF77" s="104">
        <v>20</v>
      </c>
      <c r="BG77" s="108" t="s">
        <v>331</v>
      </c>
      <c r="BH77" s="141" t="s">
        <v>350</v>
      </c>
    </row>
    <row r="78" spans="1:60" x14ac:dyDescent="0.2">
      <c r="A78" s="198">
        <v>75</v>
      </c>
      <c r="B78" s="214" t="s">
        <v>75</v>
      </c>
      <c r="C78" s="92" t="s">
        <v>497</v>
      </c>
      <c r="D78" s="104">
        <v>49458</v>
      </c>
      <c r="E78" s="104">
        <v>705</v>
      </c>
      <c r="F78" s="104">
        <v>47812</v>
      </c>
      <c r="G78" s="104">
        <v>48517</v>
      </c>
      <c r="H78" s="229">
        <v>98.097375550972501</v>
      </c>
      <c r="I78" s="104">
        <v>565</v>
      </c>
      <c r="J78" s="104">
        <v>763</v>
      </c>
      <c r="K78" s="104">
        <v>49140</v>
      </c>
      <c r="L78" s="104">
        <v>14391</v>
      </c>
      <c r="M78" s="104">
        <v>14099</v>
      </c>
      <c r="N78" s="104">
        <v>14064</v>
      </c>
      <c r="O78" s="104">
        <v>6586</v>
      </c>
      <c r="P78" s="104">
        <v>2489</v>
      </c>
      <c r="Q78" s="104">
        <v>0</v>
      </c>
      <c r="R78" s="104">
        <v>2489</v>
      </c>
      <c r="S78" s="104">
        <v>418</v>
      </c>
      <c r="T78" s="104">
        <v>125</v>
      </c>
      <c r="U78" s="104">
        <v>204</v>
      </c>
      <c r="V78" s="104">
        <v>55</v>
      </c>
      <c r="W78" s="104">
        <v>1687</v>
      </c>
      <c r="X78" s="104">
        <v>1366</v>
      </c>
      <c r="Y78" s="104">
        <v>321</v>
      </c>
      <c r="Z78" s="104">
        <v>1017</v>
      </c>
      <c r="AA78" s="104">
        <v>36</v>
      </c>
      <c r="AB78" s="104">
        <v>981</v>
      </c>
      <c r="AC78" s="104">
        <v>2668</v>
      </c>
      <c r="AD78" s="104">
        <v>224</v>
      </c>
      <c r="AE78" s="200"/>
      <c r="AF78" s="104">
        <v>47131</v>
      </c>
      <c r="AG78" s="104">
        <v>1108</v>
      </c>
      <c r="AH78" s="104">
        <v>45822</v>
      </c>
      <c r="AI78" s="104">
        <v>46930</v>
      </c>
      <c r="AJ78" s="213">
        <v>99.573529099743197</v>
      </c>
      <c r="AK78" s="104">
        <v>-481</v>
      </c>
      <c r="AL78" s="104">
        <v>1138</v>
      </c>
      <c r="AM78" s="104">
        <v>46479</v>
      </c>
      <c r="AN78" s="104">
        <v>13044</v>
      </c>
      <c r="AO78" s="104">
        <v>12866</v>
      </c>
      <c r="AP78" s="104">
        <v>12948</v>
      </c>
      <c r="AQ78" s="104">
        <v>7621</v>
      </c>
      <c r="AR78" s="104">
        <v>370</v>
      </c>
      <c r="AS78" s="104">
        <v>0</v>
      </c>
      <c r="AT78" s="104">
        <v>370</v>
      </c>
      <c r="AU78" s="104">
        <v>27</v>
      </c>
      <c r="AV78" s="104">
        <v>217</v>
      </c>
      <c r="AW78" s="104">
        <v>29</v>
      </c>
      <c r="AX78" s="104">
        <v>2</v>
      </c>
      <c r="AY78" s="104">
        <v>95</v>
      </c>
      <c r="AZ78" s="104">
        <v>65</v>
      </c>
      <c r="BA78" s="104">
        <v>30</v>
      </c>
      <c r="BB78" s="104">
        <v>201</v>
      </c>
      <c r="BC78" s="104">
        <v>35</v>
      </c>
      <c r="BD78" s="104">
        <v>166</v>
      </c>
      <c r="BE78" s="104">
        <v>261</v>
      </c>
      <c r="BF78" s="104">
        <v>4</v>
      </c>
      <c r="BG78" s="108" t="s">
        <v>331</v>
      </c>
      <c r="BH78" s="141" t="s">
        <v>352</v>
      </c>
    </row>
    <row r="79" spans="1:60" x14ac:dyDescent="0.2">
      <c r="A79" s="198">
        <v>76</v>
      </c>
      <c r="B79" s="214" t="s">
        <v>76</v>
      </c>
      <c r="C79" s="92" t="s">
        <v>498</v>
      </c>
      <c r="D79" s="104">
        <v>105961</v>
      </c>
      <c r="E79" s="104">
        <v>1412</v>
      </c>
      <c r="F79" s="104">
        <v>98343</v>
      </c>
      <c r="G79" s="104">
        <v>99755</v>
      </c>
      <c r="H79" s="229">
        <v>94.143128132048503</v>
      </c>
      <c r="I79" s="104">
        <v>3619</v>
      </c>
      <c r="J79" s="104">
        <v>1516</v>
      </c>
      <c r="K79" s="104">
        <v>103478</v>
      </c>
      <c r="L79" s="104">
        <v>29521</v>
      </c>
      <c r="M79" s="104">
        <v>29229</v>
      </c>
      <c r="N79" s="104">
        <v>28877</v>
      </c>
      <c r="O79" s="104">
        <v>15851</v>
      </c>
      <c r="P79" s="104">
        <v>15707</v>
      </c>
      <c r="Q79" s="104">
        <v>682</v>
      </c>
      <c r="R79" s="104">
        <v>16389</v>
      </c>
      <c r="S79" s="104">
        <v>0</v>
      </c>
      <c r="T79" s="104">
        <v>4430</v>
      </c>
      <c r="U79" s="104">
        <v>0</v>
      </c>
      <c r="V79" s="104">
        <v>1836</v>
      </c>
      <c r="W79" s="104">
        <v>10123</v>
      </c>
      <c r="X79" s="104">
        <v>6559</v>
      </c>
      <c r="Y79" s="104">
        <v>3564</v>
      </c>
      <c r="Z79" s="104">
        <v>6783</v>
      </c>
      <c r="AA79" s="104">
        <v>209</v>
      </c>
      <c r="AB79" s="104">
        <v>6574</v>
      </c>
      <c r="AC79" s="104">
        <v>16697</v>
      </c>
      <c r="AD79" s="104">
        <v>992</v>
      </c>
      <c r="AE79" s="200"/>
      <c r="AF79" s="104">
        <v>91171</v>
      </c>
      <c r="AG79" s="104">
        <v>242</v>
      </c>
      <c r="AH79" s="104">
        <v>87991</v>
      </c>
      <c r="AI79" s="104">
        <v>88233</v>
      </c>
      <c r="AJ79" s="213">
        <v>96.777484068398905</v>
      </c>
      <c r="AK79" s="104">
        <v>-1276</v>
      </c>
      <c r="AL79" s="104">
        <v>621</v>
      </c>
      <c r="AM79" s="104">
        <v>87336</v>
      </c>
      <c r="AN79" s="104">
        <v>24637</v>
      </c>
      <c r="AO79" s="104">
        <v>23238</v>
      </c>
      <c r="AP79" s="104">
        <v>26636</v>
      </c>
      <c r="AQ79" s="104">
        <v>12825</v>
      </c>
      <c r="AR79" s="104">
        <v>6668</v>
      </c>
      <c r="AS79" s="104">
        <v>-412</v>
      </c>
      <c r="AT79" s="104">
        <v>6256</v>
      </c>
      <c r="AU79" s="104">
        <v>0</v>
      </c>
      <c r="AV79" s="104">
        <v>1839</v>
      </c>
      <c r="AW79" s="104">
        <v>0</v>
      </c>
      <c r="AX79" s="104">
        <v>2105</v>
      </c>
      <c r="AY79" s="104">
        <v>2312</v>
      </c>
      <c r="AZ79" s="104">
        <v>1217</v>
      </c>
      <c r="BA79" s="104">
        <v>1095</v>
      </c>
      <c r="BB79" s="104">
        <v>2972</v>
      </c>
      <c r="BC79" s="104">
        <v>43</v>
      </c>
      <c r="BD79" s="104">
        <v>2929</v>
      </c>
      <c r="BE79" s="104">
        <v>5241</v>
      </c>
      <c r="BF79" s="104">
        <v>59</v>
      </c>
      <c r="BG79" s="108" t="s">
        <v>334</v>
      </c>
      <c r="BH79" s="141" t="s">
        <v>352</v>
      </c>
    </row>
    <row r="80" spans="1:60" x14ac:dyDescent="0.2">
      <c r="A80" s="198">
        <v>77</v>
      </c>
      <c r="B80" s="214" t="s">
        <v>77</v>
      </c>
      <c r="C80" s="92" t="s">
        <v>499</v>
      </c>
      <c r="D80" s="104">
        <v>49409</v>
      </c>
      <c r="E80" s="104">
        <v>747</v>
      </c>
      <c r="F80" s="104">
        <v>48072</v>
      </c>
      <c r="G80" s="104">
        <v>48819</v>
      </c>
      <c r="H80" s="229">
        <v>98.805885567406705</v>
      </c>
      <c r="I80" s="104">
        <v>490</v>
      </c>
      <c r="J80" s="104">
        <v>844</v>
      </c>
      <c r="K80" s="104">
        <v>49406</v>
      </c>
      <c r="L80" s="104">
        <v>15859</v>
      </c>
      <c r="M80" s="104">
        <v>14236</v>
      </c>
      <c r="N80" s="104">
        <v>14160</v>
      </c>
      <c r="O80" s="104">
        <v>5151</v>
      </c>
      <c r="P80" s="104">
        <v>1826</v>
      </c>
      <c r="Q80" s="104">
        <v>-648</v>
      </c>
      <c r="R80" s="104">
        <v>1178</v>
      </c>
      <c r="S80" s="104">
        <v>324</v>
      </c>
      <c r="T80" s="104">
        <v>438</v>
      </c>
      <c r="U80" s="104">
        <v>53</v>
      </c>
      <c r="V80" s="104">
        <v>3</v>
      </c>
      <c r="W80" s="104">
        <v>360</v>
      </c>
      <c r="X80" s="104">
        <v>97</v>
      </c>
      <c r="Y80" s="104">
        <v>263</v>
      </c>
      <c r="Z80" s="104">
        <v>1352</v>
      </c>
      <c r="AA80" s="104">
        <v>0</v>
      </c>
      <c r="AB80" s="104">
        <v>1352</v>
      </c>
      <c r="AC80" s="104">
        <v>1712</v>
      </c>
      <c r="AD80" s="104">
        <v>61</v>
      </c>
      <c r="AE80" s="200"/>
      <c r="AF80" s="104">
        <v>17960</v>
      </c>
      <c r="AG80" s="104">
        <v>160</v>
      </c>
      <c r="AH80" s="104">
        <v>17427</v>
      </c>
      <c r="AI80" s="104">
        <v>17587</v>
      </c>
      <c r="AJ80" s="213">
        <v>97.923162583518902</v>
      </c>
      <c r="AK80" s="104">
        <v>-743</v>
      </c>
      <c r="AL80" s="104">
        <v>232</v>
      </c>
      <c r="AM80" s="104">
        <v>16916</v>
      </c>
      <c r="AN80" s="104">
        <v>4688</v>
      </c>
      <c r="AO80" s="104">
        <v>6426</v>
      </c>
      <c r="AP80" s="104">
        <v>3834</v>
      </c>
      <c r="AQ80" s="104">
        <v>1968</v>
      </c>
      <c r="AR80" s="104">
        <v>794</v>
      </c>
      <c r="AS80" s="104">
        <v>1083</v>
      </c>
      <c r="AT80" s="104">
        <v>1877</v>
      </c>
      <c r="AU80" s="104">
        <v>1636</v>
      </c>
      <c r="AV80" s="104">
        <v>-274</v>
      </c>
      <c r="AW80" s="104">
        <v>132</v>
      </c>
      <c r="AX80" s="104">
        <v>16</v>
      </c>
      <c r="AY80" s="104">
        <v>367</v>
      </c>
      <c r="AZ80" s="104">
        <v>187</v>
      </c>
      <c r="BA80" s="104">
        <v>180</v>
      </c>
      <c r="BB80" s="104">
        <v>373</v>
      </c>
      <c r="BC80" s="104">
        <v>7</v>
      </c>
      <c r="BD80" s="104">
        <v>366</v>
      </c>
      <c r="BE80" s="104">
        <v>733</v>
      </c>
      <c r="BF80" s="104">
        <v>3</v>
      </c>
      <c r="BG80" s="108" t="s">
        <v>331</v>
      </c>
      <c r="BH80" s="141" t="s">
        <v>352</v>
      </c>
    </row>
    <row r="81" spans="1:60" x14ac:dyDescent="0.2">
      <c r="A81" s="198">
        <v>78</v>
      </c>
      <c r="B81" s="214" t="s">
        <v>78</v>
      </c>
      <c r="C81" s="92" t="s">
        <v>500</v>
      </c>
      <c r="D81" s="104">
        <v>120957</v>
      </c>
      <c r="E81" s="104">
        <v>1238</v>
      </c>
      <c r="F81" s="104">
        <v>113427</v>
      </c>
      <c r="G81" s="104">
        <v>114665</v>
      </c>
      <c r="H81" s="229">
        <v>94.798151409178402</v>
      </c>
      <c r="I81" s="104">
        <v>5092</v>
      </c>
      <c r="J81" s="104">
        <v>1245</v>
      </c>
      <c r="K81" s="104">
        <v>119764</v>
      </c>
      <c r="L81" s="104">
        <v>33088</v>
      </c>
      <c r="M81" s="104">
        <v>31603</v>
      </c>
      <c r="N81" s="104">
        <v>32275</v>
      </c>
      <c r="O81" s="104">
        <v>22798</v>
      </c>
      <c r="P81" s="104">
        <v>20514</v>
      </c>
      <c r="Q81" s="104">
        <v>-96</v>
      </c>
      <c r="R81" s="104">
        <v>20418</v>
      </c>
      <c r="S81" s="104">
        <v>3440</v>
      </c>
      <c r="T81" s="104">
        <v>2247</v>
      </c>
      <c r="U81" s="104">
        <v>595</v>
      </c>
      <c r="V81" s="104">
        <v>145</v>
      </c>
      <c r="W81" s="104">
        <v>13991</v>
      </c>
      <c r="X81" s="104">
        <v>3676</v>
      </c>
      <c r="Y81" s="104">
        <v>10315</v>
      </c>
      <c r="Z81" s="104">
        <v>6768</v>
      </c>
      <c r="AA81" s="104">
        <v>51</v>
      </c>
      <c r="AB81" s="104">
        <v>6717</v>
      </c>
      <c r="AC81" s="104">
        <v>20708</v>
      </c>
      <c r="AD81" s="104">
        <v>2010</v>
      </c>
      <c r="AE81" s="200"/>
      <c r="AF81" s="104">
        <v>99625</v>
      </c>
      <c r="AG81" s="104">
        <v>876</v>
      </c>
      <c r="AH81" s="104">
        <v>96067</v>
      </c>
      <c r="AI81" s="104">
        <v>96943</v>
      </c>
      <c r="AJ81" s="213">
        <v>97.307904642409</v>
      </c>
      <c r="AK81" s="104">
        <v>209</v>
      </c>
      <c r="AL81" s="104">
        <v>495</v>
      </c>
      <c r="AM81" s="104">
        <v>96771</v>
      </c>
      <c r="AN81" s="104">
        <v>27694</v>
      </c>
      <c r="AO81" s="104">
        <v>22218</v>
      </c>
      <c r="AP81" s="104">
        <v>25478</v>
      </c>
      <c r="AQ81" s="104">
        <v>21381</v>
      </c>
      <c r="AR81" s="104">
        <v>7177</v>
      </c>
      <c r="AS81" s="104">
        <v>-1283</v>
      </c>
      <c r="AT81" s="104">
        <v>5894</v>
      </c>
      <c r="AU81" s="104">
        <v>-832</v>
      </c>
      <c r="AV81" s="104">
        <v>1062</v>
      </c>
      <c r="AW81" s="104">
        <v>1444</v>
      </c>
      <c r="AX81" s="104">
        <v>670</v>
      </c>
      <c r="AY81" s="104">
        <v>3550</v>
      </c>
      <c r="AZ81" s="104">
        <v>1136</v>
      </c>
      <c r="BA81" s="104">
        <v>2414</v>
      </c>
      <c r="BB81" s="104">
        <v>2703</v>
      </c>
      <c r="BC81" s="104">
        <v>139</v>
      </c>
      <c r="BD81" s="104">
        <v>2564</v>
      </c>
      <c r="BE81" s="104">
        <v>6114</v>
      </c>
      <c r="BF81" s="104">
        <v>123</v>
      </c>
      <c r="BG81" s="108" t="s">
        <v>333</v>
      </c>
      <c r="BH81" s="141" t="s">
        <v>355</v>
      </c>
    </row>
    <row r="82" spans="1:60" x14ac:dyDescent="0.2">
      <c r="A82" s="198">
        <v>79</v>
      </c>
      <c r="B82" s="214" t="s">
        <v>79</v>
      </c>
      <c r="C82" s="92" t="s">
        <v>501</v>
      </c>
      <c r="D82" s="104">
        <v>62920</v>
      </c>
      <c r="E82" s="104">
        <v>589</v>
      </c>
      <c r="F82" s="104">
        <v>60990</v>
      </c>
      <c r="G82" s="104">
        <v>61579</v>
      </c>
      <c r="H82" s="229">
        <v>97.868722186903994</v>
      </c>
      <c r="I82" s="104">
        <v>927</v>
      </c>
      <c r="J82" s="104">
        <v>526</v>
      </c>
      <c r="K82" s="104">
        <v>62443</v>
      </c>
      <c r="L82" s="104">
        <v>17896</v>
      </c>
      <c r="M82" s="104">
        <v>17593</v>
      </c>
      <c r="N82" s="104">
        <v>17564</v>
      </c>
      <c r="O82" s="104">
        <v>9390</v>
      </c>
      <c r="P82" s="104">
        <v>5546</v>
      </c>
      <c r="Q82" s="104">
        <v>403</v>
      </c>
      <c r="R82" s="104">
        <v>5949</v>
      </c>
      <c r="S82" s="104">
        <v>296</v>
      </c>
      <c r="T82" s="104">
        <v>630</v>
      </c>
      <c r="U82" s="104">
        <v>132</v>
      </c>
      <c r="V82" s="104">
        <v>59</v>
      </c>
      <c r="W82" s="104">
        <v>4832</v>
      </c>
      <c r="X82" s="104">
        <v>3921</v>
      </c>
      <c r="Y82" s="104">
        <v>911</v>
      </c>
      <c r="Z82" s="104">
        <v>1504</v>
      </c>
      <c r="AA82" s="104">
        <v>43</v>
      </c>
      <c r="AB82" s="104">
        <v>1461</v>
      </c>
      <c r="AC82" s="104">
        <v>6293</v>
      </c>
      <c r="AD82" s="104">
        <v>408</v>
      </c>
      <c r="AE82" s="200"/>
      <c r="AF82" s="104">
        <v>37932</v>
      </c>
      <c r="AG82" s="104">
        <v>227</v>
      </c>
      <c r="AH82" s="104">
        <v>37334</v>
      </c>
      <c r="AI82" s="104">
        <v>37561</v>
      </c>
      <c r="AJ82" s="213">
        <v>99.021933987134801</v>
      </c>
      <c r="AK82" s="104">
        <v>228</v>
      </c>
      <c r="AL82" s="104">
        <v>164</v>
      </c>
      <c r="AM82" s="104">
        <v>37726</v>
      </c>
      <c r="AN82" s="104">
        <v>10712</v>
      </c>
      <c r="AO82" s="104">
        <v>10403</v>
      </c>
      <c r="AP82" s="104">
        <v>10093</v>
      </c>
      <c r="AQ82" s="104">
        <v>6518</v>
      </c>
      <c r="AR82" s="104">
        <v>2253</v>
      </c>
      <c r="AS82" s="104">
        <v>-151</v>
      </c>
      <c r="AT82" s="104">
        <v>2102</v>
      </c>
      <c r="AU82" s="104">
        <v>79</v>
      </c>
      <c r="AV82" s="104">
        <v>149</v>
      </c>
      <c r="AW82" s="104">
        <v>13</v>
      </c>
      <c r="AX82" s="104">
        <v>12</v>
      </c>
      <c r="AY82" s="104">
        <v>1849</v>
      </c>
      <c r="AZ82" s="104">
        <v>1673</v>
      </c>
      <c r="BA82" s="104">
        <v>176</v>
      </c>
      <c r="BB82" s="104">
        <v>375</v>
      </c>
      <c r="BC82" s="104">
        <v>14</v>
      </c>
      <c r="BD82" s="104">
        <v>361</v>
      </c>
      <c r="BE82" s="104">
        <v>2210</v>
      </c>
      <c r="BF82" s="104">
        <v>12</v>
      </c>
      <c r="BG82" s="108" t="s">
        <v>331</v>
      </c>
      <c r="BH82" s="141" t="s">
        <v>350</v>
      </c>
    </row>
    <row r="83" spans="1:60" x14ac:dyDescent="0.2">
      <c r="A83" s="198">
        <v>80</v>
      </c>
      <c r="B83" s="214" t="s">
        <v>80</v>
      </c>
      <c r="C83" s="92" t="s">
        <v>502</v>
      </c>
      <c r="D83" s="104">
        <v>127371</v>
      </c>
      <c r="E83" s="104">
        <v>848</v>
      </c>
      <c r="F83" s="104">
        <v>122715</v>
      </c>
      <c r="G83" s="104">
        <v>123563</v>
      </c>
      <c r="H83" s="229">
        <v>97.010308468960702</v>
      </c>
      <c r="I83" s="104">
        <v>3034</v>
      </c>
      <c r="J83" s="104">
        <v>933</v>
      </c>
      <c r="K83" s="104">
        <v>126682</v>
      </c>
      <c r="L83" s="104">
        <v>36675</v>
      </c>
      <c r="M83" s="104">
        <v>35865</v>
      </c>
      <c r="N83" s="104">
        <v>35665</v>
      </c>
      <c r="O83" s="104">
        <v>18477</v>
      </c>
      <c r="P83" s="104">
        <v>9170</v>
      </c>
      <c r="Q83" s="104">
        <v>-550</v>
      </c>
      <c r="R83" s="104">
        <v>8620</v>
      </c>
      <c r="S83" s="104">
        <v>975</v>
      </c>
      <c r="T83" s="104">
        <v>1465</v>
      </c>
      <c r="U83" s="104">
        <v>618</v>
      </c>
      <c r="V83" s="104">
        <v>64</v>
      </c>
      <c r="W83" s="104">
        <v>5498</v>
      </c>
      <c r="X83" s="104">
        <v>3290</v>
      </c>
      <c r="Y83" s="104">
        <v>2208</v>
      </c>
      <c r="Z83" s="104">
        <v>4353</v>
      </c>
      <c r="AA83" s="104">
        <v>-1</v>
      </c>
      <c r="AB83" s="104">
        <v>4354</v>
      </c>
      <c r="AC83" s="104">
        <v>9852</v>
      </c>
      <c r="AD83" s="104">
        <v>1091</v>
      </c>
      <c r="AE83" s="200"/>
      <c r="AF83" s="104">
        <v>93569</v>
      </c>
      <c r="AG83" s="104">
        <v>442</v>
      </c>
      <c r="AH83" s="104">
        <v>89539</v>
      </c>
      <c r="AI83" s="104">
        <v>89981</v>
      </c>
      <c r="AJ83" s="213">
        <v>96.165396659149906</v>
      </c>
      <c r="AK83" s="104">
        <v>3733</v>
      </c>
      <c r="AL83" s="104">
        <v>489</v>
      </c>
      <c r="AM83" s="104">
        <v>93761</v>
      </c>
      <c r="AN83" s="104">
        <v>27721</v>
      </c>
      <c r="AO83" s="104">
        <v>24290</v>
      </c>
      <c r="AP83" s="104">
        <v>21364</v>
      </c>
      <c r="AQ83" s="104">
        <v>20386</v>
      </c>
      <c r="AR83" s="104">
        <v>8428</v>
      </c>
      <c r="AS83" s="104">
        <v>-256</v>
      </c>
      <c r="AT83" s="104">
        <v>8172</v>
      </c>
      <c r="AU83" s="104">
        <v>256</v>
      </c>
      <c r="AV83" s="104">
        <v>1531</v>
      </c>
      <c r="AW83" s="104">
        <v>352</v>
      </c>
      <c r="AX83" s="104">
        <v>261</v>
      </c>
      <c r="AY83" s="104">
        <v>5772</v>
      </c>
      <c r="AZ83" s="104">
        <v>3442</v>
      </c>
      <c r="BA83" s="104">
        <v>2330</v>
      </c>
      <c r="BB83" s="104">
        <v>3637</v>
      </c>
      <c r="BC83" s="104">
        <v>-174</v>
      </c>
      <c r="BD83" s="104">
        <v>3811</v>
      </c>
      <c r="BE83" s="104">
        <v>9583</v>
      </c>
      <c r="BF83" s="104">
        <v>107</v>
      </c>
      <c r="BG83" s="108" t="s">
        <v>333</v>
      </c>
      <c r="BH83" s="141" t="s">
        <v>357</v>
      </c>
    </row>
    <row r="84" spans="1:60" x14ac:dyDescent="0.2">
      <c r="A84" s="198">
        <v>81</v>
      </c>
      <c r="B84" s="214" t="s">
        <v>81</v>
      </c>
      <c r="C84" s="92" t="s">
        <v>503</v>
      </c>
      <c r="D84" s="104">
        <v>250401</v>
      </c>
      <c r="E84" s="104">
        <v>3704</v>
      </c>
      <c r="F84" s="104">
        <v>238768</v>
      </c>
      <c r="G84" s="104">
        <v>242472</v>
      </c>
      <c r="H84" s="229">
        <v>96.833479099524297</v>
      </c>
      <c r="I84" s="104">
        <v>5781</v>
      </c>
      <c r="J84" s="104">
        <v>3547</v>
      </c>
      <c r="K84" s="104">
        <v>248096</v>
      </c>
      <c r="L84" s="104">
        <v>70961</v>
      </c>
      <c r="M84" s="104">
        <v>71330</v>
      </c>
      <c r="N84" s="104">
        <v>70801</v>
      </c>
      <c r="O84" s="104">
        <v>35004</v>
      </c>
      <c r="P84" s="104">
        <v>23555</v>
      </c>
      <c r="Q84" s="104">
        <v>-123</v>
      </c>
      <c r="R84" s="104">
        <v>23432</v>
      </c>
      <c r="S84" s="104">
        <v>3400</v>
      </c>
      <c r="T84" s="104">
        <v>3950</v>
      </c>
      <c r="U84" s="104">
        <v>1054</v>
      </c>
      <c r="V84" s="104">
        <v>344</v>
      </c>
      <c r="W84" s="104">
        <v>14684</v>
      </c>
      <c r="X84" s="104">
        <v>11859</v>
      </c>
      <c r="Y84" s="104">
        <v>2825</v>
      </c>
      <c r="Z84" s="104">
        <v>8564</v>
      </c>
      <c r="AA84" s="104">
        <v>303</v>
      </c>
      <c r="AB84" s="104">
        <v>8261</v>
      </c>
      <c r="AC84" s="104">
        <v>22945</v>
      </c>
      <c r="AD84" s="104">
        <v>27</v>
      </c>
      <c r="AE84" s="200"/>
      <c r="AF84" s="104">
        <v>118728</v>
      </c>
      <c r="AG84" s="104">
        <v>1850</v>
      </c>
      <c r="AH84" s="104">
        <v>114999</v>
      </c>
      <c r="AI84" s="104">
        <v>116849</v>
      </c>
      <c r="AJ84" s="213">
        <v>98.417391011387295</v>
      </c>
      <c r="AK84" s="104">
        <v>-2943</v>
      </c>
      <c r="AL84" s="104">
        <v>2482</v>
      </c>
      <c r="AM84" s="104">
        <v>114538</v>
      </c>
      <c r="AN84" s="104">
        <v>37951</v>
      </c>
      <c r="AO84" s="104">
        <v>29903</v>
      </c>
      <c r="AP84" s="104">
        <v>26681</v>
      </c>
      <c r="AQ84" s="104">
        <v>20003</v>
      </c>
      <c r="AR84" s="104">
        <v>5838</v>
      </c>
      <c r="AS84" s="104">
        <v>1397</v>
      </c>
      <c r="AT84" s="104">
        <v>7235</v>
      </c>
      <c r="AU84" s="104">
        <v>746</v>
      </c>
      <c r="AV84" s="104">
        <v>1787</v>
      </c>
      <c r="AW84" s="104">
        <v>1148</v>
      </c>
      <c r="AX84" s="104">
        <v>728</v>
      </c>
      <c r="AY84" s="104">
        <v>2826</v>
      </c>
      <c r="AZ84" s="104">
        <v>2082</v>
      </c>
      <c r="BA84" s="104">
        <v>744</v>
      </c>
      <c r="BB84" s="104">
        <v>1900</v>
      </c>
      <c r="BC84" s="104">
        <v>540</v>
      </c>
      <c r="BD84" s="104">
        <v>1360</v>
      </c>
      <c r="BE84" s="104">
        <v>4186</v>
      </c>
      <c r="BF84" s="104">
        <v>20</v>
      </c>
      <c r="BG84" s="108" t="s">
        <v>334</v>
      </c>
      <c r="BH84" s="141" t="s">
        <v>358</v>
      </c>
    </row>
    <row r="85" spans="1:60" x14ac:dyDescent="0.2">
      <c r="A85" s="198">
        <v>82</v>
      </c>
      <c r="B85" s="214" t="s">
        <v>82</v>
      </c>
      <c r="C85" s="92" t="s">
        <v>504</v>
      </c>
      <c r="D85" s="104">
        <v>156571</v>
      </c>
      <c r="E85" s="104">
        <v>3453</v>
      </c>
      <c r="F85" s="104">
        <v>148408</v>
      </c>
      <c r="G85" s="104">
        <v>151861</v>
      </c>
      <c r="H85" s="229">
        <v>96.991780086989195</v>
      </c>
      <c r="I85" s="104">
        <v>3455</v>
      </c>
      <c r="J85" s="104">
        <v>5563</v>
      </c>
      <c r="K85" s="104">
        <v>157426</v>
      </c>
      <c r="L85" s="104">
        <v>44270</v>
      </c>
      <c r="M85" s="104">
        <v>42573</v>
      </c>
      <c r="N85" s="104">
        <v>42520</v>
      </c>
      <c r="O85" s="104">
        <v>28063</v>
      </c>
      <c r="P85" s="104">
        <v>18372</v>
      </c>
      <c r="Q85" s="104">
        <v>-1459</v>
      </c>
      <c r="R85" s="104">
        <v>16913</v>
      </c>
      <c r="S85" s="104">
        <v>1498</v>
      </c>
      <c r="T85" s="104">
        <v>2610</v>
      </c>
      <c r="U85" s="104">
        <v>553</v>
      </c>
      <c r="V85" s="104">
        <v>95</v>
      </c>
      <c r="W85" s="104">
        <v>12157</v>
      </c>
      <c r="X85" s="104">
        <v>8369</v>
      </c>
      <c r="Y85" s="104">
        <v>3788</v>
      </c>
      <c r="Z85" s="104">
        <v>8094</v>
      </c>
      <c r="AA85" s="104">
        <v>40</v>
      </c>
      <c r="AB85" s="104">
        <v>8054</v>
      </c>
      <c r="AC85" s="104">
        <v>20211</v>
      </c>
      <c r="AD85" s="104">
        <v>2343</v>
      </c>
      <c r="AE85" s="200"/>
      <c r="AF85" s="104">
        <v>157128</v>
      </c>
      <c r="AG85" s="104">
        <v>417</v>
      </c>
      <c r="AH85" s="104">
        <v>153625</v>
      </c>
      <c r="AI85" s="104">
        <v>154042</v>
      </c>
      <c r="AJ85" s="213">
        <v>98.035996130543197</v>
      </c>
      <c r="AK85" s="104">
        <v>-2036</v>
      </c>
      <c r="AL85" s="104">
        <v>4360</v>
      </c>
      <c r="AM85" s="104">
        <v>155949</v>
      </c>
      <c r="AN85" s="104">
        <v>41447</v>
      </c>
      <c r="AO85" s="104">
        <v>40640</v>
      </c>
      <c r="AP85" s="104">
        <v>37404</v>
      </c>
      <c r="AQ85" s="104">
        <v>36458</v>
      </c>
      <c r="AR85" s="104">
        <v>18780</v>
      </c>
      <c r="AS85" s="104">
        <v>-8334</v>
      </c>
      <c r="AT85" s="104">
        <v>10446</v>
      </c>
      <c r="AU85" s="104">
        <v>-1618</v>
      </c>
      <c r="AV85" s="104">
        <v>1029</v>
      </c>
      <c r="AW85" s="104">
        <v>2783</v>
      </c>
      <c r="AX85" s="104">
        <v>1020</v>
      </c>
      <c r="AY85" s="104">
        <v>7232</v>
      </c>
      <c r="AZ85" s="104">
        <v>4016</v>
      </c>
      <c r="BA85" s="104">
        <v>3216</v>
      </c>
      <c r="BB85" s="104">
        <v>7666</v>
      </c>
      <c r="BC85" s="104">
        <v>215</v>
      </c>
      <c r="BD85" s="104">
        <v>7451</v>
      </c>
      <c r="BE85" s="104">
        <v>14683</v>
      </c>
      <c r="BF85" s="104">
        <v>177</v>
      </c>
      <c r="BG85" s="108" t="s">
        <v>332</v>
      </c>
      <c r="BH85" s="141" t="s">
        <v>354</v>
      </c>
    </row>
    <row r="86" spans="1:60" x14ac:dyDescent="0.2">
      <c r="A86" s="198">
        <v>83</v>
      </c>
      <c r="B86" s="214" t="s">
        <v>83</v>
      </c>
      <c r="C86" s="92" t="s">
        <v>505</v>
      </c>
      <c r="D86" s="104">
        <v>48485</v>
      </c>
      <c r="E86" s="104">
        <v>937</v>
      </c>
      <c r="F86" s="104">
        <v>46732</v>
      </c>
      <c r="G86" s="104">
        <v>47669</v>
      </c>
      <c r="H86" s="229">
        <v>98.317005259358496</v>
      </c>
      <c r="I86" s="104">
        <v>343</v>
      </c>
      <c r="J86" s="104">
        <v>979</v>
      </c>
      <c r="K86" s="104">
        <v>48054</v>
      </c>
      <c r="L86" s="104">
        <v>13926</v>
      </c>
      <c r="M86" s="104">
        <v>13669</v>
      </c>
      <c r="N86" s="104">
        <v>13611</v>
      </c>
      <c r="O86" s="104">
        <v>6848</v>
      </c>
      <c r="P86" s="104">
        <v>2422</v>
      </c>
      <c r="Q86" s="104">
        <v>151</v>
      </c>
      <c r="R86" s="104">
        <v>2573</v>
      </c>
      <c r="S86" s="104">
        <v>234</v>
      </c>
      <c r="T86" s="104">
        <v>386</v>
      </c>
      <c r="U86" s="104">
        <v>91</v>
      </c>
      <c r="V86" s="104">
        <v>17</v>
      </c>
      <c r="W86" s="104">
        <v>1845</v>
      </c>
      <c r="X86" s="104">
        <v>1393</v>
      </c>
      <c r="Y86" s="104">
        <v>452</v>
      </c>
      <c r="Z86" s="104">
        <v>873</v>
      </c>
      <c r="AA86" s="104">
        <v>10</v>
      </c>
      <c r="AB86" s="104">
        <v>863</v>
      </c>
      <c r="AC86" s="104">
        <v>2708</v>
      </c>
      <c r="AD86" s="104">
        <v>168</v>
      </c>
      <c r="AE86" s="200"/>
      <c r="AF86" s="104">
        <v>20474</v>
      </c>
      <c r="AG86" s="104">
        <v>234</v>
      </c>
      <c r="AH86" s="104">
        <v>19740</v>
      </c>
      <c r="AI86" s="104">
        <v>19974</v>
      </c>
      <c r="AJ86" s="213">
        <v>97.557878284653697</v>
      </c>
      <c r="AK86" s="104">
        <v>560</v>
      </c>
      <c r="AL86" s="104">
        <v>692</v>
      </c>
      <c r="AM86" s="104">
        <v>20992</v>
      </c>
      <c r="AN86" s="104">
        <v>6000</v>
      </c>
      <c r="AO86" s="104">
        <v>5737</v>
      </c>
      <c r="AP86" s="104">
        <v>5513</v>
      </c>
      <c r="AQ86" s="104">
        <v>3742</v>
      </c>
      <c r="AR86" s="104">
        <v>776</v>
      </c>
      <c r="AS86" s="104">
        <v>1311</v>
      </c>
      <c r="AT86" s="104">
        <v>2087</v>
      </c>
      <c r="AU86" s="104">
        <v>475</v>
      </c>
      <c r="AV86" s="104">
        <v>823</v>
      </c>
      <c r="AW86" s="104">
        <v>179</v>
      </c>
      <c r="AX86" s="104">
        <v>4</v>
      </c>
      <c r="AY86" s="104">
        <v>606</v>
      </c>
      <c r="AZ86" s="104">
        <v>329</v>
      </c>
      <c r="BA86" s="104">
        <v>277</v>
      </c>
      <c r="BB86" s="104">
        <v>555</v>
      </c>
      <c r="BC86" s="104">
        <v>0</v>
      </c>
      <c r="BD86" s="104">
        <v>555</v>
      </c>
      <c r="BE86" s="104">
        <v>1161</v>
      </c>
      <c r="BF86" s="104">
        <v>13</v>
      </c>
      <c r="BG86" s="108" t="s">
        <v>331</v>
      </c>
      <c r="BH86" s="141" t="s">
        <v>353</v>
      </c>
    </row>
    <row r="87" spans="1:60" x14ac:dyDescent="0.2">
      <c r="A87" s="198">
        <v>84</v>
      </c>
      <c r="B87" s="214" t="s">
        <v>84</v>
      </c>
      <c r="C87" s="92" t="s">
        <v>506</v>
      </c>
      <c r="D87" s="104">
        <v>100360</v>
      </c>
      <c r="E87" s="104">
        <v>1620</v>
      </c>
      <c r="F87" s="104">
        <v>97716</v>
      </c>
      <c r="G87" s="104">
        <v>99336</v>
      </c>
      <c r="H87" s="229">
        <v>98.979673176564305</v>
      </c>
      <c r="I87" s="104">
        <v>672</v>
      </c>
      <c r="J87" s="104">
        <v>1710</v>
      </c>
      <c r="K87" s="104">
        <v>100098</v>
      </c>
      <c r="L87" s="104">
        <v>28960</v>
      </c>
      <c r="M87" s="104">
        <v>27875</v>
      </c>
      <c r="N87" s="104">
        <v>28588</v>
      </c>
      <c r="O87" s="104">
        <v>14675</v>
      </c>
      <c r="P87" s="104">
        <v>2007</v>
      </c>
      <c r="Q87" s="104">
        <v>92</v>
      </c>
      <c r="R87" s="104">
        <v>2099</v>
      </c>
      <c r="S87" s="104">
        <v>462</v>
      </c>
      <c r="T87" s="104">
        <v>572</v>
      </c>
      <c r="U87" s="104">
        <v>4</v>
      </c>
      <c r="V87" s="104">
        <v>25</v>
      </c>
      <c r="W87" s="104">
        <v>1036</v>
      </c>
      <c r="X87" s="104">
        <v>684</v>
      </c>
      <c r="Y87" s="104">
        <v>352</v>
      </c>
      <c r="Z87" s="104">
        <v>1067</v>
      </c>
      <c r="AA87" s="104">
        <v>36</v>
      </c>
      <c r="AB87" s="104">
        <v>1031</v>
      </c>
      <c r="AC87" s="104">
        <v>2067</v>
      </c>
      <c r="AD87" s="104">
        <v>87</v>
      </c>
      <c r="AE87" s="200"/>
      <c r="AF87" s="104">
        <v>33789</v>
      </c>
      <c r="AG87" s="104">
        <v>438</v>
      </c>
      <c r="AH87" s="104">
        <v>33079</v>
      </c>
      <c r="AI87" s="104">
        <v>33517</v>
      </c>
      <c r="AJ87" s="213">
        <v>99.195004291337398</v>
      </c>
      <c r="AK87" s="104">
        <v>-598</v>
      </c>
      <c r="AL87" s="104">
        <v>783</v>
      </c>
      <c r="AM87" s="104">
        <v>33264</v>
      </c>
      <c r="AN87" s="104">
        <v>11497</v>
      </c>
      <c r="AO87" s="104">
        <v>9389</v>
      </c>
      <c r="AP87" s="104">
        <v>8140</v>
      </c>
      <c r="AQ87" s="104">
        <v>4238</v>
      </c>
      <c r="AR87" s="104">
        <v>1117</v>
      </c>
      <c r="AS87" s="104">
        <v>331</v>
      </c>
      <c r="AT87" s="104">
        <v>1448</v>
      </c>
      <c r="AU87" s="104">
        <v>412</v>
      </c>
      <c r="AV87" s="104">
        <v>167</v>
      </c>
      <c r="AW87" s="104">
        <v>293</v>
      </c>
      <c r="AX87" s="104">
        <v>74</v>
      </c>
      <c r="AY87" s="104">
        <v>502</v>
      </c>
      <c r="AZ87" s="104">
        <v>346</v>
      </c>
      <c r="BA87" s="104">
        <v>156</v>
      </c>
      <c r="BB87" s="104">
        <v>301</v>
      </c>
      <c r="BC87" s="104">
        <v>6</v>
      </c>
      <c r="BD87" s="104">
        <v>295</v>
      </c>
      <c r="BE87" s="104">
        <v>797</v>
      </c>
      <c r="BF87" s="104">
        <v>3</v>
      </c>
      <c r="BG87" s="108" t="s">
        <v>331</v>
      </c>
      <c r="BH87" s="141" t="s">
        <v>356</v>
      </c>
    </row>
    <row r="88" spans="1:60" x14ac:dyDescent="0.2">
      <c r="A88" s="198">
        <v>85</v>
      </c>
      <c r="B88" s="214" t="s">
        <v>85</v>
      </c>
      <c r="C88" s="92" t="s">
        <v>507</v>
      </c>
      <c r="D88" s="104">
        <v>70066</v>
      </c>
      <c r="E88" s="104">
        <v>623</v>
      </c>
      <c r="F88" s="104">
        <v>68643</v>
      </c>
      <c r="G88" s="104">
        <v>69266</v>
      </c>
      <c r="H88" s="229">
        <v>98.8582193931436</v>
      </c>
      <c r="I88" s="104">
        <v>534</v>
      </c>
      <c r="J88" s="104">
        <v>683</v>
      </c>
      <c r="K88" s="104">
        <v>69860</v>
      </c>
      <c r="L88" s="104">
        <v>20059</v>
      </c>
      <c r="M88" s="104">
        <v>19727</v>
      </c>
      <c r="N88" s="104">
        <v>19961</v>
      </c>
      <c r="O88" s="104">
        <v>10113</v>
      </c>
      <c r="P88" s="104">
        <v>1942</v>
      </c>
      <c r="Q88" s="104">
        <v>116</v>
      </c>
      <c r="R88" s="104">
        <v>2058</v>
      </c>
      <c r="S88" s="104">
        <v>367</v>
      </c>
      <c r="T88" s="104">
        <v>557</v>
      </c>
      <c r="U88" s="104">
        <v>50</v>
      </c>
      <c r="V88" s="104">
        <v>15</v>
      </c>
      <c r="W88" s="104">
        <v>1069</v>
      </c>
      <c r="X88" s="104">
        <v>675</v>
      </c>
      <c r="Y88" s="104">
        <v>394</v>
      </c>
      <c r="Z88" s="104">
        <v>882</v>
      </c>
      <c r="AA88" s="104">
        <v>2</v>
      </c>
      <c r="AB88" s="104">
        <v>880</v>
      </c>
      <c r="AC88" s="104">
        <v>1949</v>
      </c>
      <c r="AD88" s="104">
        <v>224</v>
      </c>
      <c r="AE88" s="200"/>
      <c r="AF88" s="104">
        <v>22073</v>
      </c>
      <c r="AG88" s="104">
        <v>160</v>
      </c>
      <c r="AH88" s="104">
        <v>21530</v>
      </c>
      <c r="AI88" s="104">
        <v>21690</v>
      </c>
      <c r="AJ88" s="213">
        <v>98.264848457391295</v>
      </c>
      <c r="AK88" s="104">
        <v>-102</v>
      </c>
      <c r="AL88" s="104">
        <v>242</v>
      </c>
      <c r="AM88" s="104">
        <v>21670</v>
      </c>
      <c r="AN88" s="104">
        <v>6783</v>
      </c>
      <c r="AO88" s="104">
        <v>5713</v>
      </c>
      <c r="AP88" s="104">
        <v>5861</v>
      </c>
      <c r="AQ88" s="104">
        <v>3313</v>
      </c>
      <c r="AR88" s="104">
        <v>704</v>
      </c>
      <c r="AS88" s="104">
        <v>45</v>
      </c>
      <c r="AT88" s="104">
        <v>749</v>
      </c>
      <c r="AU88" s="104">
        <v>36</v>
      </c>
      <c r="AV88" s="104">
        <v>326</v>
      </c>
      <c r="AW88" s="104">
        <v>59</v>
      </c>
      <c r="AX88" s="104">
        <v>12</v>
      </c>
      <c r="AY88" s="104">
        <v>316</v>
      </c>
      <c r="AZ88" s="104">
        <v>188</v>
      </c>
      <c r="BA88" s="104">
        <v>128</v>
      </c>
      <c r="BB88" s="104">
        <v>392</v>
      </c>
      <c r="BC88" s="104">
        <v>4</v>
      </c>
      <c r="BD88" s="104">
        <v>388</v>
      </c>
      <c r="BE88" s="104">
        <v>704</v>
      </c>
      <c r="BF88" s="104">
        <v>7</v>
      </c>
      <c r="BG88" s="108" t="s">
        <v>331</v>
      </c>
      <c r="BH88" s="141" t="s">
        <v>356</v>
      </c>
    </row>
    <row r="89" spans="1:60" x14ac:dyDescent="0.2">
      <c r="A89" s="198">
        <v>86</v>
      </c>
      <c r="B89" s="214" t="s">
        <v>86</v>
      </c>
      <c r="C89" s="92" t="s">
        <v>508</v>
      </c>
      <c r="D89" s="104">
        <v>77112</v>
      </c>
      <c r="E89" s="104">
        <v>799</v>
      </c>
      <c r="F89" s="104">
        <v>75443</v>
      </c>
      <c r="G89" s="104">
        <v>76242</v>
      </c>
      <c r="H89" s="229">
        <v>98.871770930594394</v>
      </c>
      <c r="I89" s="104">
        <v>43</v>
      </c>
      <c r="J89" s="104">
        <v>707</v>
      </c>
      <c r="K89" s="104">
        <v>76193</v>
      </c>
      <c r="L89" s="104">
        <v>22031</v>
      </c>
      <c r="M89" s="104">
        <v>21817</v>
      </c>
      <c r="N89" s="104">
        <v>22996</v>
      </c>
      <c r="O89" s="104">
        <v>9349</v>
      </c>
      <c r="P89" s="104">
        <v>1619</v>
      </c>
      <c r="Q89" s="104">
        <v>2</v>
      </c>
      <c r="R89" s="104">
        <v>1621</v>
      </c>
      <c r="S89" s="104">
        <v>201</v>
      </c>
      <c r="T89" s="104">
        <v>543</v>
      </c>
      <c r="U89" s="104">
        <v>48</v>
      </c>
      <c r="V89" s="104">
        <v>21</v>
      </c>
      <c r="W89" s="104">
        <v>808</v>
      </c>
      <c r="X89" s="104">
        <v>511</v>
      </c>
      <c r="Y89" s="104">
        <v>297</v>
      </c>
      <c r="Z89" s="104">
        <v>929</v>
      </c>
      <c r="AA89" s="104">
        <v>24</v>
      </c>
      <c r="AB89" s="104">
        <v>905</v>
      </c>
      <c r="AC89" s="104">
        <v>1713</v>
      </c>
      <c r="AD89" s="104">
        <v>133</v>
      </c>
      <c r="AE89" s="200"/>
      <c r="AF89" s="104">
        <v>30889</v>
      </c>
      <c r="AG89" s="104">
        <v>1163</v>
      </c>
      <c r="AH89" s="104">
        <v>29152</v>
      </c>
      <c r="AI89" s="104">
        <v>30315</v>
      </c>
      <c r="AJ89" s="213">
        <v>98.141733303117604</v>
      </c>
      <c r="AK89" s="104">
        <v>-858</v>
      </c>
      <c r="AL89" s="104">
        <v>434</v>
      </c>
      <c r="AM89" s="104">
        <v>28728</v>
      </c>
      <c r="AN89" s="104">
        <v>8976</v>
      </c>
      <c r="AO89" s="104">
        <v>5815</v>
      </c>
      <c r="AP89" s="104">
        <v>8706</v>
      </c>
      <c r="AQ89" s="104">
        <v>5231</v>
      </c>
      <c r="AR89" s="104">
        <v>1434</v>
      </c>
      <c r="AS89" s="104">
        <v>196</v>
      </c>
      <c r="AT89" s="104">
        <v>1630</v>
      </c>
      <c r="AU89" s="104">
        <v>199</v>
      </c>
      <c r="AV89" s="104">
        <v>417</v>
      </c>
      <c r="AW89" s="104">
        <v>100</v>
      </c>
      <c r="AX89" s="104">
        <v>82</v>
      </c>
      <c r="AY89" s="104">
        <v>832</v>
      </c>
      <c r="AZ89" s="104">
        <v>764</v>
      </c>
      <c r="BA89" s="104">
        <v>68</v>
      </c>
      <c r="BB89" s="104">
        <v>578</v>
      </c>
      <c r="BC89" s="104">
        <v>86</v>
      </c>
      <c r="BD89" s="104">
        <v>492</v>
      </c>
      <c r="BE89" s="104">
        <v>1324</v>
      </c>
      <c r="BF89" s="104">
        <v>8</v>
      </c>
      <c r="BG89" s="108" t="s">
        <v>331</v>
      </c>
      <c r="BH89" s="141" t="s">
        <v>350</v>
      </c>
    </row>
    <row r="90" spans="1:60" x14ac:dyDescent="0.2">
      <c r="A90" s="198">
        <v>87</v>
      </c>
      <c r="B90" s="214" t="s">
        <v>87</v>
      </c>
      <c r="C90" s="92" t="s">
        <v>509</v>
      </c>
      <c r="D90" s="104">
        <v>96334</v>
      </c>
      <c r="E90" s="104">
        <v>573</v>
      </c>
      <c r="F90" s="104">
        <v>94063</v>
      </c>
      <c r="G90" s="104">
        <v>94636</v>
      </c>
      <c r="H90" s="229">
        <v>98.237382440259907</v>
      </c>
      <c r="I90" s="104">
        <v>931</v>
      </c>
      <c r="J90" s="104">
        <v>758</v>
      </c>
      <c r="K90" s="104">
        <v>95752</v>
      </c>
      <c r="L90" s="104">
        <v>26632</v>
      </c>
      <c r="M90" s="104">
        <v>25754</v>
      </c>
      <c r="N90" s="104">
        <v>26025</v>
      </c>
      <c r="O90" s="104">
        <v>17341</v>
      </c>
      <c r="P90" s="104">
        <v>3510</v>
      </c>
      <c r="Q90" s="104">
        <v>-265</v>
      </c>
      <c r="R90" s="104">
        <v>3245</v>
      </c>
      <c r="S90" s="104">
        <v>325</v>
      </c>
      <c r="T90" s="104">
        <v>606</v>
      </c>
      <c r="U90" s="104">
        <v>99</v>
      </c>
      <c r="V90" s="104">
        <v>43</v>
      </c>
      <c r="W90" s="104">
        <v>2172</v>
      </c>
      <c r="X90" s="104">
        <v>1489</v>
      </c>
      <c r="Y90" s="104">
        <v>683</v>
      </c>
      <c r="Z90" s="104">
        <v>1785</v>
      </c>
      <c r="AA90" s="104">
        <v>22</v>
      </c>
      <c r="AB90" s="104">
        <v>1763</v>
      </c>
      <c r="AC90" s="104">
        <v>3935</v>
      </c>
      <c r="AD90" s="104">
        <v>281</v>
      </c>
      <c r="AE90" s="200"/>
      <c r="AF90" s="104">
        <v>45238</v>
      </c>
      <c r="AG90" s="104">
        <v>300</v>
      </c>
      <c r="AH90" s="104">
        <v>44211</v>
      </c>
      <c r="AI90" s="104">
        <v>44511</v>
      </c>
      <c r="AJ90" s="213">
        <v>98.392943985145195</v>
      </c>
      <c r="AK90" s="104">
        <v>-622</v>
      </c>
      <c r="AL90" s="104">
        <v>715</v>
      </c>
      <c r="AM90" s="104">
        <v>44304</v>
      </c>
      <c r="AN90" s="104">
        <v>13961</v>
      </c>
      <c r="AO90" s="104">
        <v>11383</v>
      </c>
      <c r="AP90" s="104">
        <v>12257</v>
      </c>
      <c r="AQ90" s="104">
        <v>6703</v>
      </c>
      <c r="AR90" s="104">
        <v>1789</v>
      </c>
      <c r="AS90" s="104">
        <v>-202</v>
      </c>
      <c r="AT90" s="104">
        <v>1587</v>
      </c>
      <c r="AU90" s="104">
        <v>203</v>
      </c>
      <c r="AV90" s="104">
        <v>418</v>
      </c>
      <c r="AW90" s="104">
        <v>118</v>
      </c>
      <c r="AX90" s="104">
        <v>139</v>
      </c>
      <c r="AY90" s="104">
        <v>709</v>
      </c>
      <c r="AZ90" s="104">
        <v>370</v>
      </c>
      <c r="BA90" s="104">
        <v>339</v>
      </c>
      <c r="BB90" s="104">
        <v>727</v>
      </c>
      <c r="BC90" s="104">
        <v>67</v>
      </c>
      <c r="BD90" s="104">
        <v>660</v>
      </c>
      <c r="BE90" s="104">
        <v>1369</v>
      </c>
      <c r="BF90" s="104">
        <v>11</v>
      </c>
      <c r="BG90" s="108" t="s">
        <v>331</v>
      </c>
      <c r="BH90" s="141" t="s">
        <v>353</v>
      </c>
    </row>
    <row r="91" spans="1:60" x14ac:dyDescent="0.2">
      <c r="A91" s="198">
        <v>88</v>
      </c>
      <c r="B91" s="214" t="s">
        <v>88</v>
      </c>
      <c r="C91" s="92" t="s">
        <v>510</v>
      </c>
      <c r="D91" s="104">
        <v>68211</v>
      </c>
      <c r="E91" s="104">
        <v>1519</v>
      </c>
      <c r="F91" s="104">
        <v>64795</v>
      </c>
      <c r="G91" s="104">
        <v>66314</v>
      </c>
      <c r="H91" s="229">
        <v>97.218923634017898</v>
      </c>
      <c r="I91" s="104">
        <v>1053</v>
      </c>
      <c r="J91" s="104">
        <v>1678</v>
      </c>
      <c r="K91" s="104">
        <v>67526</v>
      </c>
      <c r="L91" s="104">
        <v>18436</v>
      </c>
      <c r="M91" s="104">
        <v>19009</v>
      </c>
      <c r="N91" s="104">
        <v>18854</v>
      </c>
      <c r="O91" s="104">
        <v>11227</v>
      </c>
      <c r="P91" s="104">
        <v>4652</v>
      </c>
      <c r="Q91" s="104">
        <v>374</v>
      </c>
      <c r="R91" s="104">
        <v>5026</v>
      </c>
      <c r="S91" s="104">
        <v>618</v>
      </c>
      <c r="T91" s="104">
        <v>1147</v>
      </c>
      <c r="U91" s="104">
        <v>79</v>
      </c>
      <c r="V91" s="104">
        <v>16</v>
      </c>
      <c r="W91" s="104">
        <v>3166</v>
      </c>
      <c r="X91" s="104">
        <v>2188</v>
      </c>
      <c r="Y91" s="104">
        <v>978</v>
      </c>
      <c r="Z91" s="104">
        <v>2061</v>
      </c>
      <c r="AA91" s="104">
        <v>6</v>
      </c>
      <c r="AB91" s="104">
        <v>2055</v>
      </c>
      <c r="AC91" s="104">
        <v>5221</v>
      </c>
      <c r="AD91" s="104">
        <v>518</v>
      </c>
      <c r="AE91" s="200"/>
      <c r="AF91" s="104">
        <v>35715</v>
      </c>
      <c r="AG91" s="104">
        <v>664</v>
      </c>
      <c r="AH91" s="104">
        <v>34039</v>
      </c>
      <c r="AI91" s="104">
        <v>34703</v>
      </c>
      <c r="AJ91" s="213">
        <v>97.166456670866495</v>
      </c>
      <c r="AK91" s="104">
        <v>-113</v>
      </c>
      <c r="AL91" s="104">
        <v>663</v>
      </c>
      <c r="AM91" s="104">
        <v>34589</v>
      </c>
      <c r="AN91" s="104">
        <v>12233</v>
      </c>
      <c r="AO91" s="104">
        <v>9035</v>
      </c>
      <c r="AP91" s="104">
        <v>8408</v>
      </c>
      <c r="AQ91" s="104">
        <v>4913</v>
      </c>
      <c r="AR91" s="104">
        <v>2903</v>
      </c>
      <c r="AS91" s="104">
        <v>1012</v>
      </c>
      <c r="AT91" s="104">
        <v>3915</v>
      </c>
      <c r="AU91" s="104">
        <v>542</v>
      </c>
      <c r="AV91" s="104">
        <v>851</v>
      </c>
      <c r="AW91" s="104">
        <v>209</v>
      </c>
      <c r="AX91" s="104">
        <v>115</v>
      </c>
      <c r="AY91" s="104">
        <v>2198</v>
      </c>
      <c r="AZ91" s="104">
        <v>1517</v>
      </c>
      <c r="BA91" s="104">
        <v>681</v>
      </c>
      <c r="BB91" s="104">
        <v>1018</v>
      </c>
      <c r="BC91" s="104">
        <v>5</v>
      </c>
      <c r="BD91" s="104">
        <v>1013</v>
      </c>
      <c r="BE91" s="104">
        <v>3211</v>
      </c>
      <c r="BF91" s="104">
        <v>28</v>
      </c>
      <c r="BG91" s="108" t="s">
        <v>331</v>
      </c>
      <c r="BH91" s="141" t="s">
        <v>352</v>
      </c>
    </row>
    <row r="92" spans="1:60" x14ac:dyDescent="0.2">
      <c r="A92" s="198">
        <v>89</v>
      </c>
      <c r="B92" s="214" t="s">
        <v>89</v>
      </c>
      <c r="C92" s="92" t="s">
        <v>511</v>
      </c>
      <c r="D92" s="104">
        <v>50581</v>
      </c>
      <c r="E92" s="104">
        <v>540</v>
      </c>
      <c r="F92" s="104">
        <v>48925</v>
      </c>
      <c r="G92" s="104">
        <v>49465</v>
      </c>
      <c r="H92" s="229">
        <v>97.793637927284905</v>
      </c>
      <c r="I92" s="104">
        <v>685</v>
      </c>
      <c r="J92" s="104">
        <v>535</v>
      </c>
      <c r="K92" s="104">
        <v>50145</v>
      </c>
      <c r="L92" s="104">
        <v>14714</v>
      </c>
      <c r="M92" s="104">
        <v>14432</v>
      </c>
      <c r="N92" s="104">
        <v>14472</v>
      </c>
      <c r="O92" s="104">
        <v>6527</v>
      </c>
      <c r="P92" s="104">
        <v>1901</v>
      </c>
      <c r="Q92" s="104">
        <v>153</v>
      </c>
      <c r="R92" s="104">
        <v>2054</v>
      </c>
      <c r="S92" s="104">
        <v>0</v>
      </c>
      <c r="T92" s="104">
        <v>962</v>
      </c>
      <c r="U92" s="104">
        <v>111</v>
      </c>
      <c r="V92" s="104">
        <v>45</v>
      </c>
      <c r="W92" s="104">
        <v>936</v>
      </c>
      <c r="X92" s="104">
        <v>526</v>
      </c>
      <c r="Y92" s="104">
        <v>410</v>
      </c>
      <c r="Z92" s="104">
        <v>1196</v>
      </c>
      <c r="AA92" s="104">
        <v>18</v>
      </c>
      <c r="AB92" s="104">
        <v>1178</v>
      </c>
      <c r="AC92" s="104">
        <v>2114</v>
      </c>
      <c r="AD92" s="104">
        <v>198</v>
      </c>
      <c r="AE92" s="200"/>
      <c r="AF92" s="104">
        <v>30436</v>
      </c>
      <c r="AG92" s="104">
        <v>277</v>
      </c>
      <c r="AH92" s="104">
        <v>29462</v>
      </c>
      <c r="AI92" s="104">
        <v>29739</v>
      </c>
      <c r="AJ92" s="213">
        <v>97.709948744907294</v>
      </c>
      <c r="AK92" s="104">
        <v>58</v>
      </c>
      <c r="AL92" s="104">
        <v>386</v>
      </c>
      <c r="AM92" s="104">
        <v>29906</v>
      </c>
      <c r="AN92" s="104">
        <v>7907</v>
      </c>
      <c r="AO92" s="104">
        <v>7406</v>
      </c>
      <c r="AP92" s="104">
        <v>7482</v>
      </c>
      <c r="AQ92" s="104">
        <v>7111</v>
      </c>
      <c r="AR92" s="104">
        <v>537</v>
      </c>
      <c r="AS92" s="104">
        <v>451</v>
      </c>
      <c r="AT92" s="104">
        <v>988</v>
      </c>
      <c r="AU92" s="104">
        <v>0</v>
      </c>
      <c r="AV92" s="104">
        <v>546</v>
      </c>
      <c r="AW92" s="104">
        <v>12</v>
      </c>
      <c r="AX92" s="104">
        <v>39</v>
      </c>
      <c r="AY92" s="104">
        <v>391</v>
      </c>
      <c r="AZ92" s="104">
        <v>138</v>
      </c>
      <c r="BA92" s="104">
        <v>253</v>
      </c>
      <c r="BB92" s="104">
        <v>698</v>
      </c>
      <c r="BC92" s="104">
        <v>11</v>
      </c>
      <c r="BD92" s="104">
        <v>687</v>
      </c>
      <c r="BE92" s="104">
        <v>1078</v>
      </c>
      <c r="BF92" s="104">
        <v>3</v>
      </c>
      <c r="BG92" s="108" t="s">
        <v>331</v>
      </c>
      <c r="BH92" s="141" t="s">
        <v>352</v>
      </c>
    </row>
    <row r="93" spans="1:60" x14ac:dyDescent="0.2">
      <c r="A93" s="198">
        <v>90</v>
      </c>
      <c r="B93" s="214" t="s">
        <v>90</v>
      </c>
      <c r="C93" s="92" t="s">
        <v>512</v>
      </c>
      <c r="D93" s="104">
        <v>191379</v>
      </c>
      <c r="E93" s="104">
        <v>2034</v>
      </c>
      <c r="F93" s="104">
        <v>185342</v>
      </c>
      <c r="G93" s="104">
        <v>187376</v>
      </c>
      <c r="H93" s="229">
        <v>97.908338950459495</v>
      </c>
      <c r="I93" s="104">
        <v>2005</v>
      </c>
      <c r="J93" s="104">
        <v>2490</v>
      </c>
      <c r="K93" s="104">
        <v>189837</v>
      </c>
      <c r="L93" s="104">
        <v>54580</v>
      </c>
      <c r="M93" s="104">
        <v>54317</v>
      </c>
      <c r="N93" s="104">
        <v>53564</v>
      </c>
      <c r="O93" s="104">
        <v>27376</v>
      </c>
      <c r="P93" s="104">
        <v>8842</v>
      </c>
      <c r="Q93" s="104">
        <v>-523</v>
      </c>
      <c r="R93" s="104">
        <v>8319</v>
      </c>
      <c r="S93" s="104">
        <v>860</v>
      </c>
      <c r="T93" s="104">
        <v>2061</v>
      </c>
      <c r="U93" s="104">
        <v>403</v>
      </c>
      <c r="V93" s="104">
        <v>113</v>
      </c>
      <c r="W93" s="104">
        <v>4882</v>
      </c>
      <c r="X93" s="104">
        <v>3285</v>
      </c>
      <c r="Y93" s="104">
        <v>1597</v>
      </c>
      <c r="Z93" s="104">
        <v>4343</v>
      </c>
      <c r="AA93" s="104">
        <v>66</v>
      </c>
      <c r="AB93" s="104">
        <v>4277</v>
      </c>
      <c r="AC93" s="104">
        <v>9159</v>
      </c>
      <c r="AD93" s="104">
        <v>991</v>
      </c>
      <c r="AE93" s="200"/>
      <c r="AF93" s="104">
        <v>107877</v>
      </c>
      <c r="AG93" s="104">
        <v>1091</v>
      </c>
      <c r="AH93" s="104">
        <v>105584</v>
      </c>
      <c r="AI93" s="104">
        <v>106675</v>
      </c>
      <c r="AJ93" s="213">
        <v>98.885768050650199</v>
      </c>
      <c r="AK93" s="104">
        <v>-2122</v>
      </c>
      <c r="AL93" s="104">
        <v>1604</v>
      </c>
      <c r="AM93" s="104">
        <v>105066</v>
      </c>
      <c r="AN93" s="104">
        <v>30892</v>
      </c>
      <c r="AO93" s="104">
        <v>30670</v>
      </c>
      <c r="AP93" s="104">
        <v>26465</v>
      </c>
      <c r="AQ93" s="104">
        <v>17039</v>
      </c>
      <c r="AR93" s="104">
        <v>3790</v>
      </c>
      <c r="AS93" s="104">
        <v>402</v>
      </c>
      <c r="AT93" s="104">
        <v>4192</v>
      </c>
      <c r="AU93" s="104">
        <v>303</v>
      </c>
      <c r="AV93" s="104">
        <v>1112</v>
      </c>
      <c r="AW93" s="104">
        <v>547</v>
      </c>
      <c r="AX93" s="104">
        <v>162</v>
      </c>
      <c r="AY93" s="104">
        <v>2068</v>
      </c>
      <c r="AZ93" s="104">
        <v>1374</v>
      </c>
      <c r="BA93" s="104">
        <v>694</v>
      </c>
      <c r="BB93" s="104">
        <v>1208</v>
      </c>
      <c r="BC93" s="104">
        <v>14</v>
      </c>
      <c r="BD93" s="104">
        <v>1194</v>
      </c>
      <c r="BE93" s="104">
        <v>3262</v>
      </c>
      <c r="BF93" s="104">
        <v>33</v>
      </c>
      <c r="BG93" s="108" t="s">
        <v>334</v>
      </c>
      <c r="BH93" s="141" t="s">
        <v>355</v>
      </c>
    </row>
    <row r="94" spans="1:60" x14ac:dyDescent="0.2">
      <c r="A94" s="198">
        <v>91</v>
      </c>
      <c r="B94" s="214" t="s">
        <v>91</v>
      </c>
      <c r="C94" s="92" t="s">
        <v>513</v>
      </c>
      <c r="D94" s="104">
        <v>59162</v>
      </c>
      <c r="E94" s="104">
        <v>914</v>
      </c>
      <c r="F94" s="104">
        <v>56961</v>
      </c>
      <c r="G94" s="104">
        <v>57875</v>
      </c>
      <c r="H94" s="229">
        <v>97.824617152902206</v>
      </c>
      <c r="I94" s="104">
        <v>824</v>
      </c>
      <c r="J94" s="104">
        <v>1008</v>
      </c>
      <c r="K94" s="104">
        <v>58793</v>
      </c>
      <c r="L94" s="104">
        <v>17206</v>
      </c>
      <c r="M94" s="104">
        <v>16719</v>
      </c>
      <c r="N94" s="104">
        <v>16643</v>
      </c>
      <c r="O94" s="104">
        <v>8225</v>
      </c>
      <c r="P94" s="104">
        <v>5260</v>
      </c>
      <c r="Q94" s="104">
        <v>20</v>
      </c>
      <c r="R94" s="104">
        <v>5280</v>
      </c>
      <c r="S94" s="104">
        <v>334</v>
      </c>
      <c r="T94" s="104">
        <v>722</v>
      </c>
      <c r="U94" s="104">
        <v>171</v>
      </c>
      <c r="V94" s="104">
        <v>20</v>
      </c>
      <c r="W94" s="104">
        <v>4033</v>
      </c>
      <c r="X94" s="104">
        <v>3236</v>
      </c>
      <c r="Y94" s="104">
        <v>797</v>
      </c>
      <c r="Z94" s="104">
        <v>1413</v>
      </c>
      <c r="AA94" s="104">
        <v>0</v>
      </c>
      <c r="AB94" s="104">
        <v>1413</v>
      </c>
      <c r="AC94" s="104">
        <v>5446</v>
      </c>
      <c r="AD94" s="104">
        <v>126</v>
      </c>
      <c r="AE94" s="200"/>
      <c r="AF94" s="104">
        <v>58062</v>
      </c>
      <c r="AG94" s="104">
        <v>482</v>
      </c>
      <c r="AH94" s="104">
        <v>56319</v>
      </c>
      <c r="AI94" s="104">
        <v>56801</v>
      </c>
      <c r="AJ94" s="213">
        <v>97.828183665736603</v>
      </c>
      <c r="AK94" s="104">
        <v>-1619</v>
      </c>
      <c r="AL94" s="104">
        <v>665</v>
      </c>
      <c r="AM94" s="104">
        <v>55365</v>
      </c>
      <c r="AN94" s="104">
        <v>17882</v>
      </c>
      <c r="AO94" s="104">
        <v>15841</v>
      </c>
      <c r="AP94" s="104">
        <v>14027</v>
      </c>
      <c r="AQ94" s="104">
        <v>7615</v>
      </c>
      <c r="AR94" s="104">
        <v>2003</v>
      </c>
      <c r="AS94" s="104">
        <v>7811</v>
      </c>
      <c r="AT94" s="104">
        <v>9814</v>
      </c>
      <c r="AU94" s="104">
        <v>4770</v>
      </c>
      <c r="AV94" s="104">
        <v>3257</v>
      </c>
      <c r="AW94" s="104">
        <v>518</v>
      </c>
      <c r="AX94" s="104">
        <v>165</v>
      </c>
      <c r="AY94" s="104">
        <v>1104</v>
      </c>
      <c r="AZ94" s="104">
        <v>670</v>
      </c>
      <c r="BA94" s="104">
        <v>434</v>
      </c>
      <c r="BB94" s="104">
        <v>1654</v>
      </c>
      <c r="BC94" s="104">
        <v>33</v>
      </c>
      <c r="BD94" s="104">
        <v>1621</v>
      </c>
      <c r="BE94" s="104">
        <v>2725</v>
      </c>
      <c r="BF94" s="104">
        <v>27</v>
      </c>
      <c r="BG94" s="108" t="s">
        <v>331</v>
      </c>
      <c r="BH94" s="141" t="s">
        <v>357</v>
      </c>
    </row>
    <row r="95" spans="1:60" x14ac:dyDescent="0.2">
      <c r="A95" s="198">
        <v>92</v>
      </c>
      <c r="B95" s="214" t="s">
        <v>92</v>
      </c>
      <c r="C95" s="92" t="s">
        <v>514</v>
      </c>
      <c r="D95" s="104">
        <v>62245</v>
      </c>
      <c r="E95" s="104">
        <v>1053</v>
      </c>
      <c r="F95" s="104">
        <v>59318</v>
      </c>
      <c r="G95" s="104">
        <v>60371</v>
      </c>
      <c r="H95" s="229">
        <v>96.989316410956704</v>
      </c>
      <c r="I95" s="104">
        <v>1019</v>
      </c>
      <c r="J95" s="104">
        <v>1072</v>
      </c>
      <c r="K95" s="104">
        <v>61409</v>
      </c>
      <c r="L95" s="104">
        <v>17540</v>
      </c>
      <c r="M95" s="104">
        <v>16362</v>
      </c>
      <c r="N95" s="104">
        <v>16740</v>
      </c>
      <c r="O95" s="104">
        <v>10767</v>
      </c>
      <c r="P95" s="104">
        <v>7419</v>
      </c>
      <c r="Q95" s="104">
        <v>-357</v>
      </c>
      <c r="R95" s="104">
        <v>7062</v>
      </c>
      <c r="S95" s="104">
        <v>229</v>
      </c>
      <c r="T95" s="104">
        <v>780</v>
      </c>
      <c r="U95" s="104">
        <v>92</v>
      </c>
      <c r="V95" s="104">
        <v>42</v>
      </c>
      <c r="W95" s="104">
        <v>5919</v>
      </c>
      <c r="X95" s="104">
        <v>4840</v>
      </c>
      <c r="Y95" s="104">
        <v>1079</v>
      </c>
      <c r="Z95" s="104">
        <v>2121</v>
      </c>
      <c r="AA95" s="104">
        <v>4</v>
      </c>
      <c r="AB95" s="104">
        <v>2117</v>
      </c>
      <c r="AC95" s="104">
        <v>8036</v>
      </c>
      <c r="AD95" s="104">
        <v>790</v>
      </c>
      <c r="AE95" s="200"/>
      <c r="AF95" s="104">
        <v>34549</v>
      </c>
      <c r="AG95" s="104">
        <v>815</v>
      </c>
      <c r="AH95" s="104">
        <v>33134</v>
      </c>
      <c r="AI95" s="104">
        <v>33949</v>
      </c>
      <c r="AJ95" s="213">
        <v>98.263336131291695</v>
      </c>
      <c r="AK95" s="104">
        <v>-2343</v>
      </c>
      <c r="AL95" s="104">
        <v>650</v>
      </c>
      <c r="AM95" s="104">
        <v>31441</v>
      </c>
      <c r="AN95" s="104">
        <v>8164</v>
      </c>
      <c r="AO95" s="104">
        <v>10240</v>
      </c>
      <c r="AP95" s="104">
        <v>8857</v>
      </c>
      <c r="AQ95" s="104">
        <v>4180</v>
      </c>
      <c r="AR95" s="104">
        <v>1931</v>
      </c>
      <c r="AS95" s="104">
        <v>-833</v>
      </c>
      <c r="AT95" s="104">
        <v>1098</v>
      </c>
      <c r="AU95" s="104">
        <v>89</v>
      </c>
      <c r="AV95" s="104">
        <v>-361</v>
      </c>
      <c r="AW95" s="104">
        <v>159</v>
      </c>
      <c r="AX95" s="104">
        <v>103</v>
      </c>
      <c r="AY95" s="104">
        <v>1108</v>
      </c>
      <c r="AZ95" s="104">
        <v>713</v>
      </c>
      <c r="BA95" s="104">
        <v>395</v>
      </c>
      <c r="BB95" s="104">
        <v>695</v>
      </c>
      <c r="BC95" s="104">
        <v>2</v>
      </c>
      <c r="BD95" s="104">
        <v>693</v>
      </c>
      <c r="BE95" s="104">
        <v>1801</v>
      </c>
      <c r="BF95" s="104">
        <v>29</v>
      </c>
      <c r="BG95" s="108" t="s">
        <v>331</v>
      </c>
      <c r="BH95" s="141" t="s">
        <v>350</v>
      </c>
    </row>
    <row r="96" spans="1:60" x14ac:dyDescent="0.2">
      <c r="A96" s="198">
        <v>93</v>
      </c>
      <c r="B96" s="214" t="s">
        <v>93</v>
      </c>
      <c r="C96" s="92" t="s">
        <v>515</v>
      </c>
      <c r="D96" s="104">
        <v>70966</v>
      </c>
      <c r="E96" s="104">
        <v>603</v>
      </c>
      <c r="F96" s="104">
        <v>68883</v>
      </c>
      <c r="G96" s="104">
        <v>69486</v>
      </c>
      <c r="H96" s="229">
        <v>97.914494264859201</v>
      </c>
      <c r="I96" s="104">
        <v>477</v>
      </c>
      <c r="J96" s="104">
        <v>820</v>
      </c>
      <c r="K96" s="104">
        <v>70180</v>
      </c>
      <c r="L96" s="104">
        <v>20402</v>
      </c>
      <c r="M96" s="104">
        <v>20150</v>
      </c>
      <c r="N96" s="104">
        <v>20516</v>
      </c>
      <c r="O96" s="104">
        <v>9112</v>
      </c>
      <c r="P96" s="104">
        <v>2425</v>
      </c>
      <c r="Q96" s="104">
        <v>76</v>
      </c>
      <c r="R96" s="104">
        <v>2501</v>
      </c>
      <c r="S96" s="104">
        <v>298</v>
      </c>
      <c r="T96" s="104">
        <v>585</v>
      </c>
      <c r="U96" s="104">
        <v>51</v>
      </c>
      <c r="V96" s="104">
        <v>9</v>
      </c>
      <c r="W96" s="104">
        <v>1558</v>
      </c>
      <c r="X96" s="104">
        <v>1040</v>
      </c>
      <c r="Y96" s="104">
        <v>518</v>
      </c>
      <c r="Z96" s="104">
        <v>1560</v>
      </c>
      <c r="AA96" s="104">
        <v>17</v>
      </c>
      <c r="AB96" s="104">
        <v>1543</v>
      </c>
      <c r="AC96" s="104">
        <v>3101</v>
      </c>
      <c r="AD96" s="104">
        <v>253</v>
      </c>
      <c r="AE96" s="200"/>
      <c r="AF96" s="104">
        <v>60708</v>
      </c>
      <c r="AG96" s="104">
        <v>935</v>
      </c>
      <c r="AH96" s="104">
        <v>59137</v>
      </c>
      <c r="AI96" s="104">
        <v>60072</v>
      </c>
      <c r="AJ96" s="213">
        <v>98.9523621269025</v>
      </c>
      <c r="AK96" s="104">
        <v>-325</v>
      </c>
      <c r="AL96" s="104">
        <v>557</v>
      </c>
      <c r="AM96" s="104">
        <v>59369</v>
      </c>
      <c r="AN96" s="104">
        <v>17518</v>
      </c>
      <c r="AO96" s="104">
        <v>15612</v>
      </c>
      <c r="AP96" s="104">
        <v>16337</v>
      </c>
      <c r="AQ96" s="104">
        <v>9902</v>
      </c>
      <c r="AR96" s="104">
        <v>1025</v>
      </c>
      <c r="AS96" s="104">
        <v>-48</v>
      </c>
      <c r="AT96" s="104">
        <v>977</v>
      </c>
      <c r="AU96" s="104">
        <v>-76</v>
      </c>
      <c r="AV96" s="104">
        <v>466</v>
      </c>
      <c r="AW96" s="104">
        <v>24</v>
      </c>
      <c r="AX96" s="104">
        <v>52</v>
      </c>
      <c r="AY96" s="104">
        <v>511</v>
      </c>
      <c r="AZ96" s="104">
        <v>292</v>
      </c>
      <c r="BA96" s="104">
        <v>219</v>
      </c>
      <c r="BB96" s="104">
        <v>642</v>
      </c>
      <c r="BC96" s="104">
        <v>63</v>
      </c>
      <c r="BD96" s="104">
        <v>579</v>
      </c>
      <c r="BE96" s="104">
        <v>1090</v>
      </c>
      <c r="BF96" s="104">
        <v>6</v>
      </c>
      <c r="BG96" s="108" t="s">
        <v>331</v>
      </c>
      <c r="BH96" s="141" t="s">
        <v>350</v>
      </c>
    </row>
    <row r="97" spans="1:60" x14ac:dyDescent="0.2">
      <c r="A97" s="198">
        <v>94</v>
      </c>
      <c r="B97" s="214" t="s">
        <v>94</v>
      </c>
      <c r="C97" s="92" t="s">
        <v>516</v>
      </c>
      <c r="D97" s="104">
        <v>35193</v>
      </c>
      <c r="E97" s="104">
        <v>553</v>
      </c>
      <c r="F97" s="104">
        <v>33972</v>
      </c>
      <c r="G97" s="104">
        <v>34525</v>
      </c>
      <c r="H97" s="229">
        <v>98.101895263262506</v>
      </c>
      <c r="I97" s="104">
        <v>257</v>
      </c>
      <c r="J97" s="104">
        <v>494</v>
      </c>
      <c r="K97" s="104">
        <v>34723</v>
      </c>
      <c r="L97" s="104">
        <v>10383</v>
      </c>
      <c r="M97" s="104">
        <v>10051</v>
      </c>
      <c r="N97" s="104">
        <v>9489</v>
      </c>
      <c r="O97" s="104">
        <v>4800</v>
      </c>
      <c r="P97" s="104">
        <v>953</v>
      </c>
      <c r="Q97" s="104">
        <v>40</v>
      </c>
      <c r="R97" s="104">
        <v>993</v>
      </c>
      <c r="S97" s="104">
        <v>146</v>
      </c>
      <c r="T97" s="104">
        <v>415</v>
      </c>
      <c r="U97" s="104">
        <v>62</v>
      </c>
      <c r="V97" s="104">
        <v>19</v>
      </c>
      <c r="W97" s="104">
        <v>351</v>
      </c>
      <c r="X97" s="104">
        <v>193</v>
      </c>
      <c r="Y97" s="104">
        <v>158</v>
      </c>
      <c r="Z97" s="104">
        <v>695</v>
      </c>
      <c r="AA97" s="104">
        <v>6</v>
      </c>
      <c r="AB97" s="104">
        <v>689</v>
      </c>
      <c r="AC97" s="104">
        <v>1040</v>
      </c>
      <c r="AD97" s="104">
        <v>27</v>
      </c>
      <c r="AE97" s="200"/>
      <c r="AF97" s="104">
        <v>21283</v>
      </c>
      <c r="AG97" s="104">
        <v>40</v>
      </c>
      <c r="AH97" s="104">
        <v>20799</v>
      </c>
      <c r="AI97" s="104">
        <v>20839</v>
      </c>
      <c r="AJ97" s="213">
        <v>97.9138279377907</v>
      </c>
      <c r="AK97" s="104">
        <v>510</v>
      </c>
      <c r="AL97" s="104">
        <v>219</v>
      </c>
      <c r="AM97" s="104">
        <v>21528</v>
      </c>
      <c r="AN97" s="104">
        <v>6634</v>
      </c>
      <c r="AO97" s="104">
        <v>5341</v>
      </c>
      <c r="AP97" s="104">
        <v>4751</v>
      </c>
      <c r="AQ97" s="104">
        <v>4802</v>
      </c>
      <c r="AR97" s="104">
        <v>772</v>
      </c>
      <c r="AS97" s="104">
        <v>331</v>
      </c>
      <c r="AT97" s="104">
        <v>1103</v>
      </c>
      <c r="AU97" s="104">
        <v>201</v>
      </c>
      <c r="AV97" s="104">
        <v>335</v>
      </c>
      <c r="AW97" s="104">
        <v>113</v>
      </c>
      <c r="AX97" s="104">
        <v>78</v>
      </c>
      <c r="AY97" s="104">
        <v>376</v>
      </c>
      <c r="AZ97" s="104">
        <v>204</v>
      </c>
      <c r="BA97" s="104">
        <v>172</v>
      </c>
      <c r="BB97" s="104">
        <v>444</v>
      </c>
      <c r="BC97" s="104">
        <v>14</v>
      </c>
      <c r="BD97" s="104">
        <v>430</v>
      </c>
      <c r="BE97" s="104">
        <v>806</v>
      </c>
      <c r="BF97" s="104">
        <v>2</v>
      </c>
      <c r="BG97" s="108" t="s">
        <v>331</v>
      </c>
      <c r="BH97" s="141" t="s">
        <v>351</v>
      </c>
    </row>
    <row r="98" spans="1:60" x14ac:dyDescent="0.2">
      <c r="A98" s="198">
        <v>95</v>
      </c>
      <c r="B98" s="214" t="s">
        <v>95</v>
      </c>
      <c r="C98" s="92" t="s">
        <v>517</v>
      </c>
      <c r="D98" s="104">
        <v>113597</v>
      </c>
      <c r="E98" s="104">
        <v>2404</v>
      </c>
      <c r="F98" s="104">
        <v>109908</v>
      </c>
      <c r="G98" s="104">
        <v>112312</v>
      </c>
      <c r="H98" s="229">
        <v>98.868808155144905</v>
      </c>
      <c r="I98" s="104">
        <v>729</v>
      </c>
      <c r="J98" s="104">
        <v>2560</v>
      </c>
      <c r="K98" s="104">
        <v>113197</v>
      </c>
      <c r="L98" s="104">
        <v>33507</v>
      </c>
      <c r="M98" s="104">
        <v>31950</v>
      </c>
      <c r="N98" s="104">
        <v>32102</v>
      </c>
      <c r="O98" s="104">
        <v>15638</v>
      </c>
      <c r="P98" s="104">
        <v>2239</v>
      </c>
      <c r="Q98" s="104">
        <v>441</v>
      </c>
      <c r="R98" s="104">
        <v>2680</v>
      </c>
      <c r="S98" s="104">
        <v>408</v>
      </c>
      <c r="T98" s="104">
        <v>973</v>
      </c>
      <c r="U98" s="104">
        <v>177</v>
      </c>
      <c r="V98" s="104">
        <v>68</v>
      </c>
      <c r="W98" s="104">
        <v>1054</v>
      </c>
      <c r="X98" s="104">
        <v>567</v>
      </c>
      <c r="Y98" s="104">
        <v>487</v>
      </c>
      <c r="Z98" s="104">
        <v>1371</v>
      </c>
      <c r="AA98" s="104">
        <v>36</v>
      </c>
      <c r="AB98" s="104">
        <v>1335</v>
      </c>
      <c r="AC98" s="104">
        <v>2389</v>
      </c>
      <c r="AD98" s="104">
        <v>177</v>
      </c>
      <c r="AE98" s="200"/>
      <c r="AF98" s="104">
        <v>61763</v>
      </c>
      <c r="AG98" s="104">
        <v>1465</v>
      </c>
      <c r="AH98" s="104">
        <v>59830</v>
      </c>
      <c r="AI98" s="104">
        <v>61295</v>
      </c>
      <c r="AJ98" s="213">
        <v>99.242264786360707</v>
      </c>
      <c r="AK98" s="104">
        <v>-1556</v>
      </c>
      <c r="AL98" s="104">
        <v>1679</v>
      </c>
      <c r="AM98" s="104">
        <v>59953</v>
      </c>
      <c r="AN98" s="104">
        <v>18654</v>
      </c>
      <c r="AO98" s="104">
        <v>16266</v>
      </c>
      <c r="AP98" s="104">
        <v>15360</v>
      </c>
      <c r="AQ98" s="104">
        <v>9673</v>
      </c>
      <c r="AR98" s="104">
        <v>629</v>
      </c>
      <c r="AS98" s="104">
        <v>1899</v>
      </c>
      <c r="AT98" s="104">
        <v>2528</v>
      </c>
      <c r="AU98" s="104">
        <v>896</v>
      </c>
      <c r="AV98" s="104">
        <v>1398</v>
      </c>
      <c r="AW98" s="104">
        <v>15</v>
      </c>
      <c r="AX98" s="104">
        <v>96</v>
      </c>
      <c r="AY98" s="104">
        <v>123</v>
      </c>
      <c r="AZ98" s="104">
        <v>53</v>
      </c>
      <c r="BA98" s="104">
        <v>70</v>
      </c>
      <c r="BB98" s="104">
        <v>474</v>
      </c>
      <c r="BC98" s="104">
        <v>51</v>
      </c>
      <c r="BD98" s="104">
        <v>423</v>
      </c>
      <c r="BE98" s="104">
        <v>546</v>
      </c>
      <c r="BF98" s="104">
        <v>8</v>
      </c>
      <c r="BG98" s="108" t="s">
        <v>331</v>
      </c>
      <c r="BH98" s="141" t="s">
        <v>350</v>
      </c>
    </row>
    <row r="99" spans="1:60" x14ac:dyDescent="0.2">
      <c r="A99" s="198">
        <v>96</v>
      </c>
      <c r="B99" s="214" t="s">
        <v>96</v>
      </c>
      <c r="C99" s="92" t="s">
        <v>518</v>
      </c>
      <c r="D99" s="104">
        <v>145772</v>
      </c>
      <c r="E99" s="104">
        <v>3696</v>
      </c>
      <c r="F99" s="104">
        <v>136241</v>
      </c>
      <c r="G99" s="104">
        <v>139937</v>
      </c>
      <c r="H99" s="229">
        <v>95.997173668468506</v>
      </c>
      <c r="I99" s="104">
        <v>7800</v>
      </c>
      <c r="J99" s="104">
        <v>3505</v>
      </c>
      <c r="K99" s="104">
        <v>147546</v>
      </c>
      <c r="L99" s="104">
        <v>41060</v>
      </c>
      <c r="M99" s="104">
        <v>39260</v>
      </c>
      <c r="N99" s="104">
        <v>40379</v>
      </c>
      <c r="O99" s="104">
        <v>26847</v>
      </c>
      <c r="P99" s="104">
        <v>24594</v>
      </c>
      <c r="Q99" s="104">
        <v>466</v>
      </c>
      <c r="R99" s="104">
        <v>25060</v>
      </c>
      <c r="S99" s="104">
        <v>1763</v>
      </c>
      <c r="T99" s="104">
        <v>4254</v>
      </c>
      <c r="U99" s="104">
        <v>1352</v>
      </c>
      <c r="V99" s="104">
        <v>196</v>
      </c>
      <c r="W99" s="104">
        <v>17495</v>
      </c>
      <c r="X99" s="104">
        <v>12932</v>
      </c>
      <c r="Y99" s="104">
        <v>4563</v>
      </c>
      <c r="Z99" s="104">
        <v>7776</v>
      </c>
      <c r="AA99" s="104">
        <v>76</v>
      </c>
      <c r="AB99" s="104">
        <v>7700</v>
      </c>
      <c r="AC99" s="104">
        <v>25195</v>
      </c>
      <c r="AD99" s="104">
        <v>3737</v>
      </c>
      <c r="AE99" s="200"/>
      <c r="AF99" s="104">
        <v>118916</v>
      </c>
      <c r="AG99" s="104">
        <v>1059</v>
      </c>
      <c r="AH99" s="104">
        <v>116821</v>
      </c>
      <c r="AI99" s="104">
        <v>117880</v>
      </c>
      <c r="AJ99" s="213">
        <v>99.128796797739497</v>
      </c>
      <c r="AK99" s="104">
        <v>-3807</v>
      </c>
      <c r="AL99" s="104">
        <v>1293</v>
      </c>
      <c r="AM99" s="104">
        <v>114307</v>
      </c>
      <c r="AN99" s="104">
        <v>32886</v>
      </c>
      <c r="AO99" s="104">
        <v>32331</v>
      </c>
      <c r="AP99" s="104">
        <v>28699</v>
      </c>
      <c r="AQ99" s="104">
        <v>20391</v>
      </c>
      <c r="AR99" s="104">
        <v>6072</v>
      </c>
      <c r="AS99" s="104">
        <v>2699</v>
      </c>
      <c r="AT99" s="104">
        <v>8771</v>
      </c>
      <c r="AU99" s="104">
        <v>1683</v>
      </c>
      <c r="AV99" s="104">
        <v>1451</v>
      </c>
      <c r="AW99" s="104">
        <v>692</v>
      </c>
      <c r="AX99" s="104">
        <v>193</v>
      </c>
      <c r="AY99" s="104">
        <v>4752</v>
      </c>
      <c r="AZ99" s="104">
        <v>3774</v>
      </c>
      <c r="BA99" s="104">
        <v>978</v>
      </c>
      <c r="BB99" s="104">
        <v>2157</v>
      </c>
      <c r="BC99" s="104">
        <v>37</v>
      </c>
      <c r="BD99" s="104">
        <v>2120</v>
      </c>
      <c r="BE99" s="104">
        <v>6872</v>
      </c>
      <c r="BF99" s="104">
        <v>263</v>
      </c>
      <c r="BG99" s="108" t="s">
        <v>332</v>
      </c>
      <c r="BH99" s="141" t="s">
        <v>354</v>
      </c>
    </row>
    <row r="100" spans="1:60" x14ac:dyDescent="0.2">
      <c r="A100" s="198">
        <v>97</v>
      </c>
      <c r="B100" s="214" t="s">
        <v>97</v>
      </c>
      <c r="C100" s="92" t="s">
        <v>519</v>
      </c>
      <c r="D100" s="104">
        <v>86614</v>
      </c>
      <c r="E100" s="104">
        <v>1288</v>
      </c>
      <c r="F100" s="104">
        <v>83437</v>
      </c>
      <c r="G100" s="104">
        <v>84725</v>
      </c>
      <c r="H100" s="229">
        <v>97.8190592744821</v>
      </c>
      <c r="I100" s="104">
        <v>906</v>
      </c>
      <c r="J100" s="104">
        <v>1362</v>
      </c>
      <c r="K100" s="104">
        <v>85705</v>
      </c>
      <c r="L100" s="104">
        <v>23087</v>
      </c>
      <c r="M100" s="104">
        <v>21846</v>
      </c>
      <c r="N100" s="104">
        <v>22081</v>
      </c>
      <c r="O100" s="104">
        <v>18691</v>
      </c>
      <c r="P100" s="104">
        <v>3982</v>
      </c>
      <c r="Q100" s="104">
        <v>0</v>
      </c>
      <c r="R100" s="104">
        <v>3982</v>
      </c>
      <c r="S100" s="104">
        <v>385</v>
      </c>
      <c r="T100" s="104">
        <v>864</v>
      </c>
      <c r="U100" s="104">
        <v>232</v>
      </c>
      <c r="V100" s="104">
        <v>60</v>
      </c>
      <c r="W100" s="104">
        <v>2441</v>
      </c>
      <c r="X100" s="104">
        <v>1608</v>
      </c>
      <c r="Y100" s="104">
        <v>833</v>
      </c>
      <c r="Z100" s="104">
        <v>1951</v>
      </c>
      <c r="AA100" s="104">
        <v>30</v>
      </c>
      <c r="AB100" s="104">
        <v>1921</v>
      </c>
      <c r="AC100" s="104">
        <v>4362</v>
      </c>
      <c r="AD100" s="104">
        <v>264</v>
      </c>
      <c r="AE100" s="200"/>
      <c r="AF100" s="104">
        <v>35777</v>
      </c>
      <c r="AG100" s="104">
        <v>594</v>
      </c>
      <c r="AH100" s="104">
        <v>34360</v>
      </c>
      <c r="AI100" s="104">
        <v>34954</v>
      </c>
      <c r="AJ100" s="213">
        <v>97.699639433155298</v>
      </c>
      <c r="AK100" s="104">
        <v>-1137</v>
      </c>
      <c r="AL100" s="104">
        <v>926</v>
      </c>
      <c r="AM100" s="104">
        <v>34149</v>
      </c>
      <c r="AN100" s="104">
        <v>10287</v>
      </c>
      <c r="AO100" s="104">
        <v>7988</v>
      </c>
      <c r="AP100" s="104">
        <v>8398</v>
      </c>
      <c r="AQ100" s="104">
        <v>7476</v>
      </c>
      <c r="AR100" s="104">
        <v>1124</v>
      </c>
      <c r="AS100" s="104">
        <v>191</v>
      </c>
      <c r="AT100" s="104">
        <v>1315</v>
      </c>
      <c r="AU100" s="104">
        <v>117</v>
      </c>
      <c r="AV100" s="104">
        <v>450</v>
      </c>
      <c r="AW100" s="104">
        <v>46</v>
      </c>
      <c r="AX100" s="104">
        <v>136</v>
      </c>
      <c r="AY100" s="104">
        <v>566</v>
      </c>
      <c r="AZ100" s="104">
        <v>235</v>
      </c>
      <c r="BA100" s="104">
        <v>331</v>
      </c>
      <c r="BB100" s="104">
        <v>824</v>
      </c>
      <c r="BC100" s="104">
        <v>56</v>
      </c>
      <c r="BD100" s="104">
        <v>768</v>
      </c>
      <c r="BE100" s="104">
        <v>1334</v>
      </c>
      <c r="BF100" s="104">
        <v>12</v>
      </c>
      <c r="BG100" s="108" t="s">
        <v>331</v>
      </c>
      <c r="BH100" s="141" t="s">
        <v>353</v>
      </c>
    </row>
    <row r="101" spans="1:60" x14ac:dyDescent="0.2">
      <c r="A101" s="198">
        <v>98</v>
      </c>
      <c r="B101" s="214" t="s">
        <v>98</v>
      </c>
      <c r="C101" s="92" t="s">
        <v>520</v>
      </c>
      <c r="D101" s="104">
        <v>57435</v>
      </c>
      <c r="E101" s="104">
        <v>833</v>
      </c>
      <c r="F101" s="104">
        <v>56016</v>
      </c>
      <c r="G101" s="104">
        <v>56849</v>
      </c>
      <c r="H101" s="229">
        <v>98.979716200922695</v>
      </c>
      <c r="I101" s="104">
        <v>392</v>
      </c>
      <c r="J101" s="104">
        <v>803</v>
      </c>
      <c r="K101" s="104">
        <v>57211</v>
      </c>
      <c r="L101" s="104">
        <v>17785</v>
      </c>
      <c r="M101" s="104">
        <v>16408</v>
      </c>
      <c r="N101" s="104">
        <v>16744</v>
      </c>
      <c r="O101" s="104">
        <v>6274</v>
      </c>
      <c r="P101" s="104">
        <v>1076</v>
      </c>
      <c r="Q101" s="104">
        <v>0</v>
      </c>
      <c r="R101" s="104">
        <v>1076</v>
      </c>
      <c r="S101" s="104">
        <v>128</v>
      </c>
      <c r="T101" s="104">
        <v>269</v>
      </c>
      <c r="U101" s="104">
        <v>93</v>
      </c>
      <c r="V101" s="104">
        <v>39</v>
      </c>
      <c r="W101" s="104">
        <v>547</v>
      </c>
      <c r="X101" s="104">
        <v>250</v>
      </c>
      <c r="Y101" s="104">
        <v>297</v>
      </c>
      <c r="Z101" s="104">
        <v>647</v>
      </c>
      <c r="AA101" s="104">
        <v>0</v>
      </c>
      <c r="AB101" s="104">
        <v>647</v>
      </c>
      <c r="AC101" s="104">
        <v>1194</v>
      </c>
      <c r="AD101" s="104">
        <v>169</v>
      </c>
      <c r="AE101" s="200"/>
      <c r="AF101" s="104">
        <v>24277</v>
      </c>
      <c r="AG101" s="104">
        <v>108</v>
      </c>
      <c r="AH101" s="104">
        <v>23977</v>
      </c>
      <c r="AI101" s="104">
        <v>24085</v>
      </c>
      <c r="AJ101" s="213">
        <v>99.209127981216696</v>
      </c>
      <c r="AK101" s="104">
        <v>180</v>
      </c>
      <c r="AL101" s="104">
        <v>323</v>
      </c>
      <c r="AM101" s="104">
        <v>24480</v>
      </c>
      <c r="AN101" s="104">
        <v>8125</v>
      </c>
      <c r="AO101" s="104">
        <v>5950</v>
      </c>
      <c r="AP101" s="104">
        <v>6403</v>
      </c>
      <c r="AQ101" s="104">
        <v>4002</v>
      </c>
      <c r="AR101" s="104">
        <v>329</v>
      </c>
      <c r="AS101" s="104">
        <v>0</v>
      </c>
      <c r="AT101" s="104">
        <v>329</v>
      </c>
      <c r="AU101" s="104">
        <v>0</v>
      </c>
      <c r="AV101" s="104">
        <v>75</v>
      </c>
      <c r="AW101" s="104">
        <v>50</v>
      </c>
      <c r="AX101" s="104">
        <v>52</v>
      </c>
      <c r="AY101" s="104">
        <v>152</v>
      </c>
      <c r="AZ101" s="104">
        <v>80</v>
      </c>
      <c r="BA101" s="104">
        <v>72</v>
      </c>
      <c r="BB101" s="104">
        <v>341</v>
      </c>
      <c r="BC101" s="104">
        <v>0</v>
      </c>
      <c r="BD101" s="104">
        <v>341</v>
      </c>
      <c r="BE101" s="104">
        <v>493</v>
      </c>
      <c r="BF101" s="104">
        <v>8</v>
      </c>
      <c r="BG101" s="108" t="s">
        <v>331</v>
      </c>
      <c r="BH101" s="141" t="s">
        <v>350</v>
      </c>
    </row>
    <row r="102" spans="1:60" x14ac:dyDescent="0.2">
      <c r="A102" s="198">
        <v>99</v>
      </c>
      <c r="B102" s="214" t="s">
        <v>99</v>
      </c>
      <c r="C102" s="92" t="s">
        <v>521</v>
      </c>
      <c r="D102" s="104">
        <v>54713</v>
      </c>
      <c r="E102" s="104">
        <v>625</v>
      </c>
      <c r="F102" s="104">
        <v>52664</v>
      </c>
      <c r="G102" s="104">
        <v>53289</v>
      </c>
      <c r="H102" s="229">
        <v>97.397327874545297</v>
      </c>
      <c r="I102" s="104">
        <v>947</v>
      </c>
      <c r="J102" s="104">
        <v>569</v>
      </c>
      <c r="K102" s="104">
        <v>54180</v>
      </c>
      <c r="L102" s="104">
        <v>17565</v>
      </c>
      <c r="M102" s="104">
        <v>15431</v>
      </c>
      <c r="N102" s="104">
        <v>15388</v>
      </c>
      <c r="O102" s="104">
        <v>5796</v>
      </c>
      <c r="P102" s="104">
        <v>4253</v>
      </c>
      <c r="Q102" s="104">
        <v>-246</v>
      </c>
      <c r="R102" s="104">
        <v>4007</v>
      </c>
      <c r="S102" s="104">
        <v>321</v>
      </c>
      <c r="T102" s="104">
        <v>772</v>
      </c>
      <c r="U102" s="104">
        <v>60</v>
      </c>
      <c r="V102" s="104">
        <v>631</v>
      </c>
      <c r="W102" s="104">
        <v>2223</v>
      </c>
      <c r="X102" s="104">
        <v>1491</v>
      </c>
      <c r="Y102" s="104">
        <v>732</v>
      </c>
      <c r="Z102" s="104">
        <v>1693</v>
      </c>
      <c r="AA102" s="104">
        <v>18</v>
      </c>
      <c r="AB102" s="104">
        <v>1675</v>
      </c>
      <c r="AC102" s="104">
        <v>3898</v>
      </c>
      <c r="AD102" s="104">
        <v>0</v>
      </c>
      <c r="AE102" s="200"/>
      <c r="AF102" s="104">
        <v>24922</v>
      </c>
      <c r="AG102" s="104">
        <v>418</v>
      </c>
      <c r="AH102" s="104">
        <v>24078</v>
      </c>
      <c r="AI102" s="104">
        <v>24496</v>
      </c>
      <c r="AJ102" s="213">
        <v>98.290666880667601</v>
      </c>
      <c r="AK102" s="104">
        <v>-683</v>
      </c>
      <c r="AL102" s="104">
        <v>360</v>
      </c>
      <c r="AM102" s="104">
        <v>23755</v>
      </c>
      <c r="AN102" s="104">
        <v>7756</v>
      </c>
      <c r="AO102" s="104">
        <v>7240</v>
      </c>
      <c r="AP102" s="104">
        <v>6014</v>
      </c>
      <c r="AQ102" s="104">
        <v>2745</v>
      </c>
      <c r="AR102" s="104">
        <v>1149</v>
      </c>
      <c r="AS102" s="104">
        <v>265</v>
      </c>
      <c r="AT102" s="104">
        <v>1414</v>
      </c>
      <c r="AU102" s="104">
        <v>67</v>
      </c>
      <c r="AV102" s="104">
        <v>562</v>
      </c>
      <c r="AW102" s="104">
        <v>230</v>
      </c>
      <c r="AX102" s="104">
        <v>32</v>
      </c>
      <c r="AY102" s="104">
        <v>523</v>
      </c>
      <c r="AZ102" s="104">
        <v>212</v>
      </c>
      <c r="BA102" s="104">
        <v>311</v>
      </c>
      <c r="BB102" s="104">
        <v>432</v>
      </c>
      <c r="BC102" s="104">
        <v>0</v>
      </c>
      <c r="BD102" s="104">
        <v>432</v>
      </c>
      <c r="BE102" s="104">
        <v>955</v>
      </c>
      <c r="BF102" s="104">
        <v>0</v>
      </c>
      <c r="BG102" s="108" t="s">
        <v>331</v>
      </c>
      <c r="BH102" s="141" t="s">
        <v>352</v>
      </c>
    </row>
    <row r="103" spans="1:60" x14ac:dyDescent="0.2">
      <c r="A103" s="198">
        <v>100</v>
      </c>
      <c r="B103" s="214" t="s">
        <v>100</v>
      </c>
      <c r="C103" s="92" t="s">
        <v>522</v>
      </c>
      <c r="D103" s="104">
        <v>62885</v>
      </c>
      <c r="E103" s="104">
        <v>997</v>
      </c>
      <c r="F103" s="104">
        <v>59145</v>
      </c>
      <c r="G103" s="104">
        <v>60142</v>
      </c>
      <c r="H103" s="229">
        <v>95.638069491929699</v>
      </c>
      <c r="I103" s="104">
        <v>1490</v>
      </c>
      <c r="J103" s="104">
        <v>1024</v>
      </c>
      <c r="K103" s="104">
        <v>61659</v>
      </c>
      <c r="L103" s="104">
        <v>17148</v>
      </c>
      <c r="M103" s="104">
        <v>16708</v>
      </c>
      <c r="N103" s="104">
        <v>17027</v>
      </c>
      <c r="O103" s="104">
        <v>10776</v>
      </c>
      <c r="P103" s="104">
        <v>4331</v>
      </c>
      <c r="Q103" s="104">
        <v>-168</v>
      </c>
      <c r="R103" s="104">
        <v>4163</v>
      </c>
      <c r="S103" s="104">
        <v>439</v>
      </c>
      <c r="T103" s="104">
        <v>1051</v>
      </c>
      <c r="U103" s="104">
        <v>205</v>
      </c>
      <c r="V103" s="104">
        <v>75</v>
      </c>
      <c r="W103" s="104">
        <v>2393</v>
      </c>
      <c r="X103" s="104">
        <v>1616</v>
      </c>
      <c r="Y103" s="104">
        <v>777</v>
      </c>
      <c r="Z103" s="104">
        <v>2743</v>
      </c>
      <c r="AA103" s="104">
        <v>48</v>
      </c>
      <c r="AB103" s="104">
        <v>2695</v>
      </c>
      <c r="AC103" s="104">
        <v>5088</v>
      </c>
      <c r="AD103" s="104">
        <v>170</v>
      </c>
      <c r="AE103" s="200"/>
      <c r="AF103" s="104">
        <v>80695</v>
      </c>
      <c r="AG103" s="104">
        <v>1470</v>
      </c>
      <c r="AH103" s="104">
        <v>77667</v>
      </c>
      <c r="AI103" s="104">
        <v>79137</v>
      </c>
      <c r="AJ103" s="213">
        <v>98.069273189168996</v>
      </c>
      <c r="AK103" s="104">
        <v>-2820</v>
      </c>
      <c r="AL103" s="104">
        <v>1553</v>
      </c>
      <c r="AM103" s="104">
        <v>76400</v>
      </c>
      <c r="AN103" s="104">
        <v>25020</v>
      </c>
      <c r="AO103" s="104">
        <v>20778</v>
      </c>
      <c r="AP103" s="104">
        <v>20111</v>
      </c>
      <c r="AQ103" s="104">
        <v>10491</v>
      </c>
      <c r="AR103" s="104">
        <v>3718</v>
      </c>
      <c r="AS103" s="104">
        <v>8640</v>
      </c>
      <c r="AT103" s="104">
        <v>12358</v>
      </c>
      <c r="AU103" s="104">
        <v>3622</v>
      </c>
      <c r="AV103" s="104">
        <v>6564</v>
      </c>
      <c r="AW103" s="104">
        <v>51</v>
      </c>
      <c r="AX103" s="104">
        <v>127</v>
      </c>
      <c r="AY103" s="104">
        <v>1994</v>
      </c>
      <c r="AZ103" s="104">
        <v>1017</v>
      </c>
      <c r="BA103" s="104">
        <v>977</v>
      </c>
      <c r="BB103" s="104">
        <v>1598</v>
      </c>
      <c r="BC103" s="104">
        <v>39</v>
      </c>
      <c r="BD103" s="104">
        <v>1559</v>
      </c>
      <c r="BE103" s="104">
        <v>3553</v>
      </c>
      <c r="BF103" s="104">
        <v>12</v>
      </c>
      <c r="BG103" s="108" t="s">
        <v>331</v>
      </c>
      <c r="BH103" s="141" t="s">
        <v>356</v>
      </c>
    </row>
    <row r="104" spans="1:60" x14ac:dyDescent="0.2">
      <c r="A104" s="198">
        <v>101</v>
      </c>
      <c r="B104" s="214" t="s">
        <v>101</v>
      </c>
      <c r="C104" s="92" t="s">
        <v>523</v>
      </c>
      <c r="D104" s="104">
        <v>64381</v>
      </c>
      <c r="E104" s="104">
        <v>562</v>
      </c>
      <c r="F104" s="104">
        <v>63247</v>
      </c>
      <c r="G104" s="104">
        <v>63809</v>
      </c>
      <c r="H104" s="229">
        <v>99.111539118683993</v>
      </c>
      <c r="I104" s="104">
        <v>379</v>
      </c>
      <c r="J104" s="104">
        <v>380</v>
      </c>
      <c r="K104" s="104">
        <v>64006</v>
      </c>
      <c r="L104" s="104">
        <v>18998</v>
      </c>
      <c r="M104" s="104">
        <v>18451</v>
      </c>
      <c r="N104" s="104">
        <v>18269</v>
      </c>
      <c r="O104" s="104">
        <v>8288</v>
      </c>
      <c r="P104" s="104">
        <v>2011</v>
      </c>
      <c r="Q104" s="104">
        <v>81</v>
      </c>
      <c r="R104" s="104">
        <v>2092</v>
      </c>
      <c r="S104" s="104">
        <v>279</v>
      </c>
      <c r="T104" s="104">
        <v>339</v>
      </c>
      <c r="U104" s="104">
        <v>51</v>
      </c>
      <c r="V104" s="104">
        <v>8</v>
      </c>
      <c r="W104" s="104">
        <v>1415</v>
      </c>
      <c r="X104" s="104">
        <v>1173</v>
      </c>
      <c r="Y104" s="104">
        <v>242</v>
      </c>
      <c r="Z104" s="104">
        <v>674</v>
      </c>
      <c r="AA104" s="104">
        <v>3</v>
      </c>
      <c r="AB104" s="104">
        <v>671</v>
      </c>
      <c r="AC104" s="104">
        <v>2086</v>
      </c>
      <c r="AD104" s="104">
        <v>253</v>
      </c>
      <c r="AE104" s="200"/>
      <c r="AF104" s="104">
        <v>41880</v>
      </c>
      <c r="AG104" s="104">
        <v>891</v>
      </c>
      <c r="AH104" s="104">
        <v>40687</v>
      </c>
      <c r="AI104" s="104">
        <v>41578</v>
      </c>
      <c r="AJ104" s="213">
        <v>99.278892072588306</v>
      </c>
      <c r="AK104" s="104">
        <v>-2352</v>
      </c>
      <c r="AL104" s="104">
        <v>1474</v>
      </c>
      <c r="AM104" s="104">
        <v>39809</v>
      </c>
      <c r="AN104" s="104">
        <v>12905</v>
      </c>
      <c r="AO104" s="104">
        <v>8986</v>
      </c>
      <c r="AP104" s="104">
        <v>10023</v>
      </c>
      <c r="AQ104" s="104">
        <v>7895</v>
      </c>
      <c r="AR104" s="104">
        <v>908</v>
      </c>
      <c r="AS104" s="104">
        <v>476</v>
      </c>
      <c r="AT104" s="104">
        <v>1384</v>
      </c>
      <c r="AU104" s="104">
        <v>48</v>
      </c>
      <c r="AV104" s="104">
        <v>222</v>
      </c>
      <c r="AW104" s="104">
        <v>187</v>
      </c>
      <c r="AX104" s="104">
        <v>238</v>
      </c>
      <c r="AY104" s="104">
        <v>689</v>
      </c>
      <c r="AZ104" s="104">
        <v>446</v>
      </c>
      <c r="BA104" s="104">
        <v>243</v>
      </c>
      <c r="BB104" s="104">
        <v>308</v>
      </c>
      <c r="BC104" s="104">
        <v>81</v>
      </c>
      <c r="BD104" s="104">
        <v>227</v>
      </c>
      <c r="BE104" s="104">
        <v>916</v>
      </c>
      <c r="BF104" s="104">
        <v>81</v>
      </c>
      <c r="BG104" s="108" t="s">
        <v>331</v>
      </c>
      <c r="BH104" s="141" t="s">
        <v>350</v>
      </c>
    </row>
    <row r="105" spans="1:60" x14ac:dyDescent="0.2">
      <c r="A105" s="198">
        <v>102</v>
      </c>
      <c r="B105" s="214" t="s">
        <v>102</v>
      </c>
      <c r="C105" s="92" t="s">
        <v>524</v>
      </c>
      <c r="D105" s="104">
        <v>50966</v>
      </c>
      <c r="E105" s="104">
        <v>927</v>
      </c>
      <c r="F105" s="104">
        <v>48450</v>
      </c>
      <c r="G105" s="104">
        <v>49377</v>
      </c>
      <c r="H105" s="229">
        <v>96.882235215633898</v>
      </c>
      <c r="I105" s="104">
        <v>675</v>
      </c>
      <c r="J105" s="104">
        <v>975</v>
      </c>
      <c r="K105" s="104">
        <v>50100</v>
      </c>
      <c r="L105" s="104">
        <v>14313</v>
      </c>
      <c r="M105" s="104">
        <v>14062</v>
      </c>
      <c r="N105" s="104">
        <v>14161</v>
      </c>
      <c r="O105" s="104">
        <v>7564</v>
      </c>
      <c r="P105" s="104">
        <v>3587</v>
      </c>
      <c r="Q105" s="104">
        <v>216</v>
      </c>
      <c r="R105" s="104">
        <v>3803</v>
      </c>
      <c r="S105" s="104">
        <v>513</v>
      </c>
      <c r="T105" s="104">
        <v>561</v>
      </c>
      <c r="U105" s="104">
        <v>33</v>
      </c>
      <c r="V105" s="104">
        <v>35</v>
      </c>
      <c r="W105" s="104">
        <v>2661</v>
      </c>
      <c r="X105" s="104">
        <v>1767</v>
      </c>
      <c r="Y105" s="104">
        <v>894</v>
      </c>
      <c r="Z105" s="104">
        <v>1702</v>
      </c>
      <c r="AA105" s="104">
        <v>21</v>
      </c>
      <c r="AB105" s="104">
        <v>1681</v>
      </c>
      <c r="AC105" s="104">
        <v>4342</v>
      </c>
      <c r="AD105" s="104">
        <v>0</v>
      </c>
      <c r="AE105" s="200"/>
      <c r="AF105" s="104">
        <v>25793</v>
      </c>
      <c r="AG105" s="104">
        <v>125</v>
      </c>
      <c r="AH105" s="104">
        <v>25153</v>
      </c>
      <c r="AI105" s="104">
        <v>25278</v>
      </c>
      <c r="AJ105" s="213">
        <v>98.003334237971501</v>
      </c>
      <c r="AK105" s="104">
        <v>-460</v>
      </c>
      <c r="AL105" s="104">
        <v>308</v>
      </c>
      <c r="AM105" s="104">
        <v>25001</v>
      </c>
      <c r="AN105" s="104">
        <v>7732</v>
      </c>
      <c r="AO105" s="104">
        <v>7026</v>
      </c>
      <c r="AP105" s="104">
        <v>6606</v>
      </c>
      <c r="AQ105" s="104">
        <v>3637</v>
      </c>
      <c r="AR105" s="104">
        <v>1599</v>
      </c>
      <c r="AS105" s="104">
        <v>4526</v>
      </c>
      <c r="AT105" s="104">
        <v>6125</v>
      </c>
      <c r="AU105" s="104">
        <v>2365</v>
      </c>
      <c r="AV105" s="104">
        <v>2424</v>
      </c>
      <c r="AW105" s="104">
        <v>105</v>
      </c>
      <c r="AX105" s="104">
        <v>62</v>
      </c>
      <c r="AY105" s="104">
        <v>1169</v>
      </c>
      <c r="AZ105" s="104">
        <v>716</v>
      </c>
      <c r="BA105" s="104">
        <v>453</v>
      </c>
      <c r="BB105" s="104">
        <v>630</v>
      </c>
      <c r="BC105" s="104">
        <v>3</v>
      </c>
      <c r="BD105" s="104">
        <v>627</v>
      </c>
      <c r="BE105" s="104">
        <v>1796</v>
      </c>
      <c r="BF105" s="104">
        <v>7</v>
      </c>
      <c r="BG105" s="108" t="s">
        <v>331</v>
      </c>
      <c r="BH105" s="141" t="s">
        <v>353</v>
      </c>
    </row>
    <row r="106" spans="1:60" x14ac:dyDescent="0.2">
      <c r="A106" s="198">
        <v>103</v>
      </c>
      <c r="B106" s="215" t="s">
        <v>750</v>
      </c>
      <c r="C106" s="92" t="s">
        <v>525</v>
      </c>
      <c r="D106" s="104">
        <v>66017</v>
      </c>
      <c r="E106" s="104">
        <v>979</v>
      </c>
      <c r="F106" s="104">
        <v>63424</v>
      </c>
      <c r="G106" s="104">
        <v>64403</v>
      </c>
      <c r="H106" s="229">
        <v>97.555175182149995</v>
      </c>
      <c r="I106" s="104">
        <v>1021</v>
      </c>
      <c r="J106" s="104">
        <v>916</v>
      </c>
      <c r="K106" s="104">
        <v>65361</v>
      </c>
      <c r="L106" s="104">
        <v>18580</v>
      </c>
      <c r="M106" s="104">
        <v>18426</v>
      </c>
      <c r="N106" s="104">
        <v>17605</v>
      </c>
      <c r="O106" s="104">
        <v>10750</v>
      </c>
      <c r="P106" s="104">
        <v>5144</v>
      </c>
      <c r="Q106" s="104">
        <v>63</v>
      </c>
      <c r="R106" s="104">
        <v>5207</v>
      </c>
      <c r="S106" s="104">
        <v>1108</v>
      </c>
      <c r="T106" s="104">
        <v>147</v>
      </c>
      <c r="U106" s="104">
        <v>117</v>
      </c>
      <c r="V106" s="104">
        <v>42</v>
      </c>
      <c r="W106" s="104">
        <v>3793</v>
      </c>
      <c r="X106" s="104">
        <v>2909</v>
      </c>
      <c r="Y106" s="104">
        <v>884</v>
      </c>
      <c r="Z106" s="104">
        <v>1815</v>
      </c>
      <c r="AA106" s="104">
        <v>2</v>
      </c>
      <c r="AB106" s="104">
        <v>1813</v>
      </c>
      <c r="AC106" s="104">
        <v>5606</v>
      </c>
      <c r="AD106" s="104">
        <v>747</v>
      </c>
      <c r="AE106" s="200"/>
      <c r="AF106" s="104">
        <v>29017</v>
      </c>
      <c r="AG106" s="104">
        <v>209</v>
      </c>
      <c r="AH106" s="104">
        <v>28637</v>
      </c>
      <c r="AI106" s="104">
        <v>28846</v>
      </c>
      <c r="AJ106" s="213">
        <v>99.410690285005302</v>
      </c>
      <c r="AK106" s="104">
        <v>-785</v>
      </c>
      <c r="AL106" s="104">
        <v>224</v>
      </c>
      <c r="AM106" s="104">
        <v>28076</v>
      </c>
      <c r="AN106" s="104">
        <v>9715</v>
      </c>
      <c r="AO106" s="104">
        <v>6756</v>
      </c>
      <c r="AP106" s="104">
        <v>6657</v>
      </c>
      <c r="AQ106" s="104">
        <v>4948</v>
      </c>
      <c r="AR106" s="104">
        <v>783</v>
      </c>
      <c r="AS106" s="104">
        <v>11</v>
      </c>
      <c r="AT106" s="104">
        <v>794</v>
      </c>
      <c r="AU106" s="104">
        <v>-231</v>
      </c>
      <c r="AV106" s="104">
        <v>213</v>
      </c>
      <c r="AW106" s="104">
        <v>69</v>
      </c>
      <c r="AX106" s="104">
        <v>56</v>
      </c>
      <c r="AY106" s="104">
        <v>687</v>
      </c>
      <c r="AZ106" s="104">
        <v>539</v>
      </c>
      <c r="BA106" s="104">
        <v>148</v>
      </c>
      <c r="BB106" s="104">
        <v>173</v>
      </c>
      <c r="BC106" s="104">
        <v>25</v>
      </c>
      <c r="BD106" s="104">
        <v>148</v>
      </c>
      <c r="BE106" s="104">
        <v>835</v>
      </c>
      <c r="BF106" s="104">
        <v>21</v>
      </c>
      <c r="BG106" s="108" t="s">
        <v>331</v>
      </c>
      <c r="BH106" s="141" t="s">
        <v>350</v>
      </c>
    </row>
    <row r="107" spans="1:60" x14ac:dyDescent="0.2">
      <c r="A107" s="198">
        <v>104</v>
      </c>
      <c r="B107" s="214" t="s">
        <v>103</v>
      </c>
      <c r="C107" s="92" t="s">
        <v>526</v>
      </c>
      <c r="D107" s="104">
        <v>28743</v>
      </c>
      <c r="E107" s="104">
        <v>601</v>
      </c>
      <c r="F107" s="104">
        <v>27227</v>
      </c>
      <c r="G107" s="104">
        <v>27828</v>
      </c>
      <c r="H107" s="229">
        <v>96.816616219601201</v>
      </c>
      <c r="I107" s="104">
        <v>434</v>
      </c>
      <c r="J107" s="104">
        <v>712</v>
      </c>
      <c r="K107" s="104">
        <v>28373</v>
      </c>
      <c r="L107" s="104">
        <v>8097</v>
      </c>
      <c r="M107" s="104">
        <v>7814</v>
      </c>
      <c r="N107" s="104">
        <v>7875</v>
      </c>
      <c r="O107" s="104">
        <v>4587</v>
      </c>
      <c r="P107" s="104">
        <v>2523</v>
      </c>
      <c r="Q107" s="104">
        <v>32</v>
      </c>
      <c r="R107" s="104">
        <v>2555</v>
      </c>
      <c r="S107" s="104">
        <v>248</v>
      </c>
      <c r="T107" s="104">
        <v>391</v>
      </c>
      <c r="U107" s="104">
        <v>66</v>
      </c>
      <c r="V107" s="104">
        <v>24</v>
      </c>
      <c r="W107" s="104">
        <v>1826</v>
      </c>
      <c r="X107" s="104">
        <v>1367</v>
      </c>
      <c r="Y107" s="104">
        <v>459</v>
      </c>
      <c r="Z107" s="104">
        <v>977</v>
      </c>
      <c r="AA107" s="104">
        <v>17</v>
      </c>
      <c r="AB107" s="104">
        <v>960</v>
      </c>
      <c r="AC107" s="104">
        <v>2786</v>
      </c>
      <c r="AD107" s="104">
        <v>204</v>
      </c>
      <c r="AE107" s="200"/>
      <c r="AF107" s="104">
        <v>24208</v>
      </c>
      <c r="AG107" s="104">
        <v>154</v>
      </c>
      <c r="AH107" s="104">
        <v>23624</v>
      </c>
      <c r="AI107" s="104">
        <v>23778</v>
      </c>
      <c r="AJ107" s="213">
        <v>98.223727693324506</v>
      </c>
      <c r="AK107" s="104">
        <v>-594</v>
      </c>
      <c r="AL107" s="104">
        <v>301</v>
      </c>
      <c r="AM107" s="104">
        <v>23331</v>
      </c>
      <c r="AN107" s="104">
        <v>6970</v>
      </c>
      <c r="AO107" s="104">
        <v>6221</v>
      </c>
      <c r="AP107" s="104">
        <v>6012</v>
      </c>
      <c r="AQ107" s="104">
        <v>4128</v>
      </c>
      <c r="AR107" s="104">
        <v>832</v>
      </c>
      <c r="AS107" s="104">
        <v>2554</v>
      </c>
      <c r="AT107" s="104">
        <v>3386</v>
      </c>
      <c r="AU107" s="104">
        <v>843</v>
      </c>
      <c r="AV107" s="104">
        <v>1888</v>
      </c>
      <c r="AW107" s="104">
        <v>45</v>
      </c>
      <c r="AX107" s="104">
        <v>21</v>
      </c>
      <c r="AY107" s="104">
        <v>589</v>
      </c>
      <c r="AZ107" s="104">
        <v>367</v>
      </c>
      <c r="BA107" s="104">
        <v>222</v>
      </c>
      <c r="BB107" s="104">
        <v>529</v>
      </c>
      <c r="BC107" s="104">
        <v>0</v>
      </c>
      <c r="BD107" s="104">
        <v>529</v>
      </c>
      <c r="BE107" s="104">
        <v>1118</v>
      </c>
      <c r="BF107" s="104">
        <v>20</v>
      </c>
      <c r="BG107" s="108" t="s">
        <v>331</v>
      </c>
      <c r="BH107" s="141" t="s">
        <v>353</v>
      </c>
    </row>
    <row r="108" spans="1:60" x14ac:dyDescent="0.2">
      <c r="A108" s="198">
        <v>105</v>
      </c>
      <c r="B108" s="214" t="s">
        <v>104</v>
      </c>
      <c r="C108" s="92" t="s">
        <v>527</v>
      </c>
      <c r="D108" s="104">
        <v>47111</v>
      </c>
      <c r="E108" s="104">
        <v>464</v>
      </c>
      <c r="F108" s="104">
        <v>45945</v>
      </c>
      <c r="G108" s="104">
        <v>46409</v>
      </c>
      <c r="H108" s="229">
        <v>98.509902145995596</v>
      </c>
      <c r="I108" s="104">
        <v>543</v>
      </c>
      <c r="J108" s="104">
        <v>560</v>
      </c>
      <c r="K108" s="104">
        <v>47048</v>
      </c>
      <c r="L108" s="104">
        <v>13669</v>
      </c>
      <c r="M108" s="104">
        <v>12636</v>
      </c>
      <c r="N108" s="104">
        <v>12964</v>
      </c>
      <c r="O108" s="104">
        <v>7779</v>
      </c>
      <c r="P108" s="104">
        <v>1571</v>
      </c>
      <c r="Q108" s="104">
        <v>96</v>
      </c>
      <c r="R108" s="104">
        <v>1667</v>
      </c>
      <c r="S108" s="104">
        <v>232</v>
      </c>
      <c r="T108" s="104">
        <v>491</v>
      </c>
      <c r="U108" s="104">
        <v>47</v>
      </c>
      <c r="V108" s="104">
        <v>16</v>
      </c>
      <c r="W108" s="104">
        <v>881</v>
      </c>
      <c r="X108" s="104">
        <v>603</v>
      </c>
      <c r="Y108" s="104">
        <v>278</v>
      </c>
      <c r="Z108" s="104">
        <v>735</v>
      </c>
      <c r="AA108" s="104">
        <v>9</v>
      </c>
      <c r="AB108" s="104">
        <v>726</v>
      </c>
      <c r="AC108" s="104">
        <v>1607</v>
      </c>
      <c r="AD108" s="104">
        <v>55</v>
      </c>
      <c r="AE108" s="200"/>
      <c r="AF108" s="104">
        <v>12212</v>
      </c>
      <c r="AG108" s="104">
        <v>98</v>
      </c>
      <c r="AH108" s="104">
        <v>11820</v>
      </c>
      <c r="AI108" s="104">
        <v>11918</v>
      </c>
      <c r="AJ108" s="213">
        <v>97.592531935800807</v>
      </c>
      <c r="AK108" s="104">
        <v>-322</v>
      </c>
      <c r="AL108" s="104">
        <v>275</v>
      </c>
      <c r="AM108" s="104">
        <v>11773</v>
      </c>
      <c r="AN108" s="104">
        <v>3845</v>
      </c>
      <c r="AO108" s="104">
        <v>3310</v>
      </c>
      <c r="AP108" s="104">
        <v>2637</v>
      </c>
      <c r="AQ108" s="104">
        <v>1981</v>
      </c>
      <c r="AR108" s="104">
        <v>424</v>
      </c>
      <c r="AS108" s="104">
        <v>-42</v>
      </c>
      <c r="AT108" s="104">
        <v>382</v>
      </c>
      <c r="AU108" s="104">
        <v>-38</v>
      </c>
      <c r="AV108" s="104">
        <v>89</v>
      </c>
      <c r="AW108" s="104">
        <v>-3</v>
      </c>
      <c r="AX108" s="104">
        <v>5</v>
      </c>
      <c r="AY108" s="104">
        <v>329</v>
      </c>
      <c r="AZ108" s="104">
        <v>178</v>
      </c>
      <c r="BA108" s="104">
        <v>151</v>
      </c>
      <c r="BB108" s="104">
        <v>295</v>
      </c>
      <c r="BC108" s="104">
        <v>8</v>
      </c>
      <c r="BD108" s="104">
        <v>287</v>
      </c>
      <c r="BE108" s="104">
        <v>616</v>
      </c>
      <c r="BF108" s="104">
        <v>13</v>
      </c>
      <c r="BG108" s="108" t="s">
        <v>331</v>
      </c>
      <c r="BH108" s="141" t="s">
        <v>356</v>
      </c>
    </row>
    <row r="109" spans="1:60" x14ac:dyDescent="0.2">
      <c r="A109" s="198">
        <v>106</v>
      </c>
      <c r="B109" s="214" t="s">
        <v>105</v>
      </c>
      <c r="C109" s="92" t="s">
        <v>528</v>
      </c>
      <c r="D109" s="104">
        <v>50238</v>
      </c>
      <c r="E109" s="104">
        <v>505</v>
      </c>
      <c r="F109" s="104">
        <v>48144</v>
      </c>
      <c r="G109" s="104">
        <v>48649</v>
      </c>
      <c r="H109" s="229">
        <v>96.837055615271296</v>
      </c>
      <c r="I109" s="104">
        <v>775</v>
      </c>
      <c r="J109" s="104">
        <v>580</v>
      </c>
      <c r="K109" s="104">
        <v>49499</v>
      </c>
      <c r="L109" s="104">
        <v>14487</v>
      </c>
      <c r="M109" s="104">
        <v>14139</v>
      </c>
      <c r="N109" s="104">
        <v>13918</v>
      </c>
      <c r="O109" s="104">
        <v>6955</v>
      </c>
      <c r="P109" s="104">
        <v>3752</v>
      </c>
      <c r="Q109" s="104">
        <v>-520</v>
      </c>
      <c r="R109" s="104">
        <v>3232</v>
      </c>
      <c r="S109" s="104">
        <v>112</v>
      </c>
      <c r="T109" s="104">
        <v>585</v>
      </c>
      <c r="U109" s="104">
        <v>231</v>
      </c>
      <c r="V109" s="104">
        <v>129</v>
      </c>
      <c r="W109" s="104">
        <v>2175</v>
      </c>
      <c r="X109" s="104">
        <v>1082</v>
      </c>
      <c r="Y109" s="104">
        <v>1093</v>
      </c>
      <c r="Z109" s="104">
        <v>1836</v>
      </c>
      <c r="AA109" s="104">
        <v>34</v>
      </c>
      <c r="AB109" s="104">
        <v>1802</v>
      </c>
      <c r="AC109" s="104">
        <v>3977</v>
      </c>
      <c r="AD109" s="104">
        <v>247</v>
      </c>
      <c r="AE109" s="200"/>
      <c r="AF109" s="104">
        <v>26297</v>
      </c>
      <c r="AG109" s="104">
        <v>279</v>
      </c>
      <c r="AH109" s="104">
        <v>25710</v>
      </c>
      <c r="AI109" s="104">
        <v>25989</v>
      </c>
      <c r="AJ109" s="213">
        <v>98.828763737308407</v>
      </c>
      <c r="AK109" s="104">
        <v>-574</v>
      </c>
      <c r="AL109" s="104">
        <v>231</v>
      </c>
      <c r="AM109" s="104">
        <v>25367</v>
      </c>
      <c r="AN109" s="104">
        <v>6096</v>
      </c>
      <c r="AO109" s="104">
        <v>7258</v>
      </c>
      <c r="AP109" s="104">
        <v>6775</v>
      </c>
      <c r="AQ109" s="104">
        <v>5238</v>
      </c>
      <c r="AR109" s="104">
        <v>1691</v>
      </c>
      <c r="AS109" s="104">
        <v>5674</v>
      </c>
      <c r="AT109" s="104">
        <v>7365</v>
      </c>
      <c r="AU109" s="104">
        <v>3060</v>
      </c>
      <c r="AV109" s="104">
        <v>2581</v>
      </c>
      <c r="AW109" s="104">
        <v>244</v>
      </c>
      <c r="AX109" s="104">
        <v>174</v>
      </c>
      <c r="AY109" s="104">
        <v>1306</v>
      </c>
      <c r="AZ109" s="104">
        <v>949</v>
      </c>
      <c r="BA109" s="104">
        <v>357</v>
      </c>
      <c r="BB109" s="104">
        <v>320</v>
      </c>
      <c r="BC109" s="104">
        <v>10</v>
      </c>
      <c r="BD109" s="104">
        <v>310</v>
      </c>
      <c r="BE109" s="104">
        <v>1616</v>
      </c>
      <c r="BF109" s="104">
        <v>12</v>
      </c>
      <c r="BG109" s="108" t="s">
        <v>331</v>
      </c>
      <c r="BH109" s="141" t="s">
        <v>351</v>
      </c>
    </row>
    <row r="110" spans="1:60" x14ac:dyDescent="0.2">
      <c r="A110" s="198">
        <v>107</v>
      </c>
      <c r="B110" s="214" t="s">
        <v>106</v>
      </c>
      <c r="C110" s="92" t="s">
        <v>529</v>
      </c>
      <c r="D110" s="104">
        <v>93336</v>
      </c>
      <c r="E110" s="104">
        <v>1154</v>
      </c>
      <c r="F110" s="104">
        <v>88318</v>
      </c>
      <c r="G110" s="104">
        <v>89472</v>
      </c>
      <c r="H110" s="229">
        <v>95.860118282334696</v>
      </c>
      <c r="I110" s="104">
        <v>2599</v>
      </c>
      <c r="J110" s="104">
        <v>1226</v>
      </c>
      <c r="K110" s="104">
        <v>92143</v>
      </c>
      <c r="L110" s="104">
        <v>25429</v>
      </c>
      <c r="M110" s="104">
        <v>24902</v>
      </c>
      <c r="N110" s="104">
        <v>25164</v>
      </c>
      <c r="O110" s="104">
        <v>16648</v>
      </c>
      <c r="P110" s="104">
        <v>11271</v>
      </c>
      <c r="Q110" s="104">
        <v>579</v>
      </c>
      <c r="R110" s="104">
        <v>11850</v>
      </c>
      <c r="S110" s="104">
        <v>1612</v>
      </c>
      <c r="T110" s="104">
        <v>1837</v>
      </c>
      <c r="U110" s="104">
        <v>295</v>
      </c>
      <c r="V110" s="104">
        <v>121</v>
      </c>
      <c r="W110" s="104">
        <v>7985</v>
      </c>
      <c r="X110" s="104">
        <v>5593</v>
      </c>
      <c r="Y110" s="104">
        <v>2392</v>
      </c>
      <c r="Z110" s="104">
        <v>4342</v>
      </c>
      <c r="AA110" s="104">
        <v>74</v>
      </c>
      <c r="AB110" s="104">
        <v>4268</v>
      </c>
      <c r="AC110" s="104">
        <v>12253</v>
      </c>
      <c r="AD110" s="104">
        <v>666</v>
      </c>
      <c r="AE110" s="200"/>
      <c r="AF110" s="104">
        <v>93252</v>
      </c>
      <c r="AG110" s="104">
        <v>1969</v>
      </c>
      <c r="AH110" s="104">
        <v>89931</v>
      </c>
      <c r="AI110" s="104">
        <v>91900</v>
      </c>
      <c r="AJ110" s="213">
        <v>98.550165143911101</v>
      </c>
      <c r="AK110" s="104">
        <v>-5087</v>
      </c>
      <c r="AL110" s="104">
        <v>1160</v>
      </c>
      <c r="AM110" s="104">
        <v>86004</v>
      </c>
      <c r="AN110" s="104">
        <v>29114</v>
      </c>
      <c r="AO110" s="104">
        <v>21955</v>
      </c>
      <c r="AP110" s="104">
        <v>21836</v>
      </c>
      <c r="AQ110" s="104">
        <v>13099</v>
      </c>
      <c r="AR110" s="104">
        <v>4684</v>
      </c>
      <c r="AS110" s="104">
        <v>5740</v>
      </c>
      <c r="AT110" s="104">
        <v>10424</v>
      </c>
      <c r="AU110" s="104">
        <v>3115</v>
      </c>
      <c r="AV110" s="104">
        <v>4600</v>
      </c>
      <c r="AW110" s="104">
        <v>767</v>
      </c>
      <c r="AX110" s="104">
        <v>387</v>
      </c>
      <c r="AY110" s="104">
        <v>1555</v>
      </c>
      <c r="AZ110" s="104">
        <v>857</v>
      </c>
      <c r="BA110" s="104">
        <v>698</v>
      </c>
      <c r="BB110" s="104">
        <v>1374</v>
      </c>
      <c r="BC110" s="104">
        <v>88</v>
      </c>
      <c r="BD110" s="104">
        <v>1286</v>
      </c>
      <c r="BE110" s="104">
        <v>2841</v>
      </c>
      <c r="BF110" s="104">
        <v>2</v>
      </c>
      <c r="BG110" s="108" t="s">
        <v>333</v>
      </c>
      <c r="BH110" s="141" t="s">
        <v>358</v>
      </c>
    </row>
    <row r="111" spans="1:60" x14ac:dyDescent="0.2">
      <c r="A111" s="198">
        <v>108</v>
      </c>
      <c r="B111" s="214" t="s">
        <v>107</v>
      </c>
      <c r="C111" s="92" t="s">
        <v>530</v>
      </c>
      <c r="D111" s="104">
        <v>65327</v>
      </c>
      <c r="E111" s="104">
        <v>785</v>
      </c>
      <c r="F111" s="104">
        <v>63555</v>
      </c>
      <c r="G111" s="104">
        <v>64340</v>
      </c>
      <c r="H111" s="229">
        <v>98.489139253294894</v>
      </c>
      <c r="I111" s="104">
        <v>518</v>
      </c>
      <c r="J111" s="104">
        <v>662</v>
      </c>
      <c r="K111" s="104">
        <v>64735</v>
      </c>
      <c r="L111" s="104">
        <v>18359</v>
      </c>
      <c r="M111" s="104">
        <v>18099</v>
      </c>
      <c r="N111" s="104">
        <v>18124</v>
      </c>
      <c r="O111" s="104">
        <v>10153</v>
      </c>
      <c r="P111" s="104">
        <v>3094</v>
      </c>
      <c r="Q111" s="104">
        <v>58</v>
      </c>
      <c r="R111" s="104">
        <v>3152</v>
      </c>
      <c r="S111" s="104">
        <v>295</v>
      </c>
      <c r="T111" s="104">
        <v>562</v>
      </c>
      <c r="U111" s="104">
        <v>222</v>
      </c>
      <c r="V111" s="104">
        <v>63</v>
      </c>
      <c r="W111" s="104">
        <v>2010</v>
      </c>
      <c r="X111" s="104">
        <v>1454</v>
      </c>
      <c r="Y111" s="104">
        <v>556</v>
      </c>
      <c r="Z111" s="104">
        <v>1136</v>
      </c>
      <c r="AA111" s="104">
        <v>28</v>
      </c>
      <c r="AB111" s="104">
        <v>1108</v>
      </c>
      <c r="AC111" s="104">
        <v>3118</v>
      </c>
      <c r="AD111" s="104">
        <v>842</v>
      </c>
      <c r="AE111" s="200"/>
      <c r="AF111" s="104">
        <v>22402</v>
      </c>
      <c r="AG111" s="104">
        <v>145</v>
      </c>
      <c r="AH111" s="104">
        <v>22039</v>
      </c>
      <c r="AI111" s="104">
        <v>22184</v>
      </c>
      <c r="AJ111" s="213">
        <v>99.026872600660596</v>
      </c>
      <c r="AK111" s="104">
        <v>-706</v>
      </c>
      <c r="AL111" s="104">
        <v>198</v>
      </c>
      <c r="AM111" s="104">
        <v>21531</v>
      </c>
      <c r="AN111" s="104">
        <v>6849</v>
      </c>
      <c r="AO111" s="104">
        <v>5171</v>
      </c>
      <c r="AP111" s="104">
        <v>5738</v>
      </c>
      <c r="AQ111" s="104">
        <v>3773</v>
      </c>
      <c r="AR111" s="104">
        <v>487</v>
      </c>
      <c r="AS111" s="104">
        <v>256</v>
      </c>
      <c r="AT111" s="104">
        <v>743</v>
      </c>
      <c r="AU111" s="104">
        <v>83</v>
      </c>
      <c r="AV111" s="104">
        <v>314</v>
      </c>
      <c r="AW111" s="104">
        <v>20</v>
      </c>
      <c r="AX111" s="104">
        <v>22</v>
      </c>
      <c r="AY111" s="104">
        <v>304</v>
      </c>
      <c r="AZ111" s="104">
        <v>206</v>
      </c>
      <c r="BA111" s="104">
        <v>98</v>
      </c>
      <c r="BB111" s="104">
        <v>221</v>
      </c>
      <c r="BC111" s="104">
        <v>8</v>
      </c>
      <c r="BD111" s="104">
        <v>213</v>
      </c>
      <c r="BE111" s="104">
        <v>517</v>
      </c>
      <c r="BF111" s="104">
        <v>57</v>
      </c>
      <c r="BG111" s="108" t="s">
        <v>331</v>
      </c>
      <c r="BH111" s="141" t="s">
        <v>352</v>
      </c>
    </row>
    <row r="112" spans="1:60" x14ac:dyDescent="0.2">
      <c r="A112" s="198">
        <v>109</v>
      </c>
      <c r="B112" s="214" t="s">
        <v>108</v>
      </c>
      <c r="C112" s="92" t="s">
        <v>531</v>
      </c>
      <c r="D112" s="104">
        <v>59732</v>
      </c>
      <c r="E112" s="104">
        <v>859</v>
      </c>
      <c r="F112" s="104">
        <v>57144</v>
      </c>
      <c r="G112" s="104">
        <v>58003</v>
      </c>
      <c r="H112" s="229">
        <v>97.105404138485198</v>
      </c>
      <c r="I112" s="104">
        <v>1240</v>
      </c>
      <c r="J112" s="104">
        <v>923</v>
      </c>
      <c r="K112" s="104">
        <v>59307</v>
      </c>
      <c r="L112" s="104">
        <v>17304</v>
      </c>
      <c r="M112" s="104">
        <v>16970</v>
      </c>
      <c r="N112" s="104">
        <v>17117</v>
      </c>
      <c r="O112" s="104">
        <v>7916</v>
      </c>
      <c r="P112" s="104">
        <v>5099</v>
      </c>
      <c r="Q112" s="104">
        <v>79</v>
      </c>
      <c r="R112" s="104">
        <v>5178</v>
      </c>
      <c r="S112" s="104">
        <v>640</v>
      </c>
      <c r="T112" s="104">
        <v>1023</v>
      </c>
      <c r="U112" s="104">
        <v>77</v>
      </c>
      <c r="V112" s="104">
        <v>-64</v>
      </c>
      <c r="W112" s="104">
        <v>3502</v>
      </c>
      <c r="X112" s="104">
        <v>2648</v>
      </c>
      <c r="Y112" s="104">
        <v>854</v>
      </c>
      <c r="Z112" s="104">
        <v>1823</v>
      </c>
      <c r="AA112" s="104">
        <v>-69</v>
      </c>
      <c r="AB112" s="104">
        <v>1892</v>
      </c>
      <c r="AC112" s="104">
        <v>5394</v>
      </c>
      <c r="AD112" s="104">
        <v>41</v>
      </c>
      <c r="AE112" s="200"/>
      <c r="AF112" s="104">
        <v>55051</v>
      </c>
      <c r="AG112" s="104">
        <v>1833</v>
      </c>
      <c r="AH112" s="104">
        <v>52429</v>
      </c>
      <c r="AI112" s="104">
        <v>54262</v>
      </c>
      <c r="AJ112" s="213">
        <v>98.566783528001295</v>
      </c>
      <c r="AK112" s="104">
        <v>-812</v>
      </c>
      <c r="AL112" s="104">
        <v>1252</v>
      </c>
      <c r="AM112" s="104">
        <v>52869</v>
      </c>
      <c r="AN112" s="104">
        <v>18156</v>
      </c>
      <c r="AO112" s="104">
        <v>14315</v>
      </c>
      <c r="AP112" s="104">
        <v>13723</v>
      </c>
      <c r="AQ112" s="104">
        <v>6675</v>
      </c>
      <c r="AR112" s="104">
        <v>2470</v>
      </c>
      <c r="AS112" s="104">
        <v>-94</v>
      </c>
      <c r="AT112" s="104">
        <v>2376</v>
      </c>
      <c r="AU112" s="104">
        <v>23</v>
      </c>
      <c r="AV112" s="104">
        <v>412</v>
      </c>
      <c r="AW112" s="104">
        <v>559</v>
      </c>
      <c r="AX112" s="104">
        <v>199</v>
      </c>
      <c r="AY112" s="104">
        <v>1183</v>
      </c>
      <c r="AZ112" s="104">
        <v>960</v>
      </c>
      <c r="BA112" s="104">
        <v>223</v>
      </c>
      <c r="BB112" s="104">
        <v>792</v>
      </c>
      <c r="BC112" s="104">
        <v>38</v>
      </c>
      <c r="BD112" s="104">
        <v>754</v>
      </c>
      <c r="BE112" s="104">
        <v>1937</v>
      </c>
      <c r="BF112" s="104">
        <v>4</v>
      </c>
      <c r="BG112" s="108" t="s">
        <v>331</v>
      </c>
      <c r="BH112" s="141" t="s">
        <v>356</v>
      </c>
    </row>
    <row r="113" spans="1:60" x14ac:dyDescent="0.2">
      <c r="A113" s="198">
        <v>110</v>
      </c>
      <c r="B113" s="214" t="s">
        <v>109</v>
      </c>
      <c r="C113" s="92" t="s">
        <v>532</v>
      </c>
      <c r="D113" s="104">
        <v>42174</v>
      </c>
      <c r="E113" s="104">
        <v>381</v>
      </c>
      <c r="F113" s="104">
        <v>40174</v>
      </c>
      <c r="G113" s="104">
        <v>40555</v>
      </c>
      <c r="H113" s="229">
        <v>96.1611419357898</v>
      </c>
      <c r="I113" s="104">
        <v>1208</v>
      </c>
      <c r="J113" s="104">
        <v>457</v>
      </c>
      <c r="K113" s="104">
        <v>41839</v>
      </c>
      <c r="L113" s="104">
        <v>11931</v>
      </c>
      <c r="M113" s="104">
        <v>11490</v>
      </c>
      <c r="N113" s="104">
        <v>12297</v>
      </c>
      <c r="O113" s="104">
        <v>6121</v>
      </c>
      <c r="P113" s="104">
        <v>6184</v>
      </c>
      <c r="Q113" s="104">
        <v>-171</v>
      </c>
      <c r="R113" s="104">
        <v>6013</v>
      </c>
      <c r="S113" s="104">
        <v>647</v>
      </c>
      <c r="T113" s="104">
        <v>561</v>
      </c>
      <c r="U113" s="104">
        <v>763</v>
      </c>
      <c r="V113" s="104">
        <v>23</v>
      </c>
      <c r="W113" s="104">
        <v>4019</v>
      </c>
      <c r="X113" s="104">
        <v>2990</v>
      </c>
      <c r="Y113" s="104">
        <v>1029</v>
      </c>
      <c r="Z113" s="104">
        <v>1777</v>
      </c>
      <c r="AA113" s="104">
        <v>2</v>
      </c>
      <c r="AB113" s="104">
        <v>1775</v>
      </c>
      <c r="AC113" s="104">
        <v>5794</v>
      </c>
      <c r="AD113" s="104">
        <v>682</v>
      </c>
      <c r="AE113" s="200"/>
      <c r="AF113" s="104">
        <v>16302</v>
      </c>
      <c r="AG113" s="104">
        <v>190</v>
      </c>
      <c r="AH113" s="104">
        <v>15915</v>
      </c>
      <c r="AI113" s="104">
        <v>16105</v>
      </c>
      <c r="AJ113" s="213">
        <v>98.791559317875098</v>
      </c>
      <c r="AK113" s="104">
        <v>-607</v>
      </c>
      <c r="AL113" s="104">
        <v>159</v>
      </c>
      <c r="AM113" s="104">
        <v>15467</v>
      </c>
      <c r="AN113" s="104">
        <v>6971</v>
      </c>
      <c r="AO113" s="104">
        <v>3763</v>
      </c>
      <c r="AP113" s="104">
        <v>2799</v>
      </c>
      <c r="AQ113" s="104">
        <v>1934</v>
      </c>
      <c r="AR113" s="104">
        <v>1202</v>
      </c>
      <c r="AS113" s="104">
        <v>-132</v>
      </c>
      <c r="AT113" s="104">
        <v>1070</v>
      </c>
      <c r="AU113" s="104">
        <v>92</v>
      </c>
      <c r="AV113" s="104">
        <v>99</v>
      </c>
      <c r="AW113" s="104">
        <v>124</v>
      </c>
      <c r="AX113" s="104">
        <v>32</v>
      </c>
      <c r="AY113" s="104">
        <v>723</v>
      </c>
      <c r="AZ113" s="104">
        <v>526</v>
      </c>
      <c r="BA113" s="104">
        <v>197</v>
      </c>
      <c r="BB113" s="104">
        <v>223</v>
      </c>
      <c r="BC113" s="104">
        <v>1</v>
      </c>
      <c r="BD113" s="104">
        <v>222</v>
      </c>
      <c r="BE113" s="104">
        <v>945</v>
      </c>
      <c r="BF113" s="104">
        <v>29</v>
      </c>
      <c r="BG113" s="108" t="s">
        <v>331</v>
      </c>
      <c r="BH113" s="141" t="s">
        <v>350</v>
      </c>
    </row>
    <row r="114" spans="1:60" x14ac:dyDescent="0.2">
      <c r="A114" s="198">
        <v>111</v>
      </c>
      <c r="B114" s="214" t="s">
        <v>110</v>
      </c>
      <c r="C114" s="92" t="s">
        <v>533</v>
      </c>
      <c r="D114" s="104">
        <v>54015</v>
      </c>
      <c r="E114" s="104">
        <v>529</v>
      </c>
      <c r="F114" s="104">
        <v>51887</v>
      </c>
      <c r="G114" s="104">
        <v>52416</v>
      </c>
      <c r="H114" s="229">
        <v>97.039711191335698</v>
      </c>
      <c r="I114" s="104">
        <v>1277</v>
      </c>
      <c r="J114" s="104">
        <v>420</v>
      </c>
      <c r="K114" s="104">
        <v>53584</v>
      </c>
      <c r="L114" s="104">
        <v>16132</v>
      </c>
      <c r="M114" s="104">
        <v>15251</v>
      </c>
      <c r="N114" s="104">
        <v>15120</v>
      </c>
      <c r="O114" s="104">
        <v>7081</v>
      </c>
      <c r="P114" s="104">
        <v>6328</v>
      </c>
      <c r="Q114" s="104">
        <v>320</v>
      </c>
      <c r="R114" s="104">
        <v>6648</v>
      </c>
      <c r="S114" s="104">
        <v>833</v>
      </c>
      <c r="T114" s="104">
        <v>908</v>
      </c>
      <c r="U114" s="104">
        <v>302</v>
      </c>
      <c r="V114" s="104">
        <v>9</v>
      </c>
      <c r="W114" s="104">
        <v>4596</v>
      </c>
      <c r="X114" s="104">
        <v>3433</v>
      </c>
      <c r="Y114" s="104">
        <v>1163</v>
      </c>
      <c r="Z114" s="104">
        <v>1792</v>
      </c>
      <c r="AA114" s="104">
        <v>-4</v>
      </c>
      <c r="AB114" s="104">
        <v>1796</v>
      </c>
      <c r="AC114" s="104">
        <v>6392</v>
      </c>
      <c r="AD114" s="104">
        <v>197</v>
      </c>
      <c r="AE114" s="200"/>
      <c r="AF114" s="104">
        <v>24160</v>
      </c>
      <c r="AG114" s="104">
        <v>73</v>
      </c>
      <c r="AH114" s="104">
        <v>23617</v>
      </c>
      <c r="AI114" s="104">
        <v>23690</v>
      </c>
      <c r="AJ114" s="213">
        <v>98.054635761589395</v>
      </c>
      <c r="AK114" s="104">
        <v>-868</v>
      </c>
      <c r="AL114" s="104">
        <v>212</v>
      </c>
      <c r="AM114" s="104">
        <v>22961</v>
      </c>
      <c r="AN114" s="104">
        <v>6838</v>
      </c>
      <c r="AO114" s="104">
        <v>6434</v>
      </c>
      <c r="AP114" s="104">
        <v>6315</v>
      </c>
      <c r="AQ114" s="104">
        <v>3374</v>
      </c>
      <c r="AR114" s="104">
        <v>1298</v>
      </c>
      <c r="AS114" s="104">
        <v>176</v>
      </c>
      <c r="AT114" s="104">
        <v>1474</v>
      </c>
      <c r="AU114" s="104">
        <v>111</v>
      </c>
      <c r="AV114" s="104">
        <v>204</v>
      </c>
      <c r="AW114" s="104">
        <v>262</v>
      </c>
      <c r="AX114" s="104">
        <v>10</v>
      </c>
      <c r="AY114" s="104">
        <v>887</v>
      </c>
      <c r="AZ114" s="104">
        <v>748</v>
      </c>
      <c r="BA114" s="104">
        <v>139</v>
      </c>
      <c r="BB114" s="104">
        <v>471</v>
      </c>
      <c r="BC114" s="104">
        <v>-3</v>
      </c>
      <c r="BD114" s="104">
        <v>474</v>
      </c>
      <c r="BE114" s="104">
        <v>1361</v>
      </c>
      <c r="BF114" s="104">
        <v>4</v>
      </c>
      <c r="BG114" s="108" t="s">
        <v>331</v>
      </c>
      <c r="BH114" s="141" t="s">
        <v>350</v>
      </c>
    </row>
    <row r="115" spans="1:60" x14ac:dyDescent="0.2">
      <c r="A115" s="198">
        <v>112</v>
      </c>
      <c r="B115" s="214" t="s">
        <v>111</v>
      </c>
      <c r="C115" s="92" t="s">
        <v>534</v>
      </c>
      <c r="D115" s="104">
        <v>46221</v>
      </c>
      <c r="E115" s="104">
        <v>895</v>
      </c>
      <c r="F115" s="104">
        <v>43355</v>
      </c>
      <c r="G115" s="104">
        <v>44250</v>
      </c>
      <c r="H115" s="229">
        <v>95.735704549879898</v>
      </c>
      <c r="I115" s="104">
        <v>936</v>
      </c>
      <c r="J115" s="104">
        <v>1000</v>
      </c>
      <c r="K115" s="104">
        <v>45291</v>
      </c>
      <c r="L115" s="104">
        <v>13107</v>
      </c>
      <c r="M115" s="104">
        <v>12587</v>
      </c>
      <c r="N115" s="104">
        <v>12436</v>
      </c>
      <c r="O115" s="104">
        <v>7161</v>
      </c>
      <c r="P115" s="104">
        <v>4230</v>
      </c>
      <c r="Q115" s="104">
        <v>-79</v>
      </c>
      <c r="R115" s="104">
        <v>4151</v>
      </c>
      <c r="S115" s="104">
        <v>367</v>
      </c>
      <c r="T115" s="104">
        <v>715</v>
      </c>
      <c r="U115" s="104">
        <v>150</v>
      </c>
      <c r="V115" s="104">
        <v>45</v>
      </c>
      <c r="W115" s="104">
        <v>2874</v>
      </c>
      <c r="X115" s="104">
        <v>1839</v>
      </c>
      <c r="Y115" s="104">
        <v>1035</v>
      </c>
      <c r="Z115" s="104">
        <v>2126</v>
      </c>
      <c r="AA115" s="104">
        <v>27</v>
      </c>
      <c r="AB115" s="104">
        <v>2099</v>
      </c>
      <c r="AC115" s="104">
        <v>4973</v>
      </c>
      <c r="AD115" s="104">
        <v>648</v>
      </c>
      <c r="AE115" s="200"/>
      <c r="AF115" s="104">
        <v>30482</v>
      </c>
      <c r="AG115" s="104">
        <v>580</v>
      </c>
      <c r="AH115" s="104">
        <v>29175</v>
      </c>
      <c r="AI115" s="104">
        <v>29755</v>
      </c>
      <c r="AJ115" s="213">
        <v>97.614985893314</v>
      </c>
      <c r="AK115" s="104">
        <v>-2129</v>
      </c>
      <c r="AL115" s="104">
        <v>644</v>
      </c>
      <c r="AM115" s="104">
        <v>27690</v>
      </c>
      <c r="AN115" s="104">
        <v>8212</v>
      </c>
      <c r="AO115" s="104">
        <v>6844</v>
      </c>
      <c r="AP115" s="104">
        <v>7497</v>
      </c>
      <c r="AQ115" s="104">
        <v>5137</v>
      </c>
      <c r="AR115" s="104">
        <v>1666</v>
      </c>
      <c r="AS115" s="104">
        <v>-315</v>
      </c>
      <c r="AT115" s="104">
        <v>1351</v>
      </c>
      <c r="AU115" s="104">
        <v>-101</v>
      </c>
      <c r="AV115" s="104">
        <v>406</v>
      </c>
      <c r="AW115" s="104">
        <v>193</v>
      </c>
      <c r="AX115" s="104">
        <v>144</v>
      </c>
      <c r="AY115" s="104">
        <v>709</v>
      </c>
      <c r="AZ115" s="104">
        <v>430</v>
      </c>
      <c r="BA115" s="104">
        <v>279</v>
      </c>
      <c r="BB115" s="104">
        <v>732</v>
      </c>
      <c r="BC115" s="104">
        <v>31</v>
      </c>
      <c r="BD115" s="104">
        <v>701</v>
      </c>
      <c r="BE115" s="104">
        <v>1410</v>
      </c>
      <c r="BF115" s="104">
        <v>27</v>
      </c>
      <c r="BG115" s="108" t="s">
        <v>331</v>
      </c>
      <c r="BH115" s="141" t="s">
        <v>353</v>
      </c>
    </row>
    <row r="116" spans="1:60" x14ac:dyDescent="0.2">
      <c r="A116" s="198">
        <v>113</v>
      </c>
      <c r="B116" s="214" t="s">
        <v>112</v>
      </c>
      <c r="C116" s="92" t="s">
        <v>535</v>
      </c>
      <c r="D116" s="104">
        <v>112385</v>
      </c>
      <c r="E116" s="104">
        <v>4193</v>
      </c>
      <c r="F116" s="104">
        <v>102182</v>
      </c>
      <c r="G116" s="104">
        <v>106375</v>
      </c>
      <c r="H116" s="229">
        <v>94.652311251501501</v>
      </c>
      <c r="I116" s="104">
        <v>3449</v>
      </c>
      <c r="J116" s="104">
        <v>4342</v>
      </c>
      <c r="K116" s="104">
        <v>109973</v>
      </c>
      <c r="L116" s="104">
        <v>29004</v>
      </c>
      <c r="M116" s="104">
        <v>27777</v>
      </c>
      <c r="N116" s="104">
        <v>28322</v>
      </c>
      <c r="O116" s="104">
        <v>24870</v>
      </c>
      <c r="P116" s="104">
        <v>31296</v>
      </c>
      <c r="Q116" s="104">
        <v>782</v>
      </c>
      <c r="R116" s="104">
        <v>32078</v>
      </c>
      <c r="S116" s="104">
        <v>2233</v>
      </c>
      <c r="T116" s="104">
        <v>3229</v>
      </c>
      <c r="U116" s="104">
        <v>22</v>
      </c>
      <c r="V116" s="104">
        <v>16</v>
      </c>
      <c r="W116" s="104">
        <v>26578</v>
      </c>
      <c r="X116" s="104">
        <v>22367</v>
      </c>
      <c r="Y116" s="104">
        <v>4211</v>
      </c>
      <c r="Z116" s="104">
        <v>7089</v>
      </c>
      <c r="AA116" s="104">
        <v>15</v>
      </c>
      <c r="AB116" s="104">
        <v>7074</v>
      </c>
      <c r="AC116" s="104">
        <v>33652</v>
      </c>
      <c r="AD116" s="104">
        <v>3615</v>
      </c>
      <c r="AE116" s="200"/>
      <c r="AF116" s="104">
        <v>85832</v>
      </c>
      <c r="AG116" s="104">
        <v>932</v>
      </c>
      <c r="AH116" s="104">
        <v>83492</v>
      </c>
      <c r="AI116" s="104">
        <v>84424</v>
      </c>
      <c r="AJ116" s="213">
        <v>98.359586168328804</v>
      </c>
      <c r="AK116" s="104">
        <v>-2332</v>
      </c>
      <c r="AL116" s="104">
        <v>3980</v>
      </c>
      <c r="AM116" s="104">
        <v>85140</v>
      </c>
      <c r="AN116" s="104">
        <v>24909</v>
      </c>
      <c r="AO116" s="104">
        <v>22832</v>
      </c>
      <c r="AP116" s="104">
        <v>19073</v>
      </c>
      <c r="AQ116" s="104">
        <v>18326</v>
      </c>
      <c r="AR116" s="104">
        <v>3876</v>
      </c>
      <c r="AS116" s="104">
        <v>1887</v>
      </c>
      <c r="AT116" s="104">
        <v>5763</v>
      </c>
      <c r="AU116" s="104">
        <v>1084</v>
      </c>
      <c r="AV116" s="104">
        <v>1940</v>
      </c>
      <c r="AW116" s="104">
        <v>1075</v>
      </c>
      <c r="AX116" s="104">
        <v>54</v>
      </c>
      <c r="AY116" s="104">
        <v>1610</v>
      </c>
      <c r="AZ116" s="104">
        <v>888</v>
      </c>
      <c r="BA116" s="104">
        <v>722</v>
      </c>
      <c r="BB116" s="104">
        <v>1467</v>
      </c>
      <c r="BC116" s="104">
        <v>0</v>
      </c>
      <c r="BD116" s="104">
        <v>1467</v>
      </c>
      <c r="BE116" s="104">
        <v>3077</v>
      </c>
      <c r="BF116" s="104">
        <v>47</v>
      </c>
      <c r="BG116" s="108" t="s">
        <v>335</v>
      </c>
      <c r="BH116" s="141" t="s">
        <v>354</v>
      </c>
    </row>
    <row r="117" spans="1:60" x14ac:dyDescent="0.2">
      <c r="A117" s="198">
        <v>114</v>
      </c>
      <c r="B117" s="214" t="s">
        <v>113</v>
      </c>
      <c r="C117" s="92" t="s">
        <v>536</v>
      </c>
      <c r="D117" s="104">
        <v>98738</v>
      </c>
      <c r="E117" s="104">
        <v>2223</v>
      </c>
      <c r="F117" s="104">
        <v>95644</v>
      </c>
      <c r="G117" s="104">
        <v>97867</v>
      </c>
      <c r="H117" s="229">
        <v>99.117867487694696</v>
      </c>
      <c r="I117" s="104">
        <v>1400</v>
      </c>
      <c r="J117" s="104">
        <v>2208</v>
      </c>
      <c r="K117" s="104">
        <v>99252</v>
      </c>
      <c r="L117" s="104">
        <v>29092</v>
      </c>
      <c r="M117" s="104">
        <v>28541</v>
      </c>
      <c r="N117" s="104">
        <v>28017</v>
      </c>
      <c r="O117" s="104">
        <v>13602</v>
      </c>
      <c r="P117" s="104">
        <v>2877</v>
      </c>
      <c r="Q117" s="104">
        <v>310</v>
      </c>
      <c r="R117" s="104">
        <v>3187</v>
      </c>
      <c r="S117" s="104">
        <v>290</v>
      </c>
      <c r="T117" s="104">
        <v>488</v>
      </c>
      <c r="U117" s="104">
        <v>0</v>
      </c>
      <c r="V117" s="104">
        <v>0</v>
      </c>
      <c r="W117" s="104">
        <v>2409</v>
      </c>
      <c r="X117" s="104">
        <v>1963</v>
      </c>
      <c r="Y117" s="104">
        <v>446</v>
      </c>
      <c r="Z117" s="104">
        <v>872</v>
      </c>
      <c r="AA117" s="104">
        <v>0</v>
      </c>
      <c r="AB117" s="104">
        <v>872</v>
      </c>
      <c r="AC117" s="104">
        <v>3281</v>
      </c>
      <c r="AD117" s="104">
        <v>301</v>
      </c>
      <c r="AE117" s="200"/>
      <c r="AF117" s="104">
        <v>87913</v>
      </c>
      <c r="AG117" s="104">
        <v>2005</v>
      </c>
      <c r="AH117" s="104">
        <v>85363</v>
      </c>
      <c r="AI117" s="104">
        <v>87368</v>
      </c>
      <c r="AJ117" s="213">
        <v>99.380068931784805</v>
      </c>
      <c r="AK117" s="104">
        <v>-4427</v>
      </c>
      <c r="AL117" s="104">
        <v>1860</v>
      </c>
      <c r="AM117" s="104">
        <v>82796</v>
      </c>
      <c r="AN117" s="104">
        <v>28449</v>
      </c>
      <c r="AO117" s="104">
        <v>20058</v>
      </c>
      <c r="AP117" s="104">
        <v>22398</v>
      </c>
      <c r="AQ117" s="104">
        <v>11891</v>
      </c>
      <c r="AR117" s="104">
        <v>1609</v>
      </c>
      <c r="AS117" s="104">
        <v>333</v>
      </c>
      <c r="AT117" s="104">
        <v>1942</v>
      </c>
      <c r="AU117" s="104">
        <v>51</v>
      </c>
      <c r="AV117" s="104">
        <v>615</v>
      </c>
      <c r="AW117" s="104">
        <v>155</v>
      </c>
      <c r="AX117" s="104">
        <v>10</v>
      </c>
      <c r="AY117" s="104">
        <v>1111</v>
      </c>
      <c r="AZ117" s="104">
        <v>846</v>
      </c>
      <c r="BA117" s="104">
        <v>265</v>
      </c>
      <c r="BB117" s="104">
        <v>549</v>
      </c>
      <c r="BC117" s="104">
        <v>3</v>
      </c>
      <c r="BD117" s="104">
        <v>546</v>
      </c>
      <c r="BE117" s="104">
        <v>1657</v>
      </c>
      <c r="BF117" s="104">
        <v>15</v>
      </c>
      <c r="BG117" s="108" t="s">
        <v>331</v>
      </c>
      <c r="BH117" s="141" t="s">
        <v>350</v>
      </c>
    </row>
    <row r="118" spans="1:60" x14ac:dyDescent="0.2">
      <c r="A118" s="198">
        <v>115</v>
      </c>
      <c r="B118" s="214" t="s">
        <v>114</v>
      </c>
      <c r="C118" s="92" t="s">
        <v>537</v>
      </c>
      <c r="D118" s="104">
        <v>97383</v>
      </c>
      <c r="E118" s="104">
        <v>1799</v>
      </c>
      <c r="F118" s="104">
        <v>90726</v>
      </c>
      <c r="G118" s="104">
        <v>92525</v>
      </c>
      <c r="H118" s="229">
        <v>95.011449637000197</v>
      </c>
      <c r="I118" s="104">
        <v>1729</v>
      </c>
      <c r="J118" s="104">
        <v>4191</v>
      </c>
      <c r="K118" s="104">
        <v>96646</v>
      </c>
      <c r="L118" s="104">
        <v>24889</v>
      </c>
      <c r="M118" s="104">
        <v>23617</v>
      </c>
      <c r="N118" s="104">
        <v>24055</v>
      </c>
      <c r="O118" s="104">
        <v>24085</v>
      </c>
      <c r="P118" s="104">
        <v>26348</v>
      </c>
      <c r="Q118" s="104">
        <v>-2179</v>
      </c>
      <c r="R118" s="104">
        <v>24169</v>
      </c>
      <c r="S118" s="104">
        <v>817</v>
      </c>
      <c r="T118" s="104">
        <v>912</v>
      </c>
      <c r="U118" s="104">
        <v>0</v>
      </c>
      <c r="V118" s="104">
        <v>1050</v>
      </c>
      <c r="W118" s="104">
        <v>21390</v>
      </c>
      <c r="X118" s="104">
        <v>17649</v>
      </c>
      <c r="Y118" s="104">
        <v>3741</v>
      </c>
      <c r="Z118" s="104">
        <v>5708</v>
      </c>
      <c r="AA118" s="104">
        <v>0</v>
      </c>
      <c r="AB118" s="104">
        <v>5708</v>
      </c>
      <c r="AC118" s="104">
        <v>27098</v>
      </c>
      <c r="AD118" s="104">
        <v>3054</v>
      </c>
      <c r="AE118" s="200"/>
      <c r="AF118" s="104">
        <v>114027</v>
      </c>
      <c r="AG118" s="104">
        <v>1241</v>
      </c>
      <c r="AH118" s="104">
        <v>110610</v>
      </c>
      <c r="AI118" s="104">
        <v>111851</v>
      </c>
      <c r="AJ118" s="213">
        <v>98.091680040692097</v>
      </c>
      <c r="AK118" s="104">
        <v>-984</v>
      </c>
      <c r="AL118" s="104">
        <v>6812</v>
      </c>
      <c r="AM118" s="104">
        <v>116438</v>
      </c>
      <c r="AN118" s="104">
        <v>38630</v>
      </c>
      <c r="AO118" s="104">
        <v>34868</v>
      </c>
      <c r="AP118" s="104">
        <v>26763</v>
      </c>
      <c r="AQ118" s="104">
        <v>16177</v>
      </c>
      <c r="AR118" s="104">
        <v>24607</v>
      </c>
      <c r="AS118" s="104">
        <v>10559</v>
      </c>
      <c r="AT118" s="104">
        <v>35166</v>
      </c>
      <c r="AU118" s="104">
        <v>5820</v>
      </c>
      <c r="AV118" s="104">
        <v>8457</v>
      </c>
      <c r="AW118" s="104">
        <v>0</v>
      </c>
      <c r="AX118" s="104">
        <v>0</v>
      </c>
      <c r="AY118" s="104">
        <v>20889</v>
      </c>
      <c r="AZ118" s="104">
        <v>17568</v>
      </c>
      <c r="BA118" s="104">
        <v>3321</v>
      </c>
      <c r="BB118" s="104">
        <v>6818</v>
      </c>
      <c r="BC118" s="104">
        <v>0</v>
      </c>
      <c r="BD118" s="104">
        <v>6818</v>
      </c>
      <c r="BE118" s="104">
        <v>27707</v>
      </c>
      <c r="BF118" s="104">
        <v>395</v>
      </c>
      <c r="BG118" s="108" t="s">
        <v>335</v>
      </c>
      <c r="BH118" s="141" t="s">
        <v>354</v>
      </c>
    </row>
    <row r="119" spans="1:60" x14ac:dyDescent="0.2">
      <c r="A119" s="198">
        <v>116</v>
      </c>
      <c r="B119" s="214" t="s">
        <v>115</v>
      </c>
      <c r="C119" s="92" t="s">
        <v>538</v>
      </c>
      <c r="D119" s="104">
        <v>55144</v>
      </c>
      <c r="E119" s="104">
        <v>219</v>
      </c>
      <c r="F119" s="104">
        <v>51943</v>
      </c>
      <c r="G119" s="104">
        <v>52162</v>
      </c>
      <c r="H119" s="229">
        <v>94.592340055128304</v>
      </c>
      <c r="I119" s="104">
        <v>1597</v>
      </c>
      <c r="J119" s="104">
        <v>249</v>
      </c>
      <c r="K119" s="104">
        <v>53789</v>
      </c>
      <c r="L119" s="104">
        <v>15661</v>
      </c>
      <c r="M119" s="104">
        <v>15424</v>
      </c>
      <c r="N119" s="104">
        <v>15129</v>
      </c>
      <c r="O119" s="104">
        <v>7575</v>
      </c>
      <c r="P119" s="104">
        <v>7561</v>
      </c>
      <c r="Q119" s="104">
        <v>52</v>
      </c>
      <c r="R119" s="104">
        <v>7613</v>
      </c>
      <c r="S119" s="104">
        <v>965</v>
      </c>
      <c r="T119" s="104">
        <v>869</v>
      </c>
      <c r="U119" s="104">
        <v>154</v>
      </c>
      <c r="V119" s="104">
        <v>39</v>
      </c>
      <c r="W119" s="104">
        <v>5586</v>
      </c>
      <c r="X119" s="104">
        <v>3772</v>
      </c>
      <c r="Y119" s="104">
        <v>1814</v>
      </c>
      <c r="Z119" s="104">
        <v>3335</v>
      </c>
      <c r="AA119" s="104">
        <v>18</v>
      </c>
      <c r="AB119" s="104">
        <v>3317</v>
      </c>
      <c r="AC119" s="104">
        <v>8903</v>
      </c>
      <c r="AD119" s="104">
        <v>1089</v>
      </c>
      <c r="AE119" s="200"/>
      <c r="AF119" s="104">
        <v>56568</v>
      </c>
      <c r="AG119" s="104">
        <v>30</v>
      </c>
      <c r="AH119" s="104">
        <v>55526</v>
      </c>
      <c r="AI119" s="104">
        <v>55556</v>
      </c>
      <c r="AJ119" s="213">
        <v>98.211002687031495</v>
      </c>
      <c r="AK119" s="104">
        <v>-2737</v>
      </c>
      <c r="AL119" s="104">
        <v>45</v>
      </c>
      <c r="AM119" s="104">
        <v>52834</v>
      </c>
      <c r="AN119" s="104">
        <v>15274</v>
      </c>
      <c r="AO119" s="104">
        <v>14994</v>
      </c>
      <c r="AP119" s="104">
        <v>14705</v>
      </c>
      <c r="AQ119" s="104">
        <v>7861</v>
      </c>
      <c r="AR119" s="104">
        <v>4168</v>
      </c>
      <c r="AS119" s="104">
        <v>-3443</v>
      </c>
      <c r="AT119" s="104">
        <v>725</v>
      </c>
      <c r="AU119" s="104">
        <v>-1827</v>
      </c>
      <c r="AV119" s="104">
        <v>-906</v>
      </c>
      <c r="AW119" s="104">
        <v>7</v>
      </c>
      <c r="AX119" s="104">
        <v>13</v>
      </c>
      <c r="AY119" s="104">
        <v>3438</v>
      </c>
      <c r="AZ119" s="104">
        <v>2508</v>
      </c>
      <c r="BA119" s="104">
        <v>930</v>
      </c>
      <c r="BB119" s="104">
        <v>1024</v>
      </c>
      <c r="BC119" s="104">
        <v>5</v>
      </c>
      <c r="BD119" s="104">
        <v>1019</v>
      </c>
      <c r="BE119" s="104">
        <v>4457</v>
      </c>
      <c r="BF119" s="104">
        <v>46</v>
      </c>
      <c r="BG119" s="108" t="s">
        <v>334</v>
      </c>
      <c r="BH119" s="141" t="s">
        <v>351</v>
      </c>
    </row>
    <row r="120" spans="1:60" x14ac:dyDescent="0.2">
      <c r="A120" s="198">
        <v>117</v>
      </c>
      <c r="B120" s="214" t="s">
        <v>116</v>
      </c>
      <c r="C120" s="92" t="s">
        <v>539</v>
      </c>
      <c r="D120" s="104">
        <v>58052</v>
      </c>
      <c r="E120" s="104">
        <v>579</v>
      </c>
      <c r="F120" s="104">
        <v>56583</v>
      </c>
      <c r="G120" s="104">
        <v>57162</v>
      </c>
      <c r="H120" s="229">
        <v>98.466891752222097</v>
      </c>
      <c r="I120" s="104">
        <v>403</v>
      </c>
      <c r="J120" s="104">
        <v>480</v>
      </c>
      <c r="K120" s="104">
        <v>57466</v>
      </c>
      <c r="L120" s="104">
        <v>16998</v>
      </c>
      <c r="M120" s="104">
        <v>16522</v>
      </c>
      <c r="N120" s="104">
        <v>16598</v>
      </c>
      <c r="O120" s="104">
        <v>7348</v>
      </c>
      <c r="P120" s="104">
        <v>1882</v>
      </c>
      <c r="Q120" s="104">
        <v>-93</v>
      </c>
      <c r="R120" s="104">
        <v>1789</v>
      </c>
      <c r="S120" s="104">
        <v>271</v>
      </c>
      <c r="T120" s="104">
        <v>467</v>
      </c>
      <c r="U120" s="104">
        <v>39</v>
      </c>
      <c r="V120" s="104">
        <v>23</v>
      </c>
      <c r="W120" s="104">
        <v>989</v>
      </c>
      <c r="X120" s="104">
        <v>588</v>
      </c>
      <c r="Y120" s="104">
        <v>401</v>
      </c>
      <c r="Z120" s="104">
        <v>1127</v>
      </c>
      <c r="AA120" s="104">
        <v>27</v>
      </c>
      <c r="AB120" s="104">
        <v>1100</v>
      </c>
      <c r="AC120" s="104">
        <v>2089</v>
      </c>
      <c r="AD120" s="104">
        <v>235</v>
      </c>
      <c r="AE120" s="200"/>
      <c r="AF120" s="104">
        <v>27681</v>
      </c>
      <c r="AG120" s="104">
        <v>303</v>
      </c>
      <c r="AH120" s="104">
        <v>26867</v>
      </c>
      <c r="AI120" s="104">
        <v>27170</v>
      </c>
      <c r="AJ120" s="213">
        <v>98.153968425996098</v>
      </c>
      <c r="AK120" s="104">
        <v>-163</v>
      </c>
      <c r="AL120" s="104">
        <v>171</v>
      </c>
      <c r="AM120" s="104">
        <v>26875</v>
      </c>
      <c r="AN120" s="104">
        <v>9332</v>
      </c>
      <c r="AO120" s="104">
        <v>6792</v>
      </c>
      <c r="AP120" s="104">
        <v>6914</v>
      </c>
      <c r="AQ120" s="104">
        <v>3837</v>
      </c>
      <c r="AR120" s="104">
        <v>672</v>
      </c>
      <c r="AS120" s="104">
        <v>73</v>
      </c>
      <c r="AT120" s="104">
        <v>745</v>
      </c>
      <c r="AU120" s="104">
        <v>98</v>
      </c>
      <c r="AV120" s="104">
        <v>310</v>
      </c>
      <c r="AW120" s="104">
        <v>37</v>
      </c>
      <c r="AX120" s="104">
        <v>47</v>
      </c>
      <c r="AY120" s="104">
        <v>253</v>
      </c>
      <c r="AZ120" s="104">
        <v>108</v>
      </c>
      <c r="BA120" s="104">
        <v>145</v>
      </c>
      <c r="BB120" s="104">
        <v>531</v>
      </c>
      <c r="BC120" s="104">
        <v>18</v>
      </c>
      <c r="BD120" s="104">
        <v>513</v>
      </c>
      <c r="BE120" s="104">
        <v>766</v>
      </c>
      <c r="BF120" s="104">
        <v>19</v>
      </c>
      <c r="BG120" s="108" t="s">
        <v>331</v>
      </c>
      <c r="BH120" s="141" t="s">
        <v>355</v>
      </c>
    </row>
    <row r="121" spans="1:60" x14ac:dyDescent="0.2">
      <c r="A121" s="198">
        <v>118</v>
      </c>
      <c r="B121" s="214" t="s">
        <v>117</v>
      </c>
      <c r="C121" s="92" t="s">
        <v>540</v>
      </c>
      <c r="D121" s="104">
        <v>79753</v>
      </c>
      <c r="E121" s="104">
        <v>3015</v>
      </c>
      <c r="F121" s="104">
        <v>74037</v>
      </c>
      <c r="G121" s="104">
        <v>77052</v>
      </c>
      <c r="H121" s="229">
        <v>96.613293543816496</v>
      </c>
      <c r="I121" s="104">
        <v>1812</v>
      </c>
      <c r="J121" s="104">
        <v>3017</v>
      </c>
      <c r="K121" s="104">
        <v>78866</v>
      </c>
      <c r="L121" s="104">
        <v>22875</v>
      </c>
      <c r="M121" s="104">
        <v>20609</v>
      </c>
      <c r="N121" s="104">
        <v>20719</v>
      </c>
      <c r="O121" s="104">
        <v>14663</v>
      </c>
      <c r="P121" s="104">
        <v>11980</v>
      </c>
      <c r="Q121" s="104">
        <v>972</v>
      </c>
      <c r="R121" s="104">
        <v>12952</v>
      </c>
      <c r="S121" s="104">
        <v>716</v>
      </c>
      <c r="T121" s="104">
        <v>1637</v>
      </c>
      <c r="U121" s="104">
        <v>366</v>
      </c>
      <c r="V121" s="104">
        <v>167</v>
      </c>
      <c r="W121" s="104">
        <v>10066</v>
      </c>
      <c r="X121" s="104">
        <v>8371</v>
      </c>
      <c r="Y121" s="104">
        <v>1695</v>
      </c>
      <c r="Z121" s="104">
        <v>3013</v>
      </c>
      <c r="AA121" s="104">
        <v>96</v>
      </c>
      <c r="AB121" s="104">
        <v>2917</v>
      </c>
      <c r="AC121" s="104">
        <v>12983</v>
      </c>
      <c r="AD121" s="104">
        <v>1538</v>
      </c>
      <c r="AE121" s="200"/>
      <c r="AF121" s="104">
        <v>221446</v>
      </c>
      <c r="AG121" s="104">
        <v>468</v>
      </c>
      <c r="AH121" s="104">
        <v>217316</v>
      </c>
      <c r="AI121" s="104">
        <v>217784</v>
      </c>
      <c r="AJ121" s="213">
        <v>98.346323708714493</v>
      </c>
      <c r="AK121" s="104">
        <v>-10029</v>
      </c>
      <c r="AL121" s="104">
        <v>1540</v>
      </c>
      <c r="AM121" s="104">
        <v>208827</v>
      </c>
      <c r="AN121" s="104">
        <v>59467</v>
      </c>
      <c r="AO121" s="104">
        <v>60575</v>
      </c>
      <c r="AP121" s="104">
        <v>55405</v>
      </c>
      <c r="AQ121" s="104">
        <v>33380</v>
      </c>
      <c r="AR121" s="104">
        <v>18254</v>
      </c>
      <c r="AS121" s="104">
        <v>5622</v>
      </c>
      <c r="AT121" s="104">
        <v>23876</v>
      </c>
      <c r="AU121" s="104">
        <v>1264</v>
      </c>
      <c r="AV121" s="104">
        <v>4749</v>
      </c>
      <c r="AW121" s="104">
        <v>2562</v>
      </c>
      <c r="AX121" s="104">
        <v>386</v>
      </c>
      <c r="AY121" s="104">
        <v>14915</v>
      </c>
      <c r="AZ121" s="104">
        <v>12038</v>
      </c>
      <c r="BA121" s="104">
        <v>2877</v>
      </c>
      <c r="BB121" s="104">
        <v>3690</v>
      </c>
      <c r="BC121" s="104">
        <v>67</v>
      </c>
      <c r="BD121" s="104">
        <v>3623</v>
      </c>
      <c r="BE121" s="104">
        <v>18538</v>
      </c>
      <c r="BF121" s="104">
        <v>335</v>
      </c>
      <c r="BG121" s="108" t="s">
        <v>335</v>
      </c>
      <c r="BH121" s="141" t="s">
        <v>354</v>
      </c>
    </row>
    <row r="122" spans="1:60" x14ac:dyDescent="0.2">
      <c r="A122" s="198">
        <v>119</v>
      </c>
      <c r="B122" s="214" t="s">
        <v>118</v>
      </c>
      <c r="C122" s="92" t="s">
        <v>541</v>
      </c>
      <c r="D122" s="104">
        <v>56195</v>
      </c>
      <c r="E122" s="104">
        <v>966</v>
      </c>
      <c r="F122" s="104">
        <v>54443</v>
      </c>
      <c r="G122" s="104">
        <v>55409</v>
      </c>
      <c r="H122" s="229">
        <v>98.601299047957994</v>
      </c>
      <c r="I122" s="104">
        <v>569</v>
      </c>
      <c r="J122" s="104">
        <v>944</v>
      </c>
      <c r="K122" s="104">
        <v>55956</v>
      </c>
      <c r="L122" s="104">
        <v>16079</v>
      </c>
      <c r="M122" s="104">
        <v>15694</v>
      </c>
      <c r="N122" s="104">
        <v>15829</v>
      </c>
      <c r="O122" s="104">
        <v>8354</v>
      </c>
      <c r="P122" s="104">
        <v>2261</v>
      </c>
      <c r="Q122" s="104">
        <v>157</v>
      </c>
      <c r="R122" s="104">
        <v>2418</v>
      </c>
      <c r="S122" s="104">
        <v>359</v>
      </c>
      <c r="T122" s="104">
        <v>525</v>
      </c>
      <c r="U122" s="104">
        <v>67</v>
      </c>
      <c r="V122" s="104">
        <v>18</v>
      </c>
      <c r="W122" s="104">
        <v>1449</v>
      </c>
      <c r="X122" s="104">
        <v>1081</v>
      </c>
      <c r="Y122" s="104">
        <v>368</v>
      </c>
      <c r="Z122" s="104">
        <v>823</v>
      </c>
      <c r="AA122" s="104">
        <v>16</v>
      </c>
      <c r="AB122" s="104">
        <v>807</v>
      </c>
      <c r="AC122" s="104">
        <v>2256</v>
      </c>
      <c r="AD122" s="104">
        <v>138</v>
      </c>
      <c r="AE122" s="200"/>
      <c r="AF122" s="104">
        <v>41617</v>
      </c>
      <c r="AG122" s="104">
        <v>294</v>
      </c>
      <c r="AH122" s="104">
        <v>41186</v>
      </c>
      <c r="AI122" s="104">
        <v>41480</v>
      </c>
      <c r="AJ122" s="213">
        <v>99.670807602662293</v>
      </c>
      <c r="AK122" s="104">
        <v>-1807</v>
      </c>
      <c r="AL122" s="104">
        <v>418</v>
      </c>
      <c r="AM122" s="104">
        <v>39797</v>
      </c>
      <c r="AN122" s="104">
        <v>11852</v>
      </c>
      <c r="AO122" s="104">
        <v>10934</v>
      </c>
      <c r="AP122" s="104">
        <v>10451</v>
      </c>
      <c r="AQ122" s="104">
        <v>6560</v>
      </c>
      <c r="AR122" s="104">
        <v>291</v>
      </c>
      <c r="AS122" s="104">
        <v>402</v>
      </c>
      <c r="AT122" s="104">
        <v>693</v>
      </c>
      <c r="AU122" s="104">
        <v>186</v>
      </c>
      <c r="AV122" s="104">
        <v>370</v>
      </c>
      <c r="AW122" s="104">
        <v>70</v>
      </c>
      <c r="AX122" s="104">
        <v>31</v>
      </c>
      <c r="AY122" s="104">
        <v>36</v>
      </c>
      <c r="AZ122" s="104">
        <v>14</v>
      </c>
      <c r="BA122" s="104">
        <v>22</v>
      </c>
      <c r="BB122" s="104">
        <v>137</v>
      </c>
      <c r="BC122" s="104">
        <v>42</v>
      </c>
      <c r="BD122" s="104">
        <v>95</v>
      </c>
      <c r="BE122" s="104">
        <v>131</v>
      </c>
      <c r="BF122" s="104">
        <v>1</v>
      </c>
      <c r="BG122" s="108" t="s">
        <v>331</v>
      </c>
      <c r="BH122" s="141" t="s">
        <v>352</v>
      </c>
    </row>
    <row r="123" spans="1:60" x14ac:dyDescent="0.2">
      <c r="A123" s="198">
        <v>120</v>
      </c>
      <c r="B123" s="214" t="s">
        <v>119</v>
      </c>
      <c r="C123" s="92" t="s">
        <v>542</v>
      </c>
      <c r="D123" s="104">
        <v>121214</v>
      </c>
      <c r="E123" s="104">
        <v>2217</v>
      </c>
      <c r="F123" s="104">
        <v>114430</v>
      </c>
      <c r="G123" s="104">
        <v>116647</v>
      </c>
      <c r="H123" s="229">
        <v>96.232283399607297</v>
      </c>
      <c r="I123" s="104">
        <v>4246</v>
      </c>
      <c r="J123" s="104">
        <v>6714</v>
      </c>
      <c r="K123" s="104">
        <v>125390</v>
      </c>
      <c r="L123" s="104">
        <v>33107</v>
      </c>
      <c r="M123" s="104">
        <v>32558</v>
      </c>
      <c r="N123" s="104">
        <v>32383</v>
      </c>
      <c r="O123" s="104">
        <v>27342</v>
      </c>
      <c r="P123" s="104">
        <v>29793</v>
      </c>
      <c r="Q123" s="104">
        <v>-1414</v>
      </c>
      <c r="R123" s="104">
        <v>28379</v>
      </c>
      <c r="S123" s="104">
        <v>2962</v>
      </c>
      <c r="T123" s="104">
        <v>1880</v>
      </c>
      <c r="U123" s="104">
        <v>1239</v>
      </c>
      <c r="V123" s="104">
        <v>151</v>
      </c>
      <c r="W123" s="104">
        <v>22147</v>
      </c>
      <c r="X123" s="104">
        <v>17374</v>
      </c>
      <c r="Y123" s="104">
        <v>4773</v>
      </c>
      <c r="Z123" s="104">
        <v>7544</v>
      </c>
      <c r="AA123" s="104">
        <v>52</v>
      </c>
      <c r="AB123" s="104">
        <v>7492</v>
      </c>
      <c r="AC123" s="104">
        <v>29639</v>
      </c>
      <c r="AD123" s="104">
        <v>3082</v>
      </c>
      <c r="AE123" s="200"/>
      <c r="AF123" s="104">
        <v>70036</v>
      </c>
      <c r="AG123" s="104">
        <v>403</v>
      </c>
      <c r="AH123" s="104">
        <v>68279</v>
      </c>
      <c r="AI123" s="104">
        <v>68682</v>
      </c>
      <c r="AJ123" s="213">
        <v>98.066708549888602</v>
      </c>
      <c r="AK123" s="104">
        <v>-3147</v>
      </c>
      <c r="AL123" s="104">
        <v>3313</v>
      </c>
      <c r="AM123" s="104">
        <v>68445</v>
      </c>
      <c r="AN123" s="104">
        <v>16988</v>
      </c>
      <c r="AO123" s="104">
        <v>26204</v>
      </c>
      <c r="AP123" s="104">
        <v>16162</v>
      </c>
      <c r="AQ123" s="104">
        <v>9091</v>
      </c>
      <c r="AR123" s="104">
        <v>8688</v>
      </c>
      <c r="AS123" s="104">
        <v>2076</v>
      </c>
      <c r="AT123" s="104">
        <v>10764</v>
      </c>
      <c r="AU123" s="104">
        <v>2223</v>
      </c>
      <c r="AV123" s="104">
        <v>926</v>
      </c>
      <c r="AW123" s="104">
        <v>946</v>
      </c>
      <c r="AX123" s="104">
        <v>235</v>
      </c>
      <c r="AY123" s="104">
        <v>6434</v>
      </c>
      <c r="AZ123" s="104">
        <v>4725</v>
      </c>
      <c r="BA123" s="104">
        <v>1709</v>
      </c>
      <c r="BB123" s="104">
        <v>3135</v>
      </c>
      <c r="BC123" s="104">
        <v>150</v>
      </c>
      <c r="BD123" s="104">
        <v>2985</v>
      </c>
      <c r="BE123" s="104">
        <v>9419</v>
      </c>
      <c r="BF123" s="104">
        <v>82</v>
      </c>
      <c r="BG123" s="108" t="s">
        <v>332</v>
      </c>
      <c r="BH123" s="141" t="s">
        <v>354</v>
      </c>
    </row>
    <row r="124" spans="1:60" x14ac:dyDescent="0.2">
      <c r="A124" s="198">
        <v>121</v>
      </c>
      <c r="B124" s="214" t="s">
        <v>120</v>
      </c>
      <c r="C124" s="92" t="s">
        <v>543</v>
      </c>
      <c r="D124" s="104">
        <v>44306</v>
      </c>
      <c r="E124" s="104">
        <v>793</v>
      </c>
      <c r="F124" s="104">
        <v>41670</v>
      </c>
      <c r="G124" s="104">
        <v>42463</v>
      </c>
      <c r="H124" s="229">
        <v>95.840292511172294</v>
      </c>
      <c r="I124" s="104">
        <v>1402</v>
      </c>
      <c r="J124" s="104">
        <v>757</v>
      </c>
      <c r="K124" s="104">
        <v>43829</v>
      </c>
      <c r="L124" s="104">
        <v>12613</v>
      </c>
      <c r="M124" s="104">
        <v>12307</v>
      </c>
      <c r="N124" s="104">
        <v>12205</v>
      </c>
      <c r="O124" s="104">
        <v>6704</v>
      </c>
      <c r="P124" s="104">
        <v>6016</v>
      </c>
      <c r="Q124" s="104">
        <v>215</v>
      </c>
      <c r="R124" s="104">
        <v>6231</v>
      </c>
      <c r="S124" s="104">
        <v>773</v>
      </c>
      <c r="T124" s="104">
        <v>852</v>
      </c>
      <c r="U124" s="104">
        <v>53</v>
      </c>
      <c r="V124" s="104">
        <v>8</v>
      </c>
      <c r="W124" s="104">
        <v>4545</v>
      </c>
      <c r="X124" s="104">
        <v>3427</v>
      </c>
      <c r="Y124" s="104">
        <v>1118</v>
      </c>
      <c r="Z124" s="104">
        <v>2076</v>
      </c>
      <c r="AA124" s="104">
        <v>0</v>
      </c>
      <c r="AB124" s="104">
        <v>2076</v>
      </c>
      <c r="AC124" s="104">
        <v>6621</v>
      </c>
      <c r="AD124" s="104">
        <v>707</v>
      </c>
      <c r="AE124" s="200"/>
      <c r="AF124" s="104">
        <v>47565</v>
      </c>
      <c r="AG124" s="104">
        <v>443</v>
      </c>
      <c r="AH124" s="104">
        <v>46184</v>
      </c>
      <c r="AI124" s="104">
        <v>46627</v>
      </c>
      <c r="AJ124" s="213">
        <v>98.027961736571001</v>
      </c>
      <c r="AK124" s="104">
        <v>-1714</v>
      </c>
      <c r="AL124" s="104">
        <v>244</v>
      </c>
      <c r="AM124" s="104">
        <v>44714</v>
      </c>
      <c r="AN124" s="104">
        <v>12921</v>
      </c>
      <c r="AO124" s="104">
        <v>12877</v>
      </c>
      <c r="AP124" s="104">
        <v>10858</v>
      </c>
      <c r="AQ124" s="104">
        <v>8058</v>
      </c>
      <c r="AR124" s="104">
        <v>2503</v>
      </c>
      <c r="AS124" s="104">
        <v>1559</v>
      </c>
      <c r="AT124" s="104">
        <v>4062</v>
      </c>
      <c r="AU124" s="104">
        <v>155</v>
      </c>
      <c r="AV124" s="104">
        <v>1009</v>
      </c>
      <c r="AW124" s="104">
        <v>0</v>
      </c>
      <c r="AX124" s="104">
        <v>0</v>
      </c>
      <c r="AY124" s="104">
        <v>2898</v>
      </c>
      <c r="AZ124" s="104">
        <v>2112</v>
      </c>
      <c r="BA124" s="104">
        <v>786</v>
      </c>
      <c r="BB124" s="104">
        <v>1265</v>
      </c>
      <c r="BC124" s="104">
        <v>0</v>
      </c>
      <c r="BD124" s="104">
        <v>1265</v>
      </c>
      <c r="BE124" s="104">
        <v>4163</v>
      </c>
      <c r="BF124" s="104">
        <v>29</v>
      </c>
      <c r="BG124" s="108" t="s">
        <v>331</v>
      </c>
      <c r="BH124" s="141" t="s">
        <v>353</v>
      </c>
    </row>
    <row r="125" spans="1:60" x14ac:dyDescent="0.2">
      <c r="A125" s="198">
        <v>122</v>
      </c>
      <c r="B125" s="214" t="s">
        <v>121</v>
      </c>
      <c r="C125" s="92" t="s">
        <v>544</v>
      </c>
      <c r="D125" s="104">
        <v>106285</v>
      </c>
      <c r="E125" s="104">
        <v>1327</v>
      </c>
      <c r="F125" s="104">
        <v>103060</v>
      </c>
      <c r="G125" s="104">
        <v>104387</v>
      </c>
      <c r="H125" s="229">
        <v>98.214235310721094</v>
      </c>
      <c r="I125" s="104">
        <v>544</v>
      </c>
      <c r="J125" s="104">
        <v>1483</v>
      </c>
      <c r="K125" s="104">
        <v>105087</v>
      </c>
      <c r="L125" s="104">
        <v>30569</v>
      </c>
      <c r="M125" s="104">
        <v>30208</v>
      </c>
      <c r="N125" s="104">
        <v>30192</v>
      </c>
      <c r="O125" s="104">
        <v>14118</v>
      </c>
      <c r="P125" s="104">
        <v>3216</v>
      </c>
      <c r="Q125" s="104">
        <v>619</v>
      </c>
      <c r="R125" s="104">
        <v>3835</v>
      </c>
      <c r="S125" s="104">
        <v>583</v>
      </c>
      <c r="T125" s="104">
        <v>1099</v>
      </c>
      <c r="U125" s="104">
        <v>56</v>
      </c>
      <c r="V125" s="104">
        <v>117</v>
      </c>
      <c r="W125" s="104">
        <v>1980</v>
      </c>
      <c r="X125" s="104">
        <v>1426</v>
      </c>
      <c r="Y125" s="104">
        <v>554</v>
      </c>
      <c r="Z125" s="104">
        <v>1898</v>
      </c>
      <c r="AA125" s="104">
        <v>56</v>
      </c>
      <c r="AB125" s="104">
        <v>1842</v>
      </c>
      <c r="AC125" s="104">
        <v>3822</v>
      </c>
      <c r="AD125" s="104">
        <v>495</v>
      </c>
      <c r="AE125" s="200"/>
      <c r="AF125" s="104">
        <v>63685</v>
      </c>
      <c r="AG125" s="104">
        <v>1542</v>
      </c>
      <c r="AH125" s="104">
        <v>60621</v>
      </c>
      <c r="AI125" s="104">
        <v>62163</v>
      </c>
      <c r="AJ125" s="213">
        <v>97.610112271335396</v>
      </c>
      <c r="AK125" s="104">
        <v>-1854</v>
      </c>
      <c r="AL125" s="104">
        <v>768</v>
      </c>
      <c r="AM125" s="104">
        <v>59535</v>
      </c>
      <c r="AN125" s="104">
        <v>17743</v>
      </c>
      <c r="AO125" s="104">
        <v>18058</v>
      </c>
      <c r="AP125" s="104">
        <v>14730</v>
      </c>
      <c r="AQ125" s="104">
        <v>9004</v>
      </c>
      <c r="AR125" s="104">
        <v>1829</v>
      </c>
      <c r="AS125" s="104">
        <v>1757</v>
      </c>
      <c r="AT125" s="104">
        <v>3586</v>
      </c>
      <c r="AU125" s="104">
        <v>-261</v>
      </c>
      <c r="AV125" s="104">
        <v>2504</v>
      </c>
      <c r="AW125" s="104">
        <v>216</v>
      </c>
      <c r="AX125" s="104">
        <v>139</v>
      </c>
      <c r="AY125" s="104">
        <v>988</v>
      </c>
      <c r="AZ125" s="104">
        <v>311</v>
      </c>
      <c r="BA125" s="104">
        <v>677</v>
      </c>
      <c r="BB125" s="104">
        <v>1522</v>
      </c>
      <c r="BC125" s="104">
        <v>63</v>
      </c>
      <c r="BD125" s="104">
        <v>1459</v>
      </c>
      <c r="BE125" s="104">
        <v>2447</v>
      </c>
      <c r="BF125" s="104">
        <v>35</v>
      </c>
      <c r="BG125" s="108" t="s">
        <v>331</v>
      </c>
      <c r="BH125" s="141" t="s">
        <v>355</v>
      </c>
    </row>
    <row r="126" spans="1:60" x14ac:dyDescent="0.2">
      <c r="A126" s="198">
        <v>123</v>
      </c>
      <c r="B126" s="214" t="s">
        <v>122</v>
      </c>
      <c r="C126" s="92" t="s">
        <v>545</v>
      </c>
      <c r="D126" s="104">
        <v>140272</v>
      </c>
      <c r="E126" s="104">
        <v>2886</v>
      </c>
      <c r="F126" s="104">
        <v>134186</v>
      </c>
      <c r="G126" s="104">
        <v>137072</v>
      </c>
      <c r="H126" s="229">
        <v>97.718717919470706</v>
      </c>
      <c r="I126" s="104">
        <v>2085</v>
      </c>
      <c r="J126" s="104">
        <v>2631</v>
      </c>
      <c r="K126" s="104">
        <v>138902</v>
      </c>
      <c r="L126" s="104">
        <v>38791</v>
      </c>
      <c r="M126" s="104">
        <v>37470</v>
      </c>
      <c r="N126" s="104">
        <v>37644</v>
      </c>
      <c r="O126" s="104">
        <v>24997</v>
      </c>
      <c r="P126" s="104">
        <v>7328</v>
      </c>
      <c r="Q126" s="104">
        <v>-874</v>
      </c>
      <c r="R126" s="104">
        <v>6454</v>
      </c>
      <c r="S126" s="104">
        <v>829</v>
      </c>
      <c r="T126" s="104">
        <v>1256</v>
      </c>
      <c r="U126" s="104">
        <v>307</v>
      </c>
      <c r="V126" s="104">
        <v>77</v>
      </c>
      <c r="W126" s="104">
        <v>3985</v>
      </c>
      <c r="X126" s="104">
        <v>2282</v>
      </c>
      <c r="Y126" s="104">
        <v>1703</v>
      </c>
      <c r="Z126" s="104">
        <v>4211</v>
      </c>
      <c r="AA126" s="104">
        <v>0</v>
      </c>
      <c r="AB126" s="104">
        <v>4211</v>
      </c>
      <c r="AC126" s="104">
        <v>8196</v>
      </c>
      <c r="AD126" s="104">
        <v>1094</v>
      </c>
      <c r="AE126" s="200"/>
      <c r="AF126" s="104">
        <v>52678</v>
      </c>
      <c r="AG126" s="104">
        <v>327</v>
      </c>
      <c r="AH126" s="104">
        <v>50668</v>
      </c>
      <c r="AI126" s="104">
        <v>50995</v>
      </c>
      <c r="AJ126" s="213">
        <v>96.805117886024505</v>
      </c>
      <c r="AK126" s="104">
        <v>-1193</v>
      </c>
      <c r="AL126" s="104">
        <v>546</v>
      </c>
      <c r="AM126" s="104">
        <v>50021</v>
      </c>
      <c r="AN126" s="104">
        <v>16756</v>
      </c>
      <c r="AO126" s="104">
        <v>12756</v>
      </c>
      <c r="AP126" s="104">
        <v>12640</v>
      </c>
      <c r="AQ126" s="104">
        <v>7869</v>
      </c>
      <c r="AR126" s="104">
        <v>2686</v>
      </c>
      <c r="AS126" s="104">
        <v>-1428</v>
      </c>
      <c r="AT126" s="104">
        <v>1258</v>
      </c>
      <c r="AU126" s="104">
        <v>-923</v>
      </c>
      <c r="AV126" s="104">
        <v>172</v>
      </c>
      <c r="AW126" s="104">
        <v>245</v>
      </c>
      <c r="AX126" s="104">
        <v>292</v>
      </c>
      <c r="AY126" s="104">
        <v>1472</v>
      </c>
      <c r="AZ126" s="104">
        <v>635</v>
      </c>
      <c r="BA126" s="104">
        <v>837</v>
      </c>
      <c r="BB126" s="104">
        <v>2283</v>
      </c>
      <c r="BC126" s="104">
        <v>0</v>
      </c>
      <c r="BD126" s="104">
        <v>2283</v>
      </c>
      <c r="BE126" s="104">
        <v>3755</v>
      </c>
      <c r="BF126" s="104">
        <v>90</v>
      </c>
      <c r="BG126" s="108" t="s">
        <v>332</v>
      </c>
      <c r="BH126" s="141" t="s">
        <v>354</v>
      </c>
    </row>
    <row r="127" spans="1:60" x14ac:dyDescent="0.2">
      <c r="A127" s="198">
        <v>124</v>
      </c>
      <c r="B127" s="214" t="s">
        <v>123</v>
      </c>
      <c r="C127" s="92" t="s">
        <v>546</v>
      </c>
      <c r="D127" s="104">
        <v>63684</v>
      </c>
      <c r="E127" s="104">
        <v>606</v>
      </c>
      <c r="F127" s="104">
        <v>61876</v>
      </c>
      <c r="G127" s="104">
        <v>62482</v>
      </c>
      <c r="H127" s="229">
        <v>98.112555743985894</v>
      </c>
      <c r="I127" s="104">
        <v>630</v>
      </c>
      <c r="J127" s="104">
        <v>748</v>
      </c>
      <c r="K127" s="104">
        <v>63254</v>
      </c>
      <c r="L127" s="104">
        <v>18528</v>
      </c>
      <c r="M127" s="104">
        <v>18171</v>
      </c>
      <c r="N127" s="104">
        <v>17875</v>
      </c>
      <c r="O127" s="104">
        <v>8680</v>
      </c>
      <c r="P127" s="104">
        <v>2070</v>
      </c>
      <c r="Q127" s="104">
        <v>-102</v>
      </c>
      <c r="R127" s="104">
        <v>1968</v>
      </c>
      <c r="S127" s="104">
        <v>249</v>
      </c>
      <c r="T127" s="104">
        <v>544</v>
      </c>
      <c r="U127" s="104">
        <v>96</v>
      </c>
      <c r="V127" s="104">
        <v>16</v>
      </c>
      <c r="W127" s="104">
        <v>1063</v>
      </c>
      <c r="X127" s="104">
        <v>771</v>
      </c>
      <c r="Y127" s="104">
        <v>292</v>
      </c>
      <c r="Z127" s="104">
        <v>1216</v>
      </c>
      <c r="AA127" s="104">
        <v>8</v>
      </c>
      <c r="AB127" s="104">
        <v>1208</v>
      </c>
      <c r="AC127" s="104">
        <v>2271</v>
      </c>
      <c r="AD127" s="104">
        <v>382</v>
      </c>
      <c r="AE127" s="200"/>
      <c r="AF127" s="104">
        <v>30080</v>
      </c>
      <c r="AG127" s="104">
        <v>634</v>
      </c>
      <c r="AH127" s="104">
        <v>28661</v>
      </c>
      <c r="AI127" s="104">
        <v>29295</v>
      </c>
      <c r="AJ127" s="213">
        <v>97.390292553191401</v>
      </c>
      <c r="AK127" s="104">
        <v>87</v>
      </c>
      <c r="AL127" s="104">
        <v>712</v>
      </c>
      <c r="AM127" s="104">
        <v>29460</v>
      </c>
      <c r="AN127" s="104">
        <v>9561</v>
      </c>
      <c r="AO127" s="104">
        <v>7271</v>
      </c>
      <c r="AP127" s="104">
        <v>7545</v>
      </c>
      <c r="AQ127" s="104">
        <v>5083</v>
      </c>
      <c r="AR127" s="104">
        <v>1503</v>
      </c>
      <c r="AS127" s="104">
        <v>-359</v>
      </c>
      <c r="AT127" s="104">
        <v>1144</v>
      </c>
      <c r="AU127" s="104">
        <v>4</v>
      </c>
      <c r="AV127" s="104">
        <v>84</v>
      </c>
      <c r="AW127" s="104">
        <v>131</v>
      </c>
      <c r="AX127" s="104">
        <v>10</v>
      </c>
      <c r="AY127" s="104">
        <v>915</v>
      </c>
      <c r="AZ127" s="104">
        <v>714</v>
      </c>
      <c r="BA127" s="104">
        <v>201</v>
      </c>
      <c r="BB127" s="104">
        <v>787</v>
      </c>
      <c r="BC127" s="104">
        <v>37</v>
      </c>
      <c r="BD127" s="104">
        <v>750</v>
      </c>
      <c r="BE127" s="104">
        <v>1665</v>
      </c>
      <c r="BF127" s="104">
        <v>4</v>
      </c>
      <c r="BG127" s="108" t="s">
        <v>331</v>
      </c>
      <c r="BH127" s="142" t="s">
        <v>350</v>
      </c>
    </row>
    <row r="128" spans="1:60" x14ac:dyDescent="0.2">
      <c r="A128" s="198">
        <v>125</v>
      </c>
      <c r="B128" s="214" t="s">
        <v>124</v>
      </c>
      <c r="C128" s="92" t="s">
        <v>547</v>
      </c>
      <c r="D128" s="104">
        <v>43678</v>
      </c>
      <c r="E128" s="104">
        <v>417</v>
      </c>
      <c r="F128" s="104">
        <v>41399</v>
      </c>
      <c r="G128" s="104">
        <v>41816</v>
      </c>
      <c r="H128" s="229">
        <v>95.736984294152606</v>
      </c>
      <c r="I128" s="104">
        <v>1067</v>
      </c>
      <c r="J128" s="104">
        <v>374</v>
      </c>
      <c r="K128" s="104">
        <v>42840</v>
      </c>
      <c r="L128" s="104">
        <v>11496</v>
      </c>
      <c r="M128" s="104">
        <v>11963</v>
      </c>
      <c r="N128" s="104">
        <v>11857</v>
      </c>
      <c r="O128" s="104">
        <v>7524</v>
      </c>
      <c r="P128" s="104">
        <v>6206</v>
      </c>
      <c r="Q128" s="104">
        <v>-46</v>
      </c>
      <c r="R128" s="104">
        <v>6160</v>
      </c>
      <c r="S128" s="104">
        <v>711</v>
      </c>
      <c r="T128" s="104">
        <v>680</v>
      </c>
      <c r="U128" s="104">
        <v>58</v>
      </c>
      <c r="V128" s="104">
        <v>12</v>
      </c>
      <c r="W128" s="104">
        <v>4699</v>
      </c>
      <c r="X128" s="104">
        <v>2989</v>
      </c>
      <c r="Y128" s="104">
        <v>1710</v>
      </c>
      <c r="Z128" s="104">
        <v>2653</v>
      </c>
      <c r="AA128" s="104">
        <v>3</v>
      </c>
      <c r="AB128" s="104">
        <v>2650</v>
      </c>
      <c r="AC128" s="104">
        <v>7349</v>
      </c>
      <c r="AD128" s="104">
        <v>1243</v>
      </c>
      <c r="AE128" s="200"/>
      <c r="AF128" s="104">
        <v>32668</v>
      </c>
      <c r="AG128" s="104">
        <v>638</v>
      </c>
      <c r="AH128" s="104">
        <v>31667</v>
      </c>
      <c r="AI128" s="104">
        <v>32305</v>
      </c>
      <c r="AJ128" s="213">
        <v>98.888820864454502</v>
      </c>
      <c r="AK128" s="104">
        <v>552</v>
      </c>
      <c r="AL128" s="104">
        <v>322</v>
      </c>
      <c r="AM128" s="104">
        <v>32541</v>
      </c>
      <c r="AN128" s="104">
        <v>8286</v>
      </c>
      <c r="AO128" s="104">
        <v>7721</v>
      </c>
      <c r="AP128" s="104">
        <v>8849</v>
      </c>
      <c r="AQ128" s="104">
        <v>7685</v>
      </c>
      <c r="AR128" s="104">
        <v>1087</v>
      </c>
      <c r="AS128" s="104">
        <v>-446</v>
      </c>
      <c r="AT128" s="104">
        <v>641</v>
      </c>
      <c r="AU128" s="104">
        <v>-149</v>
      </c>
      <c r="AV128" s="104">
        <v>-402</v>
      </c>
      <c r="AW128" s="104">
        <v>116</v>
      </c>
      <c r="AX128" s="104">
        <v>19</v>
      </c>
      <c r="AY128" s="104">
        <v>1057</v>
      </c>
      <c r="AZ128" s="104">
        <v>750</v>
      </c>
      <c r="BA128" s="104">
        <v>307</v>
      </c>
      <c r="BB128" s="104">
        <v>372</v>
      </c>
      <c r="BC128" s="104">
        <v>1</v>
      </c>
      <c r="BD128" s="104">
        <v>371</v>
      </c>
      <c r="BE128" s="104">
        <v>1428</v>
      </c>
      <c r="BF128" s="104">
        <v>24</v>
      </c>
      <c r="BG128" s="108" t="s">
        <v>334</v>
      </c>
      <c r="BH128" s="141" t="s">
        <v>358</v>
      </c>
    </row>
    <row r="129" spans="1:60" x14ac:dyDescent="0.2">
      <c r="A129" s="198">
        <v>126</v>
      </c>
      <c r="B129" s="214" t="s">
        <v>125</v>
      </c>
      <c r="C129" s="92" t="s">
        <v>548</v>
      </c>
      <c r="D129" s="104">
        <v>47808</v>
      </c>
      <c r="E129" s="104">
        <v>651</v>
      </c>
      <c r="F129" s="104">
        <v>44798</v>
      </c>
      <c r="G129" s="104">
        <v>45449</v>
      </c>
      <c r="H129" s="229">
        <v>95.065679384203406</v>
      </c>
      <c r="I129" s="104">
        <v>668</v>
      </c>
      <c r="J129" s="104">
        <v>658</v>
      </c>
      <c r="K129" s="104">
        <v>46124</v>
      </c>
      <c r="L129" s="104">
        <v>15611</v>
      </c>
      <c r="M129" s="104">
        <v>12993</v>
      </c>
      <c r="N129" s="104">
        <v>13155</v>
      </c>
      <c r="O129" s="104">
        <v>4365</v>
      </c>
      <c r="P129" s="104">
        <v>5271</v>
      </c>
      <c r="Q129" s="104">
        <v>-37</v>
      </c>
      <c r="R129" s="104">
        <v>5234</v>
      </c>
      <c r="S129" s="104">
        <v>467</v>
      </c>
      <c r="T129" s="104">
        <v>296</v>
      </c>
      <c r="U129" s="104">
        <v>39</v>
      </c>
      <c r="V129" s="104">
        <v>14</v>
      </c>
      <c r="W129" s="104">
        <v>4418</v>
      </c>
      <c r="X129" s="104">
        <v>3005</v>
      </c>
      <c r="Y129" s="104">
        <v>1413</v>
      </c>
      <c r="Z129" s="104">
        <v>2359</v>
      </c>
      <c r="AA129" s="104">
        <v>15</v>
      </c>
      <c r="AB129" s="104">
        <v>2344</v>
      </c>
      <c r="AC129" s="104">
        <v>6762</v>
      </c>
      <c r="AD129" s="104">
        <v>382</v>
      </c>
      <c r="AE129" s="200"/>
      <c r="AF129" s="104">
        <v>22126</v>
      </c>
      <c r="AG129" s="104">
        <v>170</v>
      </c>
      <c r="AH129" s="104">
        <v>21618</v>
      </c>
      <c r="AI129" s="104">
        <v>21788</v>
      </c>
      <c r="AJ129" s="213">
        <v>98.472385428907103</v>
      </c>
      <c r="AK129" s="104">
        <v>-819</v>
      </c>
      <c r="AL129" s="104">
        <v>36</v>
      </c>
      <c r="AM129" s="104">
        <v>20835</v>
      </c>
      <c r="AN129" s="104">
        <v>6814</v>
      </c>
      <c r="AO129" s="104">
        <v>5490</v>
      </c>
      <c r="AP129" s="104">
        <v>5638</v>
      </c>
      <c r="AQ129" s="104">
        <v>2893</v>
      </c>
      <c r="AR129" s="104">
        <v>806</v>
      </c>
      <c r="AS129" s="104">
        <v>269</v>
      </c>
      <c r="AT129" s="104">
        <v>1075</v>
      </c>
      <c r="AU129" s="104">
        <v>0</v>
      </c>
      <c r="AV129" s="104">
        <v>0</v>
      </c>
      <c r="AW129" s="104">
        <v>127</v>
      </c>
      <c r="AX129" s="104">
        <v>3</v>
      </c>
      <c r="AY129" s="104">
        <v>945</v>
      </c>
      <c r="AZ129" s="104">
        <v>578</v>
      </c>
      <c r="BA129" s="104">
        <v>367</v>
      </c>
      <c r="BB129" s="104">
        <v>338</v>
      </c>
      <c r="BC129" s="104">
        <v>0</v>
      </c>
      <c r="BD129" s="104">
        <v>338</v>
      </c>
      <c r="BE129" s="104">
        <v>1283</v>
      </c>
      <c r="BF129" s="104">
        <v>13</v>
      </c>
      <c r="BG129" s="108" t="s">
        <v>331</v>
      </c>
      <c r="BH129" s="141" t="s">
        <v>350</v>
      </c>
    </row>
    <row r="130" spans="1:60" x14ac:dyDescent="0.2">
      <c r="A130" s="198">
        <v>127</v>
      </c>
      <c r="B130" s="214" t="s">
        <v>126</v>
      </c>
      <c r="C130" s="92" t="s">
        <v>549</v>
      </c>
      <c r="D130" s="104">
        <v>63247</v>
      </c>
      <c r="E130" s="104">
        <v>1175</v>
      </c>
      <c r="F130" s="104">
        <v>60050</v>
      </c>
      <c r="G130" s="104">
        <v>61225</v>
      </c>
      <c r="H130" s="229">
        <v>96.803010419466503</v>
      </c>
      <c r="I130" s="104">
        <v>1006</v>
      </c>
      <c r="J130" s="104">
        <v>954</v>
      </c>
      <c r="K130" s="104">
        <v>62010</v>
      </c>
      <c r="L130" s="104">
        <v>18685</v>
      </c>
      <c r="M130" s="104">
        <v>18493</v>
      </c>
      <c r="N130" s="104">
        <v>17809</v>
      </c>
      <c r="O130" s="104">
        <v>7023</v>
      </c>
      <c r="P130" s="104">
        <v>4245</v>
      </c>
      <c r="Q130" s="104">
        <v>-216</v>
      </c>
      <c r="R130" s="104">
        <v>4029</v>
      </c>
      <c r="S130" s="104">
        <v>410</v>
      </c>
      <c r="T130" s="104">
        <v>658</v>
      </c>
      <c r="U130" s="104">
        <v>59</v>
      </c>
      <c r="V130" s="104">
        <v>10</v>
      </c>
      <c r="W130" s="104">
        <v>2892</v>
      </c>
      <c r="X130" s="104">
        <v>1892</v>
      </c>
      <c r="Y130" s="104">
        <v>1000</v>
      </c>
      <c r="Z130" s="104">
        <v>2141</v>
      </c>
      <c r="AA130" s="104">
        <v>7</v>
      </c>
      <c r="AB130" s="104">
        <v>2134</v>
      </c>
      <c r="AC130" s="104">
        <v>5026</v>
      </c>
      <c r="AD130" s="104">
        <v>296</v>
      </c>
      <c r="AE130" s="200"/>
      <c r="AF130" s="104">
        <v>34904</v>
      </c>
      <c r="AG130" s="104">
        <v>512</v>
      </c>
      <c r="AH130" s="104">
        <v>34193</v>
      </c>
      <c r="AI130" s="104">
        <v>34705</v>
      </c>
      <c r="AJ130" s="213">
        <v>99.429864771945901</v>
      </c>
      <c r="AK130" s="104">
        <v>-202</v>
      </c>
      <c r="AL130" s="104">
        <v>487</v>
      </c>
      <c r="AM130" s="104">
        <v>34478</v>
      </c>
      <c r="AN130" s="104">
        <v>10048</v>
      </c>
      <c r="AO130" s="104">
        <v>9428</v>
      </c>
      <c r="AP130" s="104">
        <v>9155</v>
      </c>
      <c r="AQ130" s="104">
        <v>5847</v>
      </c>
      <c r="AR130" s="104">
        <v>640</v>
      </c>
      <c r="AS130" s="104">
        <v>3763</v>
      </c>
      <c r="AT130" s="104">
        <v>4403</v>
      </c>
      <c r="AU130" s="104">
        <v>1709</v>
      </c>
      <c r="AV130" s="104">
        <v>2225</v>
      </c>
      <c r="AW130" s="104">
        <v>86</v>
      </c>
      <c r="AX130" s="104">
        <v>133</v>
      </c>
      <c r="AY130" s="104">
        <v>250</v>
      </c>
      <c r="AZ130" s="104">
        <v>128</v>
      </c>
      <c r="BA130" s="104">
        <v>122</v>
      </c>
      <c r="BB130" s="104">
        <v>201</v>
      </c>
      <c r="BC130" s="104">
        <v>22</v>
      </c>
      <c r="BD130" s="104">
        <v>179</v>
      </c>
      <c r="BE130" s="104">
        <v>429</v>
      </c>
      <c r="BF130" s="104">
        <v>7</v>
      </c>
      <c r="BG130" s="108" t="s">
        <v>331</v>
      </c>
      <c r="BH130" s="141" t="s">
        <v>350</v>
      </c>
    </row>
    <row r="131" spans="1:60" x14ac:dyDescent="0.2">
      <c r="A131" s="198">
        <v>128</v>
      </c>
      <c r="B131" s="214" t="s">
        <v>127</v>
      </c>
      <c r="C131" s="92" t="s">
        <v>550</v>
      </c>
      <c r="D131" s="104">
        <v>140551</v>
      </c>
      <c r="E131" s="104">
        <v>5590</v>
      </c>
      <c r="F131" s="104">
        <v>130847</v>
      </c>
      <c r="G131" s="104">
        <v>136437</v>
      </c>
      <c r="H131" s="229">
        <v>97.072948609401493</v>
      </c>
      <c r="I131" s="104">
        <v>2962</v>
      </c>
      <c r="J131" s="104">
        <v>5791</v>
      </c>
      <c r="K131" s="104">
        <v>139600</v>
      </c>
      <c r="L131" s="104">
        <v>39683</v>
      </c>
      <c r="M131" s="104">
        <v>39075</v>
      </c>
      <c r="N131" s="104">
        <v>39130</v>
      </c>
      <c r="O131" s="104">
        <v>21712</v>
      </c>
      <c r="P131" s="104">
        <v>20339</v>
      </c>
      <c r="Q131" s="104">
        <v>-84</v>
      </c>
      <c r="R131" s="104">
        <v>20255</v>
      </c>
      <c r="S131" s="104">
        <v>2543</v>
      </c>
      <c r="T131" s="104">
        <v>1516</v>
      </c>
      <c r="U131" s="104">
        <v>1062</v>
      </c>
      <c r="V131" s="104">
        <v>120</v>
      </c>
      <c r="W131" s="104">
        <v>15014</v>
      </c>
      <c r="X131" s="104">
        <v>11842</v>
      </c>
      <c r="Y131" s="104">
        <v>3172</v>
      </c>
      <c r="Z131" s="104">
        <v>4466</v>
      </c>
      <c r="AA131" s="104">
        <v>119</v>
      </c>
      <c r="AB131" s="104">
        <v>4347</v>
      </c>
      <c r="AC131" s="104">
        <v>19361</v>
      </c>
      <c r="AD131" s="104">
        <v>2412</v>
      </c>
      <c r="AE131" s="200"/>
      <c r="AF131" s="104">
        <v>79236</v>
      </c>
      <c r="AG131" s="104">
        <v>2158</v>
      </c>
      <c r="AH131" s="104">
        <v>76094</v>
      </c>
      <c r="AI131" s="104">
        <v>78252</v>
      </c>
      <c r="AJ131" s="213">
        <v>98.758140239285098</v>
      </c>
      <c r="AK131" s="104">
        <v>-3932</v>
      </c>
      <c r="AL131" s="104">
        <v>2624</v>
      </c>
      <c r="AM131" s="104">
        <v>74786</v>
      </c>
      <c r="AN131" s="104">
        <v>17693</v>
      </c>
      <c r="AO131" s="104">
        <v>23890</v>
      </c>
      <c r="AP131" s="104">
        <v>21150</v>
      </c>
      <c r="AQ131" s="104">
        <v>12053</v>
      </c>
      <c r="AR131" s="104">
        <v>3198</v>
      </c>
      <c r="AS131" s="104">
        <v>4298</v>
      </c>
      <c r="AT131" s="104">
        <v>7496</v>
      </c>
      <c r="AU131" s="104">
        <v>1507</v>
      </c>
      <c r="AV131" s="104">
        <v>3091</v>
      </c>
      <c r="AW131" s="104">
        <v>473</v>
      </c>
      <c r="AX131" s="104">
        <v>86</v>
      </c>
      <c r="AY131" s="104">
        <v>2339</v>
      </c>
      <c r="AZ131" s="104">
        <v>1580</v>
      </c>
      <c r="BA131" s="104">
        <v>759</v>
      </c>
      <c r="BB131" s="104">
        <v>1022</v>
      </c>
      <c r="BC131" s="104">
        <v>18</v>
      </c>
      <c r="BD131" s="104">
        <v>1004</v>
      </c>
      <c r="BE131" s="104">
        <v>3343</v>
      </c>
      <c r="BF131" s="104">
        <v>144</v>
      </c>
      <c r="BG131" s="108" t="s">
        <v>332</v>
      </c>
      <c r="BH131" s="141" t="s">
        <v>354</v>
      </c>
    </row>
    <row r="132" spans="1:60" x14ac:dyDescent="0.2">
      <c r="A132" s="198">
        <v>129</v>
      </c>
      <c r="B132" s="214" t="s">
        <v>321</v>
      </c>
      <c r="C132" s="92" t="s">
        <v>551</v>
      </c>
      <c r="D132" s="104">
        <v>116408</v>
      </c>
      <c r="E132" s="104">
        <v>1245</v>
      </c>
      <c r="F132" s="104">
        <v>113141</v>
      </c>
      <c r="G132" s="104">
        <v>114386</v>
      </c>
      <c r="H132" s="229">
        <v>98.263005978970497</v>
      </c>
      <c r="I132" s="104">
        <v>1094</v>
      </c>
      <c r="J132" s="104">
        <v>1046</v>
      </c>
      <c r="K132" s="104">
        <v>115281</v>
      </c>
      <c r="L132" s="104">
        <v>34707</v>
      </c>
      <c r="M132" s="104">
        <v>32315</v>
      </c>
      <c r="N132" s="104">
        <v>32476</v>
      </c>
      <c r="O132" s="104">
        <v>15783</v>
      </c>
      <c r="P132" s="104">
        <v>5219</v>
      </c>
      <c r="Q132" s="104">
        <v>449</v>
      </c>
      <c r="R132" s="104">
        <v>5668</v>
      </c>
      <c r="S132" s="104">
        <v>700</v>
      </c>
      <c r="T132" s="104">
        <v>1386</v>
      </c>
      <c r="U132" s="104">
        <v>213</v>
      </c>
      <c r="V132" s="104">
        <v>70</v>
      </c>
      <c r="W132" s="104">
        <v>3299</v>
      </c>
      <c r="X132" s="104">
        <v>2333</v>
      </c>
      <c r="Y132" s="104">
        <v>966</v>
      </c>
      <c r="Z132" s="104">
        <v>2198</v>
      </c>
      <c r="AA132" s="104">
        <v>83</v>
      </c>
      <c r="AB132" s="104">
        <v>2115</v>
      </c>
      <c r="AC132" s="104">
        <v>5414</v>
      </c>
      <c r="AD132" s="104">
        <v>576</v>
      </c>
      <c r="AE132" s="200"/>
      <c r="AF132" s="104">
        <v>48060</v>
      </c>
      <c r="AG132" s="104">
        <v>656</v>
      </c>
      <c r="AH132" s="104">
        <v>46748</v>
      </c>
      <c r="AI132" s="104">
        <v>47404</v>
      </c>
      <c r="AJ132" s="213">
        <v>98.635039533915901</v>
      </c>
      <c r="AK132" s="104">
        <v>-1021</v>
      </c>
      <c r="AL132" s="104">
        <v>915</v>
      </c>
      <c r="AM132" s="104">
        <v>46642</v>
      </c>
      <c r="AN132" s="104">
        <v>16323</v>
      </c>
      <c r="AO132" s="104">
        <v>11719</v>
      </c>
      <c r="AP132" s="104">
        <v>11744</v>
      </c>
      <c r="AQ132" s="104">
        <v>6856</v>
      </c>
      <c r="AR132" s="104">
        <v>1512</v>
      </c>
      <c r="AS132" s="104">
        <v>3989</v>
      </c>
      <c r="AT132" s="104">
        <v>5501</v>
      </c>
      <c r="AU132" s="104">
        <v>1476</v>
      </c>
      <c r="AV132" s="104">
        <v>2959</v>
      </c>
      <c r="AW132" s="104">
        <v>141</v>
      </c>
      <c r="AX132" s="104">
        <v>78</v>
      </c>
      <c r="AY132" s="104">
        <v>847</v>
      </c>
      <c r="AZ132" s="104">
        <v>545</v>
      </c>
      <c r="BA132" s="104">
        <v>302</v>
      </c>
      <c r="BB132" s="104">
        <v>663</v>
      </c>
      <c r="BC132" s="104">
        <v>50</v>
      </c>
      <c r="BD132" s="104">
        <v>613</v>
      </c>
      <c r="BE132" s="104">
        <v>1460</v>
      </c>
      <c r="BF132" s="104">
        <v>10</v>
      </c>
      <c r="BG132" s="108" t="s">
        <v>334</v>
      </c>
      <c r="BH132" s="141" t="s">
        <v>357</v>
      </c>
    </row>
    <row r="133" spans="1:60" x14ac:dyDescent="0.2">
      <c r="A133" s="198">
        <v>130</v>
      </c>
      <c r="B133" s="214" t="s">
        <v>128</v>
      </c>
      <c r="C133" s="92" t="s">
        <v>552</v>
      </c>
      <c r="D133" s="104">
        <v>65404</v>
      </c>
      <c r="E133" s="104">
        <v>1138</v>
      </c>
      <c r="F133" s="104">
        <v>63124</v>
      </c>
      <c r="G133" s="104">
        <v>64262</v>
      </c>
      <c r="H133" s="229">
        <v>98.253929423276801</v>
      </c>
      <c r="I133" s="104">
        <v>971</v>
      </c>
      <c r="J133" s="104">
        <v>1211</v>
      </c>
      <c r="K133" s="104">
        <v>65306</v>
      </c>
      <c r="L133" s="104">
        <v>18668</v>
      </c>
      <c r="M133" s="104">
        <v>18285</v>
      </c>
      <c r="N133" s="104">
        <v>18146</v>
      </c>
      <c r="O133" s="104">
        <v>10207</v>
      </c>
      <c r="P133" s="104">
        <v>3296</v>
      </c>
      <c r="Q133" s="104">
        <v>11</v>
      </c>
      <c r="R133" s="104">
        <v>3307</v>
      </c>
      <c r="S133" s="104">
        <v>379</v>
      </c>
      <c r="T133" s="104">
        <v>903</v>
      </c>
      <c r="U133" s="104">
        <v>15</v>
      </c>
      <c r="V133" s="104">
        <v>19</v>
      </c>
      <c r="W133" s="104">
        <v>1991</v>
      </c>
      <c r="X133" s="104">
        <v>1401</v>
      </c>
      <c r="Y133" s="104">
        <v>590</v>
      </c>
      <c r="Z133" s="104">
        <v>1334</v>
      </c>
      <c r="AA133" s="104">
        <v>-396</v>
      </c>
      <c r="AB133" s="104">
        <v>1730</v>
      </c>
      <c r="AC133" s="104">
        <v>3721</v>
      </c>
      <c r="AD133" s="104">
        <v>192</v>
      </c>
      <c r="AE133" s="200"/>
      <c r="AF133" s="104">
        <v>47585</v>
      </c>
      <c r="AG133" s="104">
        <v>1241</v>
      </c>
      <c r="AH133" s="104">
        <v>46176</v>
      </c>
      <c r="AI133" s="104">
        <v>47417</v>
      </c>
      <c r="AJ133" s="213">
        <v>99.646947567510693</v>
      </c>
      <c r="AK133" s="104">
        <v>-669</v>
      </c>
      <c r="AL133" s="104">
        <v>1597</v>
      </c>
      <c r="AM133" s="104">
        <v>47104</v>
      </c>
      <c r="AN133" s="104">
        <v>13462</v>
      </c>
      <c r="AO133" s="104">
        <v>12849</v>
      </c>
      <c r="AP133" s="104">
        <v>12976</v>
      </c>
      <c r="AQ133" s="104">
        <v>7817</v>
      </c>
      <c r="AR133" s="104">
        <v>899</v>
      </c>
      <c r="AS133" s="104">
        <v>82</v>
      </c>
      <c r="AT133" s="104">
        <v>981</v>
      </c>
      <c r="AU133" s="104">
        <v>-39</v>
      </c>
      <c r="AV133" s="104">
        <v>564</v>
      </c>
      <c r="AW133" s="104">
        <v>48</v>
      </c>
      <c r="AX133" s="104">
        <v>8</v>
      </c>
      <c r="AY133" s="104">
        <v>400</v>
      </c>
      <c r="AZ133" s="104">
        <v>182</v>
      </c>
      <c r="BA133" s="104">
        <v>218</v>
      </c>
      <c r="BB133" s="104">
        <v>676</v>
      </c>
      <c r="BC133" s="104">
        <v>0</v>
      </c>
      <c r="BD133" s="104">
        <v>676</v>
      </c>
      <c r="BE133" s="104">
        <v>1076</v>
      </c>
      <c r="BF133" s="104">
        <v>508</v>
      </c>
      <c r="BG133" s="108" t="s">
        <v>331</v>
      </c>
      <c r="BH133" s="141" t="s">
        <v>353</v>
      </c>
    </row>
    <row r="134" spans="1:60" x14ac:dyDescent="0.2">
      <c r="A134" s="198">
        <v>131</v>
      </c>
      <c r="B134" s="214" t="s">
        <v>129</v>
      </c>
      <c r="C134" s="92" t="s">
        <v>553</v>
      </c>
      <c r="D134" s="104">
        <v>50540</v>
      </c>
      <c r="E134" s="104">
        <v>685</v>
      </c>
      <c r="F134" s="104">
        <v>49023</v>
      </c>
      <c r="G134" s="104">
        <v>49708</v>
      </c>
      <c r="H134" s="229">
        <v>98.353779184804097</v>
      </c>
      <c r="I134" s="104">
        <v>369</v>
      </c>
      <c r="J134" s="104">
        <v>676</v>
      </c>
      <c r="K134" s="104">
        <v>50068</v>
      </c>
      <c r="L134" s="104">
        <v>15803</v>
      </c>
      <c r="M134" s="104">
        <v>14201</v>
      </c>
      <c r="N134" s="104">
        <v>14268</v>
      </c>
      <c r="O134" s="104">
        <v>5796</v>
      </c>
      <c r="P134" s="104">
        <v>1674</v>
      </c>
      <c r="Q134" s="104">
        <v>-27</v>
      </c>
      <c r="R134" s="104">
        <v>1647</v>
      </c>
      <c r="S134" s="104">
        <v>125</v>
      </c>
      <c r="T134" s="104">
        <v>463</v>
      </c>
      <c r="U134" s="104">
        <v>23</v>
      </c>
      <c r="V134" s="104">
        <v>15</v>
      </c>
      <c r="W134" s="104">
        <v>1021</v>
      </c>
      <c r="X134" s="104">
        <v>116</v>
      </c>
      <c r="Y134" s="104">
        <v>905</v>
      </c>
      <c r="Z134" s="104">
        <v>916</v>
      </c>
      <c r="AA134" s="104">
        <v>11</v>
      </c>
      <c r="AB134" s="104">
        <v>905</v>
      </c>
      <c r="AC134" s="104">
        <v>1926</v>
      </c>
      <c r="AD134" s="104">
        <v>372</v>
      </c>
      <c r="AE134" s="200"/>
      <c r="AF134" s="104">
        <v>25143</v>
      </c>
      <c r="AG134" s="104">
        <v>196</v>
      </c>
      <c r="AH134" s="104">
        <v>24629</v>
      </c>
      <c r="AI134" s="104">
        <v>24825</v>
      </c>
      <c r="AJ134" s="213">
        <v>98.735234458895107</v>
      </c>
      <c r="AK134" s="104">
        <v>-1441</v>
      </c>
      <c r="AL134" s="104">
        <v>198</v>
      </c>
      <c r="AM134" s="104">
        <v>23386</v>
      </c>
      <c r="AN134" s="104">
        <v>7527</v>
      </c>
      <c r="AO134" s="104">
        <v>6566</v>
      </c>
      <c r="AP134" s="104">
        <v>5795</v>
      </c>
      <c r="AQ134" s="104">
        <v>3498</v>
      </c>
      <c r="AR134" s="104">
        <v>1168</v>
      </c>
      <c r="AS134" s="104">
        <v>260</v>
      </c>
      <c r="AT134" s="104">
        <v>1428</v>
      </c>
      <c r="AU134" s="104">
        <v>137</v>
      </c>
      <c r="AV134" s="104">
        <v>312</v>
      </c>
      <c r="AW134" s="104">
        <v>89</v>
      </c>
      <c r="AX134" s="104">
        <v>15</v>
      </c>
      <c r="AY134" s="104">
        <v>875</v>
      </c>
      <c r="AZ134" s="104">
        <v>553</v>
      </c>
      <c r="BA134" s="104">
        <v>322</v>
      </c>
      <c r="BB134" s="104">
        <v>326</v>
      </c>
      <c r="BC134" s="104">
        <v>3</v>
      </c>
      <c r="BD134" s="104">
        <v>323</v>
      </c>
      <c r="BE134" s="104">
        <v>1198</v>
      </c>
      <c r="BF134" s="104">
        <v>27</v>
      </c>
      <c r="BG134" s="108" t="s">
        <v>331</v>
      </c>
      <c r="BH134" s="141" t="s">
        <v>352</v>
      </c>
    </row>
    <row r="135" spans="1:60" x14ac:dyDescent="0.2">
      <c r="A135" s="198">
        <v>132</v>
      </c>
      <c r="B135" s="214" t="s">
        <v>130</v>
      </c>
      <c r="C135" s="92" t="s">
        <v>554</v>
      </c>
      <c r="D135" s="104">
        <v>135479</v>
      </c>
      <c r="E135" s="104">
        <v>2398</v>
      </c>
      <c r="F135" s="104">
        <v>129442</v>
      </c>
      <c r="G135" s="104">
        <v>131840</v>
      </c>
      <c r="H135" s="229">
        <v>97.313974859572298</v>
      </c>
      <c r="I135" s="104">
        <v>3319</v>
      </c>
      <c r="J135" s="104">
        <v>4720</v>
      </c>
      <c r="K135" s="104">
        <v>137481</v>
      </c>
      <c r="L135" s="104">
        <v>41085</v>
      </c>
      <c r="M135" s="104">
        <v>37165</v>
      </c>
      <c r="N135" s="104">
        <v>38154</v>
      </c>
      <c r="O135" s="104">
        <v>21077</v>
      </c>
      <c r="P135" s="104">
        <v>17909</v>
      </c>
      <c r="Q135" s="104">
        <v>207</v>
      </c>
      <c r="R135" s="104">
        <v>18116</v>
      </c>
      <c r="S135" s="104">
        <v>0</v>
      </c>
      <c r="T135" s="104">
        <v>3755</v>
      </c>
      <c r="U135" s="104">
        <v>180</v>
      </c>
      <c r="V135" s="104">
        <v>-30</v>
      </c>
      <c r="W135" s="104">
        <v>14211</v>
      </c>
      <c r="X135" s="104">
        <v>13365</v>
      </c>
      <c r="Y135" s="104">
        <v>846</v>
      </c>
      <c r="Z135" s="104">
        <v>4850</v>
      </c>
      <c r="AA135" s="104">
        <v>6</v>
      </c>
      <c r="AB135" s="104">
        <v>4844</v>
      </c>
      <c r="AC135" s="104">
        <v>19055</v>
      </c>
      <c r="AD135" s="104">
        <v>2112</v>
      </c>
      <c r="AE135" s="200"/>
      <c r="AF135" s="104">
        <v>384100</v>
      </c>
      <c r="AG135" s="104">
        <v>1637</v>
      </c>
      <c r="AH135" s="104">
        <v>379542</v>
      </c>
      <c r="AI135" s="104">
        <v>381179</v>
      </c>
      <c r="AJ135" s="213">
        <v>99.239520958083801</v>
      </c>
      <c r="AK135" s="104">
        <v>-3236</v>
      </c>
      <c r="AL135" s="104">
        <v>12368</v>
      </c>
      <c r="AM135" s="104">
        <v>388674</v>
      </c>
      <c r="AN135" s="104">
        <v>112066</v>
      </c>
      <c r="AO135" s="104">
        <v>98993</v>
      </c>
      <c r="AP135" s="104">
        <v>99985</v>
      </c>
      <c r="AQ135" s="104">
        <v>77630</v>
      </c>
      <c r="AR135" s="104">
        <v>12205</v>
      </c>
      <c r="AS135" s="104">
        <v>-8782</v>
      </c>
      <c r="AT135" s="104">
        <v>3423</v>
      </c>
      <c r="AU135" s="104">
        <v>0</v>
      </c>
      <c r="AV135" s="104">
        <v>-3236</v>
      </c>
      <c r="AW135" s="104">
        <v>360</v>
      </c>
      <c r="AX135" s="104">
        <v>240</v>
      </c>
      <c r="AY135" s="104">
        <v>6059</v>
      </c>
      <c r="AZ135" s="104">
        <v>4611</v>
      </c>
      <c r="BA135" s="104">
        <v>1448</v>
      </c>
      <c r="BB135" s="104">
        <v>2960</v>
      </c>
      <c r="BC135" s="104">
        <v>12</v>
      </c>
      <c r="BD135" s="104">
        <v>2948</v>
      </c>
      <c r="BE135" s="104">
        <v>9007</v>
      </c>
      <c r="BF135" s="104">
        <v>28</v>
      </c>
      <c r="BG135" s="108" t="s">
        <v>332</v>
      </c>
      <c r="BH135" s="141" t="s">
        <v>354</v>
      </c>
    </row>
    <row r="136" spans="1:60" x14ac:dyDescent="0.2">
      <c r="A136" s="198">
        <v>133</v>
      </c>
      <c r="B136" s="214" t="s">
        <v>131</v>
      </c>
      <c r="C136" s="92" t="s">
        <v>555</v>
      </c>
      <c r="D136" s="104">
        <v>60580</v>
      </c>
      <c r="E136" s="104">
        <v>836</v>
      </c>
      <c r="F136" s="104">
        <v>58593</v>
      </c>
      <c r="G136" s="104">
        <v>59429</v>
      </c>
      <c r="H136" s="229">
        <v>98.1000330141961</v>
      </c>
      <c r="I136" s="104">
        <v>636</v>
      </c>
      <c r="J136" s="104">
        <v>941</v>
      </c>
      <c r="K136" s="104">
        <v>60170</v>
      </c>
      <c r="L136" s="104">
        <v>17343</v>
      </c>
      <c r="M136" s="104">
        <v>16992</v>
      </c>
      <c r="N136" s="104">
        <v>17016</v>
      </c>
      <c r="O136" s="104">
        <v>8819</v>
      </c>
      <c r="P136" s="104">
        <v>2896</v>
      </c>
      <c r="Q136" s="104">
        <v>135</v>
      </c>
      <c r="R136" s="104">
        <v>3031</v>
      </c>
      <c r="S136" s="104">
        <v>359</v>
      </c>
      <c r="T136" s="104">
        <v>661</v>
      </c>
      <c r="U136" s="104">
        <v>141</v>
      </c>
      <c r="V136" s="104">
        <v>47</v>
      </c>
      <c r="W136" s="104">
        <v>1823</v>
      </c>
      <c r="X136" s="104">
        <v>1287</v>
      </c>
      <c r="Y136" s="104">
        <v>536</v>
      </c>
      <c r="Z136" s="104">
        <v>1217</v>
      </c>
      <c r="AA136" s="104">
        <v>25</v>
      </c>
      <c r="AB136" s="104">
        <v>1192</v>
      </c>
      <c r="AC136" s="104">
        <v>3015</v>
      </c>
      <c r="AD136" s="104">
        <v>216</v>
      </c>
      <c r="AE136" s="200"/>
      <c r="AF136" s="104">
        <v>32895</v>
      </c>
      <c r="AG136" s="104">
        <v>139</v>
      </c>
      <c r="AH136" s="104">
        <v>32377</v>
      </c>
      <c r="AI136" s="104">
        <v>32516</v>
      </c>
      <c r="AJ136" s="213">
        <v>98.847849217206203</v>
      </c>
      <c r="AK136" s="104">
        <v>-1116</v>
      </c>
      <c r="AL136" s="104">
        <v>228</v>
      </c>
      <c r="AM136" s="104">
        <v>31489</v>
      </c>
      <c r="AN136" s="104">
        <v>9854</v>
      </c>
      <c r="AO136" s="104">
        <v>8830</v>
      </c>
      <c r="AP136" s="104">
        <v>8374</v>
      </c>
      <c r="AQ136" s="104">
        <v>4431</v>
      </c>
      <c r="AR136" s="104">
        <v>528</v>
      </c>
      <c r="AS136" s="104">
        <v>588</v>
      </c>
      <c r="AT136" s="104">
        <v>1116</v>
      </c>
      <c r="AU136" s="104">
        <v>182</v>
      </c>
      <c r="AV136" s="104">
        <v>466</v>
      </c>
      <c r="AW136" s="104">
        <v>65</v>
      </c>
      <c r="AX136" s="104">
        <v>168</v>
      </c>
      <c r="AY136" s="104">
        <v>235</v>
      </c>
      <c r="AZ136" s="104">
        <v>145</v>
      </c>
      <c r="BA136" s="104">
        <v>90</v>
      </c>
      <c r="BB136" s="104">
        <v>379</v>
      </c>
      <c r="BC136" s="104">
        <v>30</v>
      </c>
      <c r="BD136" s="104">
        <v>349</v>
      </c>
      <c r="BE136" s="104">
        <v>584</v>
      </c>
      <c r="BF136" s="104">
        <v>3</v>
      </c>
      <c r="BG136" s="108" t="s">
        <v>331</v>
      </c>
      <c r="BH136" s="141" t="s">
        <v>352</v>
      </c>
    </row>
    <row r="137" spans="1:60" x14ac:dyDescent="0.2">
      <c r="A137" s="198">
        <v>134</v>
      </c>
      <c r="B137" s="214" t="s">
        <v>132</v>
      </c>
      <c r="C137" s="92" t="s">
        <v>556</v>
      </c>
      <c r="D137" s="104">
        <v>97360</v>
      </c>
      <c r="E137" s="104">
        <v>1668</v>
      </c>
      <c r="F137" s="104">
        <v>94557</v>
      </c>
      <c r="G137" s="104">
        <v>96225</v>
      </c>
      <c r="H137" s="229">
        <v>98.834223500410801</v>
      </c>
      <c r="I137" s="104">
        <v>740</v>
      </c>
      <c r="J137" s="104">
        <v>1483</v>
      </c>
      <c r="K137" s="104">
        <v>96780</v>
      </c>
      <c r="L137" s="104">
        <v>27990</v>
      </c>
      <c r="M137" s="104">
        <v>27789</v>
      </c>
      <c r="N137" s="104">
        <v>27603</v>
      </c>
      <c r="O137" s="104">
        <v>13398</v>
      </c>
      <c r="P137" s="104">
        <v>3591</v>
      </c>
      <c r="Q137" s="104">
        <v>281</v>
      </c>
      <c r="R137" s="104">
        <v>3872</v>
      </c>
      <c r="S137" s="104">
        <v>544</v>
      </c>
      <c r="T137" s="104">
        <v>1035</v>
      </c>
      <c r="U137" s="104">
        <v>297</v>
      </c>
      <c r="V137" s="104">
        <v>59</v>
      </c>
      <c r="W137" s="104">
        <v>1937</v>
      </c>
      <c r="X137" s="104">
        <v>1352</v>
      </c>
      <c r="Y137" s="104">
        <v>585</v>
      </c>
      <c r="Z137" s="104">
        <v>1479</v>
      </c>
      <c r="AA137" s="104">
        <v>38</v>
      </c>
      <c r="AB137" s="104">
        <v>1441</v>
      </c>
      <c r="AC137" s="104">
        <v>3378</v>
      </c>
      <c r="AD137" s="104">
        <v>227</v>
      </c>
      <c r="AE137" s="200"/>
      <c r="AF137" s="104">
        <v>42816</v>
      </c>
      <c r="AG137" s="104">
        <v>1194</v>
      </c>
      <c r="AH137" s="104">
        <v>40539</v>
      </c>
      <c r="AI137" s="104">
        <v>41733</v>
      </c>
      <c r="AJ137" s="213">
        <v>97.470571748878896</v>
      </c>
      <c r="AK137" s="104">
        <v>-1420</v>
      </c>
      <c r="AL137" s="104">
        <v>944</v>
      </c>
      <c r="AM137" s="104">
        <v>40063</v>
      </c>
      <c r="AN137" s="104">
        <v>12443</v>
      </c>
      <c r="AO137" s="104">
        <v>12977</v>
      </c>
      <c r="AP137" s="104">
        <v>9912</v>
      </c>
      <c r="AQ137" s="104">
        <v>4731</v>
      </c>
      <c r="AR137" s="104">
        <v>2922</v>
      </c>
      <c r="AS137" s="104">
        <v>866</v>
      </c>
      <c r="AT137" s="104">
        <v>3788</v>
      </c>
      <c r="AU137" s="104">
        <v>681</v>
      </c>
      <c r="AV137" s="104">
        <v>1181</v>
      </c>
      <c r="AW137" s="104">
        <v>693</v>
      </c>
      <c r="AX137" s="104">
        <v>96</v>
      </c>
      <c r="AY137" s="104">
        <v>1137</v>
      </c>
      <c r="AZ137" s="104">
        <v>604</v>
      </c>
      <c r="BA137" s="104">
        <v>533</v>
      </c>
      <c r="BB137" s="104">
        <v>1285</v>
      </c>
      <c r="BC137" s="104">
        <v>10</v>
      </c>
      <c r="BD137" s="104">
        <v>1275</v>
      </c>
      <c r="BE137" s="104">
        <v>2412</v>
      </c>
      <c r="BF137" s="104">
        <v>16</v>
      </c>
      <c r="BG137" s="108" t="s">
        <v>331</v>
      </c>
      <c r="BH137" s="141" t="s">
        <v>350</v>
      </c>
    </row>
    <row r="138" spans="1:60" x14ac:dyDescent="0.2">
      <c r="A138" s="198">
        <v>135</v>
      </c>
      <c r="B138" s="214" t="s">
        <v>133</v>
      </c>
      <c r="C138" s="92" t="s">
        <v>557</v>
      </c>
      <c r="D138" s="104">
        <v>120785</v>
      </c>
      <c r="E138" s="104">
        <v>1631</v>
      </c>
      <c r="F138" s="104">
        <v>116531</v>
      </c>
      <c r="G138" s="104">
        <v>118162</v>
      </c>
      <c r="H138" s="229">
        <v>97.828372728401703</v>
      </c>
      <c r="I138" s="104">
        <v>1733</v>
      </c>
      <c r="J138" s="104">
        <v>1338</v>
      </c>
      <c r="K138" s="104">
        <v>119602</v>
      </c>
      <c r="L138" s="104">
        <v>35174</v>
      </c>
      <c r="M138" s="104">
        <v>33149</v>
      </c>
      <c r="N138" s="104">
        <v>31527</v>
      </c>
      <c r="O138" s="104">
        <v>19752</v>
      </c>
      <c r="P138" s="104">
        <v>18995</v>
      </c>
      <c r="Q138" s="104">
        <v>-5673</v>
      </c>
      <c r="R138" s="104">
        <v>13322</v>
      </c>
      <c r="S138" s="104">
        <v>1359</v>
      </c>
      <c r="T138" s="104">
        <v>843</v>
      </c>
      <c r="U138" s="104">
        <v>-1889</v>
      </c>
      <c r="V138" s="104">
        <v>-61</v>
      </c>
      <c r="W138" s="104">
        <v>13070</v>
      </c>
      <c r="X138" s="104">
        <v>10372</v>
      </c>
      <c r="Y138" s="104">
        <v>2698</v>
      </c>
      <c r="Z138" s="104">
        <v>5300</v>
      </c>
      <c r="AA138" s="104">
        <v>76</v>
      </c>
      <c r="AB138" s="104">
        <v>5224</v>
      </c>
      <c r="AC138" s="104">
        <v>18294</v>
      </c>
      <c r="AD138" s="104">
        <v>1837</v>
      </c>
      <c r="AE138" s="200"/>
      <c r="AF138" s="104">
        <v>184683</v>
      </c>
      <c r="AG138" s="104">
        <v>1928</v>
      </c>
      <c r="AH138" s="104">
        <v>182310</v>
      </c>
      <c r="AI138" s="104">
        <v>184238</v>
      </c>
      <c r="AJ138" s="213">
        <v>99.759046582522402</v>
      </c>
      <c r="AK138" s="104">
        <v>-5270</v>
      </c>
      <c r="AL138" s="104">
        <v>5622</v>
      </c>
      <c r="AM138" s="104">
        <v>182662</v>
      </c>
      <c r="AN138" s="104">
        <v>53030</v>
      </c>
      <c r="AO138" s="104">
        <v>49049</v>
      </c>
      <c r="AP138" s="104">
        <v>47014</v>
      </c>
      <c r="AQ138" s="104">
        <v>33569</v>
      </c>
      <c r="AR138" s="104">
        <v>7466</v>
      </c>
      <c r="AS138" s="104">
        <v>-2078</v>
      </c>
      <c r="AT138" s="104">
        <v>5388</v>
      </c>
      <c r="AU138" s="104">
        <v>198</v>
      </c>
      <c r="AV138" s="104">
        <v>2600</v>
      </c>
      <c r="AW138" s="104">
        <v>-1106</v>
      </c>
      <c r="AX138" s="104">
        <v>249</v>
      </c>
      <c r="AY138" s="104">
        <v>3447</v>
      </c>
      <c r="AZ138" s="104">
        <v>1815</v>
      </c>
      <c r="BA138" s="104">
        <v>1632</v>
      </c>
      <c r="BB138" s="104">
        <v>3409</v>
      </c>
      <c r="BC138" s="104">
        <v>24</v>
      </c>
      <c r="BD138" s="104">
        <v>3385</v>
      </c>
      <c r="BE138" s="104">
        <v>6832</v>
      </c>
      <c r="BF138" s="104">
        <v>141</v>
      </c>
      <c r="BG138" s="108" t="s">
        <v>332</v>
      </c>
      <c r="BH138" s="141" t="s">
        <v>354</v>
      </c>
    </row>
    <row r="139" spans="1:60" x14ac:dyDescent="0.2">
      <c r="A139" s="198">
        <v>136</v>
      </c>
      <c r="B139" s="214" t="s">
        <v>134</v>
      </c>
      <c r="C139" s="92" t="s">
        <v>558</v>
      </c>
      <c r="D139" s="104">
        <v>100595</v>
      </c>
      <c r="E139" s="104">
        <v>523</v>
      </c>
      <c r="F139" s="104">
        <v>98568</v>
      </c>
      <c r="G139" s="104">
        <v>99091</v>
      </c>
      <c r="H139" s="229">
        <v>98.504895869576004</v>
      </c>
      <c r="I139" s="104">
        <v>1040</v>
      </c>
      <c r="J139" s="104">
        <v>724</v>
      </c>
      <c r="K139" s="104">
        <v>100332</v>
      </c>
      <c r="L139" s="104">
        <v>30287</v>
      </c>
      <c r="M139" s="104">
        <v>28988</v>
      </c>
      <c r="N139" s="104">
        <v>29410</v>
      </c>
      <c r="O139" s="104">
        <v>11647</v>
      </c>
      <c r="P139" s="104">
        <v>2688</v>
      </c>
      <c r="Q139" s="104">
        <v>-539</v>
      </c>
      <c r="R139" s="104">
        <v>2149</v>
      </c>
      <c r="S139" s="104">
        <v>140</v>
      </c>
      <c r="T139" s="104">
        <v>524</v>
      </c>
      <c r="U139" s="104">
        <v>53</v>
      </c>
      <c r="V139" s="104">
        <v>45</v>
      </c>
      <c r="W139" s="104">
        <v>1387</v>
      </c>
      <c r="X139" s="104">
        <v>814</v>
      </c>
      <c r="Y139" s="104">
        <v>573</v>
      </c>
      <c r="Z139" s="104">
        <v>1698</v>
      </c>
      <c r="AA139" s="104">
        <v>35</v>
      </c>
      <c r="AB139" s="104">
        <v>1663</v>
      </c>
      <c r="AC139" s="104">
        <v>3050</v>
      </c>
      <c r="AD139" s="104">
        <v>94</v>
      </c>
      <c r="AE139" s="200"/>
      <c r="AF139" s="104">
        <v>59888</v>
      </c>
      <c r="AG139" s="104">
        <v>55</v>
      </c>
      <c r="AH139" s="104">
        <v>59207</v>
      </c>
      <c r="AI139" s="104">
        <v>59262</v>
      </c>
      <c r="AJ139" s="213">
        <v>98.954715468875193</v>
      </c>
      <c r="AK139" s="104">
        <v>-970</v>
      </c>
      <c r="AL139" s="104">
        <v>107</v>
      </c>
      <c r="AM139" s="104">
        <v>58344</v>
      </c>
      <c r="AN139" s="104">
        <v>19759</v>
      </c>
      <c r="AO139" s="104">
        <v>15538</v>
      </c>
      <c r="AP139" s="104">
        <v>15776</v>
      </c>
      <c r="AQ139" s="104">
        <v>7271</v>
      </c>
      <c r="AR139" s="104">
        <v>844</v>
      </c>
      <c r="AS139" s="104">
        <v>-123</v>
      </c>
      <c r="AT139" s="104">
        <v>721</v>
      </c>
      <c r="AU139" s="104">
        <v>-350</v>
      </c>
      <c r="AV139" s="104">
        <v>713</v>
      </c>
      <c r="AW139" s="104">
        <v>49</v>
      </c>
      <c r="AX139" s="104">
        <v>67</v>
      </c>
      <c r="AY139" s="104">
        <v>242</v>
      </c>
      <c r="AZ139" s="104">
        <v>104</v>
      </c>
      <c r="BA139" s="104">
        <v>138</v>
      </c>
      <c r="BB139" s="104">
        <v>725</v>
      </c>
      <c r="BC139" s="104">
        <v>0</v>
      </c>
      <c r="BD139" s="104">
        <v>725</v>
      </c>
      <c r="BE139" s="104">
        <v>967</v>
      </c>
      <c r="BF139" s="104">
        <v>4</v>
      </c>
      <c r="BG139" s="108" t="s">
        <v>331</v>
      </c>
      <c r="BH139" s="141" t="s">
        <v>353</v>
      </c>
    </row>
    <row r="140" spans="1:60" x14ac:dyDescent="0.2">
      <c r="A140" s="198">
        <v>137</v>
      </c>
      <c r="B140" s="214" t="s">
        <v>135</v>
      </c>
      <c r="C140" s="92" t="s">
        <v>559</v>
      </c>
      <c r="D140" s="104">
        <v>36420</v>
      </c>
      <c r="E140" s="104">
        <v>549</v>
      </c>
      <c r="F140" s="104">
        <v>34013</v>
      </c>
      <c r="G140" s="104">
        <v>34562</v>
      </c>
      <c r="H140" s="229">
        <v>94.898407468423898</v>
      </c>
      <c r="I140" s="104">
        <v>675</v>
      </c>
      <c r="J140" s="104">
        <v>444</v>
      </c>
      <c r="K140" s="104">
        <v>35132</v>
      </c>
      <c r="L140" s="104">
        <v>10009</v>
      </c>
      <c r="M140" s="104">
        <v>9982</v>
      </c>
      <c r="N140" s="104">
        <v>9830</v>
      </c>
      <c r="O140" s="104">
        <v>5311</v>
      </c>
      <c r="P140" s="104">
        <v>5624</v>
      </c>
      <c r="Q140" s="104">
        <v>351</v>
      </c>
      <c r="R140" s="104">
        <v>5975</v>
      </c>
      <c r="S140" s="104">
        <v>1074</v>
      </c>
      <c r="T140" s="104">
        <v>761</v>
      </c>
      <c r="U140" s="104">
        <v>296</v>
      </c>
      <c r="V140" s="104">
        <v>108</v>
      </c>
      <c r="W140" s="104">
        <v>3736</v>
      </c>
      <c r="X140" s="104">
        <v>2728</v>
      </c>
      <c r="Y140" s="104">
        <v>1008</v>
      </c>
      <c r="Z140" s="104">
        <v>2711</v>
      </c>
      <c r="AA140" s="104">
        <v>58</v>
      </c>
      <c r="AB140" s="104">
        <v>2653</v>
      </c>
      <c r="AC140" s="104">
        <v>6389</v>
      </c>
      <c r="AD140" s="104">
        <v>855</v>
      </c>
      <c r="AE140" s="200"/>
      <c r="AF140" s="104">
        <v>20818</v>
      </c>
      <c r="AG140" s="104">
        <v>205</v>
      </c>
      <c r="AH140" s="104">
        <v>19852</v>
      </c>
      <c r="AI140" s="104">
        <v>20057</v>
      </c>
      <c r="AJ140" s="213">
        <v>96.344509559035401</v>
      </c>
      <c r="AK140" s="104">
        <v>-513</v>
      </c>
      <c r="AL140" s="104">
        <v>261</v>
      </c>
      <c r="AM140" s="104">
        <v>19600</v>
      </c>
      <c r="AN140" s="104">
        <v>6095</v>
      </c>
      <c r="AO140" s="104">
        <v>5168</v>
      </c>
      <c r="AP140" s="104">
        <v>4693</v>
      </c>
      <c r="AQ140" s="104">
        <v>3644</v>
      </c>
      <c r="AR140" s="104">
        <v>4407</v>
      </c>
      <c r="AS140" s="104">
        <v>2301</v>
      </c>
      <c r="AT140" s="104">
        <v>6708</v>
      </c>
      <c r="AU140" s="104">
        <v>2017</v>
      </c>
      <c r="AV140" s="104">
        <v>812</v>
      </c>
      <c r="AW140" s="104">
        <v>872</v>
      </c>
      <c r="AX140" s="104">
        <v>227</v>
      </c>
      <c r="AY140" s="104">
        <v>2780</v>
      </c>
      <c r="AZ140" s="104">
        <v>2029</v>
      </c>
      <c r="BA140" s="104">
        <v>751</v>
      </c>
      <c r="BB140" s="104">
        <v>772</v>
      </c>
      <c r="BC140" s="104">
        <v>64</v>
      </c>
      <c r="BD140" s="104">
        <v>708</v>
      </c>
      <c r="BE140" s="104">
        <v>3488</v>
      </c>
      <c r="BF140" s="104">
        <v>53</v>
      </c>
      <c r="BG140" s="108" t="s">
        <v>331</v>
      </c>
      <c r="BH140" s="141" t="s">
        <v>351</v>
      </c>
    </row>
    <row r="141" spans="1:60" x14ac:dyDescent="0.2">
      <c r="A141" s="198">
        <v>138</v>
      </c>
      <c r="B141" s="214" t="s">
        <v>136</v>
      </c>
      <c r="C141" s="92" t="s">
        <v>560</v>
      </c>
      <c r="D141" s="104">
        <v>65396</v>
      </c>
      <c r="E141" s="104">
        <v>737</v>
      </c>
      <c r="F141" s="104">
        <v>62160</v>
      </c>
      <c r="G141" s="104">
        <v>62897</v>
      </c>
      <c r="H141" s="229">
        <v>96.178665361795794</v>
      </c>
      <c r="I141" s="104">
        <v>1413</v>
      </c>
      <c r="J141" s="104">
        <v>758</v>
      </c>
      <c r="K141" s="104">
        <v>64331</v>
      </c>
      <c r="L141" s="104">
        <v>21074</v>
      </c>
      <c r="M141" s="104">
        <v>17457</v>
      </c>
      <c r="N141" s="104">
        <v>17507</v>
      </c>
      <c r="O141" s="104">
        <v>8293</v>
      </c>
      <c r="P141" s="104">
        <v>5650</v>
      </c>
      <c r="Q141" s="104">
        <v>-722</v>
      </c>
      <c r="R141" s="104">
        <v>4928</v>
      </c>
      <c r="S141" s="104">
        <v>716</v>
      </c>
      <c r="T141" s="104">
        <v>813</v>
      </c>
      <c r="U141" s="104">
        <v>225</v>
      </c>
      <c r="V141" s="104">
        <v>96</v>
      </c>
      <c r="W141" s="104">
        <v>3078</v>
      </c>
      <c r="X141" s="104">
        <v>2090</v>
      </c>
      <c r="Y141" s="104">
        <v>988</v>
      </c>
      <c r="Z141" s="104">
        <v>2695</v>
      </c>
      <c r="AA141" s="104">
        <v>47</v>
      </c>
      <c r="AB141" s="104">
        <v>2648</v>
      </c>
      <c r="AC141" s="104">
        <v>5726</v>
      </c>
      <c r="AD141" s="104">
        <v>560</v>
      </c>
      <c r="AE141" s="200"/>
      <c r="AF141" s="104">
        <v>56263</v>
      </c>
      <c r="AG141" s="104">
        <v>484</v>
      </c>
      <c r="AH141" s="104">
        <v>54466</v>
      </c>
      <c r="AI141" s="104">
        <v>54950</v>
      </c>
      <c r="AJ141" s="213">
        <v>97.666317117821606</v>
      </c>
      <c r="AK141" s="104">
        <v>532</v>
      </c>
      <c r="AL141" s="104">
        <v>507</v>
      </c>
      <c r="AM141" s="104">
        <v>55505</v>
      </c>
      <c r="AN141" s="104">
        <v>19375</v>
      </c>
      <c r="AO141" s="104">
        <v>15950</v>
      </c>
      <c r="AP141" s="104">
        <v>14093</v>
      </c>
      <c r="AQ141" s="104">
        <v>6087</v>
      </c>
      <c r="AR141" s="104">
        <v>1476</v>
      </c>
      <c r="AS141" s="104">
        <v>-235</v>
      </c>
      <c r="AT141" s="104">
        <v>1241</v>
      </c>
      <c r="AU141" s="104">
        <v>116</v>
      </c>
      <c r="AV141" s="104">
        <v>416</v>
      </c>
      <c r="AW141" s="104">
        <v>134</v>
      </c>
      <c r="AX141" s="104">
        <v>219</v>
      </c>
      <c r="AY141" s="104">
        <v>356</v>
      </c>
      <c r="AZ141" s="104">
        <v>72</v>
      </c>
      <c r="BA141" s="104">
        <v>284</v>
      </c>
      <c r="BB141" s="104">
        <v>1318</v>
      </c>
      <c r="BC141" s="104">
        <v>32</v>
      </c>
      <c r="BD141" s="104">
        <v>1286</v>
      </c>
      <c r="BE141" s="104">
        <v>1642</v>
      </c>
      <c r="BF141" s="104">
        <v>11</v>
      </c>
      <c r="BG141" s="108" t="s">
        <v>331</v>
      </c>
      <c r="BH141" s="141" t="s">
        <v>353</v>
      </c>
    </row>
    <row r="142" spans="1:60" x14ac:dyDescent="0.2">
      <c r="A142" s="198">
        <v>139</v>
      </c>
      <c r="B142" s="214" t="s">
        <v>137</v>
      </c>
      <c r="C142" s="92" t="s">
        <v>561</v>
      </c>
      <c r="D142" s="104">
        <v>90207</v>
      </c>
      <c r="E142" s="104">
        <v>1294</v>
      </c>
      <c r="F142" s="104">
        <v>86568</v>
      </c>
      <c r="G142" s="104">
        <v>87862</v>
      </c>
      <c r="H142" s="229">
        <v>97.4004234704623</v>
      </c>
      <c r="I142" s="104">
        <v>679</v>
      </c>
      <c r="J142" s="104">
        <v>1140</v>
      </c>
      <c r="K142" s="104">
        <v>88387</v>
      </c>
      <c r="L142" s="104">
        <v>26922</v>
      </c>
      <c r="M142" s="104">
        <v>25024</v>
      </c>
      <c r="N142" s="104">
        <v>24972</v>
      </c>
      <c r="O142" s="104">
        <v>11469</v>
      </c>
      <c r="P142" s="104">
        <v>5822</v>
      </c>
      <c r="Q142" s="104">
        <v>-316</v>
      </c>
      <c r="R142" s="104">
        <v>5506</v>
      </c>
      <c r="S142" s="104">
        <v>294</v>
      </c>
      <c r="T142" s="104">
        <v>487</v>
      </c>
      <c r="U142" s="104">
        <v>148</v>
      </c>
      <c r="V142" s="104">
        <v>89</v>
      </c>
      <c r="W142" s="104">
        <v>4488</v>
      </c>
      <c r="X142" s="104">
        <v>3300</v>
      </c>
      <c r="Y142" s="104">
        <v>1188</v>
      </c>
      <c r="Z142" s="104">
        <v>2488</v>
      </c>
      <c r="AA142" s="104">
        <v>30</v>
      </c>
      <c r="AB142" s="104">
        <v>2458</v>
      </c>
      <c r="AC142" s="104">
        <v>6946</v>
      </c>
      <c r="AD142" s="104">
        <v>634</v>
      </c>
      <c r="AE142" s="200"/>
      <c r="AF142" s="104">
        <v>37111</v>
      </c>
      <c r="AG142" s="104">
        <v>320</v>
      </c>
      <c r="AH142" s="104">
        <v>36120</v>
      </c>
      <c r="AI142" s="104">
        <v>36440</v>
      </c>
      <c r="AJ142" s="213">
        <v>98.191910754223798</v>
      </c>
      <c r="AK142" s="104">
        <v>-922</v>
      </c>
      <c r="AL142" s="104">
        <v>234</v>
      </c>
      <c r="AM142" s="104">
        <v>35432</v>
      </c>
      <c r="AN142" s="104">
        <v>11424</v>
      </c>
      <c r="AO142" s="104">
        <v>9111</v>
      </c>
      <c r="AP142" s="104">
        <v>9265</v>
      </c>
      <c r="AQ142" s="104">
        <v>5632</v>
      </c>
      <c r="AR142" s="104">
        <v>1106</v>
      </c>
      <c r="AS142" s="104">
        <v>-178</v>
      </c>
      <c r="AT142" s="104">
        <v>928</v>
      </c>
      <c r="AU142" s="104">
        <v>143</v>
      </c>
      <c r="AV142" s="104">
        <v>140</v>
      </c>
      <c r="AW142" s="104">
        <v>160</v>
      </c>
      <c r="AX142" s="104">
        <v>85</v>
      </c>
      <c r="AY142" s="104">
        <v>400</v>
      </c>
      <c r="AZ142" s="104">
        <v>156</v>
      </c>
      <c r="BA142" s="104">
        <v>244</v>
      </c>
      <c r="BB142" s="104">
        <v>678</v>
      </c>
      <c r="BC142" s="104">
        <v>-32</v>
      </c>
      <c r="BD142" s="104">
        <v>710</v>
      </c>
      <c r="BE142" s="104">
        <v>1110</v>
      </c>
      <c r="BF142" s="104">
        <v>9</v>
      </c>
      <c r="BG142" s="108" t="s">
        <v>334</v>
      </c>
      <c r="BH142" s="141" t="s">
        <v>350</v>
      </c>
    </row>
    <row r="143" spans="1:60" ht="14.25" x14ac:dyDescent="0.2">
      <c r="A143" s="233">
        <v>140</v>
      </c>
      <c r="B143" s="215" t="s">
        <v>756</v>
      </c>
      <c r="C143" s="92" t="s">
        <v>562</v>
      </c>
      <c r="D143" s="104">
        <v>1798</v>
      </c>
      <c r="E143" s="104">
        <v>71</v>
      </c>
      <c r="F143" s="104">
        <v>1646</v>
      </c>
      <c r="G143" s="104">
        <v>1717</v>
      </c>
      <c r="H143" s="229">
        <v>95.494994438264698</v>
      </c>
      <c r="I143" s="104">
        <v>14</v>
      </c>
      <c r="J143" s="104">
        <v>29</v>
      </c>
      <c r="K143" s="104">
        <v>1689</v>
      </c>
      <c r="L143" s="104">
        <v>604</v>
      </c>
      <c r="M143" s="104">
        <v>483</v>
      </c>
      <c r="N143" s="104">
        <v>448</v>
      </c>
      <c r="O143" s="104">
        <v>154</v>
      </c>
      <c r="P143" s="104">
        <v>78</v>
      </c>
      <c r="Q143" s="104">
        <v>-12</v>
      </c>
      <c r="R143" s="104">
        <v>66</v>
      </c>
      <c r="S143" s="104">
        <v>0</v>
      </c>
      <c r="T143" s="104">
        <v>14</v>
      </c>
      <c r="U143" s="104">
        <v>0</v>
      </c>
      <c r="V143" s="104">
        <v>0</v>
      </c>
      <c r="W143" s="104">
        <v>52</v>
      </c>
      <c r="X143" s="104">
        <v>0</v>
      </c>
      <c r="Y143" s="104">
        <v>52</v>
      </c>
      <c r="Z143" s="104">
        <v>81</v>
      </c>
      <c r="AA143" s="104">
        <v>0</v>
      </c>
      <c r="AB143" s="104">
        <v>81</v>
      </c>
      <c r="AC143" s="104">
        <v>133</v>
      </c>
      <c r="AD143" s="104">
        <v>0</v>
      </c>
      <c r="AE143" s="200"/>
      <c r="AF143" s="104">
        <v>1534</v>
      </c>
      <c r="AG143" s="104">
        <v>70</v>
      </c>
      <c r="AH143" s="104">
        <v>1407</v>
      </c>
      <c r="AI143" s="104">
        <v>1477</v>
      </c>
      <c r="AJ143" s="213">
        <v>96.284224250325906</v>
      </c>
      <c r="AK143" s="104">
        <v>19</v>
      </c>
      <c r="AL143" s="104">
        <v>3</v>
      </c>
      <c r="AM143" s="104">
        <v>1429</v>
      </c>
      <c r="AN143" s="104">
        <v>627</v>
      </c>
      <c r="AO143" s="104">
        <v>333</v>
      </c>
      <c r="AP143" s="104">
        <v>304</v>
      </c>
      <c r="AQ143" s="104">
        <v>165</v>
      </c>
      <c r="AR143" s="104">
        <v>88</v>
      </c>
      <c r="AS143" s="104">
        <v>-19</v>
      </c>
      <c r="AT143" s="104">
        <v>69</v>
      </c>
      <c r="AU143" s="104">
        <v>0</v>
      </c>
      <c r="AV143" s="104">
        <v>19</v>
      </c>
      <c r="AW143" s="104">
        <v>0</v>
      </c>
      <c r="AX143" s="104">
        <v>0</v>
      </c>
      <c r="AY143" s="104">
        <v>50</v>
      </c>
      <c r="AZ143" s="104">
        <v>0</v>
      </c>
      <c r="BA143" s="104">
        <v>50</v>
      </c>
      <c r="BB143" s="104">
        <v>57</v>
      </c>
      <c r="BC143" s="104">
        <v>0</v>
      </c>
      <c r="BD143" s="104">
        <v>57</v>
      </c>
      <c r="BE143" s="104">
        <v>107</v>
      </c>
      <c r="BF143" s="104">
        <v>0</v>
      </c>
      <c r="BG143" s="108" t="s">
        <v>334</v>
      </c>
      <c r="BH143" s="141" t="s">
        <v>356</v>
      </c>
    </row>
    <row r="144" spans="1:60" x14ac:dyDescent="0.2">
      <c r="A144" s="198">
        <v>141</v>
      </c>
      <c r="B144" s="214" t="s">
        <v>138</v>
      </c>
      <c r="C144" s="92" t="s">
        <v>563</v>
      </c>
      <c r="D144" s="104">
        <v>107575</v>
      </c>
      <c r="E144" s="104">
        <v>1787</v>
      </c>
      <c r="F144" s="104">
        <v>101715</v>
      </c>
      <c r="G144" s="104">
        <v>103502</v>
      </c>
      <c r="H144" s="229">
        <v>96.213804322565593</v>
      </c>
      <c r="I144" s="104">
        <v>1524</v>
      </c>
      <c r="J144" s="104">
        <v>1852</v>
      </c>
      <c r="K144" s="104">
        <v>105091</v>
      </c>
      <c r="L144" s="104">
        <v>28908</v>
      </c>
      <c r="M144" s="104">
        <v>25408</v>
      </c>
      <c r="N144" s="104">
        <v>23847</v>
      </c>
      <c r="O144" s="104">
        <v>26928</v>
      </c>
      <c r="P144" s="104">
        <v>27240</v>
      </c>
      <c r="Q144" s="104">
        <v>-1213</v>
      </c>
      <c r="R144" s="104">
        <v>26027</v>
      </c>
      <c r="S144" s="104">
        <v>1769</v>
      </c>
      <c r="T144" s="104">
        <v>397</v>
      </c>
      <c r="U144" s="104">
        <v>223</v>
      </c>
      <c r="V144" s="104">
        <v>95</v>
      </c>
      <c r="W144" s="104">
        <v>23543</v>
      </c>
      <c r="X144" s="104">
        <v>20465</v>
      </c>
      <c r="Y144" s="104">
        <v>3078</v>
      </c>
      <c r="Z144" s="104">
        <v>4837</v>
      </c>
      <c r="AA144" s="104">
        <v>124</v>
      </c>
      <c r="AB144" s="104">
        <v>4713</v>
      </c>
      <c r="AC144" s="104">
        <v>28256</v>
      </c>
      <c r="AD144" s="104">
        <v>1654</v>
      </c>
      <c r="AE144" s="200"/>
      <c r="AF144" s="104">
        <v>258501</v>
      </c>
      <c r="AG144" s="104">
        <v>3697</v>
      </c>
      <c r="AH144" s="104">
        <v>247507</v>
      </c>
      <c r="AI144" s="104">
        <v>251204</v>
      </c>
      <c r="AJ144" s="213">
        <v>97.177186935446997</v>
      </c>
      <c r="AK144" s="104">
        <v>-8624</v>
      </c>
      <c r="AL144" s="104">
        <v>9613</v>
      </c>
      <c r="AM144" s="104">
        <v>248496</v>
      </c>
      <c r="AN144" s="104">
        <v>76183</v>
      </c>
      <c r="AO144" s="104">
        <v>68459</v>
      </c>
      <c r="AP144" s="104">
        <v>53224</v>
      </c>
      <c r="AQ144" s="104">
        <v>50630</v>
      </c>
      <c r="AR144" s="104">
        <v>19176</v>
      </c>
      <c r="AS144" s="104">
        <v>1994</v>
      </c>
      <c r="AT144" s="104">
        <v>21170</v>
      </c>
      <c r="AU144" s="104">
        <v>-603</v>
      </c>
      <c r="AV144" s="104">
        <v>3069</v>
      </c>
      <c r="AW144" s="104">
        <v>1757</v>
      </c>
      <c r="AX144" s="104">
        <v>212</v>
      </c>
      <c r="AY144" s="104">
        <v>16735</v>
      </c>
      <c r="AZ144" s="104">
        <v>14267</v>
      </c>
      <c r="BA144" s="104">
        <v>2468</v>
      </c>
      <c r="BB144" s="104">
        <v>7408</v>
      </c>
      <c r="BC144" s="104">
        <v>38</v>
      </c>
      <c r="BD144" s="104">
        <v>7370</v>
      </c>
      <c r="BE144" s="104">
        <v>24105</v>
      </c>
      <c r="BF144" s="104">
        <v>222</v>
      </c>
      <c r="BG144" s="108" t="s">
        <v>335</v>
      </c>
      <c r="BH144" s="141" t="s">
        <v>354</v>
      </c>
    </row>
    <row r="145" spans="1:60" x14ac:dyDescent="0.2">
      <c r="A145" s="198">
        <v>142</v>
      </c>
      <c r="B145" s="214" t="s">
        <v>139</v>
      </c>
      <c r="C145" s="92" t="s">
        <v>564</v>
      </c>
      <c r="D145" s="104">
        <v>105696</v>
      </c>
      <c r="E145" s="104">
        <v>6009</v>
      </c>
      <c r="F145" s="104">
        <v>96959</v>
      </c>
      <c r="G145" s="104">
        <v>102968</v>
      </c>
      <c r="H145" s="229">
        <v>97.419013018467993</v>
      </c>
      <c r="I145" s="104">
        <v>1634</v>
      </c>
      <c r="J145" s="104">
        <v>6243</v>
      </c>
      <c r="K145" s="104">
        <v>104836</v>
      </c>
      <c r="L145" s="104">
        <v>41372</v>
      </c>
      <c r="M145" s="104">
        <v>24145</v>
      </c>
      <c r="N145" s="104">
        <v>27130</v>
      </c>
      <c r="O145" s="104">
        <v>12189</v>
      </c>
      <c r="P145" s="104">
        <v>8444</v>
      </c>
      <c r="Q145" s="104">
        <v>230</v>
      </c>
      <c r="R145" s="104">
        <v>8674</v>
      </c>
      <c r="S145" s="104">
        <v>476</v>
      </c>
      <c r="T145" s="104">
        <v>2168</v>
      </c>
      <c r="U145" s="104">
        <v>457</v>
      </c>
      <c r="V145" s="104">
        <v>198</v>
      </c>
      <c r="W145" s="104">
        <v>5375</v>
      </c>
      <c r="X145" s="104">
        <v>3596</v>
      </c>
      <c r="Y145" s="104">
        <v>1779</v>
      </c>
      <c r="Z145" s="104">
        <v>4115</v>
      </c>
      <c r="AA145" s="104">
        <v>317</v>
      </c>
      <c r="AB145" s="104">
        <v>3798</v>
      </c>
      <c r="AC145" s="104">
        <v>9173</v>
      </c>
      <c r="AD145" s="104">
        <v>1375</v>
      </c>
      <c r="AE145" s="200"/>
      <c r="AF145" s="104">
        <v>331104</v>
      </c>
      <c r="AG145" s="104">
        <v>3042</v>
      </c>
      <c r="AH145" s="104">
        <v>325577</v>
      </c>
      <c r="AI145" s="104">
        <v>328619</v>
      </c>
      <c r="AJ145" s="213">
        <v>99.249480525756198</v>
      </c>
      <c r="AK145" s="104">
        <v>-10538</v>
      </c>
      <c r="AL145" s="104">
        <v>7270</v>
      </c>
      <c r="AM145" s="104">
        <v>322309</v>
      </c>
      <c r="AN145" s="104">
        <v>102626</v>
      </c>
      <c r="AO145" s="104">
        <v>94338</v>
      </c>
      <c r="AP145" s="104">
        <v>83882</v>
      </c>
      <c r="AQ145" s="104">
        <v>41463</v>
      </c>
      <c r="AR145" s="104">
        <v>8587</v>
      </c>
      <c r="AS145" s="104">
        <v>22266</v>
      </c>
      <c r="AT145" s="104">
        <v>30853</v>
      </c>
      <c r="AU145" s="104">
        <v>13285</v>
      </c>
      <c r="AV145" s="104">
        <v>11861</v>
      </c>
      <c r="AW145" s="104">
        <v>473</v>
      </c>
      <c r="AX145" s="104">
        <v>157</v>
      </c>
      <c r="AY145" s="104">
        <v>5077</v>
      </c>
      <c r="AZ145" s="104">
        <v>3103</v>
      </c>
      <c r="BA145" s="104">
        <v>1974</v>
      </c>
      <c r="BB145" s="104">
        <v>5122</v>
      </c>
      <c r="BC145" s="104">
        <v>76</v>
      </c>
      <c r="BD145" s="104">
        <v>5046</v>
      </c>
      <c r="BE145" s="104">
        <v>10123</v>
      </c>
      <c r="BF145" s="104">
        <v>71</v>
      </c>
      <c r="BG145" s="108" t="s">
        <v>335</v>
      </c>
      <c r="BH145" s="141" t="s">
        <v>354</v>
      </c>
    </row>
    <row r="146" spans="1:60" x14ac:dyDescent="0.2">
      <c r="A146" s="198">
        <v>143</v>
      </c>
      <c r="B146" s="214" t="s">
        <v>140</v>
      </c>
      <c r="C146" s="92" t="s">
        <v>565</v>
      </c>
      <c r="D146" s="104">
        <v>51835</v>
      </c>
      <c r="E146" s="104">
        <v>776</v>
      </c>
      <c r="F146" s="104">
        <v>49940</v>
      </c>
      <c r="G146" s="104">
        <v>50716</v>
      </c>
      <c r="H146" s="229">
        <v>97.841226970193802</v>
      </c>
      <c r="I146" s="104">
        <v>557</v>
      </c>
      <c r="J146" s="104">
        <v>745</v>
      </c>
      <c r="K146" s="104">
        <v>51242</v>
      </c>
      <c r="L146" s="104">
        <v>15155</v>
      </c>
      <c r="M146" s="104">
        <v>14906</v>
      </c>
      <c r="N146" s="104">
        <v>14574</v>
      </c>
      <c r="O146" s="104">
        <v>6607</v>
      </c>
      <c r="P146" s="104">
        <v>2987</v>
      </c>
      <c r="Q146" s="104">
        <v>195</v>
      </c>
      <c r="R146" s="104">
        <v>3182</v>
      </c>
      <c r="S146" s="104">
        <v>414</v>
      </c>
      <c r="T146" s="104">
        <v>618</v>
      </c>
      <c r="U146" s="104">
        <v>168</v>
      </c>
      <c r="V146" s="104">
        <v>43</v>
      </c>
      <c r="W146" s="104">
        <v>1939</v>
      </c>
      <c r="X146" s="104">
        <v>1215</v>
      </c>
      <c r="Y146" s="104">
        <v>724</v>
      </c>
      <c r="Z146" s="104">
        <v>1322</v>
      </c>
      <c r="AA146" s="104">
        <v>25</v>
      </c>
      <c r="AB146" s="104">
        <v>1297</v>
      </c>
      <c r="AC146" s="104">
        <v>3236</v>
      </c>
      <c r="AD146" s="104">
        <v>611</v>
      </c>
      <c r="AE146" s="200"/>
      <c r="AF146" s="104">
        <v>32569</v>
      </c>
      <c r="AG146" s="104">
        <v>827</v>
      </c>
      <c r="AH146" s="104">
        <v>31545</v>
      </c>
      <c r="AI146" s="104">
        <v>32372</v>
      </c>
      <c r="AJ146" s="213">
        <v>99.395130338665595</v>
      </c>
      <c r="AK146" s="104">
        <v>-1111</v>
      </c>
      <c r="AL146" s="104">
        <v>780</v>
      </c>
      <c r="AM146" s="104">
        <v>31214</v>
      </c>
      <c r="AN146" s="104">
        <v>8803</v>
      </c>
      <c r="AO146" s="104">
        <v>8551</v>
      </c>
      <c r="AP146" s="104">
        <v>8112</v>
      </c>
      <c r="AQ146" s="104">
        <v>5748</v>
      </c>
      <c r="AR146" s="104">
        <v>368</v>
      </c>
      <c r="AS146" s="104">
        <v>2437</v>
      </c>
      <c r="AT146" s="104">
        <v>2805</v>
      </c>
      <c r="AU146" s="104">
        <v>295</v>
      </c>
      <c r="AV146" s="104">
        <v>2238</v>
      </c>
      <c r="AW146" s="104">
        <v>120</v>
      </c>
      <c r="AX146" s="104">
        <v>56</v>
      </c>
      <c r="AY146" s="104">
        <v>96</v>
      </c>
      <c r="AZ146" s="104">
        <v>44</v>
      </c>
      <c r="BA146" s="104">
        <v>52</v>
      </c>
      <c r="BB146" s="104">
        <v>200</v>
      </c>
      <c r="BC146" s="104">
        <v>30</v>
      </c>
      <c r="BD146" s="104">
        <v>170</v>
      </c>
      <c r="BE146" s="104">
        <v>266</v>
      </c>
      <c r="BF146" s="104">
        <v>8</v>
      </c>
      <c r="BG146" s="108" t="s">
        <v>331</v>
      </c>
      <c r="BH146" s="141" t="s">
        <v>352</v>
      </c>
    </row>
    <row r="147" spans="1:60" x14ac:dyDescent="0.2">
      <c r="A147" s="198">
        <v>144</v>
      </c>
      <c r="B147" s="214" t="s">
        <v>141</v>
      </c>
      <c r="C147" s="92" t="s">
        <v>566</v>
      </c>
      <c r="D147" s="104">
        <v>82588</v>
      </c>
      <c r="E147" s="104">
        <v>1186</v>
      </c>
      <c r="F147" s="104">
        <v>79493</v>
      </c>
      <c r="G147" s="104">
        <v>80679</v>
      </c>
      <c r="H147" s="229">
        <v>97.688526178137195</v>
      </c>
      <c r="I147" s="104">
        <v>1277</v>
      </c>
      <c r="J147" s="104">
        <v>1397</v>
      </c>
      <c r="K147" s="104">
        <v>82167</v>
      </c>
      <c r="L147" s="104">
        <v>23008</v>
      </c>
      <c r="M147" s="104">
        <v>23077</v>
      </c>
      <c r="N147" s="104">
        <v>23268</v>
      </c>
      <c r="O147" s="104">
        <v>12814</v>
      </c>
      <c r="P147" s="104">
        <v>2543</v>
      </c>
      <c r="Q147" s="104">
        <v>-374</v>
      </c>
      <c r="R147" s="104">
        <v>2169</v>
      </c>
      <c r="S147" s="104">
        <v>615</v>
      </c>
      <c r="T147" s="104">
        <v>975</v>
      </c>
      <c r="U147" s="104">
        <v>100</v>
      </c>
      <c r="V147" s="104">
        <v>73</v>
      </c>
      <c r="W147" s="104">
        <v>406</v>
      </c>
      <c r="X147" s="104">
        <v>162</v>
      </c>
      <c r="Y147" s="104">
        <v>244</v>
      </c>
      <c r="Z147" s="104">
        <v>2257</v>
      </c>
      <c r="AA147" s="104">
        <v>61</v>
      </c>
      <c r="AB147" s="104">
        <v>2196</v>
      </c>
      <c r="AC147" s="104">
        <v>2602</v>
      </c>
      <c r="AD147" s="104">
        <v>348</v>
      </c>
      <c r="AE147" s="200"/>
      <c r="AF147" s="104">
        <v>44520</v>
      </c>
      <c r="AG147" s="104">
        <v>306</v>
      </c>
      <c r="AH147" s="104">
        <v>43832</v>
      </c>
      <c r="AI147" s="104">
        <v>44138</v>
      </c>
      <c r="AJ147" s="213">
        <v>99.141958670260493</v>
      </c>
      <c r="AK147" s="104">
        <v>-2240</v>
      </c>
      <c r="AL147" s="104">
        <v>384</v>
      </c>
      <c r="AM147" s="104">
        <v>41976</v>
      </c>
      <c r="AN147" s="104">
        <v>12910</v>
      </c>
      <c r="AO147" s="104">
        <v>10405</v>
      </c>
      <c r="AP147" s="104">
        <v>10978</v>
      </c>
      <c r="AQ147" s="104">
        <v>7683</v>
      </c>
      <c r="AR147" s="104">
        <v>175</v>
      </c>
      <c r="AS147" s="104">
        <v>-2314</v>
      </c>
      <c r="AT147" s="104">
        <v>-2139</v>
      </c>
      <c r="AU147" s="104">
        <v>-1659</v>
      </c>
      <c r="AV147" s="104">
        <v>-581</v>
      </c>
      <c r="AW147" s="104">
        <v>47</v>
      </c>
      <c r="AX147" s="104">
        <v>72</v>
      </c>
      <c r="AY147" s="104">
        <v>-18</v>
      </c>
      <c r="AZ147" s="104">
        <v>-18</v>
      </c>
      <c r="BA147" s="104">
        <v>0</v>
      </c>
      <c r="BB147" s="104">
        <v>399</v>
      </c>
      <c r="BC147" s="104">
        <v>50</v>
      </c>
      <c r="BD147" s="104">
        <v>349</v>
      </c>
      <c r="BE147" s="104">
        <v>331</v>
      </c>
      <c r="BF147" s="104">
        <v>18</v>
      </c>
      <c r="BG147" s="108" t="s">
        <v>331</v>
      </c>
      <c r="BH147" s="141" t="s">
        <v>353</v>
      </c>
    </row>
    <row r="148" spans="1:60" x14ac:dyDescent="0.2">
      <c r="A148" s="198">
        <v>145</v>
      </c>
      <c r="B148" s="214" t="s">
        <v>142</v>
      </c>
      <c r="C148" s="92" t="s">
        <v>567</v>
      </c>
      <c r="D148" s="104">
        <v>95057</v>
      </c>
      <c r="E148" s="104">
        <v>1049</v>
      </c>
      <c r="F148" s="104">
        <v>88021</v>
      </c>
      <c r="G148" s="104">
        <v>89070</v>
      </c>
      <c r="H148" s="229">
        <v>93.701673732602501</v>
      </c>
      <c r="I148" s="104">
        <v>3572</v>
      </c>
      <c r="J148" s="104">
        <v>977</v>
      </c>
      <c r="K148" s="104">
        <v>92570</v>
      </c>
      <c r="L148" s="104">
        <v>24322</v>
      </c>
      <c r="M148" s="104">
        <v>25117</v>
      </c>
      <c r="N148" s="104">
        <v>24408</v>
      </c>
      <c r="O148" s="104">
        <v>18723</v>
      </c>
      <c r="P148" s="104">
        <v>15149</v>
      </c>
      <c r="Q148" s="104">
        <v>903</v>
      </c>
      <c r="R148" s="104">
        <v>16052</v>
      </c>
      <c r="S148" s="104">
        <v>2495</v>
      </c>
      <c r="T148" s="104">
        <v>2739</v>
      </c>
      <c r="U148" s="104">
        <v>706</v>
      </c>
      <c r="V148" s="104">
        <v>199</v>
      </c>
      <c r="W148" s="104">
        <v>9913</v>
      </c>
      <c r="X148" s="104">
        <v>6338</v>
      </c>
      <c r="Y148" s="104">
        <v>3575</v>
      </c>
      <c r="Z148" s="104">
        <v>7006</v>
      </c>
      <c r="AA148" s="104">
        <v>101</v>
      </c>
      <c r="AB148" s="104">
        <v>6905</v>
      </c>
      <c r="AC148" s="104">
        <v>16818</v>
      </c>
      <c r="AD148" s="104">
        <v>3295</v>
      </c>
      <c r="AE148" s="200"/>
      <c r="AF148" s="104">
        <v>89041</v>
      </c>
      <c r="AG148" s="104">
        <v>369</v>
      </c>
      <c r="AH148" s="104">
        <v>85102</v>
      </c>
      <c r="AI148" s="104">
        <v>85471</v>
      </c>
      <c r="AJ148" s="213">
        <v>95.990611066811894</v>
      </c>
      <c r="AK148" s="104">
        <v>-5740</v>
      </c>
      <c r="AL148" s="104">
        <v>480</v>
      </c>
      <c r="AM148" s="104">
        <v>79842</v>
      </c>
      <c r="AN148" s="104">
        <v>24041</v>
      </c>
      <c r="AO148" s="104">
        <v>23380</v>
      </c>
      <c r="AP148" s="104">
        <v>21956</v>
      </c>
      <c r="AQ148" s="104">
        <v>10465</v>
      </c>
      <c r="AR148" s="104">
        <v>4842</v>
      </c>
      <c r="AS148" s="104">
        <v>1052</v>
      </c>
      <c r="AT148" s="104">
        <v>5894</v>
      </c>
      <c r="AU148" s="104">
        <v>1091</v>
      </c>
      <c r="AV148" s="104">
        <v>492</v>
      </c>
      <c r="AW148" s="104">
        <v>728</v>
      </c>
      <c r="AX148" s="104">
        <v>322</v>
      </c>
      <c r="AY148" s="104">
        <v>3261</v>
      </c>
      <c r="AZ148" s="104">
        <v>1713</v>
      </c>
      <c r="BA148" s="104">
        <v>1548</v>
      </c>
      <c r="BB148" s="104">
        <v>3574</v>
      </c>
      <c r="BC148" s="104">
        <v>-14</v>
      </c>
      <c r="BD148" s="104">
        <v>3588</v>
      </c>
      <c r="BE148" s="104">
        <v>6849</v>
      </c>
      <c r="BF148" s="104">
        <v>222</v>
      </c>
      <c r="BG148" s="108" t="s">
        <v>334</v>
      </c>
      <c r="BH148" s="141" t="s">
        <v>355</v>
      </c>
    </row>
    <row r="149" spans="1:60" x14ac:dyDescent="0.2">
      <c r="A149" s="198">
        <v>146</v>
      </c>
      <c r="B149" s="214" t="s">
        <v>143</v>
      </c>
      <c r="C149" s="92" t="s">
        <v>568</v>
      </c>
      <c r="D149" s="104">
        <v>108817</v>
      </c>
      <c r="E149" s="104">
        <v>1897</v>
      </c>
      <c r="F149" s="104">
        <v>105840</v>
      </c>
      <c r="G149" s="104">
        <v>107737</v>
      </c>
      <c r="H149" s="229">
        <v>99.007508018048597</v>
      </c>
      <c r="I149" s="104">
        <v>620</v>
      </c>
      <c r="J149" s="104">
        <v>1803</v>
      </c>
      <c r="K149" s="104">
        <v>108263</v>
      </c>
      <c r="L149" s="104">
        <v>31755</v>
      </c>
      <c r="M149" s="104">
        <v>31223</v>
      </c>
      <c r="N149" s="104">
        <v>30939</v>
      </c>
      <c r="O149" s="104">
        <v>14346</v>
      </c>
      <c r="P149" s="104">
        <v>4388</v>
      </c>
      <c r="Q149" s="104">
        <v>-310</v>
      </c>
      <c r="R149" s="104">
        <v>4078</v>
      </c>
      <c r="S149" s="104">
        <v>468</v>
      </c>
      <c r="T149" s="104">
        <v>602</v>
      </c>
      <c r="U149" s="104">
        <v>217</v>
      </c>
      <c r="V149" s="104">
        <v>93</v>
      </c>
      <c r="W149" s="104">
        <v>2698</v>
      </c>
      <c r="X149" s="104">
        <v>1949</v>
      </c>
      <c r="Y149" s="104">
        <v>749</v>
      </c>
      <c r="Z149" s="104">
        <v>1863</v>
      </c>
      <c r="AA149" s="104">
        <v>50</v>
      </c>
      <c r="AB149" s="104">
        <v>1813</v>
      </c>
      <c r="AC149" s="104">
        <v>4511</v>
      </c>
      <c r="AD149" s="104">
        <v>745</v>
      </c>
      <c r="AE149" s="200"/>
      <c r="AF149" s="104">
        <v>86626</v>
      </c>
      <c r="AG149" s="104">
        <v>1106</v>
      </c>
      <c r="AH149" s="104">
        <v>84096</v>
      </c>
      <c r="AI149" s="104">
        <v>85202</v>
      </c>
      <c r="AJ149" s="213">
        <v>98.356151732736095</v>
      </c>
      <c r="AK149" s="104">
        <v>197</v>
      </c>
      <c r="AL149" s="104">
        <v>1075</v>
      </c>
      <c r="AM149" s="104">
        <v>85368</v>
      </c>
      <c r="AN149" s="104">
        <v>26394</v>
      </c>
      <c r="AO149" s="104">
        <v>22991</v>
      </c>
      <c r="AP149" s="104">
        <v>23033</v>
      </c>
      <c r="AQ149" s="104">
        <v>12950</v>
      </c>
      <c r="AR149" s="104">
        <v>6329</v>
      </c>
      <c r="AS149" s="104">
        <v>-506</v>
      </c>
      <c r="AT149" s="104">
        <v>5823</v>
      </c>
      <c r="AU149" s="104">
        <v>568</v>
      </c>
      <c r="AV149" s="104">
        <v>1210</v>
      </c>
      <c r="AW149" s="104">
        <v>107</v>
      </c>
      <c r="AX149" s="104">
        <v>31</v>
      </c>
      <c r="AY149" s="104">
        <v>3907</v>
      </c>
      <c r="AZ149" s="104">
        <v>2961</v>
      </c>
      <c r="BA149" s="104">
        <v>946</v>
      </c>
      <c r="BB149" s="104">
        <v>2254</v>
      </c>
      <c r="BC149" s="104">
        <v>20</v>
      </c>
      <c r="BD149" s="104">
        <v>2234</v>
      </c>
      <c r="BE149" s="104">
        <v>6141</v>
      </c>
      <c r="BF149" s="104">
        <v>121</v>
      </c>
      <c r="BG149" s="108" t="s">
        <v>332</v>
      </c>
      <c r="BH149" s="141" t="s">
        <v>354</v>
      </c>
    </row>
    <row r="150" spans="1:60" x14ac:dyDescent="0.2">
      <c r="A150" s="198">
        <v>147</v>
      </c>
      <c r="B150" s="214" t="s">
        <v>144</v>
      </c>
      <c r="C150" s="92" t="s">
        <v>569</v>
      </c>
      <c r="D150" s="104">
        <v>189348</v>
      </c>
      <c r="E150" s="104">
        <v>2005</v>
      </c>
      <c r="F150" s="104">
        <v>179355</v>
      </c>
      <c r="G150" s="104">
        <v>181360</v>
      </c>
      <c r="H150" s="229">
        <v>95.781312715212195</v>
      </c>
      <c r="I150" s="104">
        <v>4737</v>
      </c>
      <c r="J150" s="104">
        <v>2127</v>
      </c>
      <c r="K150" s="104">
        <v>186219</v>
      </c>
      <c r="L150" s="104">
        <v>50041</v>
      </c>
      <c r="M150" s="104">
        <v>49607</v>
      </c>
      <c r="N150" s="104">
        <v>49614</v>
      </c>
      <c r="O150" s="104">
        <v>36957</v>
      </c>
      <c r="P150" s="104">
        <v>14495</v>
      </c>
      <c r="Q150" s="104">
        <v>-99</v>
      </c>
      <c r="R150" s="104">
        <v>14396</v>
      </c>
      <c r="S150" s="104">
        <v>4350</v>
      </c>
      <c r="T150" s="104">
        <v>1251</v>
      </c>
      <c r="U150" s="104">
        <v>998</v>
      </c>
      <c r="V150" s="104">
        <v>1357</v>
      </c>
      <c r="W150" s="104">
        <v>6440</v>
      </c>
      <c r="X150" s="104">
        <v>2676</v>
      </c>
      <c r="Y150" s="104">
        <v>3764</v>
      </c>
      <c r="Z150" s="104">
        <v>9484</v>
      </c>
      <c r="AA150" s="104">
        <v>548</v>
      </c>
      <c r="AB150" s="104">
        <v>8936</v>
      </c>
      <c r="AC150" s="104">
        <v>15376</v>
      </c>
      <c r="AD150" s="104">
        <v>2166</v>
      </c>
      <c r="AE150" s="200"/>
      <c r="AF150" s="104">
        <v>106452</v>
      </c>
      <c r="AG150" s="104">
        <v>858</v>
      </c>
      <c r="AH150" s="104">
        <v>102787</v>
      </c>
      <c r="AI150" s="104">
        <v>103645</v>
      </c>
      <c r="AJ150" s="213">
        <v>97.3631308007364</v>
      </c>
      <c r="AK150" s="104">
        <v>251</v>
      </c>
      <c r="AL150" s="104">
        <v>1280</v>
      </c>
      <c r="AM150" s="104">
        <v>104318</v>
      </c>
      <c r="AN150" s="104">
        <v>29989</v>
      </c>
      <c r="AO150" s="104">
        <v>27091</v>
      </c>
      <c r="AP150" s="104">
        <v>26789</v>
      </c>
      <c r="AQ150" s="104">
        <v>20449</v>
      </c>
      <c r="AR150" s="104">
        <v>5219</v>
      </c>
      <c r="AS150" s="104">
        <v>-1239</v>
      </c>
      <c r="AT150" s="104">
        <v>3980</v>
      </c>
      <c r="AU150" s="104">
        <v>792</v>
      </c>
      <c r="AV150" s="104">
        <v>343</v>
      </c>
      <c r="AW150" s="104">
        <v>291</v>
      </c>
      <c r="AX150" s="104">
        <v>617</v>
      </c>
      <c r="AY150" s="104">
        <v>1937</v>
      </c>
      <c r="AZ150" s="104">
        <v>1151</v>
      </c>
      <c r="BA150" s="104">
        <v>786</v>
      </c>
      <c r="BB150" s="104">
        <v>2904</v>
      </c>
      <c r="BC150" s="104">
        <v>150</v>
      </c>
      <c r="BD150" s="104">
        <v>2754</v>
      </c>
      <c r="BE150" s="104">
        <v>4691</v>
      </c>
      <c r="BF150" s="104">
        <v>134</v>
      </c>
      <c r="BG150" s="108" t="s">
        <v>333</v>
      </c>
      <c r="BH150" s="141" t="s">
        <v>355</v>
      </c>
    </row>
    <row r="151" spans="1:60" x14ac:dyDescent="0.2">
      <c r="A151" s="198">
        <v>148</v>
      </c>
      <c r="B151" s="214" t="s">
        <v>145</v>
      </c>
      <c r="C151" s="92" t="s">
        <v>570</v>
      </c>
      <c r="D151" s="104">
        <v>57612</v>
      </c>
      <c r="E151" s="104">
        <v>712</v>
      </c>
      <c r="F151" s="104">
        <v>54208</v>
      </c>
      <c r="G151" s="104">
        <v>54920</v>
      </c>
      <c r="H151" s="229">
        <v>95.327362355064906</v>
      </c>
      <c r="I151" s="104">
        <v>1387</v>
      </c>
      <c r="J151" s="104">
        <v>634</v>
      </c>
      <c r="K151" s="104">
        <v>56229</v>
      </c>
      <c r="L151" s="104">
        <v>16593</v>
      </c>
      <c r="M151" s="104">
        <v>15479</v>
      </c>
      <c r="N151" s="104">
        <v>16085</v>
      </c>
      <c r="O151" s="104">
        <v>8072</v>
      </c>
      <c r="P151" s="104">
        <v>10565</v>
      </c>
      <c r="Q151" s="104">
        <v>-219</v>
      </c>
      <c r="R151" s="104">
        <v>10346</v>
      </c>
      <c r="S151" s="104">
        <v>761</v>
      </c>
      <c r="T151" s="104">
        <v>876</v>
      </c>
      <c r="U151" s="104">
        <v>42</v>
      </c>
      <c r="V151" s="104">
        <v>8</v>
      </c>
      <c r="W151" s="104">
        <v>8659</v>
      </c>
      <c r="X151" s="104">
        <v>6889</v>
      </c>
      <c r="Y151" s="104">
        <v>1770</v>
      </c>
      <c r="Z151" s="104">
        <v>3023</v>
      </c>
      <c r="AA151" s="104">
        <v>2</v>
      </c>
      <c r="AB151" s="104">
        <v>3021</v>
      </c>
      <c r="AC151" s="104">
        <v>11680</v>
      </c>
      <c r="AD151" s="104">
        <v>1172</v>
      </c>
      <c r="AE151" s="200"/>
      <c r="AF151" s="104">
        <v>44326</v>
      </c>
      <c r="AG151" s="104">
        <v>633</v>
      </c>
      <c r="AH151" s="104">
        <v>43032</v>
      </c>
      <c r="AI151" s="104">
        <v>43665</v>
      </c>
      <c r="AJ151" s="213">
        <v>98.508775887740796</v>
      </c>
      <c r="AK151" s="104">
        <v>-1151</v>
      </c>
      <c r="AL151" s="104">
        <v>207</v>
      </c>
      <c r="AM151" s="104">
        <v>42088</v>
      </c>
      <c r="AN151" s="104">
        <v>13355</v>
      </c>
      <c r="AO151" s="104">
        <v>11776</v>
      </c>
      <c r="AP151" s="104">
        <v>11728</v>
      </c>
      <c r="AQ151" s="104">
        <v>5229</v>
      </c>
      <c r="AR151" s="104">
        <v>4491</v>
      </c>
      <c r="AS151" s="104">
        <v>-1846</v>
      </c>
      <c r="AT151" s="104">
        <v>2645</v>
      </c>
      <c r="AU151" s="104">
        <v>-1152</v>
      </c>
      <c r="AV151" s="104">
        <v>2</v>
      </c>
      <c r="AW151" s="104">
        <v>0</v>
      </c>
      <c r="AX151" s="104">
        <v>0</v>
      </c>
      <c r="AY151" s="104">
        <v>3795</v>
      </c>
      <c r="AZ151" s="104">
        <v>3426</v>
      </c>
      <c r="BA151" s="104">
        <v>369</v>
      </c>
      <c r="BB151" s="104">
        <v>665</v>
      </c>
      <c r="BC151" s="104">
        <v>0</v>
      </c>
      <c r="BD151" s="104">
        <v>665</v>
      </c>
      <c r="BE151" s="104">
        <v>4460</v>
      </c>
      <c r="BF151" s="104">
        <v>34</v>
      </c>
      <c r="BG151" s="108" t="s">
        <v>333</v>
      </c>
      <c r="BH151" s="141" t="s">
        <v>351</v>
      </c>
    </row>
    <row r="152" spans="1:60" x14ac:dyDescent="0.2">
      <c r="A152" s="198">
        <v>149</v>
      </c>
      <c r="B152" s="214" t="s">
        <v>146</v>
      </c>
      <c r="C152" s="92" t="s">
        <v>571</v>
      </c>
      <c r="D152" s="104">
        <v>141040</v>
      </c>
      <c r="E152" s="104">
        <v>4356</v>
      </c>
      <c r="F152" s="104">
        <v>129820</v>
      </c>
      <c r="G152" s="104">
        <v>134176</v>
      </c>
      <c r="H152" s="229">
        <v>95.133295519001706</v>
      </c>
      <c r="I152" s="104">
        <v>2971</v>
      </c>
      <c r="J152" s="104">
        <v>4047</v>
      </c>
      <c r="K152" s="104">
        <v>136838</v>
      </c>
      <c r="L152" s="104">
        <v>39736</v>
      </c>
      <c r="M152" s="104">
        <v>37193</v>
      </c>
      <c r="N152" s="104">
        <v>37510</v>
      </c>
      <c r="O152" s="104">
        <v>22399</v>
      </c>
      <c r="P152" s="104">
        <v>32138</v>
      </c>
      <c r="Q152" s="104">
        <v>385</v>
      </c>
      <c r="R152" s="104">
        <v>32523</v>
      </c>
      <c r="S152" s="104">
        <v>2304</v>
      </c>
      <c r="T152" s="104">
        <v>1525</v>
      </c>
      <c r="U152" s="104">
        <v>2255</v>
      </c>
      <c r="V152" s="104">
        <v>589</v>
      </c>
      <c r="W152" s="104">
        <v>25850</v>
      </c>
      <c r="X152" s="104">
        <v>20417</v>
      </c>
      <c r="Y152" s="104">
        <v>5433</v>
      </c>
      <c r="Z152" s="104">
        <v>7809</v>
      </c>
      <c r="AA152" s="104">
        <v>45</v>
      </c>
      <c r="AB152" s="104">
        <v>7764</v>
      </c>
      <c r="AC152" s="104">
        <v>33614</v>
      </c>
      <c r="AD152" s="104">
        <v>5212</v>
      </c>
      <c r="AE152" s="200"/>
      <c r="AF152" s="104">
        <v>143370</v>
      </c>
      <c r="AG152" s="104">
        <v>1014</v>
      </c>
      <c r="AH152" s="104">
        <v>140878</v>
      </c>
      <c r="AI152" s="104">
        <v>141892</v>
      </c>
      <c r="AJ152" s="213">
        <v>98.969100927669601</v>
      </c>
      <c r="AK152" s="104">
        <v>-8812</v>
      </c>
      <c r="AL152" s="104">
        <v>8702</v>
      </c>
      <c r="AM152" s="104">
        <v>140768</v>
      </c>
      <c r="AN152" s="104">
        <v>45499</v>
      </c>
      <c r="AO152" s="104">
        <v>38731</v>
      </c>
      <c r="AP152" s="104">
        <v>35466</v>
      </c>
      <c r="AQ152" s="104">
        <v>21072</v>
      </c>
      <c r="AR152" s="104">
        <v>4469</v>
      </c>
      <c r="AS152" s="104">
        <v>21635</v>
      </c>
      <c r="AT152" s="104">
        <v>26104</v>
      </c>
      <c r="AU152" s="104">
        <v>9632</v>
      </c>
      <c r="AV152" s="104">
        <v>12599</v>
      </c>
      <c r="AW152" s="104">
        <v>386</v>
      </c>
      <c r="AX152" s="104">
        <v>136</v>
      </c>
      <c r="AY152" s="104">
        <v>3351</v>
      </c>
      <c r="AZ152" s="104">
        <v>2509</v>
      </c>
      <c r="BA152" s="104">
        <v>842</v>
      </c>
      <c r="BB152" s="104">
        <v>1545</v>
      </c>
      <c r="BC152" s="104">
        <v>190</v>
      </c>
      <c r="BD152" s="104">
        <v>1355</v>
      </c>
      <c r="BE152" s="104">
        <v>4706</v>
      </c>
      <c r="BF152" s="104">
        <v>164</v>
      </c>
      <c r="BG152" s="108" t="s">
        <v>335</v>
      </c>
      <c r="BH152" s="141" t="s">
        <v>354</v>
      </c>
    </row>
    <row r="153" spans="1:60" x14ac:dyDescent="0.2">
      <c r="A153" s="198">
        <v>150</v>
      </c>
      <c r="B153" s="214" t="s">
        <v>147</v>
      </c>
      <c r="C153" s="92" t="s">
        <v>572</v>
      </c>
      <c r="D153" s="104">
        <v>68625</v>
      </c>
      <c r="E153" s="104">
        <v>828</v>
      </c>
      <c r="F153" s="104">
        <v>65082</v>
      </c>
      <c r="G153" s="104">
        <v>65910</v>
      </c>
      <c r="H153" s="229">
        <v>96.043715846994502</v>
      </c>
      <c r="I153" s="104">
        <v>1421</v>
      </c>
      <c r="J153" s="104">
        <v>998</v>
      </c>
      <c r="K153" s="104">
        <v>67501</v>
      </c>
      <c r="L153" s="104">
        <v>19828</v>
      </c>
      <c r="M153" s="104">
        <v>19288</v>
      </c>
      <c r="N153" s="104">
        <v>19449</v>
      </c>
      <c r="O153" s="104">
        <v>8936</v>
      </c>
      <c r="P153" s="104">
        <v>8984</v>
      </c>
      <c r="Q153" s="104">
        <v>85</v>
      </c>
      <c r="R153" s="104">
        <v>9069</v>
      </c>
      <c r="S153" s="104">
        <v>946</v>
      </c>
      <c r="T153" s="104">
        <v>1078</v>
      </c>
      <c r="U153" s="104">
        <v>89</v>
      </c>
      <c r="V153" s="104">
        <v>28</v>
      </c>
      <c r="W153" s="104">
        <v>6928</v>
      </c>
      <c r="X153" s="104">
        <v>5512</v>
      </c>
      <c r="Y153" s="104">
        <v>1416</v>
      </c>
      <c r="Z153" s="104">
        <v>2901</v>
      </c>
      <c r="AA153" s="104">
        <v>29</v>
      </c>
      <c r="AB153" s="104">
        <v>2872</v>
      </c>
      <c r="AC153" s="104">
        <v>9800</v>
      </c>
      <c r="AD153" s="104">
        <v>186</v>
      </c>
      <c r="AE153" s="200"/>
      <c r="AF153" s="104">
        <v>65526</v>
      </c>
      <c r="AG153" s="104">
        <v>313</v>
      </c>
      <c r="AH153" s="104">
        <v>64363</v>
      </c>
      <c r="AI153" s="104">
        <v>64676</v>
      </c>
      <c r="AJ153" s="213">
        <v>98.702804993437695</v>
      </c>
      <c r="AK153" s="104">
        <v>-546</v>
      </c>
      <c r="AL153" s="104">
        <v>419</v>
      </c>
      <c r="AM153" s="104">
        <v>64236</v>
      </c>
      <c r="AN153" s="104">
        <v>18231</v>
      </c>
      <c r="AO153" s="104">
        <v>17544</v>
      </c>
      <c r="AP153" s="104">
        <v>16059</v>
      </c>
      <c r="AQ153" s="104">
        <v>12402</v>
      </c>
      <c r="AR153" s="104">
        <v>878</v>
      </c>
      <c r="AS153" s="104">
        <v>4880</v>
      </c>
      <c r="AT153" s="104">
        <v>5758</v>
      </c>
      <c r="AU153" s="104">
        <v>2327</v>
      </c>
      <c r="AV153" s="104">
        <v>2851</v>
      </c>
      <c r="AW153" s="104">
        <v>58</v>
      </c>
      <c r="AX153" s="104">
        <v>74</v>
      </c>
      <c r="AY153" s="104">
        <v>448</v>
      </c>
      <c r="AZ153" s="104">
        <v>153</v>
      </c>
      <c r="BA153" s="104">
        <v>295</v>
      </c>
      <c r="BB153" s="104">
        <v>922</v>
      </c>
      <c r="BC153" s="104">
        <v>25</v>
      </c>
      <c r="BD153" s="104">
        <v>897</v>
      </c>
      <c r="BE153" s="104">
        <v>1345</v>
      </c>
      <c r="BF153" s="104">
        <v>72</v>
      </c>
      <c r="BG153" s="108" t="s">
        <v>331</v>
      </c>
      <c r="BH153" s="141" t="s">
        <v>351</v>
      </c>
    </row>
    <row r="154" spans="1:60" x14ac:dyDescent="0.2">
      <c r="A154" s="198">
        <v>151</v>
      </c>
      <c r="B154" s="214" t="s">
        <v>148</v>
      </c>
      <c r="C154" s="92" t="s">
        <v>573</v>
      </c>
      <c r="D154" s="104">
        <v>335835</v>
      </c>
      <c r="E154" s="104">
        <v>3663</v>
      </c>
      <c r="F154" s="104">
        <v>319073</v>
      </c>
      <c r="G154" s="104">
        <v>322736</v>
      </c>
      <c r="H154" s="229">
        <v>96.099572706835204</v>
      </c>
      <c r="I154" s="104">
        <v>7699</v>
      </c>
      <c r="J154" s="104">
        <v>3781</v>
      </c>
      <c r="K154" s="104">
        <v>330553</v>
      </c>
      <c r="L154" s="104">
        <v>93080</v>
      </c>
      <c r="M154" s="104">
        <v>90984</v>
      </c>
      <c r="N154" s="104">
        <v>92099</v>
      </c>
      <c r="O154" s="104">
        <v>54390</v>
      </c>
      <c r="P154" s="104">
        <v>43780</v>
      </c>
      <c r="Q154" s="104">
        <v>219</v>
      </c>
      <c r="R154" s="104">
        <v>43999</v>
      </c>
      <c r="S154" s="104">
        <v>4549</v>
      </c>
      <c r="T154" s="104">
        <v>5202</v>
      </c>
      <c r="U154" s="104">
        <v>1099</v>
      </c>
      <c r="V154" s="104">
        <v>302</v>
      </c>
      <c r="W154" s="104">
        <v>32847</v>
      </c>
      <c r="X154" s="104">
        <v>24232</v>
      </c>
      <c r="Y154" s="104">
        <v>8615</v>
      </c>
      <c r="Z154" s="104">
        <v>14486</v>
      </c>
      <c r="AA154" s="104">
        <v>268</v>
      </c>
      <c r="AB154" s="104">
        <v>14218</v>
      </c>
      <c r="AC154" s="104">
        <v>47065</v>
      </c>
      <c r="AD154" s="104">
        <v>6870</v>
      </c>
      <c r="AE154" s="200"/>
      <c r="AF154" s="104">
        <v>379980</v>
      </c>
      <c r="AG154" s="104">
        <v>8083</v>
      </c>
      <c r="AH154" s="104">
        <v>364273</v>
      </c>
      <c r="AI154" s="104">
        <v>372356</v>
      </c>
      <c r="AJ154" s="213">
        <v>97.993578609400402</v>
      </c>
      <c r="AK154" s="104">
        <v>-17590</v>
      </c>
      <c r="AL154" s="104">
        <v>10744</v>
      </c>
      <c r="AM154" s="104">
        <v>357427</v>
      </c>
      <c r="AN154" s="104">
        <v>110783</v>
      </c>
      <c r="AO154" s="104">
        <v>94061</v>
      </c>
      <c r="AP154" s="104">
        <v>86504</v>
      </c>
      <c r="AQ154" s="104">
        <v>66079</v>
      </c>
      <c r="AR154" s="104">
        <v>12785</v>
      </c>
      <c r="AS154" s="104">
        <v>-1101</v>
      </c>
      <c r="AT154" s="104">
        <v>11684</v>
      </c>
      <c r="AU154" s="104">
        <v>398</v>
      </c>
      <c r="AV154" s="104">
        <v>5303</v>
      </c>
      <c r="AW154" s="104">
        <v>468</v>
      </c>
      <c r="AX154" s="104">
        <v>1083</v>
      </c>
      <c r="AY154" s="104">
        <v>4432</v>
      </c>
      <c r="AZ154" s="104">
        <v>2177</v>
      </c>
      <c r="BA154" s="104">
        <v>2255</v>
      </c>
      <c r="BB154" s="104">
        <v>7659</v>
      </c>
      <c r="BC154" s="104">
        <v>771</v>
      </c>
      <c r="BD154" s="104">
        <v>6888</v>
      </c>
      <c r="BE154" s="104">
        <v>11320</v>
      </c>
      <c r="BF154" s="104">
        <v>170</v>
      </c>
      <c r="BG154" s="108" t="s">
        <v>333</v>
      </c>
      <c r="BH154" s="141" t="s">
        <v>355</v>
      </c>
    </row>
    <row r="155" spans="1:60" x14ac:dyDescent="0.2">
      <c r="A155" s="198">
        <v>152</v>
      </c>
      <c r="B155" s="214" t="s">
        <v>149</v>
      </c>
      <c r="C155" s="92" t="s">
        <v>574</v>
      </c>
      <c r="D155" s="104">
        <v>120969</v>
      </c>
      <c r="E155" s="104">
        <v>1797</v>
      </c>
      <c r="F155" s="104">
        <v>113458</v>
      </c>
      <c r="G155" s="104">
        <v>115255</v>
      </c>
      <c r="H155" s="229">
        <v>95.276475791318404</v>
      </c>
      <c r="I155" s="104">
        <v>3301</v>
      </c>
      <c r="J155" s="104">
        <v>1621</v>
      </c>
      <c r="K155" s="104">
        <v>118380</v>
      </c>
      <c r="L155" s="104">
        <v>32718</v>
      </c>
      <c r="M155" s="104">
        <v>32627</v>
      </c>
      <c r="N155" s="104">
        <v>32570</v>
      </c>
      <c r="O155" s="104">
        <v>20465</v>
      </c>
      <c r="P155" s="104">
        <v>14819</v>
      </c>
      <c r="Q155" s="104">
        <v>166</v>
      </c>
      <c r="R155" s="104">
        <v>14985</v>
      </c>
      <c r="S155" s="104">
        <v>1620</v>
      </c>
      <c r="T155" s="104">
        <v>2602</v>
      </c>
      <c r="U155" s="104">
        <v>969</v>
      </c>
      <c r="V155" s="104">
        <v>333</v>
      </c>
      <c r="W155" s="104">
        <v>9461</v>
      </c>
      <c r="X155" s="104">
        <v>6452</v>
      </c>
      <c r="Y155" s="104">
        <v>3009</v>
      </c>
      <c r="Z155" s="104">
        <v>6170</v>
      </c>
      <c r="AA155" s="104">
        <v>97</v>
      </c>
      <c r="AB155" s="104">
        <v>6073</v>
      </c>
      <c r="AC155" s="104">
        <v>15534</v>
      </c>
      <c r="AD155" s="104">
        <v>1455</v>
      </c>
      <c r="AE155" s="200"/>
      <c r="AF155" s="104">
        <v>107892</v>
      </c>
      <c r="AG155" s="104">
        <v>892</v>
      </c>
      <c r="AH155" s="104">
        <v>103802</v>
      </c>
      <c r="AI155" s="104">
        <v>104694</v>
      </c>
      <c r="AJ155" s="213">
        <v>97.035924813702493</v>
      </c>
      <c r="AK155" s="104">
        <v>-7430</v>
      </c>
      <c r="AL155" s="104">
        <v>1444</v>
      </c>
      <c r="AM155" s="104">
        <v>97816</v>
      </c>
      <c r="AN155" s="104">
        <v>30351</v>
      </c>
      <c r="AO155" s="104">
        <v>26719</v>
      </c>
      <c r="AP155" s="104">
        <v>25800</v>
      </c>
      <c r="AQ155" s="104">
        <v>14946</v>
      </c>
      <c r="AR155" s="104">
        <v>9757</v>
      </c>
      <c r="AS155" s="104">
        <v>1629</v>
      </c>
      <c r="AT155" s="104">
        <v>11386</v>
      </c>
      <c r="AU155" s="104">
        <v>324</v>
      </c>
      <c r="AV155" s="104">
        <v>1731</v>
      </c>
      <c r="AW155" s="104">
        <v>949</v>
      </c>
      <c r="AX155" s="104">
        <v>411</v>
      </c>
      <c r="AY155" s="104">
        <v>7971</v>
      </c>
      <c r="AZ155" s="104">
        <v>5299</v>
      </c>
      <c r="BA155" s="104">
        <v>2672</v>
      </c>
      <c r="BB155" s="104">
        <v>3215</v>
      </c>
      <c r="BC155" s="104">
        <v>78</v>
      </c>
      <c r="BD155" s="104">
        <v>3137</v>
      </c>
      <c r="BE155" s="104">
        <v>11108</v>
      </c>
      <c r="BF155" s="104">
        <v>106</v>
      </c>
      <c r="BG155" s="108" t="s">
        <v>334</v>
      </c>
      <c r="BH155" s="141" t="s">
        <v>352</v>
      </c>
    </row>
    <row r="156" spans="1:60" x14ac:dyDescent="0.2">
      <c r="A156" s="198">
        <v>153</v>
      </c>
      <c r="B156" s="214" t="s">
        <v>150</v>
      </c>
      <c r="C156" s="92" t="s">
        <v>575</v>
      </c>
      <c r="D156" s="104">
        <v>68161</v>
      </c>
      <c r="E156" s="104">
        <v>971</v>
      </c>
      <c r="F156" s="104">
        <v>65773</v>
      </c>
      <c r="G156" s="104">
        <v>66744</v>
      </c>
      <c r="H156" s="229">
        <v>97.9210985754316</v>
      </c>
      <c r="I156" s="104">
        <v>530</v>
      </c>
      <c r="J156" s="104">
        <v>1066</v>
      </c>
      <c r="K156" s="104">
        <v>67369</v>
      </c>
      <c r="L156" s="104">
        <v>19611</v>
      </c>
      <c r="M156" s="104">
        <v>19419</v>
      </c>
      <c r="N156" s="104">
        <v>18802</v>
      </c>
      <c r="O156" s="104">
        <v>9537</v>
      </c>
      <c r="P156" s="104">
        <v>2769</v>
      </c>
      <c r="Q156" s="104">
        <v>373</v>
      </c>
      <c r="R156" s="104">
        <v>3142</v>
      </c>
      <c r="S156" s="104">
        <v>286</v>
      </c>
      <c r="T156" s="104">
        <v>775</v>
      </c>
      <c r="U156" s="104">
        <v>17</v>
      </c>
      <c r="V156" s="104">
        <v>19</v>
      </c>
      <c r="W156" s="104">
        <v>2045</v>
      </c>
      <c r="X156" s="104">
        <v>1218</v>
      </c>
      <c r="Y156" s="104">
        <v>827</v>
      </c>
      <c r="Z156" s="104">
        <v>1595</v>
      </c>
      <c r="AA156" s="104">
        <v>17</v>
      </c>
      <c r="AB156" s="104">
        <v>1578</v>
      </c>
      <c r="AC156" s="104">
        <v>3623</v>
      </c>
      <c r="AD156" s="104">
        <v>47</v>
      </c>
      <c r="AE156" s="200"/>
      <c r="AF156" s="104">
        <v>24988</v>
      </c>
      <c r="AG156" s="104">
        <v>136</v>
      </c>
      <c r="AH156" s="104">
        <v>24500</v>
      </c>
      <c r="AI156" s="104">
        <v>24636</v>
      </c>
      <c r="AJ156" s="213">
        <v>98.591323835441003</v>
      </c>
      <c r="AK156" s="104">
        <v>-44</v>
      </c>
      <c r="AL156" s="104">
        <v>461</v>
      </c>
      <c r="AM156" s="104">
        <v>24917</v>
      </c>
      <c r="AN156" s="104">
        <v>7420</v>
      </c>
      <c r="AO156" s="104">
        <v>7030</v>
      </c>
      <c r="AP156" s="104">
        <v>6993</v>
      </c>
      <c r="AQ156" s="104">
        <v>3474</v>
      </c>
      <c r="AR156" s="104">
        <v>1403</v>
      </c>
      <c r="AS156" s="104">
        <v>1694</v>
      </c>
      <c r="AT156" s="104">
        <v>3097</v>
      </c>
      <c r="AU156" s="104">
        <v>1474</v>
      </c>
      <c r="AV156" s="104">
        <v>919</v>
      </c>
      <c r="AW156" s="104">
        <v>39</v>
      </c>
      <c r="AX156" s="104">
        <v>54</v>
      </c>
      <c r="AY156" s="104">
        <v>611</v>
      </c>
      <c r="AZ156" s="104">
        <v>364</v>
      </c>
      <c r="BA156" s="104">
        <v>247</v>
      </c>
      <c r="BB156" s="104">
        <v>359</v>
      </c>
      <c r="BC156" s="104">
        <v>10</v>
      </c>
      <c r="BD156" s="104">
        <v>349</v>
      </c>
      <c r="BE156" s="104">
        <v>960</v>
      </c>
      <c r="BF156" s="104">
        <v>7</v>
      </c>
      <c r="BG156" s="108" t="s">
        <v>331</v>
      </c>
      <c r="BH156" s="141" t="s">
        <v>350</v>
      </c>
    </row>
    <row r="157" spans="1:60" x14ac:dyDescent="0.2">
      <c r="A157" s="198">
        <v>154</v>
      </c>
      <c r="B157" s="214" t="s">
        <v>151</v>
      </c>
      <c r="C157" s="92" t="s">
        <v>576</v>
      </c>
      <c r="D157" s="104">
        <v>129031</v>
      </c>
      <c r="E157" s="104">
        <v>3371</v>
      </c>
      <c r="F157" s="104">
        <v>117682</v>
      </c>
      <c r="G157" s="104">
        <v>121053</v>
      </c>
      <c r="H157" s="229">
        <v>93.816989715649697</v>
      </c>
      <c r="I157" s="104">
        <v>2781</v>
      </c>
      <c r="J157" s="104">
        <v>4453</v>
      </c>
      <c r="K157" s="104">
        <v>124916</v>
      </c>
      <c r="L157" s="104">
        <v>32439</v>
      </c>
      <c r="M157" s="104">
        <v>31587</v>
      </c>
      <c r="N157" s="104">
        <v>31361</v>
      </c>
      <c r="O157" s="104">
        <v>29529</v>
      </c>
      <c r="P157" s="104">
        <v>43453</v>
      </c>
      <c r="Q157" s="104">
        <v>1105</v>
      </c>
      <c r="R157" s="104">
        <v>44558</v>
      </c>
      <c r="S157" s="104">
        <v>1927</v>
      </c>
      <c r="T157" s="104">
        <v>2440</v>
      </c>
      <c r="U157" s="104">
        <v>826</v>
      </c>
      <c r="V157" s="104">
        <v>92</v>
      </c>
      <c r="W157" s="104">
        <v>39273</v>
      </c>
      <c r="X157" s="104">
        <v>33736</v>
      </c>
      <c r="Y157" s="104">
        <v>5537</v>
      </c>
      <c r="Z157" s="104">
        <v>9182</v>
      </c>
      <c r="AA157" s="104">
        <v>16</v>
      </c>
      <c r="AB157" s="104">
        <v>9166</v>
      </c>
      <c r="AC157" s="104">
        <v>48439</v>
      </c>
      <c r="AD157" s="104">
        <v>8290</v>
      </c>
      <c r="AE157" s="200"/>
      <c r="AF157" s="104">
        <v>57906</v>
      </c>
      <c r="AG157" s="104">
        <v>779</v>
      </c>
      <c r="AH157" s="104">
        <v>56909</v>
      </c>
      <c r="AI157" s="104">
        <v>57688</v>
      </c>
      <c r="AJ157" s="213">
        <v>99.623527786412396</v>
      </c>
      <c r="AK157" s="104">
        <v>-1372</v>
      </c>
      <c r="AL157" s="104">
        <v>4301</v>
      </c>
      <c r="AM157" s="104">
        <v>59838</v>
      </c>
      <c r="AN157" s="104">
        <v>21477</v>
      </c>
      <c r="AO157" s="104">
        <v>14948</v>
      </c>
      <c r="AP157" s="104">
        <v>13386</v>
      </c>
      <c r="AQ157" s="104">
        <v>10027</v>
      </c>
      <c r="AR157" s="104">
        <v>4057</v>
      </c>
      <c r="AS157" s="104">
        <v>1491</v>
      </c>
      <c r="AT157" s="104">
        <v>5548</v>
      </c>
      <c r="AU157" s="104">
        <v>766</v>
      </c>
      <c r="AV157" s="104">
        <v>1783</v>
      </c>
      <c r="AW157" s="104">
        <v>650</v>
      </c>
      <c r="AX157" s="104">
        <v>243</v>
      </c>
      <c r="AY157" s="104">
        <v>2106</v>
      </c>
      <c r="AZ157" s="104">
        <v>1452</v>
      </c>
      <c r="BA157" s="104">
        <v>654</v>
      </c>
      <c r="BB157" s="104">
        <v>1305</v>
      </c>
      <c r="BC157" s="104">
        <v>24</v>
      </c>
      <c r="BD157" s="104">
        <v>1281</v>
      </c>
      <c r="BE157" s="104">
        <v>3387</v>
      </c>
      <c r="BF157" s="104">
        <v>125</v>
      </c>
      <c r="BG157" s="108" t="s">
        <v>335</v>
      </c>
      <c r="BH157" s="141" t="s">
        <v>354</v>
      </c>
    </row>
    <row r="158" spans="1:60" x14ac:dyDescent="0.2">
      <c r="A158" s="198">
        <v>155</v>
      </c>
      <c r="B158" s="214" t="s">
        <v>152</v>
      </c>
      <c r="C158" s="92" t="s">
        <v>577</v>
      </c>
      <c r="D158" s="104">
        <v>59894</v>
      </c>
      <c r="E158" s="104">
        <v>614</v>
      </c>
      <c r="F158" s="104">
        <v>58596</v>
      </c>
      <c r="G158" s="104">
        <v>59210</v>
      </c>
      <c r="H158" s="229">
        <v>98.857982435636202</v>
      </c>
      <c r="I158" s="104">
        <v>795</v>
      </c>
      <c r="J158" s="104">
        <v>606</v>
      </c>
      <c r="K158" s="104">
        <v>59997</v>
      </c>
      <c r="L158" s="104">
        <v>17436</v>
      </c>
      <c r="M158" s="104">
        <v>17198</v>
      </c>
      <c r="N158" s="104">
        <v>17427</v>
      </c>
      <c r="O158" s="104">
        <v>7936</v>
      </c>
      <c r="P158" s="104">
        <v>1789</v>
      </c>
      <c r="Q158" s="104">
        <v>-166</v>
      </c>
      <c r="R158" s="104">
        <v>1623</v>
      </c>
      <c r="S158" s="104">
        <v>107</v>
      </c>
      <c r="T158" s="104">
        <v>496</v>
      </c>
      <c r="U158" s="104">
        <v>63</v>
      </c>
      <c r="V158" s="104">
        <v>14</v>
      </c>
      <c r="W158" s="104">
        <v>943</v>
      </c>
      <c r="X158" s="104">
        <v>610</v>
      </c>
      <c r="Y158" s="104">
        <v>333</v>
      </c>
      <c r="Z158" s="104">
        <v>938</v>
      </c>
      <c r="AA158" s="104">
        <v>6</v>
      </c>
      <c r="AB158" s="104">
        <v>932</v>
      </c>
      <c r="AC158" s="104">
        <v>1875</v>
      </c>
      <c r="AD158" s="104">
        <v>171</v>
      </c>
      <c r="AE158" s="200"/>
      <c r="AF158" s="104">
        <v>34969</v>
      </c>
      <c r="AG158" s="104">
        <v>197</v>
      </c>
      <c r="AH158" s="104">
        <v>34408</v>
      </c>
      <c r="AI158" s="104">
        <v>34605</v>
      </c>
      <c r="AJ158" s="213">
        <v>98.959078040550196</v>
      </c>
      <c r="AK158" s="104">
        <v>823</v>
      </c>
      <c r="AL158" s="104">
        <v>359</v>
      </c>
      <c r="AM158" s="104">
        <v>35590</v>
      </c>
      <c r="AN158" s="104">
        <v>9978</v>
      </c>
      <c r="AO158" s="104">
        <v>9568</v>
      </c>
      <c r="AP158" s="104">
        <v>9414</v>
      </c>
      <c r="AQ158" s="104">
        <v>6630</v>
      </c>
      <c r="AR158" s="104">
        <v>1208</v>
      </c>
      <c r="AS158" s="104">
        <v>-1015</v>
      </c>
      <c r="AT158" s="104">
        <v>193</v>
      </c>
      <c r="AU158" s="104">
        <v>-633</v>
      </c>
      <c r="AV158" s="104">
        <v>381</v>
      </c>
      <c r="AW158" s="104">
        <v>39</v>
      </c>
      <c r="AX158" s="104">
        <v>57</v>
      </c>
      <c r="AY158" s="104">
        <v>349</v>
      </c>
      <c r="AZ158" s="104">
        <v>155</v>
      </c>
      <c r="BA158" s="104">
        <v>194</v>
      </c>
      <c r="BB158" s="104">
        <v>405</v>
      </c>
      <c r="BC158" s="104">
        <v>7</v>
      </c>
      <c r="BD158" s="104">
        <v>398</v>
      </c>
      <c r="BE158" s="104">
        <v>747</v>
      </c>
      <c r="BF158" s="104">
        <v>5</v>
      </c>
      <c r="BG158" s="108" t="s">
        <v>331</v>
      </c>
      <c r="BH158" s="141" t="s">
        <v>357</v>
      </c>
    </row>
    <row r="159" spans="1:60" x14ac:dyDescent="0.2">
      <c r="A159" s="198">
        <v>156</v>
      </c>
      <c r="B159" s="214" t="s">
        <v>153</v>
      </c>
      <c r="C159" s="92" t="s">
        <v>578</v>
      </c>
      <c r="D159" s="104">
        <v>39212</v>
      </c>
      <c r="E159" s="104">
        <v>420</v>
      </c>
      <c r="F159" s="104">
        <v>37683</v>
      </c>
      <c r="G159" s="104">
        <v>38103</v>
      </c>
      <c r="H159" s="229">
        <v>97.171784147709801</v>
      </c>
      <c r="I159" s="104">
        <v>760</v>
      </c>
      <c r="J159" s="104">
        <v>365</v>
      </c>
      <c r="K159" s="104">
        <v>38808</v>
      </c>
      <c r="L159" s="104">
        <v>10817</v>
      </c>
      <c r="M159" s="104">
        <v>10583</v>
      </c>
      <c r="N159" s="104">
        <v>10871</v>
      </c>
      <c r="O159" s="104">
        <v>6537</v>
      </c>
      <c r="P159" s="104">
        <v>3045</v>
      </c>
      <c r="Q159" s="104">
        <v>384</v>
      </c>
      <c r="R159" s="104">
        <v>3429</v>
      </c>
      <c r="S159" s="104">
        <v>397</v>
      </c>
      <c r="T159" s="104">
        <v>176</v>
      </c>
      <c r="U159" s="104">
        <v>190</v>
      </c>
      <c r="V159" s="104">
        <v>214</v>
      </c>
      <c r="W159" s="104">
        <v>2452</v>
      </c>
      <c r="X159" s="104">
        <v>2245</v>
      </c>
      <c r="Y159" s="104">
        <v>207</v>
      </c>
      <c r="Z159" s="104">
        <v>1429</v>
      </c>
      <c r="AA159" s="104">
        <v>13</v>
      </c>
      <c r="AB159" s="104">
        <v>1416</v>
      </c>
      <c r="AC159" s="104">
        <v>3868</v>
      </c>
      <c r="AD159" s="104">
        <v>287</v>
      </c>
      <c r="AE159" s="200"/>
      <c r="AF159" s="104">
        <v>44811</v>
      </c>
      <c r="AG159" s="104">
        <v>626</v>
      </c>
      <c r="AH159" s="104">
        <v>43680</v>
      </c>
      <c r="AI159" s="104">
        <v>44306</v>
      </c>
      <c r="AJ159" s="213">
        <v>98.873044564950504</v>
      </c>
      <c r="AK159" s="104">
        <v>-2394</v>
      </c>
      <c r="AL159" s="104">
        <v>350</v>
      </c>
      <c r="AM159" s="104">
        <v>41636</v>
      </c>
      <c r="AN159" s="104">
        <v>14663</v>
      </c>
      <c r="AO159" s="104">
        <v>12563</v>
      </c>
      <c r="AP159" s="104">
        <v>11773</v>
      </c>
      <c r="AQ159" s="104">
        <v>2637</v>
      </c>
      <c r="AR159" s="104">
        <v>2450</v>
      </c>
      <c r="AS159" s="104">
        <v>2153</v>
      </c>
      <c r="AT159" s="104">
        <v>4603</v>
      </c>
      <c r="AU159" s="104">
        <v>-1341</v>
      </c>
      <c r="AV159" s="104">
        <v>-455</v>
      </c>
      <c r="AW159" s="104">
        <v>43</v>
      </c>
      <c r="AX159" s="104">
        <v>65</v>
      </c>
      <c r="AY159" s="104">
        <v>6291</v>
      </c>
      <c r="AZ159" s="104">
        <v>4993</v>
      </c>
      <c r="BA159" s="104">
        <v>1298</v>
      </c>
      <c r="BB159" s="104">
        <v>514</v>
      </c>
      <c r="BC159" s="104">
        <v>27</v>
      </c>
      <c r="BD159" s="104">
        <v>487</v>
      </c>
      <c r="BE159" s="104">
        <v>6778</v>
      </c>
      <c r="BF159" s="104">
        <v>9</v>
      </c>
      <c r="BG159" s="108" t="s">
        <v>331</v>
      </c>
      <c r="BH159" s="141" t="s">
        <v>352</v>
      </c>
    </row>
    <row r="160" spans="1:60" x14ac:dyDescent="0.2">
      <c r="A160" s="198">
        <v>157</v>
      </c>
      <c r="B160" s="214" t="s">
        <v>154</v>
      </c>
      <c r="C160" s="92" t="s">
        <v>579</v>
      </c>
      <c r="D160" s="104">
        <v>181256</v>
      </c>
      <c r="E160" s="104">
        <v>4962</v>
      </c>
      <c r="F160" s="104">
        <v>166706</v>
      </c>
      <c r="G160" s="104">
        <v>171668</v>
      </c>
      <c r="H160" s="229">
        <v>94.710244074678897</v>
      </c>
      <c r="I160" s="104">
        <v>9699</v>
      </c>
      <c r="J160" s="104">
        <v>5233</v>
      </c>
      <c r="K160" s="104">
        <v>181638</v>
      </c>
      <c r="L160" s="104">
        <v>46609</v>
      </c>
      <c r="M160" s="104">
        <v>48750</v>
      </c>
      <c r="N160" s="104">
        <v>49287</v>
      </c>
      <c r="O160" s="104">
        <v>36992</v>
      </c>
      <c r="P160" s="104">
        <v>105225</v>
      </c>
      <c r="Q160" s="104">
        <v>9270</v>
      </c>
      <c r="R160" s="104">
        <v>114495</v>
      </c>
      <c r="S160" s="104">
        <v>4824</v>
      </c>
      <c r="T160" s="104">
        <v>4875</v>
      </c>
      <c r="U160" s="104">
        <v>15731</v>
      </c>
      <c r="V160" s="104">
        <v>-6</v>
      </c>
      <c r="W160" s="104">
        <v>89071</v>
      </c>
      <c r="X160" s="104">
        <v>73366</v>
      </c>
      <c r="Y160" s="104">
        <v>15705</v>
      </c>
      <c r="Z160" s="104">
        <v>10799</v>
      </c>
      <c r="AA160" s="104">
        <v>8</v>
      </c>
      <c r="AB160" s="104">
        <v>10791</v>
      </c>
      <c r="AC160" s="104">
        <v>99862</v>
      </c>
      <c r="AD160" s="104">
        <v>7500</v>
      </c>
      <c r="AE160" s="200"/>
      <c r="AF160" s="104">
        <v>205031</v>
      </c>
      <c r="AG160" s="104">
        <v>1920</v>
      </c>
      <c r="AH160" s="104">
        <v>197658</v>
      </c>
      <c r="AI160" s="104">
        <v>199578</v>
      </c>
      <c r="AJ160" s="213">
        <v>97.340402183084507</v>
      </c>
      <c r="AK160" s="104">
        <v>-3521</v>
      </c>
      <c r="AL160" s="104">
        <v>2519</v>
      </c>
      <c r="AM160" s="104">
        <v>196656</v>
      </c>
      <c r="AN160" s="104">
        <v>58102</v>
      </c>
      <c r="AO160" s="104">
        <v>49935</v>
      </c>
      <c r="AP160" s="104">
        <v>51740</v>
      </c>
      <c r="AQ160" s="104">
        <v>36879</v>
      </c>
      <c r="AR160" s="104">
        <v>42851</v>
      </c>
      <c r="AS160" s="104">
        <v>-3051</v>
      </c>
      <c r="AT160" s="104">
        <v>39800</v>
      </c>
      <c r="AU160" s="104">
        <v>-3627</v>
      </c>
      <c r="AV160" s="104">
        <v>-106</v>
      </c>
      <c r="AW160" s="104">
        <v>4324</v>
      </c>
      <c r="AX160" s="104">
        <v>1</v>
      </c>
      <c r="AY160" s="104">
        <v>39208</v>
      </c>
      <c r="AZ160" s="104">
        <v>31616</v>
      </c>
      <c r="BA160" s="104">
        <v>7592</v>
      </c>
      <c r="BB160" s="104">
        <v>5535</v>
      </c>
      <c r="BC160" s="104">
        <v>0</v>
      </c>
      <c r="BD160" s="104">
        <v>5535</v>
      </c>
      <c r="BE160" s="104">
        <v>44743</v>
      </c>
      <c r="BF160" s="104">
        <v>502</v>
      </c>
      <c r="BG160" s="108" t="s">
        <v>333</v>
      </c>
      <c r="BH160" s="141" t="s">
        <v>351</v>
      </c>
    </row>
    <row r="161" spans="1:60" x14ac:dyDescent="0.2">
      <c r="A161" s="198">
        <v>158</v>
      </c>
      <c r="B161" s="214" t="s">
        <v>155</v>
      </c>
      <c r="C161" s="92" t="s">
        <v>580</v>
      </c>
      <c r="D161" s="104">
        <v>84008</v>
      </c>
      <c r="E161" s="104">
        <v>1803</v>
      </c>
      <c r="F161" s="104">
        <v>79650</v>
      </c>
      <c r="G161" s="104">
        <v>81453</v>
      </c>
      <c r="H161" s="229">
        <v>96.958622988286805</v>
      </c>
      <c r="I161" s="104">
        <v>2635</v>
      </c>
      <c r="J161" s="104">
        <v>2260</v>
      </c>
      <c r="K161" s="104">
        <v>84545</v>
      </c>
      <c r="L161" s="104">
        <v>25261</v>
      </c>
      <c r="M161" s="104">
        <v>22750</v>
      </c>
      <c r="N161" s="104">
        <v>23861</v>
      </c>
      <c r="O161" s="104">
        <v>12673</v>
      </c>
      <c r="P161" s="104">
        <v>20100</v>
      </c>
      <c r="Q161" s="104">
        <v>865</v>
      </c>
      <c r="R161" s="104">
        <v>20965</v>
      </c>
      <c r="S161" s="104">
        <v>1665</v>
      </c>
      <c r="T161" s="104">
        <v>1845</v>
      </c>
      <c r="U161" s="104">
        <v>104</v>
      </c>
      <c r="V161" s="104">
        <v>50</v>
      </c>
      <c r="W161" s="104">
        <v>17301</v>
      </c>
      <c r="X161" s="104">
        <v>13072</v>
      </c>
      <c r="Y161" s="104">
        <v>4229</v>
      </c>
      <c r="Z161" s="104">
        <v>6693</v>
      </c>
      <c r="AA161" s="104">
        <v>0</v>
      </c>
      <c r="AB161" s="104">
        <v>6693</v>
      </c>
      <c r="AC161" s="104">
        <v>23994</v>
      </c>
      <c r="AD161" s="104">
        <v>3146</v>
      </c>
      <c r="AE161" s="200"/>
      <c r="AF161" s="104">
        <v>69287</v>
      </c>
      <c r="AG161" s="104">
        <v>1054</v>
      </c>
      <c r="AH161" s="104">
        <v>67143</v>
      </c>
      <c r="AI161" s="104">
        <v>68197</v>
      </c>
      <c r="AJ161" s="213">
        <v>98.426833316495106</v>
      </c>
      <c r="AK161" s="104">
        <v>2049</v>
      </c>
      <c r="AL161" s="104">
        <v>970</v>
      </c>
      <c r="AM161" s="104">
        <v>70162</v>
      </c>
      <c r="AN161" s="104">
        <v>20602</v>
      </c>
      <c r="AO161" s="104">
        <v>20013</v>
      </c>
      <c r="AP161" s="104">
        <v>19382</v>
      </c>
      <c r="AQ161" s="104">
        <v>10165</v>
      </c>
      <c r="AR161" s="104">
        <v>9982</v>
      </c>
      <c r="AS161" s="104">
        <v>2020</v>
      </c>
      <c r="AT161" s="104">
        <v>12002</v>
      </c>
      <c r="AU161" s="104">
        <v>1653</v>
      </c>
      <c r="AV161" s="104">
        <v>1373</v>
      </c>
      <c r="AW161" s="104">
        <v>2324</v>
      </c>
      <c r="AX161" s="104">
        <v>443</v>
      </c>
      <c r="AY161" s="104">
        <v>6209</v>
      </c>
      <c r="AZ161" s="104">
        <v>4012</v>
      </c>
      <c r="BA161" s="104">
        <v>2197</v>
      </c>
      <c r="BB161" s="104">
        <v>3288</v>
      </c>
      <c r="BC161" s="104">
        <v>0</v>
      </c>
      <c r="BD161" s="104">
        <v>3288</v>
      </c>
      <c r="BE161" s="104">
        <v>9497</v>
      </c>
      <c r="BF161" s="104">
        <v>183</v>
      </c>
      <c r="BG161" s="108" t="s">
        <v>334</v>
      </c>
      <c r="BH161" s="141" t="s">
        <v>353</v>
      </c>
    </row>
    <row r="162" spans="1:60" x14ac:dyDescent="0.2">
      <c r="A162" s="198">
        <v>159</v>
      </c>
      <c r="B162" s="214" t="s">
        <v>156</v>
      </c>
      <c r="C162" s="92" t="s">
        <v>581</v>
      </c>
      <c r="D162" s="104">
        <v>102159</v>
      </c>
      <c r="E162" s="104">
        <v>776</v>
      </c>
      <c r="F162" s="104">
        <v>99239</v>
      </c>
      <c r="G162" s="104">
        <v>100015</v>
      </c>
      <c r="H162" s="229">
        <v>97.901310701944993</v>
      </c>
      <c r="I162" s="104">
        <v>1497</v>
      </c>
      <c r="J162" s="104">
        <v>869</v>
      </c>
      <c r="K162" s="104">
        <v>101605</v>
      </c>
      <c r="L162" s="104">
        <v>28880</v>
      </c>
      <c r="M162" s="104">
        <v>28933</v>
      </c>
      <c r="N162" s="104">
        <v>28690</v>
      </c>
      <c r="O162" s="104">
        <v>15102</v>
      </c>
      <c r="P162" s="104">
        <v>6043</v>
      </c>
      <c r="Q162" s="104">
        <v>379</v>
      </c>
      <c r="R162" s="104">
        <v>6422</v>
      </c>
      <c r="S162" s="104">
        <v>798</v>
      </c>
      <c r="T162" s="104">
        <v>1367</v>
      </c>
      <c r="U162" s="104">
        <v>208</v>
      </c>
      <c r="V162" s="104">
        <v>76</v>
      </c>
      <c r="W162" s="104">
        <v>3973</v>
      </c>
      <c r="X162" s="104">
        <v>2879</v>
      </c>
      <c r="Y162" s="104">
        <v>1094</v>
      </c>
      <c r="Z162" s="104">
        <v>2669</v>
      </c>
      <c r="AA162" s="104">
        <v>71</v>
      </c>
      <c r="AB162" s="104">
        <v>2598</v>
      </c>
      <c r="AC162" s="104">
        <v>6571</v>
      </c>
      <c r="AD162" s="104">
        <v>470</v>
      </c>
      <c r="AE162" s="200"/>
      <c r="AF162" s="104">
        <v>59710</v>
      </c>
      <c r="AG162" s="104">
        <v>1225</v>
      </c>
      <c r="AH162" s="104">
        <v>57648</v>
      </c>
      <c r="AI162" s="104">
        <v>58873</v>
      </c>
      <c r="AJ162" s="213">
        <v>98.598224752972698</v>
      </c>
      <c r="AK162" s="104">
        <v>2025</v>
      </c>
      <c r="AL162" s="104">
        <v>1332</v>
      </c>
      <c r="AM162" s="104">
        <v>61005</v>
      </c>
      <c r="AN162" s="104">
        <v>19720</v>
      </c>
      <c r="AO162" s="104">
        <v>16031</v>
      </c>
      <c r="AP162" s="104">
        <v>13198</v>
      </c>
      <c r="AQ162" s="104">
        <v>12056</v>
      </c>
      <c r="AR162" s="104">
        <v>4153</v>
      </c>
      <c r="AS162" s="104">
        <v>517</v>
      </c>
      <c r="AT162" s="104">
        <v>4670</v>
      </c>
      <c r="AU162" s="104">
        <v>362</v>
      </c>
      <c r="AV162" s="104">
        <v>1563</v>
      </c>
      <c r="AW162" s="104">
        <v>446</v>
      </c>
      <c r="AX162" s="104">
        <v>207</v>
      </c>
      <c r="AY162" s="104">
        <v>2092</v>
      </c>
      <c r="AZ162" s="104">
        <v>1098</v>
      </c>
      <c r="BA162" s="104">
        <v>994</v>
      </c>
      <c r="BB162" s="104">
        <v>1371</v>
      </c>
      <c r="BC162" s="104">
        <v>20</v>
      </c>
      <c r="BD162" s="104">
        <v>1351</v>
      </c>
      <c r="BE162" s="104">
        <v>3443</v>
      </c>
      <c r="BF162" s="104">
        <v>63</v>
      </c>
      <c r="BG162" s="108" t="s">
        <v>331</v>
      </c>
      <c r="BH162" s="141" t="s">
        <v>350</v>
      </c>
    </row>
    <row r="163" spans="1:60" x14ac:dyDescent="0.2">
      <c r="A163" s="198">
        <v>160</v>
      </c>
      <c r="B163" s="214" t="s">
        <v>157</v>
      </c>
      <c r="C163" s="92" t="s">
        <v>582</v>
      </c>
      <c r="D163" s="104">
        <v>40246</v>
      </c>
      <c r="E163" s="104">
        <v>580</v>
      </c>
      <c r="F163" s="104">
        <v>39042</v>
      </c>
      <c r="G163" s="104">
        <v>39622</v>
      </c>
      <c r="H163" s="229">
        <v>98.449535357550999</v>
      </c>
      <c r="I163" s="104">
        <v>448</v>
      </c>
      <c r="J163" s="104">
        <v>677</v>
      </c>
      <c r="K163" s="104">
        <v>40167</v>
      </c>
      <c r="L163" s="104">
        <v>11813</v>
      </c>
      <c r="M163" s="104">
        <v>11398</v>
      </c>
      <c r="N163" s="104">
        <v>11505</v>
      </c>
      <c r="O163" s="104">
        <v>5451</v>
      </c>
      <c r="P163" s="104">
        <v>1901</v>
      </c>
      <c r="Q163" s="104">
        <v>167</v>
      </c>
      <c r="R163" s="104">
        <v>2068</v>
      </c>
      <c r="S163" s="104">
        <v>295</v>
      </c>
      <c r="T163" s="104">
        <v>421</v>
      </c>
      <c r="U163" s="104">
        <v>22</v>
      </c>
      <c r="V163" s="104">
        <v>6</v>
      </c>
      <c r="W163" s="104">
        <v>1324</v>
      </c>
      <c r="X163" s="104">
        <v>983</v>
      </c>
      <c r="Y163" s="104">
        <v>341</v>
      </c>
      <c r="Z163" s="104">
        <v>678</v>
      </c>
      <c r="AA163" s="104">
        <v>8</v>
      </c>
      <c r="AB163" s="104">
        <v>670</v>
      </c>
      <c r="AC163" s="104">
        <v>1994</v>
      </c>
      <c r="AD163" s="104">
        <v>92</v>
      </c>
      <c r="AE163" s="200"/>
      <c r="AF163" s="104">
        <v>14180</v>
      </c>
      <c r="AG163" s="104">
        <v>252</v>
      </c>
      <c r="AH163" s="104">
        <v>13717</v>
      </c>
      <c r="AI163" s="104">
        <v>13969</v>
      </c>
      <c r="AJ163" s="213">
        <v>98.511988716502103</v>
      </c>
      <c r="AK163" s="104">
        <v>-200</v>
      </c>
      <c r="AL163" s="104">
        <v>295</v>
      </c>
      <c r="AM163" s="104">
        <v>13812</v>
      </c>
      <c r="AN163" s="104">
        <v>4283</v>
      </c>
      <c r="AO163" s="104">
        <v>3755</v>
      </c>
      <c r="AP163" s="104">
        <v>3828</v>
      </c>
      <c r="AQ163" s="104">
        <v>1946</v>
      </c>
      <c r="AR163" s="104">
        <v>700</v>
      </c>
      <c r="AS163" s="104">
        <v>152</v>
      </c>
      <c r="AT163" s="104">
        <v>852</v>
      </c>
      <c r="AU163" s="104">
        <v>131</v>
      </c>
      <c r="AV163" s="104">
        <v>248</v>
      </c>
      <c r="AW163" s="104">
        <v>43</v>
      </c>
      <c r="AX163" s="104">
        <v>1</v>
      </c>
      <c r="AY163" s="104">
        <v>429</v>
      </c>
      <c r="AZ163" s="104">
        <v>345</v>
      </c>
      <c r="BA163" s="104">
        <v>84</v>
      </c>
      <c r="BB163" s="104">
        <v>215</v>
      </c>
      <c r="BC163" s="104">
        <v>0</v>
      </c>
      <c r="BD163" s="104">
        <v>215</v>
      </c>
      <c r="BE163" s="104">
        <v>644</v>
      </c>
      <c r="BF163" s="104">
        <v>4</v>
      </c>
      <c r="BG163" s="108" t="s">
        <v>331</v>
      </c>
      <c r="BH163" s="141" t="s">
        <v>353</v>
      </c>
    </row>
    <row r="164" spans="1:60" x14ac:dyDescent="0.2">
      <c r="A164" s="198">
        <v>161</v>
      </c>
      <c r="B164" s="214" t="s">
        <v>158</v>
      </c>
      <c r="C164" s="92" t="s">
        <v>583</v>
      </c>
      <c r="D164" s="104">
        <v>49305</v>
      </c>
      <c r="E164" s="104">
        <v>586</v>
      </c>
      <c r="F164" s="104">
        <v>48196</v>
      </c>
      <c r="G164" s="104">
        <v>48782</v>
      </c>
      <c r="H164" s="229">
        <v>98.939255653584794</v>
      </c>
      <c r="I164" s="104">
        <v>240</v>
      </c>
      <c r="J164" s="104">
        <v>813</v>
      </c>
      <c r="K164" s="104">
        <v>49249</v>
      </c>
      <c r="L164" s="104">
        <v>14409</v>
      </c>
      <c r="M164" s="104">
        <v>14069</v>
      </c>
      <c r="N164" s="104">
        <v>14106</v>
      </c>
      <c r="O164" s="104">
        <v>6665</v>
      </c>
      <c r="P164" s="104">
        <v>1113</v>
      </c>
      <c r="Q164" s="104">
        <v>141</v>
      </c>
      <c r="R164" s="104">
        <v>1254</v>
      </c>
      <c r="S164" s="104">
        <v>144</v>
      </c>
      <c r="T164" s="104">
        <v>438</v>
      </c>
      <c r="U164" s="104">
        <v>78</v>
      </c>
      <c r="V164" s="104">
        <v>23</v>
      </c>
      <c r="W164" s="104">
        <v>571</v>
      </c>
      <c r="X164" s="104">
        <v>408</v>
      </c>
      <c r="Y164" s="104">
        <v>163</v>
      </c>
      <c r="Z164" s="104">
        <v>553</v>
      </c>
      <c r="AA164" s="104">
        <v>20</v>
      </c>
      <c r="AB164" s="104">
        <v>533</v>
      </c>
      <c r="AC164" s="104">
        <v>1104</v>
      </c>
      <c r="AD164" s="104">
        <v>214</v>
      </c>
      <c r="AE164" s="200"/>
      <c r="AF164" s="104">
        <v>15418</v>
      </c>
      <c r="AG164" s="104">
        <v>155</v>
      </c>
      <c r="AH164" s="104">
        <v>15056</v>
      </c>
      <c r="AI164" s="104">
        <v>15211</v>
      </c>
      <c r="AJ164" s="213">
        <v>98.657413412894002</v>
      </c>
      <c r="AK164" s="104">
        <v>-715</v>
      </c>
      <c r="AL164" s="104">
        <v>112</v>
      </c>
      <c r="AM164" s="104">
        <v>14453</v>
      </c>
      <c r="AN164" s="104">
        <v>4414</v>
      </c>
      <c r="AO164" s="104">
        <v>4404</v>
      </c>
      <c r="AP164" s="104">
        <v>3472</v>
      </c>
      <c r="AQ164" s="104">
        <v>2163</v>
      </c>
      <c r="AR164" s="104">
        <v>367</v>
      </c>
      <c r="AS164" s="104">
        <v>163</v>
      </c>
      <c r="AT164" s="104">
        <v>530</v>
      </c>
      <c r="AU164" s="104">
        <v>76</v>
      </c>
      <c r="AV164" s="104">
        <v>235</v>
      </c>
      <c r="AW164" s="104">
        <v>127</v>
      </c>
      <c r="AX164" s="104">
        <v>23</v>
      </c>
      <c r="AY164" s="104">
        <v>69</v>
      </c>
      <c r="AZ164" s="104">
        <v>35</v>
      </c>
      <c r="BA164" s="104">
        <v>34</v>
      </c>
      <c r="BB164" s="104">
        <v>208</v>
      </c>
      <c r="BC164" s="104">
        <v>7</v>
      </c>
      <c r="BD164" s="104">
        <v>201</v>
      </c>
      <c r="BE164" s="104">
        <v>270</v>
      </c>
      <c r="BF164" s="104">
        <v>3</v>
      </c>
      <c r="BG164" s="108" t="s">
        <v>331</v>
      </c>
      <c r="BH164" s="141" t="s">
        <v>357</v>
      </c>
    </row>
    <row r="165" spans="1:60" x14ac:dyDescent="0.2">
      <c r="A165" s="198">
        <v>162</v>
      </c>
      <c r="B165" s="214" t="s">
        <v>159</v>
      </c>
      <c r="C165" s="92" t="s">
        <v>584</v>
      </c>
      <c r="D165" s="104">
        <v>175994</v>
      </c>
      <c r="E165" s="104">
        <v>3026</v>
      </c>
      <c r="F165" s="104">
        <v>160956</v>
      </c>
      <c r="G165" s="104">
        <v>163982</v>
      </c>
      <c r="H165" s="229">
        <v>93.174767321613203</v>
      </c>
      <c r="I165" s="104">
        <v>6821</v>
      </c>
      <c r="J165" s="104">
        <v>3850</v>
      </c>
      <c r="K165" s="104">
        <v>171627</v>
      </c>
      <c r="L165" s="104">
        <v>45244</v>
      </c>
      <c r="M165" s="104">
        <v>44197</v>
      </c>
      <c r="N165" s="104">
        <v>45062</v>
      </c>
      <c r="O165" s="104">
        <v>37125</v>
      </c>
      <c r="P165" s="104">
        <v>68614</v>
      </c>
      <c r="Q165" s="104">
        <v>2830</v>
      </c>
      <c r="R165" s="104">
        <v>71444</v>
      </c>
      <c r="S165" s="104">
        <v>4111</v>
      </c>
      <c r="T165" s="104">
        <v>4577</v>
      </c>
      <c r="U165" s="104">
        <v>1868</v>
      </c>
      <c r="V165" s="104">
        <v>12</v>
      </c>
      <c r="W165" s="104">
        <v>60876</v>
      </c>
      <c r="X165" s="104">
        <v>53289</v>
      </c>
      <c r="Y165" s="104">
        <v>7587</v>
      </c>
      <c r="Z165" s="104">
        <v>12809</v>
      </c>
      <c r="AA165" s="104">
        <v>21</v>
      </c>
      <c r="AB165" s="104">
        <v>12788</v>
      </c>
      <c r="AC165" s="104">
        <v>73664</v>
      </c>
      <c r="AD165" s="104">
        <v>10867</v>
      </c>
      <c r="AE165" s="200"/>
      <c r="AF165" s="104">
        <v>356799</v>
      </c>
      <c r="AG165" s="104">
        <v>5843</v>
      </c>
      <c r="AH165" s="104">
        <v>338761</v>
      </c>
      <c r="AI165" s="104">
        <v>344604</v>
      </c>
      <c r="AJ165" s="213">
        <v>96.582109254790495</v>
      </c>
      <c r="AK165" s="104">
        <v>-13795</v>
      </c>
      <c r="AL165" s="104">
        <v>6104</v>
      </c>
      <c r="AM165" s="104">
        <v>331070</v>
      </c>
      <c r="AN165" s="104">
        <v>104150</v>
      </c>
      <c r="AO165" s="104">
        <v>88141</v>
      </c>
      <c r="AP165" s="104">
        <v>81511</v>
      </c>
      <c r="AQ165" s="104">
        <v>57268</v>
      </c>
      <c r="AR165" s="104">
        <v>36294</v>
      </c>
      <c r="AS165" s="104">
        <v>6644</v>
      </c>
      <c r="AT165" s="104">
        <v>42938</v>
      </c>
      <c r="AU165" s="104">
        <v>2624</v>
      </c>
      <c r="AV165" s="104">
        <v>4143</v>
      </c>
      <c r="AW165" s="104">
        <v>2784</v>
      </c>
      <c r="AX165" s="104">
        <v>5</v>
      </c>
      <c r="AY165" s="104">
        <v>33382</v>
      </c>
      <c r="AZ165" s="104">
        <v>16713</v>
      </c>
      <c r="BA165" s="104">
        <v>16669</v>
      </c>
      <c r="BB165" s="104">
        <v>12943</v>
      </c>
      <c r="BC165" s="104">
        <v>1</v>
      </c>
      <c r="BD165" s="104">
        <v>12942</v>
      </c>
      <c r="BE165" s="104">
        <v>46324</v>
      </c>
      <c r="BF165" s="104">
        <v>297</v>
      </c>
      <c r="BG165" s="108" t="s">
        <v>333</v>
      </c>
      <c r="BH165" s="141" t="s">
        <v>351</v>
      </c>
    </row>
    <row r="166" spans="1:60" x14ac:dyDescent="0.2">
      <c r="A166" s="198">
        <v>163</v>
      </c>
      <c r="B166" s="214" t="s">
        <v>160</v>
      </c>
      <c r="C166" s="92" t="s">
        <v>585</v>
      </c>
      <c r="D166" s="104">
        <v>52544</v>
      </c>
      <c r="E166" s="104">
        <v>602</v>
      </c>
      <c r="F166" s="104">
        <v>50507</v>
      </c>
      <c r="G166" s="104">
        <v>51109</v>
      </c>
      <c r="H166" s="229">
        <v>97.268955542021899</v>
      </c>
      <c r="I166" s="104">
        <v>1299</v>
      </c>
      <c r="J166" s="104">
        <v>589</v>
      </c>
      <c r="K166" s="104">
        <v>52395</v>
      </c>
      <c r="L166" s="104">
        <v>15061</v>
      </c>
      <c r="M166" s="104">
        <v>13012</v>
      </c>
      <c r="N166" s="104">
        <v>14018</v>
      </c>
      <c r="O166" s="104">
        <v>10304</v>
      </c>
      <c r="P166" s="104">
        <v>3609</v>
      </c>
      <c r="Q166" s="104">
        <v>-245</v>
      </c>
      <c r="R166" s="104">
        <v>3364</v>
      </c>
      <c r="S166" s="104">
        <v>361</v>
      </c>
      <c r="T166" s="104">
        <v>515</v>
      </c>
      <c r="U166" s="104">
        <v>186</v>
      </c>
      <c r="V166" s="104">
        <v>86</v>
      </c>
      <c r="W166" s="104">
        <v>2216</v>
      </c>
      <c r="X166" s="104">
        <v>548</v>
      </c>
      <c r="Y166" s="104">
        <v>600</v>
      </c>
      <c r="Z166" s="104">
        <v>1621</v>
      </c>
      <c r="AA166" s="104">
        <v>21</v>
      </c>
      <c r="AB166" s="104">
        <v>1600</v>
      </c>
      <c r="AC166" s="104">
        <v>3816</v>
      </c>
      <c r="AD166" s="104">
        <v>176</v>
      </c>
      <c r="AE166" s="200"/>
      <c r="AF166" s="104">
        <v>29214</v>
      </c>
      <c r="AG166" s="104">
        <v>89</v>
      </c>
      <c r="AH166" s="104">
        <v>28738</v>
      </c>
      <c r="AI166" s="104">
        <v>28827</v>
      </c>
      <c r="AJ166" s="213">
        <v>98.675292667898901</v>
      </c>
      <c r="AK166" s="104">
        <v>-1520</v>
      </c>
      <c r="AL166" s="104">
        <v>167</v>
      </c>
      <c r="AM166" s="104">
        <v>27385</v>
      </c>
      <c r="AN166" s="104">
        <v>9180</v>
      </c>
      <c r="AO166" s="104">
        <v>7680</v>
      </c>
      <c r="AP166" s="104">
        <v>6629</v>
      </c>
      <c r="AQ166" s="104">
        <v>3896</v>
      </c>
      <c r="AR166" s="104">
        <v>1040</v>
      </c>
      <c r="AS166" s="104">
        <v>-2022</v>
      </c>
      <c r="AT166" s="104">
        <v>-982</v>
      </c>
      <c r="AU166" s="104">
        <v>-1574</v>
      </c>
      <c r="AV166" s="104">
        <v>-513</v>
      </c>
      <c r="AW166" s="104">
        <v>222</v>
      </c>
      <c r="AX166" s="104">
        <v>148</v>
      </c>
      <c r="AY166" s="104">
        <v>735</v>
      </c>
      <c r="AZ166" s="104">
        <v>-1352</v>
      </c>
      <c r="BA166" s="104">
        <v>-364</v>
      </c>
      <c r="BB166" s="104">
        <v>391</v>
      </c>
      <c r="BC166" s="104">
        <v>86</v>
      </c>
      <c r="BD166" s="104">
        <v>305</v>
      </c>
      <c r="BE166" s="104">
        <v>1040</v>
      </c>
      <c r="BF166" s="104">
        <v>4</v>
      </c>
      <c r="BG166" s="108" t="s">
        <v>331</v>
      </c>
      <c r="BH166" s="141" t="s">
        <v>352</v>
      </c>
    </row>
    <row r="167" spans="1:60" x14ac:dyDescent="0.2">
      <c r="A167" s="198">
        <v>164</v>
      </c>
      <c r="B167" s="214" t="s">
        <v>322</v>
      </c>
      <c r="C167" s="92" t="s">
        <v>586</v>
      </c>
      <c r="D167" s="104">
        <v>129272</v>
      </c>
      <c r="E167" s="104">
        <v>519</v>
      </c>
      <c r="F167" s="104">
        <v>123175</v>
      </c>
      <c r="G167" s="104">
        <v>123694</v>
      </c>
      <c r="H167" s="229">
        <v>95.685067145244105</v>
      </c>
      <c r="I167" s="104">
        <v>3811</v>
      </c>
      <c r="J167" s="104">
        <v>244</v>
      </c>
      <c r="K167" s="104">
        <v>127230</v>
      </c>
      <c r="L167" s="104">
        <v>35293</v>
      </c>
      <c r="M167" s="104">
        <v>35779</v>
      </c>
      <c r="N167" s="104">
        <v>36099</v>
      </c>
      <c r="O167" s="104">
        <v>20059</v>
      </c>
      <c r="P167" s="104">
        <v>13612</v>
      </c>
      <c r="Q167" s="104">
        <v>-435</v>
      </c>
      <c r="R167" s="104">
        <v>13177</v>
      </c>
      <c r="S167" s="104">
        <v>1503</v>
      </c>
      <c r="T167" s="104">
        <v>2621</v>
      </c>
      <c r="U167" s="104">
        <v>308</v>
      </c>
      <c r="V167" s="104">
        <v>66</v>
      </c>
      <c r="W167" s="104">
        <v>8679</v>
      </c>
      <c r="X167" s="104">
        <v>5587</v>
      </c>
      <c r="Y167" s="104">
        <v>3092</v>
      </c>
      <c r="Z167" s="104">
        <v>6302</v>
      </c>
      <c r="AA167" s="104">
        <v>33</v>
      </c>
      <c r="AB167" s="104">
        <v>6269</v>
      </c>
      <c r="AC167" s="104">
        <v>14948</v>
      </c>
      <c r="AD167" s="104">
        <v>1194</v>
      </c>
      <c r="AE167" s="200"/>
      <c r="AF167" s="104">
        <v>92772</v>
      </c>
      <c r="AG167" s="104">
        <v>188</v>
      </c>
      <c r="AH167" s="104">
        <v>90694</v>
      </c>
      <c r="AI167" s="104">
        <v>90882</v>
      </c>
      <c r="AJ167" s="213">
        <v>97.962747380675196</v>
      </c>
      <c r="AK167" s="104">
        <v>-4898</v>
      </c>
      <c r="AL167" s="104">
        <v>1150</v>
      </c>
      <c r="AM167" s="104">
        <v>86946</v>
      </c>
      <c r="AN167" s="104">
        <v>25134</v>
      </c>
      <c r="AO167" s="104">
        <v>24731</v>
      </c>
      <c r="AP167" s="104">
        <v>22189</v>
      </c>
      <c r="AQ167" s="104">
        <v>14892</v>
      </c>
      <c r="AR167" s="104">
        <v>4443</v>
      </c>
      <c r="AS167" s="104">
        <v>-317</v>
      </c>
      <c r="AT167" s="104">
        <v>4126</v>
      </c>
      <c r="AU167" s="104">
        <v>0</v>
      </c>
      <c r="AV167" s="104">
        <v>-239</v>
      </c>
      <c r="AW167" s="104">
        <v>387</v>
      </c>
      <c r="AX167" s="104">
        <v>254</v>
      </c>
      <c r="AY167" s="104">
        <v>3724</v>
      </c>
      <c r="AZ167" s="104">
        <v>2548</v>
      </c>
      <c r="BA167" s="104">
        <v>1176</v>
      </c>
      <c r="BB167" s="104">
        <v>2894</v>
      </c>
      <c r="BC167" s="104">
        <v>-17</v>
      </c>
      <c r="BD167" s="104">
        <v>2911</v>
      </c>
      <c r="BE167" s="104">
        <v>6635</v>
      </c>
      <c r="BF167" s="104">
        <v>14</v>
      </c>
      <c r="BG167" s="108" t="s">
        <v>334</v>
      </c>
      <c r="BH167" s="141" t="s">
        <v>350</v>
      </c>
    </row>
    <row r="168" spans="1:60" x14ac:dyDescent="0.2">
      <c r="A168" s="198">
        <v>165</v>
      </c>
      <c r="B168" s="214" t="s">
        <v>161</v>
      </c>
      <c r="C168" s="92" t="s">
        <v>587</v>
      </c>
      <c r="D168" s="104">
        <v>30188</v>
      </c>
      <c r="E168" s="104">
        <v>386</v>
      </c>
      <c r="F168" s="104">
        <v>29235</v>
      </c>
      <c r="G168" s="104">
        <v>29621</v>
      </c>
      <c r="H168" s="229">
        <v>98.121770239830298</v>
      </c>
      <c r="I168" s="104">
        <v>375</v>
      </c>
      <c r="J168" s="104">
        <v>405</v>
      </c>
      <c r="K168" s="104">
        <v>30015</v>
      </c>
      <c r="L168" s="104">
        <v>8702</v>
      </c>
      <c r="M168" s="104">
        <v>8621</v>
      </c>
      <c r="N168" s="104">
        <v>8676</v>
      </c>
      <c r="O168" s="104">
        <v>4016</v>
      </c>
      <c r="P168" s="104">
        <v>1860</v>
      </c>
      <c r="Q168" s="104">
        <v>-14</v>
      </c>
      <c r="R168" s="104">
        <v>1846</v>
      </c>
      <c r="S168" s="104">
        <v>309</v>
      </c>
      <c r="T168" s="104">
        <v>215</v>
      </c>
      <c r="U168" s="104">
        <v>86</v>
      </c>
      <c r="V168" s="104">
        <v>23</v>
      </c>
      <c r="W168" s="104">
        <v>1213</v>
      </c>
      <c r="X168" s="104">
        <v>913</v>
      </c>
      <c r="Y168" s="104">
        <v>300</v>
      </c>
      <c r="Z168" s="104">
        <v>608</v>
      </c>
      <c r="AA168" s="104">
        <v>5</v>
      </c>
      <c r="AB168" s="104">
        <v>603</v>
      </c>
      <c r="AC168" s="104">
        <v>1816</v>
      </c>
      <c r="AD168" s="104">
        <v>153</v>
      </c>
      <c r="AE168" s="200"/>
      <c r="AF168" s="104">
        <v>14066</v>
      </c>
      <c r="AG168" s="104">
        <v>163</v>
      </c>
      <c r="AH168" s="104">
        <v>13621</v>
      </c>
      <c r="AI168" s="104">
        <v>13784</v>
      </c>
      <c r="AJ168" s="213">
        <v>97.995165647660997</v>
      </c>
      <c r="AK168" s="104">
        <v>-453</v>
      </c>
      <c r="AL168" s="104">
        <v>114</v>
      </c>
      <c r="AM168" s="104">
        <v>13282</v>
      </c>
      <c r="AN168" s="104">
        <v>4368</v>
      </c>
      <c r="AO168" s="104">
        <v>3217</v>
      </c>
      <c r="AP168" s="104">
        <v>3729</v>
      </c>
      <c r="AQ168" s="104">
        <v>1968</v>
      </c>
      <c r="AR168" s="104">
        <v>543</v>
      </c>
      <c r="AS168" s="104">
        <v>135</v>
      </c>
      <c r="AT168" s="104">
        <v>678</v>
      </c>
      <c r="AU168" s="104">
        <v>152</v>
      </c>
      <c r="AV168" s="104">
        <v>141</v>
      </c>
      <c r="AW168" s="104">
        <v>170</v>
      </c>
      <c r="AX168" s="104">
        <v>12</v>
      </c>
      <c r="AY168" s="104">
        <v>203</v>
      </c>
      <c r="AZ168" s="104">
        <v>112</v>
      </c>
      <c r="BA168" s="104">
        <v>91</v>
      </c>
      <c r="BB168" s="104">
        <v>284</v>
      </c>
      <c r="BC168" s="104">
        <v>29</v>
      </c>
      <c r="BD168" s="104">
        <v>255</v>
      </c>
      <c r="BE168" s="104">
        <v>458</v>
      </c>
      <c r="BF168" s="104">
        <v>2</v>
      </c>
      <c r="BG168" s="108" t="s">
        <v>331</v>
      </c>
      <c r="BH168" s="141" t="s">
        <v>352</v>
      </c>
    </row>
    <row r="169" spans="1:60" x14ac:dyDescent="0.2">
      <c r="A169" s="198">
        <v>166</v>
      </c>
      <c r="B169" s="214" t="s">
        <v>162</v>
      </c>
      <c r="C169" s="92" t="s">
        <v>588</v>
      </c>
      <c r="D169" s="104">
        <v>66083</v>
      </c>
      <c r="E169" s="104">
        <v>1021</v>
      </c>
      <c r="F169" s="104">
        <v>63601</v>
      </c>
      <c r="G169" s="104">
        <v>64622</v>
      </c>
      <c r="H169" s="229">
        <v>97.789143955328896</v>
      </c>
      <c r="I169" s="104">
        <v>429</v>
      </c>
      <c r="J169" s="104">
        <v>1064</v>
      </c>
      <c r="K169" s="104">
        <v>65094</v>
      </c>
      <c r="L169" s="104">
        <v>19284</v>
      </c>
      <c r="M169" s="104">
        <v>18625</v>
      </c>
      <c r="N169" s="104">
        <v>18620</v>
      </c>
      <c r="O169" s="104">
        <v>8565</v>
      </c>
      <c r="P169" s="104">
        <v>2506</v>
      </c>
      <c r="Q169" s="104">
        <v>1050</v>
      </c>
      <c r="R169" s="104">
        <v>3556</v>
      </c>
      <c r="S169" s="104">
        <v>0</v>
      </c>
      <c r="T169" s="104">
        <v>1680</v>
      </c>
      <c r="U169" s="104">
        <v>0</v>
      </c>
      <c r="V169" s="104">
        <v>54</v>
      </c>
      <c r="W169" s="104">
        <v>1822</v>
      </c>
      <c r="X169" s="104">
        <v>1146</v>
      </c>
      <c r="Y169" s="104">
        <v>676</v>
      </c>
      <c r="Z169" s="104">
        <v>1518</v>
      </c>
      <c r="AA169" s="104">
        <v>3</v>
      </c>
      <c r="AB169" s="104">
        <v>1515</v>
      </c>
      <c r="AC169" s="104">
        <v>3337</v>
      </c>
      <c r="AD169" s="104">
        <v>54</v>
      </c>
      <c r="AE169" s="200"/>
      <c r="AF169" s="104">
        <v>35088</v>
      </c>
      <c r="AG169" s="104">
        <v>465</v>
      </c>
      <c r="AH169" s="104">
        <v>34381</v>
      </c>
      <c r="AI169" s="104">
        <v>34846</v>
      </c>
      <c r="AJ169" s="213">
        <v>99.310305517555804</v>
      </c>
      <c r="AK169" s="104">
        <v>-1586</v>
      </c>
      <c r="AL169" s="104">
        <v>646</v>
      </c>
      <c r="AM169" s="104">
        <v>33441</v>
      </c>
      <c r="AN169" s="104">
        <v>9509</v>
      </c>
      <c r="AO169" s="104">
        <v>8948</v>
      </c>
      <c r="AP169" s="104">
        <v>9556</v>
      </c>
      <c r="AQ169" s="104">
        <v>5428</v>
      </c>
      <c r="AR169" s="104">
        <v>712</v>
      </c>
      <c r="AS169" s="104">
        <v>1376</v>
      </c>
      <c r="AT169" s="104">
        <v>2088</v>
      </c>
      <c r="AU169" s="104">
        <v>658</v>
      </c>
      <c r="AV169" s="104">
        <v>1010</v>
      </c>
      <c r="AW169" s="104">
        <v>95</v>
      </c>
      <c r="AX169" s="104">
        <v>11</v>
      </c>
      <c r="AY169" s="104">
        <v>314</v>
      </c>
      <c r="AZ169" s="104">
        <v>180</v>
      </c>
      <c r="BA169" s="104">
        <v>134</v>
      </c>
      <c r="BB169" s="104">
        <v>243</v>
      </c>
      <c r="BC169" s="104">
        <v>1</v>
      </c>
      <c r="BD169" s="104">
        <v>242</v>
      </c>
      <c r="BE169" s="104">
        <v>556</v>
      </c>
      <c r="BF169" s="104">
        <v>7</v>
      </c>
      <c r="BG169" s="108" t="s">
        <v>331</v>
      </c>
      <c r="BH169" s="141" t="s">
        <v>356</v>
      </c>
    </row>
    <row r="170" spans="1:60" x14ac:dyDescent="0.2">
      <c r="A170" s="198">
        <v>167</v>
      </c>
      <c r="B170" s="214" t="s">
        <v>163</v>
      </c>
      <c r="C170" s="92" t="s">
        <v>589</v>
      </c>
      <c r="D170" s="104">
        <v>107128</v>
      </c>
      <c r="E170" s="104">
        <v>1831</v>
      </c>
      <c r="F170" s="104">
        <v>102871</v>
      </c>
      <c r="G170" s="104">
        <v>104702</v>
      </c>
      <c r="H170" s="229">
        <v>97.735419311477798</v>
      </c>
      <c r="I170" s="104">
        <v>1878</v>
      </c>
      <c r="J170" s="104">
        <v>1952</v>
      </c>
      <c r="K170" s="104">
        <v>106701</v>
      </c>
      <c r="L170" s="104">
        <v>37795</v>
      </c>
      <c r="M170" s="104">
        <v>29713</v>
      </c>
      <c r="N170" s="104">
        <v>30512</v>
      </c>
      <c r="O170" s="104">
        <v>8681</v>
      </c>
      <c r="P170" s="104">
        <v>6375</v>
      </c>
      <c r="Q170" s="104">
        <v>-562</v>
      </c>
      <c r="R170" s="104">
        <v>5813</v>
      </c>
      <c r="S170" s="104">
        <v>1061</v>
      </c>
      <c r="T170" s="104">
        <v>1328</v>
      </c>
      <c r="U170" s="104">
        <v>444</v>
      </c>
      <c r="V170" s="104">
        <v>119</v>
      </c>
      <c r="W170" s="104">
        <v>2861</v>
      </c>
      <c r="X170" s="104">
        <v>2411</v>
      </c>
      <c r="Y170" s="104">
        <v>450</v>
      </c>
      <c r="Z170" s="104">
        <v>3240</v>
      </c>
      <c r="AA170" s="104">
        <v>44</v>
      </c>
      <c r="AB170" s="104">
        <v>3196</v>
      </c>
      <c r="AC170" s="104">
        <v>6057</v>
      </c>
      <c r="AD170" s="104">
        <v>814</v>
      </c>
      <c r="AE170" s="200"/>
      <c r="AF170" s="104">
        <v>90553</v>
      </c>
      <c r="AG170" s="104">
        <v>1153</v>
      </c>
      <c r="AH170" s="104">
        <v>88208</v>
      </c>
      <c r="AI170" s="104">
        <v>89361</v>
      </c>
      <c r="AJ170" s="213">
        <v>98.683643832893395</v>
      </c>
      <c r="AK170" s="104">
        <v>-620</v>
      </c>
      <c r="AL170" s="104">
        <v>1186</v>
      </c>
      <c r="AM170" s="104">
        <v>88774</v>
      </c>
      <c r="AN170" s="104">
        <v>31895</v>
      </c>
      <c r="AO170" s="104">
        <v>24077</v>
      </c>
      <c r="AP170" s="104">
        <v>22658</v>
      </c>
      <c r="AQ170" s="104">
        <v>10145</v>
      </c>
      <c r="AR170" s="104">
        <v>1809</v>
      </c>
      <c r="AS170" s="104">
        <v>-973</v>
      </c>
      <c r="AT170" s="104">
        <v>836</v>
      </c>
      <c r="AU170" s="104">
        <v>2319</v>
      </c>
      <c r="AV170" s="104">
        <v>-1659</v>
      </c>
      <c r="AW170" s="104">
        <v>228</v>
      </c>
      <c r="AX170" s="104">
        <v>105</v>
      </c>
      <c r="AY170" s="104">
        <v>-157</v>
      </c>
      <c r="AZ170" s="104">
        <v>213</v>
      </c>
      <c r="BA170" s="104">
        <v>-370</v>
      </c>
      <c r="BB170" s="104">
        <v>1285</v>
      </c>
      <c r="BC170" s="104">
        <v>11</v>
      </c>
      <c r="BD170" s="104">
        <v>1274</v>
      </c>
      <c r="BE170" s="104">
        <v>1117</v>
      </c>
      <c r="BF170" s="104">
        <v>93</v>
      </c>
      <c r="BG170" s="108" t="s">
        <v>332</v>
      </c>
      <c r="BH170" s="141" t="s">
        <v>354</v>
      </c>
    </row>
    <row r="171" spans="1:60" x14ac:dyDescent="0.2">
      <c r="A171" s="198">
        <v>168</v>
      </c>
      <c r="B171" s="214" t="s">
        <v>164</v>
      </c>
      <c r="C171" s="92" t="s">
        <v>590</v>
      </c>
      <c r="D171" s="104">
        <v>50115</v>
      </c>
      <c r="E171" s="104">
        <v>643</v>
      </c>
      <c r="F171" s="104">
        <v>48449</v>
      </c>
      <c r="G171" s="104">
        <v>49092</v>
      </c>
      <c r="H171" s="229">
        <v>97.958695001496494</v>
      </c>
      <c r="I171" s="104">
        <v>635</v>
      </c>
      <c r="J171" s="104">
        <v>621</v>
      </c>
      <c r="K171" s="104">
        <v>49705</v>
      </c>
      <c r="L171" s="104">
        <v>14632</v>
      </c>
      <c r="M171" s="104">
        <v>12368</v>
      </c>
      <c r="N171" s="104">
        <v>15956</v>
      </c>
      <c r="O171" s="104">
        <v>6749</v>
      </c>
      <c r="P171" s="104">
        <v>1782</v>
      </c>
      <c r="Q171" s="104">
        <v>-77</v>
      </c>
      <c r="R171" s="104">
        <v>1705</v>
      </c>
      <c r="S171" s="104">
        <v>149</v>
      </c>
      <c r="T171" s="104">
        <v>486</v>
      </c>
      <c r="U171" s="104">
        <v>73</v>
      </c>
      <c r="V171" s="104">
        <v>51</v>
      </c>
      <c r="W171" s="104">
        <v>946</v>
      </c>
      <c r="X171" s="104">
        <v>534</v>
      </c>
      <c r="Y171" s="104">
        <v>412</v>
      </c>
      <c r="Z171" s="104">
        <v>1081</v>
      </c>
      <c r="AA171" s="104">
        <v>21</v>
      </c>
      <c r="AB171" s="104">
        <v>1060</v>
      </c>
      <c r="AC171" s="104">
        <v>2006</v>
      </c>
      <c r="AD171" s="104">
        <v>92</v>
      </c>
      <c r="AE171" s="200"/>
      <c r="AF171" s="104">
        <v>14836</v>
      </c>
      <c r="AG171" s="104">
        <v>229</v>
      </c>
      <c r="AH171" s="104">
        <v>14491</v>
      </c>
      <c r="AI171" s="104">
        <v>14720</v>
      </c>
      <c r="AJ171" s="213">
        <v>99.218118091129597</v>
      </c>
      <c r="AK171" s="104">
        <v>-761</v>
      </c>
      <c r="AL171" s="104">
        <v>92</v>
      </c>
      <c r="AM171" s="104">
        <v>13822</v>
      </c>
      <c r="AN171" s="104">
        <v>4113</v>
      </c>
      <c r="AO171" s="104">
        <v>4007</v>
      </c>
      <c r="AP171" s="104">
        <v>3425</v>
      </c>
      <c r="AQ171" s="104">
        <v>2277</v>
      </c>
      <c r="AR171" s="104">
        <v>205</v>
      </c>
      <c r="AS171" s="104">
        <v>761</v>
      </c>
      <c r="AT171" s="104">
        <v>966</v>
      </c>
      <c r="AU171" s="104">
        <v>798</v>
      </c>
      <c r="AV171" s="104">
        <v>0</v>
      </c>
      <c r="AW171" s="104">
        <v>33</v>
      </c>
      <c r="AX171" s="104">
        <v>94</v>
      </c>
      <c r="AY171" s="104">
        <v>41</v>
      </c>
      <c r="AZ171" s="104">
        <v>0</v>
      </c>
      <c r="BA171" s="104">
        <v>41</v>
      </c>
      <c r="BB171" s="104">
        <v>147</v>
      </c>
      <c r="BC171" s="104">
        <v>29</v>
      </c>
      <c r="BD171" s="104">
        <v>118</v>
      </c>
      <c r="BE171" s="104">
        <v>159</v>
      </c>
      <c r="BF171" s="104">
        <v>4</v>
      </c>
      <c r="BG171" s="108" t="s">
        <v>331</v>
      </c>
      <c r="BH171" s="141" t="s">
        <v>356</v>
      </c>
    </row>
    <row r="172" spans="1:60" x14ac:dyDescent="0.2">
      <c r="A172" s="198">
        <v>169</v>
      </c>
      <c r="B172" s="214" t="s">
        <v>165</v>
      </c>
      <c r="C172" s="92" t="s">
        <v>591</v>
      </c>
      <c r="D172" s="104">
        <v>57399</v>
      </c>
      <c r="E172" s="104">
        <v>471</v>
      </c>
      <c r="F172" s="104">
        <v>56159</v>
      </c>
      <c r="G172" s="104">
        <v>56630</v>
      </c>
      <c r="H172" s="229">
        <v>98.660255405146401</v>
      </c>
      <c r="I172" s="104">
        <v>549</v>
      </c>
      <c r="J172" s="104">
        <v>593</v>
      </c>
      <c r="K172" s="104">
        <v>57301</v>
      </c>
      <c r="L172" s="104">
        <v>17699</v>
      </c>
      <c r="M172" s="104">
        <v>16916</v>
      </c>
      <c r="N172" s="104">
        <v>16334</v>
      </c>
      <c r="O172" s="104">
        <v>6352</v>
      </c>
      <c r="P172" s="104">
        <v>1671</v>
      </c>
      <c r="Q172" s="104">
        <v>-263</v>
      </c>
      <c r="R172" s="104">
        <v>1408</v>
      </c>
      <c r="S172" s="104">
        <v>252</v>
      </c>
      <c r="T172" s="104">
        <v>323</v>
      </c>
      <c r="U172" s="104">
        <v>38</v>
      </c>
      <c r="V172" s="104">
        <v>18</v>
      </c>
      <c r="W172" s="104">
        <v>777</v>
      </c>
      <c r="X172" s="104">
        <v>542</v>
      </c>
      <c r="Y172" s="104">
        <v>235</v>
      </c>
      <c r="Z172" s="104">
        <v>815</v>
      </c>
      <c r="AA172" s="104">
        <v>15</v>
      </c>
      <c r="AB172" s="104">
        <v>800</v>
      </c>
      <c r="AC172" s="104">
        <v>1577</v>
      </c>
      <c r="AD172" s="104">
        <v>95</v>
      </c>
      <c r="AE172" s="200"/>
      <c r="AF172" s="104">
        <v>22459</v>
      </c>
      <c r="AG172" s="104">
        <v>203</v>
      </c>
      <c r="AH172" s="104">
        <v>22024</v>
      </c>
      <c r="AI172" s="104">
        <v>22227</v>
      </c>
      <c r="AJ172" s="213">
        <v>98.967006545260205</v>
      </c>
      <c r="AK172" s="104">
        <v>227</v>
      </c>
      <c r="AL172" s="104">
        <v>86</v>
      </c>
      <c r="AM172" s="104">
        <v>22337</v>
      </c>
      <c r="AN172" s="104">
        <v>7609</v>
      </c>
      <c r="AO172" s="104">
        <v>6128</v>
      </c>
      <c r="AP172" s="104">
        <v>5701</v>
      </c>
      <c r="AQ172" s="104">
        <v>2899</v>
      </c>
      <c r="AR172" s="104">
        <v>595</v>
      </c>
      <c r="AS172" s="104">
        <v>-203</v>
      </c>
      <c r="AT172" s="104">
        <v>392</v>
      </c>
      <c r="AU172" s="104">
        <v>97</v>
      </c>
      <c r="AV172" s="104">
        <v>130</v>
      </c>
      <c r="AW172" s="104">
        <v>42</v>
      </c>
      <c r="AX172" s="104">
        <v>44</v>
      </c>
      <c r="AY172" s="104">
        <v>79</v>
      </c>
      <c r="AZ172" s="104">
        <v>29</v>
      </c>
      <c r="BA172" s="104">
        <v>50</v>
      </c>
      <c r="BB172" s="104">
        <v>235</v>
      </c>
      <c r="BC172" s="104">
        <v>1</v>
      </c>
      <c r="BD172" s="104">
        <v>234</v>
      </c>
      <c r="BE172" s="104">
        <v>313</v>
      </c>
      <c r="BF172" s="104">
        <v>3</v>
      </c>
      <c r="BG172" s="108" t="s">
        <v>331</v>
      </c>
      <c r="BH172" s="141" t="s">
        <v>353</v>
      </c>
    </row>
    <row r="173" spans="1:60" x14ac:dyDescent="0.2">
      <c r="A173" s="198">
        <v>170</v>
      </c>
      <c r="B173" s="214" t="s">
        <v>166</v>
      </c>
      <c r="C173" s="92" t="s">
        <v>592</v>
      </c>
      <c r="D173" s="104">
        <v>98024</v>
      </c>
      <c r="E173" s="104">
        <v>1517</v>
      </c>
      <c r="F173" s="104">
        <v>95223</v>
      </c>
      <c r="G173" s="104">
        <v>96740</v>
      </c>
      <c r="H173" s="229">
        <v>98.690116706112704</v>
      </c>
      <c r="I173" s="104">
        <v>865</v>
      </c>
      <c r="J173" s="104">
        <v>1501</v>
      </c>
      <c r="K173" s="104">
        <v>97589</v>
      </c>
      <c r="L173" s="104">
        <v>28433</v>
      </c>
      <c r="M173" s="104">
        <v>27356</v>
      </c>
      <c r="N173" s="104">
        <v>28080</v>
      </c>
      <c r="O173" s="104">
        <v>13720</v>
      </c>
      <c r="P173" s="104">
        <v>4402</v>
      </c>
      <c r="Q173" s="104">
        <v>242</v>
      </c>
      <c r="R173" s="104">
        <v>4644</v>
      </c>
      <c r="S173" s="104">
        <v>655</v>
      </c>
      <c r="T173" s="104">
        <v>1208</v>
      </c>
      <c r="U173" s="104">
        <v>389</v>
      </c>
      <c r="V173" s="104">
        <v>60</v>
      </c>
      <c r="W173" s="104">
        <v>2332</v>
      </c>
      <c r="X173" s="104">
        <v>1744</v>
      </c>
      <c r="Y173" s="104">
        <v>588</v>
      </c>
      <c r="Z173" s="104">
        <v>1676</v>
      </c>
      <c r="AA173" s="104">
        <v>68</v>
      </c>
      <c r="AB173" s="104">
        <v>1608</v>
      </c>
      <c r="AC173" s="104">
        <v>3940</v>
      </c>
      <c r="AD173" s="104">
        <v>276</v>
      </c>
      <c r="AE173" s="200"/>
      <c r="AF173" s="104">
        <v>45253</v>
      </c>
      <c r="AG173" s="104">
        <v>845</v>
      </c>
      <c r="AH173" s="104">
        <v>42885</v>
      </c>
      <c r="AI173" s="104">
        <v>43730</v>
      </c>
      <c r="AJ173" s="213">
        <v>96.634477272224999</v>
      </c>
      <c r="AK173" s="104">
        <v>-2169</v>
      </c>
      <c r="AL173" s="104">
        <v>962</v>
      </c>
      <c r="AM173" s="104">
        <v>41678</v>
      </c>
      <c r="AN173" s="104">
        <v>12668</v>
      </c>
      <c r="AO173" s="104">
        <v>13097</v>
      </c>
      <c r="AP173" s="104">
        <v>9644</v>
      </c>
      <c r="AQ173" s="104">
        <v>6269</v>
      </c>
      <c r="AR173" s="104">
        <v>2614</v>
      </c>
      <c r="AS173" s="104">
        <v>1760</v>
      </c>
      <c r="AT173" s="104">
        <v>4374</v>
      </c>
      <c r="AU173" s="104">
        <v>1046</v>
      </c>
      <c r="AV173" s="104">
        <v>1808</v>
      </c>
      <c r="AW173" s="104">
        <v>305</v>
      </c>
      <c r="AX173" s="104">
        <v>114</v>
      </c>
      <c r="AY173" s="104">
        <v>1101</v>
      </c>
      <c r="AZ173" s="104">
        <v>608</v>
      </c>
      <c r="BA173" s="104">
        <v>493</v>
      </c>
      <c r="BB173" s="104">
        <v>1316</v>
      </c>
      <c r="BC173" s="104">
        <v>29</v>
      </c>
      <c r="BD173" s="104">
        <v>1287</v>
      </c>
      <c r="BE173" s="104">
        <v>2388</v>
      </c>
      <c r="BF173" s="104">
        <v>17</v>
      </c>
      <c r="BG173" s="108" t="s">
        <v>331</v>
      </c>
      <c r="BH173" s="141" t="s">
        <v>350</v>
      </c>
    </row>
    <row r="174" spans="1:60" x14ac:dyDescent="0.2">
      <c r="A174" s="198">
        <v>171</v>
      </c>
      <c r="B174" s="214" t="s">
        <v>167</v>
      </c>
      <c r="C174" s="92" t="s">
        <v>593</v>
      </c>
      <c r="D174" s="104">
        <v>60922</v>
      </c>
      <c r="E174" s="104">
        <v>641</v>
      </c>
      <c r="F174" s="104">
        <v>55890</v>
      </c>
      <c r="G174" s="104">
        <v>56531</v>
      </c>
      <c r="H174" s="229">
        <v>92.792423098388099</v>
      </c>
      <c r="I174" s="104">
        <v>1384</v>
      </c>
      <c r="J174" s="104">
        <v>487</v>
      </c>
      <c r="K174" s="104">
        <v>57761</v>
      </c>
      <c r="L174" s="104">
        <v>17275</v>
      </c>
      <c r="M174" s="104">
        <v>16092</v>
      </c>
      <c r="N174" s="104">
        <v>16124</v>
      </c>
      <c r="O174" s="104">
        <v>8270</v>
      </c>
      <c r="P174" s="104">
        <v>19669</v>
      </c>
      <c r="Q174" s="104">
        <v>-107</v>
      </c>
      <c r="R174" s="104">
        <v>19562</v>
      </c>
      <c r="S174" s="104">
        <v>0</v>
      </c>
      <c r="T174" s="104">
        <v>2339</v>
      </c>
      <c r="U174" s="104">
        <v>161</v>
      </c>
      <c r="V174" s="104">
        <v>75</v>
      </c>
      <c r="W174" s="104">
        <v>16987</v>
      </c>
      <c r="X174" s="104">
        <v>12746</v>
      </c>
      <c r="Y174" s="104">
        <v>4241</v>
      </c>
      <c r="Z174" s="104">
        <v>5778</v>
      </c>
      <c r="AA174" s="104">
        <v>19</v>
      </c>
      <c r="AB174" s="104">
        <v>5759</v>
      </c>
      <c r="AC174" s="104">
        <v>22746</v>
      </c>
      <c r="AD174" s="104">
        <v>2051</v>
      </c>
      <c r="AE174" s="200"/>
      <c r="AF174" s="104">
        <v>42419</v>
      </c>
      <c r="AG174" s="104">
        <v>632</v>
      </c>
      <c r="AH174" s="104">
        <v>41315</v>
      </c>
      <c r="AI174" s="104">
        <v>41947</v>
      </c>
      <c r="AJ174" s="213">
        <v>98.887291072396806</v>
      </c>
      <c r="AK174" s="104">
        <v>-2366</v>
      </c>
      <c r="AL174" s="104">
        <v>280</v>
      </c>
      <c r="AM174" s="104">
        <v>39229</v>
      </c>
      <c r="AN174" s="104">
        <v>12942</v>
      </c>
      <c r="AO174" s="104">
        <v>9658</v>
      </c>
      <c r="AP174" s="104">
        <v>10264</v>
      </c>
      <c r="AQ174" s="104">
        <v>6365</v>
      </c>
      <c r="AR174" s="104">
        <v>8160</v>
      </c>
      <c r="AS174" s="104">
        <v>-668</v>
      </c>
      <c r="AT174" s="104">
        <v>7492</v>
      </c>
      <c r="AU174" s="104">
        <v>0</v>
      </c>
      <c r="AV174" s="104">
        <v>438</v>
      </c>
      <c r="AW174" s="104">
        <v>416</v>
      </c>
      <c r="AX174" s="104">
        <v>132</v>
      </c>
      <c r="AY174" s="104">
        <v>6506</v>
      </c>
      <c r="AZ174" s="104">
        <v>5300</v>
      </c>
      <c r="BA174" s="104">
        <v>1206</v>
      </c>
      <c r="BB174" s="104">
        <v>1622</v>
      </c>
      <c r="BC174" s="104">
        <v>13</v>
      </c>
      <c r="BD174" s="104">
        <v>1609</v>
      </c>
      <c r="BE174" s="104">
        <v>8115</v>
      </c>
      <c r="BF174" s="104">
        <v>102</v>
      </c>
      <c r="BG174" s="108" t="s">
        <v>334</v>
      </c>
      <c r="BH174" s="141" t="s">
        <v>358</v>
      </c>
    </row>
    <row r="175" spans="1:60" x14ac:dyDescent="0.2">
      <c r="A175" s="198">
        <v>172</v>
      </c>
      <c r="B175" s="214" t="s">
        <v>168</v>
      </c>
      <c r="C175" s="92" t="s">
        <v>594</v>
      </c>
      <c r="D175" s="104">
        <v>133035</v>
      </c>
      <c r="E175" s="104">
        <v>2112</v>
      </c>
      <c r="F175" s="104">
        <v>128268</v>
      </c>
      <c r="G175" s="104">
        <v>130380</v>
      </c>
      <c r="H175" s="229">
        <v>98.004284586762793</v>
      </c>
      <c r="I175" s="104">
        <v>1646</v>
      </c>
      <c r="J175" s="104">
        <v>2142</v>
      </c>
      <c r="K175" s="104">
        <v>132056</v>
      </c>
      <c r="L175" s="104">
        <v>40027</v>
      </c>
      <c r="M175" s="104">
        <v>37266</v>
      </c>
      <c r="N175" s="104">
        <v>37397</v>
      </c>
      <c r="O175" s="104">
        <v>17366</v>
      </c>
      <c r="P175" s="104">
        <v>5825</v>
      </c>
      <c r="Q175" s="104">
        <v>-464</v>
      </c>
      <c r="R175" s="104">
        <v>5361</v>
      </c>
      <c r="S175" s="104">
        <v>519</v>
      </c>
      <c r="T175" s="104">
        <v>1047</v>
      </c>
      <c r="U175" s="104">
        <v>294</v>
      </c>
      <c r="V175" s="104">
        <v>116</v>
      </c>
      <c r="W175" s="104">
        <v>3385</v>
      </c>
      <c r="X175" s="104">
        <v>2178</v>
      </c>
      <c r="Y175" s="104">
        <v>1207</v>
      </c>
      <c r="Z175" s="104">
        <v>3091</v>
      </c>
      <c r="AA175" s="104">
        <v>43</v>
      </c>
      <c r="AB175" s="104">
        <v>3048</v>
      </c>
      <c r="AC175" s="104">
        <v>6433</v>
      </c>
      <c r="AD175" s="104">
        <v>712</v>
      </c>
      <c r="AE175" s="200"/>
      <c r="AF175" s="104">
        <v>173366</v>
      </c>
      <c r="AG175" s="104">
        <v>2633</v>
      </c>
      <c r="AH175" s="104">
        <v>168020</v>
      </c>
      <c r="AI175" s="104">
        <v>170653</v>
      </c>
      <c r="AJ175" s="213">
        <v>98.435102615276307</v>
      </c>
      <c r="AK175" s="104">
        <v>-1684</v>
      </c>
      <c r="AL175" s="104">
        <v>3420</v>
      </c>
      <c r="AM175" s="104">
        <v>169756</v>
      </c>
      <c r="AN175" s="104">
        <v>52660</v>
      </c>
      <c r="AO175" s="104">
        <v>45248</v>
      </c>
      <c r="AP175" s="104">
        <v>46859</v>
      </c>
      <c r="AQ175" s="104">
        <v>24989</v>
      </c>
      <c r="AR175" s="104">
        <v>3846</v>
      </c>
      <c r="AS175" s="104">
        <v>-2962</v>
      </c>
      <c r="AT175" s="104">
        <v>884</v>
      </c>
      <c r="AU175" s="104">
        <v>-2850</v>
      </c>
      <c r="AV175" s="104">
        <v>1010</v>
      </c>
      <c r="AW175" s="104">
        <v>354</v>
      </c>
      <c r="AX175" s="104">
        <v>320</v>
      </c>
      <c r="AY175" s="104">
        <v>2050</v>
      </c>
      <c r="AZ175" s="104">
        <v>1009</v>
      </c>
      <c r="BA175" s="104">
        <v>1041</v>
      </c>
      <c r="BB175" s="104">
        <v>2922</v>
      </c>
      <c r="BC175" s="104">
        <v>219</v>
      </c>
      <c r="BD175" s="104">
        <v>2703</v>
      </c>
      <c r="BE175" s="104">
        <v>4753</v>
      </c>
      <c r="BF175" s="104">
        <v>44</v>
      </c>
      <c r="BG175" s="108" t="s">
        <v>334</v>
      </c>
      <c r="BH175" s="141" t="s">
        <v>350</v>
      </c>
    </row>
    <row r="176" spans="1:60" ht="14.25" x14ac:dyDescent="0.2">
      <c r="A176" s="233">
        <v>173</v>
      </c>
      <c r="B176" s="215" t="s">
        <v>752</v>
      </c>
      <c r="C176" s="92" t="s">
        <v>595</v>
      </c>
      <c r="D176" s="104">
        <v>70127</v>
      </c>
      <c r="E176" s="104">
        <v>801</v>
      </c>
      <c r="F176" s="104">
        <v>68671</v>
      </c>
      <c r="G176" s="104">
        <v>69472</v>
      </c>
      <c r="H176" s="229">
        <v>99.065980292897095</v>
      </c>
      <c r="I176" s="104">
        <v>-12</v>
      </c>
      <c r="J176" s="104">
        <v>863</v>
      </c>
      <c r="K176" s="104">
        <v>69522</v>
      </c>
      <c r="L176" s="104">
        <v>20699</v>
      </c>
      <c r="M176" s="104">
        <v>19554</v>
      </c>
      <c r="N176" s="104">
        <v>20201</v>
      </c>
      <c r="O176" s="104">
        <v>9068</v>
      </c>
      <c r="P176" s="104">
        <v>1422</v>
      </c>
      <c r="Q176" s="104">
        <v>66</v>
      </c>
      <c r="R176" s="104">
        <v>1488</v>
      </c>
      <c r="S176" s="104">
        <v>207</v>
      </c>
      <c r="T176" s="104">
        <v>341</v>
      </c>
      <c r="U176" s="104">
        <v>66</v>
      </c>
      <c r="V176" s="104">
        <v>6</v>
      </c>
      <c r="W176" s="104">
        <v>868</v>
      </c>
      <c r="X176" s="104">
        <v>667</v>
      </c>
      <c r="Y176" s="104">
        <v>201</v>
      </c>
      <c r="Z176" s="104">
        <v>664</v>
      </c>
      <c r="AA176" s="104">
        <v>0</v>
      </c>
      <c r="AB176" s="104">
        <v>664</v>
      </c>
      <c r="AC176" s="104">
        <v>1532</v>
      </c>
      <c r="AD176" s="104">
        <v>9</v>
      </c>
      <c r="AE176" s="200"/>
      <c r="AF176" s="104">
        <v>41492</v>
      </c>
      <c r="AG176" s="104">
        <v>568</v>
      </c>
      <c r="AH176" s="104">
        <v>40738</v>
      </c>
      <c r="AI176" s="104">
        <v>41306</v>
      </c>
      <c r="AJ176" s="213">
        <v>99.551720813650803</v>
      </c>
      <c r="AK176" s="104">
        <v>-293</v>
      </c>
      <c r="AL176" s="104">
        <v>2335</v>
      </c>
      <c r="AM176" s="104">
        <v>42780</v>
      </c>
      <c r="AN176" s="104">
        <v>13644</v>
      </c>
      <c r="AO176" s="104">
        <v>10465</v>
      </c>
      <c r="AP176" s="104">
        <v>12240</v>
      </c>
      <c r="AQ176" s="104">
        <v>6431</v>
      </c>
      <c r="AR176" s="104">
        <v>1363</v>
      </c>
      <c r="AS176" s="104">
        <v>132</v>
      </c>
      <c r="AT176" s="104">
        <v>1495</v>
      </c>
      <c r="AU176" s="104">
        <v>191</v>
      </c>
      <c r="AV176" s="104">
        <v>268</v>
      </c>
      <c r="AW176" s="104">
        <v>128</v>
      </c>
      <c r="AX176" s="104">
        <v>4</v>
      </c>
      <c r="AY176" s="104">
        <v>904</v>
      </c>
      <c r="AZ176" s="104">
        <v>698</v>
      </c>
      <c r="BA176" s="104">
        <v>206</v>
      </c>
      <c r="BB176" s="104">
        <v>205</v>
      </c>
      <c r="BC176" s="104">
        <v>0</v>
      </c>
      <c r="BD176" s="104">
        <v>205</v>
      </c>
      <c r="BE176" s="104">
        <v>1109</v>
      </c>
      <c r="BF176" s="104">
        <v>19</v>
      </c>
      <c r="BG176" s="108" t="s">
        <v>331</v>
      </c>
      <c r="BH176" s="141" t="s">
        <v>350</v>
      </c>
    </row>
    <row r="177" spans="1:60" x14ac:dyDescent="0.2">
      <c r="A177" s="198">
        <v>174</v>
      </c>
      <c r="B177" s="214" t="s">
        <v>169</v>
      </c>
      <c r="C177" s="92" t="s">
        <v>596</v>
      </c>
      <c r="D177" s="104">
        <v>114435</v>
      </c>
      <c r="E177" s="104">
        <v>1459</v>
      </c>
      <c r="F177" s="104">
        <v>111653</v>
      </c>
      <c r="G177" s="104">
        <v>113112</v>
      </c>
      <c r="H177" s="229">
        <v>98.843885174990106</v>
      </c>
      <c r="I177" s="104">
        <v>1407</v>
      </c>
      <c r="J177" s="104">
        <v>1580</v>
      </c>
      <c r="K177" s="104">
        <v>114640</v>
      </c>
      <c r="L177" s="104">
        <v>33644</v>
      </c>
      <c r="M177" s="104">
        <v>32711</v>
      </c>
      <c r="N177" s="104">
        <v>32321</v>
      </c>
      <c r="O177" s="104">
        <v>15964</v>
      </c>
      <c r="P177" s="104">
        <v>2336</v>
      </c>
      <c r="Q177" s="104">
        <v>517</v>
      </c>
      <c r="R177" s="104">
        <v>2853</v>
      </c>
      <c r="S177" s="104">
        <v>713</v>
      </c>
      <c r="T177" s="104">
        <v>692</v>
      </c>
      <c r="U177" s="104">
        <v>103</v>
      </c>
      <c r="V177" s="104">
        <v>31</v>
      </c>
      <c r="W177" s="104">
        <v>1314</v>
      </c>
      <c r="X177" s="104">
        <v>775</v>
      </c>
      <c r="Y177" s="104">
        <v>539</v>
      </c>
      <c r="Z177" s="104">
        <v>1384</v>
      </c>
      <c r="AA177" s="104">
        <v>3</v>
      </c>
      <c r="AB177" s="104">
        <v>1381</v>
      </c>
      <c r="AC177" s="104">
        <v>2695</v>
      </c>
      <c r="AD177" s="104">
        <v>123</v>
      </c>
      <c r="AE177" s="200"/>
      <c r="AF177" s="104">
        <v>66223</v>
      </c>
      <c r="AG177" s="104">
        <v>566</v>
      </c>
      <c r="AH177" s="104">
        <v>65077</v>
      </c>
      <c r="AI177" s="104">
        <v>65643</v>
      </c>
      <c r="AJ177" s="213">
        <v>99.124171360403395</v>
      </c>
      <c r="AK177" s="104">
        <v>860</v>
      </c>
      <c r="AL177" s="104">
        <v>652</v>
      </c>
      <c r="AM177" s="104">
        <v>66589</v>
      </c>
      <c r="AN177" s="104">
        <v>19991</v>
      </c>
      <c r="AO177" s="104">
        <v>18367</v>
      </c>
      <c r="AP177" s="104">
        <v>18380</v>
      </c>
      <c r="AQ177" s="104">
        <v>9851</v>
      </c>
      <c r="AR177" s="104">
        <v>1313</v>
      </c>
      <c r="AS177" s="104">
        <v>409</v>
      </c>
      <c r="AT177" s="104">
        <v>1722</v>
      </c>
      <c r="AU177" s="104">
        <v>439</v>
      </c>
      <c r="AV177" s="104">
        <v>420</v>
      </c>
      <c r="AW177" s="104">
        <v>91</v>
      </c>
      <c r="AX177" s="104">
        <v>184</v>
      </c>
      <c r="AY177" s="104">
        <v>588</v>
      </c>
      <c r="AZ177" s="104">
        <v>310</v>
      </c>
      <c r="BA177" s="104">
        <v>278</v>
      </c>
      <c r="BB177" s="104">
        <v>584</v>
      </c>
      <c r="BC177" s="104">
        <v>46</v>
      </c>
      <c r="BD177" s="104">
        <v>538</v>
      </c>
      <c r="BE177" s="104">
        <v>1126</v>
      </c>
      <c r="BF177" s="104">
        <v>43</v>
      </c>
      <c r="BG177" s="108" t="s">
        <v>331</v>
      </c>
      <c r="BH177" s="141" t="s">
        <v>350</v>
      </c>
    </row>
    <row r="178" spans="1:60" x14ac:dyDescent="0.2">
      <c r="A178" s="198">
        <v>175</v>
      </c>
      <c r="B178" s="214" t="s">
        <v>170</v>
      </c>
      <c r="C178" s="92" t="s">
        <v>597</v>
      </c>
      <c r="D178" s="104">
        <v>71340</v>
      </c>
      <c r="E178" s="104">
        <v>579</v>
      </c>
      <c r="F178" s="104">
        <v>69032</v>
      </c>
      <c r="G178" s="104">
        <v>69611</v>
      </c>
      <c r="H178" s="229">
        <v>97.576394729464496</v>
      </c>
      <c r="I178" s="104">
        <v>1001</v>
      </c>
      <c r="J178" s="104">
        <v>623</v>
      </c>
      <c r="K178" s="104">
        <v>70656</v>
      </c>
      <c r="L178" s="104">
        <v>18085</v>
      </c>
      <c r="M178" s="104">
        <v>20251</v>
      </c>
      <c r="N178" s="104">
        <v>20120</v>
      </c>
      <c r="O178" s="104">
        <v>12200</v>
      </c>
      <c r="P178" s="104">
        <v>3884</v>
      </c>
      <c r="Q178" s="104">
        <v>-70</v>
      </c>
      <c r="R178" s="104">
        <v>3814</v>
      </c>
      <c r="S178" s="104">
        <v>297</v>
      </c>
      <c r="T178" s="104">
        <v>807</v>
      </c>
      <c r="U178" s="104">
        <v>144</v>
      </c>
      <c r="V178" s="104">
        <v>65</v>
      </c>
      <c r="W178" s="104">
        <v>2501</v>
      </c>
      <c r="X178" s="104">
        <v>1731</v>
      </c>
      <c r="Y178" s="104">
        <v>770</v>
      </c>
      <c r="Z178" s="104">
        <v>1849</v>
      </c>
      <c r="AA178" s="104">
        <v>26</v>
      </c>
      <c r="AB178" s="104">
        <v>1823</v>
      </c>
      <c r="AC178" s="104">
        <v>4324</v>
      </c>
      <c r="AD178" s="104">
        <v>62</v>
      </c>
      <c r="AE178" s="200"/>
      <c r="AF178" s="104">
        <v>40960</v>
      </c>
      <c r="AG178" s="104">
        <v>362</v>
      </c>
      <c r="AH178" s="104">
        <v>40025</v>
      </c>
      <c r="AI178" s="104">
        <v>40387</v>
      </c>
      <c r="AJ178" s="213">
        <v>98.60107421875</v>
      </c>
      <c r="AK178" s="104">
        <v>-1334</v>
      </c>
      <c r="AL178" s="104">
        <v>342</v>
      </c>
      <c r="AM178" s="104">
        <v>39033</v>
      </c>
      <c r="AN178" s="104">
        <v>12100</v>
      </c>
      <c r="AO178" s="104">
        <v>10619</v>
      </c>
      <c r="AP178" s="104">
        <v>9822</v>
      </c>
      <c r="AQ178" s="104">
        <v>6492</v>
      </c>
      <c r="AR178" s="104">
        <v>1028</v>
      </c>
      <c r="AS178" s="104">
        <v>746</v>
      </c>
      <c r="AT178" s="104">
        <v>1774</v>
      </c>
      <c r="AU178" s="104">
        <v>298</v>
      </c>
      <c r="AV178" s="104">
        <v>612</v>
      </c>
      <c r="AW178" s="104">
        <v>73</v>
      </c>
      <c r="AX178" s="104">
        <v>117</v>
      </c>
      <c r="AY178" s="104">
        <v>674</v>
      </c>
      <c r="AZ178" s="104">
        <v>357</v>
      </c>
      <c r="BA178" s="104">
        <v>317</v>
      </c>
      <c r="BB178" s="104">
        <v>602</v>
      </c>
      <c r="BC178" s="104">
        <v>17</v>
      </c>
      <c r="BD178" s="104">
        <v>585</v>
      </c>
      <c r="BE178" s="104">
        <v>1259</v>
      </c>
      <c r="BF178" s="104">
        <v>5</v>
      </c>
      <c r="BG178" s="108" t="s">
        <v>331</v>
      </c>
      <c r="BH178" s="141" t="s">
        <v>352</v>
      </c>
    </row>
    <row r="179" spans="1:60" x14ac:dyDescent="0.2">
      <c r="A179" s="198">
        <v>176</v>
      </c>
      <c r="B179" s="214" t="s">
        <v>171</v>
      </c>
      <c r="C179" s="92" t="s">
        <v>598</v>
      </c>
      <c r="D179" s="104">
        <v>115175</v>
      </c>
      <c r="E179" s="104">
        <v>1427</v>
      </c>
      <c r="F179" s="104">
        <v>110160</v>
      </c>
      <c r="G179" s="104">
        <v>111587</v>
      </c>
      <c r="H179" s="229">
        <v>96.884740612111997</v>
      </c>
      <c r="I179" s="104">
        <v>1585</v>
      </c>
      <c r="J179" s="104">
        <v>1299</v>
      </c>
      <c r="K179" s="104">
        <v>113044</v>
      </c>
      <c r="L179" s="104">
        <v>33242</v>
      </c>
      <c r="M179" s="104">
        <v>31312</v>
      </c>
      <c r="N179" s="104">
        <v>31626</v>
      </c>
      <c r="O179" s="104">
        <v>16864</v>
      </c>
      <c r="P179" s="104">
        <v>9697</v>
      </c>
      <c r="Q179" s="104">
        <v>156</v>
      </c>
      <c r="R179" s="104">
        <v>9853</v>
      </c>
      <c r="S179" s="104">
        <v>936</v>
      </c>
      <c r="T179" s="104">
        <v>2188</v>
      </c>
      <c r="U179" s="104">
        <v>2453</v>
      </c>
      <c r="V179" s="104">
        <v>258</v>
      </c>
      <c r="W179" s="104">
        <v>4018</v>
      </c>
      <c r="X179" s="104">
        <v>1880</v>
      </c>
      <c r="Y179" s="104">
        <v>2138</v>
      </c>
      <c r="Z179" s="104">
        <v>4704</v>
      </c>
      <c r="AA179" s="104">
        <v>247</v>
      </c>
      <c r="AB179" s="104">
        <v>4457</v>
      </c>
      <c r="AC179" s="104">
        <v>8475</v>
      </c>
      <c r="AD179" s="104">
        <v>1267</v>
      </c>
      <c r="AE179" s="200"/>
      <c r="AF179" s="104">
        <v>154534</v>
      </c>
      <c r="AG179" s="104">
        <v>1500</v>
      </c>
      <c r="AH179" s="104">
        <v>151620</v>
      </c>
      <c r="AI179" s="104">
        <v>153120</v>
      </c>
      <c r="AJ179" s="213">
        <v>99.084991005215599</v>
      </c>
      <c r="AK179" s="104">
        <v>2738</v>
      </c>
      <c r="AL179" s="104">
        <v>845</v>
      </c>
      <c r="AM179" s="104">
        <v>155203</v>
      </c>
      <c r="AN179" s="104">
        <v>45559</v>
      </c>
      <c r="AO179" s="104">
        <v>36016</v>
      </c>
      <c r="AP179" s="104">
        <v>37849</v>
      </c>
      <c r="AQ179" s="104">
        <v>35779</v>
      </c>
      <c r="AR179" s="104">
        <v>1750</v>
      </c>
      <c r="AS179" s="104">
        <v>3273</v>
      </c>
      <c r="AT179" s="104">
        <v>5023</v>
      </c>
      <c r="AU179" s="104">
        <v>769</v>
      </c>
      <c r="AV179" s="104">
        <v>2009</v>
      </c>
      <c r="AW179" s="104">
        <v>-200</v>
      </c>
      <c r="AX179" s="104">
        <v>199</v>
      </c>
      <c r="AY179" s="104">
        <v>2246</v>
      </c>
      <c r="AZ179" s="104">
        <v>1463</v>
      </c>
      <c r="BA179" s="104">
        <v>783</v>
      </c>
      <c r="BB179" s="104">
        <v>2505</v>
      </c>
      <c r="BC179" s="104">
        <v>1184</v>
      </c>
      <c r="BD179" s="104">
        <v>1321</v>
      </c>
      <c r="BE179" s="104">
        <v>3567</v>
      </c>
      <c r="BF179" s="104">
        <v>161</v>
      </c>
      <c r="BG179" s="108" t="s">
        <v>333</v>
      </c>
      <c r="BH179" s="141" t="s">
        <v>358</v>
      </c>
    </row>
    <row r="180" spans="1:60" x14ac:dyDescent="0.2">
      <c r="A180" s="198">
        <v>177</v>
      </c>
      <c r="B180" s="214" t="s">
        <v>172</v>
      </c>
      <c r="C180" s="92" t="s">
        <v>599</v>
      </c>
      <c r="D180" s="104">
        <v>58524</v>
      </c>
      <c r="E180" s="104">
        <v>673</v>
      </c>
      <c r="F180" s="104">
        <v>56531</v>
      </c>
      <c r="G180" s="104">
        <v>57204</v>
      </c>
      <c r="H180" s="229">
        <v>97.744515070740206</v>
      </c>
      <c r="I180" s="104">
        <v>926</v>
      </c>
      <c r="J180" s="104">
        <v>824</v>
      </c>
      <c r="K180" s="104">
        <v>58281</v>
      </c>
      <c r="L180" s="104">
        <v>16279</v>
      </c>
      <c r="M180" s="104">
        <v>14950</v>
      </c>
      <c r="N180" s="104">
        <v>14585</v>
      </c>
      <c r="O180" s="104">
        <v>12467</v>
      </c>
      <c r="P180" s="104">
        <v>4792</v>
      </c>
      <c r="Q180" s="104">
        <v>84</v>
      </c>
      <c r="R180" s="104">
        <v>4876</v>
      </c>
      <c r="S180" s="104">
        <v>686</v>
      </c>
      <c r="T180" s="104">
        <v>924</v>
      </c>
      <c r="U180" s="104">
        <v>139</v>
      </c>
      <c r="V180" s="104">
        <v>25</v>
      </c>
      <c r="W180" s="104">
        <v>3102</v>
      </c>
      <c r="X180" s="104">
        <v>2411</v>
      </c>
      <c r="Y180" s="104">
        <v>691</v>
      </c>
      <c r="Z180" s="104">
        <v>1578</v>
      </c>
      <c r="AA180" s="104">
        <v>17</v>
      </c>
      <c r="AB180" s="104">
        <v>1561</v>
      </c>
      <c r="AC180" s="104">
        <v>4663</v>
      </c>
      <c r="AD180" s="104">
        <v>204</v>
      </c>
      <c r="AE180" s="200"/>
      <c r="AF180" s="104">
        <v>34851</v>
      </c>
      <c r="AG180" s="104">
        <v>49</v>
      </c>
      <c r="AH180" s="104">
        <v>33952</v>
      </c>
      <c r="AI180" s="104">
        <v>34001</v>
      </c>
      <c r="AJ180" s="213">
        <v>97.561045594100506</v>
      </c>
      <c r="AK180" s="104">
        <v>254</v>
      </c>
      <c r="AL180" s="104">
        <v>391</v>
      </c>
      <c r="AM180" s="104">
        <v>34597</v>
      </c>
      <c r="AN180" s="104">
        <v>9707</v>
      </c>
      <c r="AO180" s="104">
        <v>10383</v>
      </c>
      <c r="AP180" s="104">
        <v>8985</v>
      </c>
      <c r="AQ180" s="104">
        <v>5522</v>
      </c>
      <c r="AR180" s="104">
        <v>1934</v>
      </c>
      <c r="AS180" s="104">
        <v>584</v>
      </c>
      <c r="AT180" s="104">
        <v>2518</v>
      </c>
      <c r="AU180" s="104">
        <v>478</v>
      </c>
      <c r="AV180" s="104">
        <v>483</v>
      </c>
      <c r="AW180" s="104">
        <v>483</v>
      </c>
      <c r="AX180" s="104">
        <v>107</v>
      </c>
      <c r="AY180" s="104">
        <v>967</v>
      </c>
      <c r="AZ180" s="104">
        <v>729</v>
      </c>
      <c r="BA180" s="104">
        <v>238</v>
      </c>
      <c r="BB180" s="104">
        <v>858</v>
      </c>
      <c r="BC180" s="104">
        <v>1</v>
      </c>
      <c r="BD180" s="104">
        <v>857</v>
      </c>
      <c r="BE180" s="104">
        <v>1824</v>
      </c>
      <c r="BF180" s="104">
        <v>7</v>
      </c>
      <c r="BG180" s="108" t="s">
        <v>331</v>
      </c>
      <c r="BH180" s="141" t="s">
        <v>357</v>
      </c>
    </row>
    <row r="181" spans="1:60" x14ac:dyDescent="0.2">
      <c r="A181" s="198">
        <v>178</v>
      </c>
      <c r="B181" s="214" t="s">
        <v>173</v>
      </c>
      <c r="C181" s="92" t="s">
        <v>600</v>
      </c>
      <c r="D181" s="104">
        <v>95189</v>
      </c>
      <c r="E181" s="104">
        <v>1684</v>
      </c>
      <c r="F181" s="104">
        <v>89817</v>
      </c>
      <c r="G181" s="104">
        <v>91501</v>
      </c>
      <c r="H181" s="229">
        <v>96.125602748216707</v>
      </c>
      <c r="I181" s="104">
        <v>2662</v>
      </c>
      <c r="J181" s="104">
        <v>1876</v>
      </c>
      <c r="K181" s="104">
        <v>94355</v>
      </c>
      <c r="L181" s="104">
        <v>25602</v>
      </c>
      <c r="M181" s="104">
        <v>23876</v>
      </c>
      <c r="N181" s="104">
        <v>22645</v>
      </c>
      <c r="O181" s="104">
        <v>22232</v>
      </c>
      <c r="P181" s="104">
        <v>35611</v>
      </c>
      <c r="Q181" s="104">
        <v>-341</v>
      </c>
      <c r="R181" s="104">
        <v>35270</v>
      </c>
      <c r="S181" s="104">
        <v>1644</v>
      </c>
      <c r="T181" s="104">
        <v>1481</v>
      </c>
      <c r="U181" s="104">
        <v>2554</v>
      </c>
      <c r="V181" s="104">
        <v>81</v>
      </c>
      <c r="W181" s="104">
        <v>29510</v>
      </c>
      <c r="X181" s="104">
        <v>25336</v>
      </c>
      <c r="Y181" s="104">
        <v>4174</v>
      </c>
      <c r="Z181" s="104">
        <v>4332</v>
      </c>
      <c r="AA181" s="104">
        <v>17</v>
      </c>
      <c r="AB181" s="104">
        <v>4315</v>
      </c>
      <c r="AC181" s="104">
        <v>33825</v>
      </c>
      <c r="AD181" s="104">
        <v>3883</v>
      </c>
      <c r="AE181" s="200"/>
      <c r="AF181" s="104">
        <v>146639</v>
      </c>
      <c r="AG181" s="104">
        <v>3503</v>
      </c>
      <c r="AH181" s="104">
        <v>141940</v>
      </c>
      <c r="AI181" s="104">
        <v>145443</v>
      </c>
      <c r="AJ181" s="213">
        <v>99.184391601142906</v>
      </c>
      <c r="AK181" s="104">
        <v>-995</v>
      </c>
      <c r="AL181" s="104">
        <v>4037</v>
      </c>
      <c r="AM181" s="104">
        <v>144982</v>
      </c>
      <c r="AN181" s="104">
        <v>40928</v>
      </c>
      <c r="AO181" s="104">
        <v>40251</v>
      </c>
      <c r="AP181" s="104">
        <v>38795</v>
      </c>
      <c r="AQ181" s="104">
        <v>25008</v>
      </c>
      <c r="AR181" s="104">
        <v>4273</v>
      </c>
      <c r="AS181" s="104">
        <v>-1746</v>
      </c>
      <c r="AT181" s="104">
        <v>2527</v>
      </c>
      <c r="AU181" s="104">
        <v>-774</v>
      </c>
      <c r="AV181" s="104">
        <v>-492</v>
      </c>
      <c r="AW181" s="104">
        <v>274</v>
      </c>
      <c r="AX181" s="104">
        <v>12</v>
      </c>
      <c r="AY181" s="104">
        <v>3507</v>
      </c>
      <c r="AZ181" s="104">
        <v>1965</v>
      </c>
      <c r="BA181" s="104">
        <v>1542</v>
      </c>
      <c r="BB181" s="104">
        <v>1247</v>
      </c>
      <c r="BC181" s="104">
        <v>68</v>
      </c>
      <c r="BD181" s="104">
        <v>1179</v>
      </c>
      <c r="BE181" s="104">
        <v>4686</v>
      </c>
      <c r="BF181" s="104">
        <v>122</v>
      </c>
      <c r="BG181" s="108" t="s">
        <v>332</v>
      </c>
      <c r="BH181" s="141" t="s">
        <v>354</v>
      </c>
    </row>
    <row r="182" spans="1:60" x14ac:dyDescent="0.2">
      <c r="A182" s="198">
        <v>179</v>
      </c>
      <c r="B182" s="214" t="s">
        <v>174</v>
      </c>
      <c r="C182" s="92" t="s">
        <v>601</v>
      </c>
      <c r="D182" s="104">
        <v>58567</v>
      </c>
      <c r="E182" s="104">
        <v>789</v>
      </c>
      <c r="F182" s="104">
        <v>56041</v>
      </c>
      <c r="G182" s="104">
        <v>56830</v>
      </c>
      <c r="H182" s="229">
        <v>97.034165997916901</v>
      </c>
      <c r="I182" s="104">
        <v>1276</v>
      </c>
      <c r="J182" s="104">
        <v>976</v>
      </c>
      <c r="K182" s="104">
        <v>58293</v>
      </c>
      <c r="L182" s="104">
        <v>16727</v>
      </c>
      <c r="M182" s="104">
        <v>16402</v>
      </c>
      <c r="N182" s="104">
        <v>16034</v>
      </c>
      <c r="O182" s="104">
        <v>9130</v>
      </c>
      <c r="P182" s="104">
        <v>3372</v>
      </c>
      <c r="Q182" s="104">
        <v>146</v>
      </c>
      <c r="R182" s="104">
        <v>3518</v>
      </c>
      <c r="S182" s="104">
        <v>548</v>
      </c>
      <c r="T182" s="104">
        <v>867</v>
      </c>
      <c r="U182" s="104">
        <v>118</v>
      </c>
      <c r="V182" s="104">
        <v>77</v>
      </c>
      <c r="W182" s="104">
        <v>1908</v>
      </c>
      <c r="X182" s="104">
        <v>1148</v>
      </c>
      <c r="Y182" s="104">
        <v>760</v>
      </c>
      <c r="Z182" s="104">
        <v>1835</v>
      </c>
      <c r="AA182" s="104">
        <v>33</v>
      </c>
      <c r="AB182" s="104">
        <v>1802</v>
      </c>
      <c r="AC182" s="104">
        <v>3710</v>
      </c>
      <c r="AD182" s="104">
        <v>259</v>
      </c>
      <c r="AE182" s="200"/>
      <c r="AF182" s="104">
        <v>32078</v>
      </c>
      <c r="AG182" s="104">
        <v>463</v>
      </c>
      <c r="AH182" s="104">
        <v>30960</v>
      </c>
      <c r="AI182" s="104">
        <v>31423</v>
      </c>
      <c r="AJ182" s="213">
        <v>97.958102126067701</v>
      </c>
      <c r="AK182" s="104">
        <v>698</v>
      </c>
      <c r="AL182" s="104">
        <v>543</v>
      </c>
      <c r="AM182" s="104">
        <v>32201</v>
      </c>
      <c r="AN182" s="104">
        <v>10627</v>
      </c>
      <c r="AO182" s="104">
        <v>8573</v>
      </c>
      <c r="AP182" s="104">
        <v>7857</v>
      </c>
      <c r="AQ182" s="104">
        <v>5144</v>
      </c>
      <c r="AR182" s="104">
        <v>1860</v>
      </c>
      <c r="AS182" s="104">
        <v>160</v>
      </c>
      <c r="AT182" s="104">
        <v>2020</v>
      </c>
      <c r="AU182" s="104">
        <v>169</v>
      </c>
      <c r="AV182" s="104">
        <v>968</v>
      </c>
      <c r="AW182" s="104">
        <v>177</v>
      </c>
      <c r="AX182" s="104">
        <v>85</v>
      </c>
      <c r="AY182" s="104">
        <v>621</v>
      </c>
      <c r="AZ182" s="104">
        <v>327</v>
      </c>
      <c r="BA182" s="104">
        <v>294</v>
      </c>
      <c r="BB182" s="104">
        <v>659</v>
      </c>
      <c r="BC182" s="104">
        <v>29</v>
      </c>
      <c r="BD182" s="104">
        <v>630</v>
      </c>
      <c r="BE182" s="104">
        <v>1251</v>
      </c>
      <c r="BF182" s="104">
        <v>9</v>
      </c>
      <c r="BG182" s="108" t="s">
        <v>331</v>
      </c>
      <c r="BH182" s="141" t="s">
        <v>356</v>
      </c>
    </row>
    <row r="183" spans="1:60" x14ac:dyDescent="0.2">
      <c r="A183" s="198">
        <v>180</v>
      </c>
      <c r="B183" s="214" t="s">
        <v>175</v>
      </c>
      <c r="C183" s="92" t="s">
        <v>602</v>
      </c>
      <c r="D183" s="104">
        <v>48753</v>
      </c>
      <c r="E183" s="104">
        <v>657</v>
      </c>
      <c r="F183" s="104">
        <v>47253</v>
      </c>
      <c r="G183" s="104">
        <v>47910</v>
      </c>
      <c r="H183" s="229">
        <v>98.270875638422197</v>
      </c>
      <c r="I183" s="104">
        <v>713</v>
      </c>
      <c r="J183" s="104">
        <v>515</v>
      </c>
      <c r="K183" s="104">
        <v>48481</v>
      </c>
      <c r="L183" s="104">
        <v>14088</v>
      </c>
      <c r="M183" s="104">
        <v>13391</v>
      </c>
      <c r="N183" s="104">
        <v>13901</v>
      </c>
      <c r="O183" s="104">
        <v>7101</v>
      </c>
      <c r="P183" s="104">
        <v>2082</v>
      </c>
      <c r="Q183" s="104">
        <v>114</v>
      </c>
      <c r="R183" s="104">
        <v>2196</v>
      </c>
      <c r="S183" s="104">
        <v>378</v>
      </c>
      <c r="T183" s="104">
        <v>541</v>
      </c>
      <c r="U183" s="104">
        <v>53</v>
      </c>
      <c r="V183" s="104">
        <v>13</v>
      </c>
      <c r="W183" s="104">
        <v>1211</v>
      </c>
      <c r="X183" s="104">
        <v>821</v>
      </c>
      <c r="Y183" s="104">
        <v>390</v>
      </c>
      <c r="Z183" s="104">
        <v>852</v>
      </c>
      <c r="AA183" s="104">
        <v>9</v>
      </c>
      <c r="AB183" s="104">
        <v>843</v>
      </c>
      <c r="AC183" s="104">
        <v>2054</v>
      </c>
      <c r="AD183" s="104">
        <v>286</v>
      </c>
      <c r="AE183" s="200"/>
      <c r="AF183" s="104">
        <v>13680</v>
      </c>
      <c r="AG183" s="104">
        <v>157</v>
      </c>
      <c r="AH183" s="104">
        <v>13444</v>
      </c>
      <c r="AI183" s="104">
        <v>13601</v>
      </c>
      <c r="AJ183" s="213">
        <v>99.422514619883003</v>
      </c>
      <c r="AK183" s="104">
        <v>-651</v>
      </c>
      <c r="AL183" s="104">
        <v>103</v>
      </c>
      <c r="AM183" s="104">
        <v>12896</v>
      </c>
      <c r="AN183" s="104">
        <v>4682</v>
      </c>
      <c r="AO183" s="104">
        <v>3123</v>
      </c>
      <c r="AP183" s="104">
        <v>3719</v>
      </c>
      <c r="AQ183" s="104">
        <v>1372</v>
      </c>
      <c r="AR183" s="104">
        <v>497</v>
      </c>
      <c r="AS183" s="104">
        <v>43</v>
      </c>
      <c r="AT183" s="104">
        <v>540</v>
      </c>
      <c r="AU183" s="104">
        <v>68</v>
      </c>
      <c r="AV183" s="104">
        <v>188</v>
      </c>
      <c r="AW183" s="104">
        <v>35</v>
      </c>
      <c r="AX183" s="104">
        <v>4</v>
      </c>
      <c r="AY183" s="104">
        <v>245</v>
      </c>
      <c r="AZ183" s="104">
        <v>145</v>
      </c>
      <c r="BA183" s="104">
        <v>100</v>
      </c>
      <c r="BB183" s="104">
        <v>79</v>
      </c>
      <c r="BC183" s="104">
        <v>0</v>
      </c>
      <c r="BD183" s="104">
        <v>79</v>
      </c>
      <c r="BE183" s="104">
        <v>324</v>
      </c>
      <c r="BF183" s="104">
        <v>7</v>
      </c>
      <c r="BG183" s="108" t="s">
        <v>331</v>
      </c>
      <c r="BH183" s="141" t="s">
        <v>356</v>
      </c>
    </row>
    <row r="184" spans="1:60" x14ac:dyDescent="0.2">
      <c r="A184" s="198">
        <v>181</v>
      </c>
      <c r="B184" s="214" t="s">
        <v>176</v>
      </c>
      <c r="C184" s="92" t="s">
        <v>603</v>
      </c>
      <c r="D184" s="104">
        <v>53825</v>
      </c>
      <c r="E184" s="104">
        <v>446</v>
      </c>
      <c r="F184" s="104">
        <v>51899</v>
      </c>
      <c r="G184" s="104">
        <v>52345</v>
      </c>
      <c r="H184" s="229">
        <v>97.250348351137902</v>
      </c>
      <c r="I184" s="104">
        <v>849</v>
      </c>
      <c r="J184" s="104">
        <v>545</v>
      </c>
      <c r="K184" s="104">
        <v>53293</v>
      </c>
      <c r="L184" s="104">
        <v>15500</v>
      </c>
      <c r="M184" s="104">
        <v>15295</v>
      </c>
      <c r="N184" s="104">
        <v>15272</v>
      </c>
      <c r="O184" s="104">
        <v>7226</v>
      </c>
      <c r="P184" s="104">
        <v>4260</v>
      </c>
      <c r="Q184" s="104">
        <v>184</v>
      </c>
      <c r="R184" s="104">
        <v>4444</v>
      </c>
      <c r="S184" s="104">
        <v>532</v>
      </c>
      <c r="T184" s="104">
        <v>702</v>
      </c>
      <c r="U184" s="104">
        <v>145</v>
      </c>
      <c r="V184" s="104">
        <v>33</v>
      </c>
      <c r="W184" s="104">
        <v>3032</v>
      </c>
      <c r="X184" s="104">
        <v>2183</v>
      </c>
      <c r="Y184" s="104">
        <v>849</v>
      </c>
      <c r="Z184" s="104">
        <v>1554</v>
      </c>
      <c r="AA184" s="104">
        <v>20</v>
      </c>
      <c r="AB184" s="104">
        <v>1534</v>
      </c>
      <c r="AC184" s="104">
        <v>4566</v>
      </c>
      <c r="AD184" s="104">
        <v>211</v>
      </c>
      <c r="AE184" s="200"/>
      <c r="AF184" s="104">
        <v>16446</v>
      </c>
      <c r="AG184" s="104">
        <v>143</v>
      </c>
      <c r="AH184" s="104">
        <v>15908</v>
      </c>
      <c r="AI184" s="104">
        <v>16051</v>
      </c>
      <c r="AJ184" s="213">
        <v>97.598200170254103</v>
      </c>
      <c r="AK184" s="104">
        <v>-390</v>
      </c>
      <c r="AL184" s="104">
        <v>175</v>
      </c>
      <c r="AM184" s="104">
        <v>15693</v>
      </c>
      <c r="AN184" s="104">
        <v>4681</v>
      </c>
      <c r="AO184" s="104">
        <v>5453</v>
      </c>
      <c r="AP184" s="104">
        <v>3772</v>
      </c>
      <c r="AQ184" s="104">
        <v>1787</v>
      </c>
      <c r="AR184" s="104">
        <v>795</v>
      </c>
      <c r="AS184" s="104">
        <v>833</v>
      </c>
      <c r="AT184" s="104">
        <v>1628</v>
      </c>
      <c r="AU184" s="104">
        <v>618</v>
      </c>
      <c r="AV184" s="104">
        <v>435</v>
      </c>
      <c r="AW184" s="104">
        <v>19</v>
      </c>
      <c r="AX184" s="104">
        <v>44</v>
      </c>
      <c r="AY184" s="104">
        <v>512</v>
      </c>
      <c r="AZ184" s="104">
        <v>352</v>
      </c>
      <c r="BA184" s="104">
        <v>160</v>
      </c>
      <c r="BB184" s="104">
        <v>398</v>
      </c>
      <c r="BC184" s="104">
        <v>21</v>
      </c>
      <c r="BD184" s="104">
        <v>377</v>
      </c>
      <c r="BE184" s="104">
        <v>889</v>
      </c>
      <c r="BF184" s="104">
        <v>10</v>
      </c>
      <c r="BG184" s="108" t="s">
        <v>331</v>
      </c>
      <c r="BH184" s="141" t="s">
        <v>352</v>
      </c>
    </row>
    <row r="185" spans="1:60" x14ac:dyDescent="0.2">
      <c r="A185" s="198">
        <v>182</v>
      </c>
      <c r="B185" s="214" t="s">
        <v>177</v>
      </c>
      <c r="C185" s="92" t="s">
        <v>604</v>
      </c>
      <c r="D185" s="104">
        <v>73026</v>
      </c>
      <c r="E185" s="104">
        <v>1474</v>
      </c>
      <c r="F185" s="104">
        <v>67401</v>
      </c>
      <c r="G185" s="104">
        <v>68875</v>
      </c>
      <c r="H185" s="229">
        <v>94.315723167091093</v>
      </c>
      <c r="I185" s="104">
        <v>1797</v>
      </c>
      <c r="J185" s="104">
        <v>1372</v>
      </c>
      <c r="K185" s="104">
        <v>70570</v>
      </c>
      <c r="L185" s="104">
        <v>21255</v>
      </c>
      <c r="M185" s="104">
        <v>20453</v>
      </c>
      <c r="N185" s="104">
        <v>20349</v>
      </c>
      <c r="O185" s="104">
        <v>8513</v>
      </c>
      <c r="P185" s="104">
        <v>11038</v>
      </c>
      <c r="Q185" s="104">
        <v>110</v>
      </c>
      <c r="R185" s="104">
        <v>11148</v>
      </c>
      <c r="S185" s="104">
        <v>907</v>
      </c>
      <c r="T185" s="104">
        <v>1100</v>
      </c>
      <c r="U185" s="104">
        <v>174</v>
      </c>
      <c r="V185" s="104">
        <v>38</v>
      </c>
      <c r="W185" s="104">
        <v>8929</v>
      </c>
      <c r="X185" s="104">
        <v>6290</v>
      </c>
      <c r="Y185" s="104">
        <v>2639</v>
      </c>
      <c r="Z185" s="104">
        <v>4505</v>
      </c>
      <c r="AA185" s="104">
        <v>13</v>
      </c>
      <c r="AB185" s="104">
        <v>4492</v>
      </c>
      <c r="AC185" s="104">
        <v>13421</v>
      </c>
      <c r="AD185" s="104">
        <v>1463</v>
      </c>
      <c r="AE185" s="200"/>
      <c r="AF185" s="104">
        <v>67575</v>
      </c>
      <c r="AG185" s="104">
        <v>647</v>
      </c>
      <c r="AH185" s="104">
        <v>64728</v>
      </c>
      <c r="AI185" s="104">
        <v>65375</v>
      </c>
      <c r="AJ185" s="213">
        <v>96.744358120606705</v>
      </c>
      <c r="AK185" s="104">
        <v>-3248</v>
      </c>
      <c r="AL185" s="104">
        <v>648</v>
      </c>
      <c r="AM185" s="104">
        <v>62128</v>
      </c>
      <c r="AN185" s="104">
        <v>15319</v>
      </c>
      <c r="AO185" s="104">
        <v>18946</v>
      </c>
      <c r="AP185" s="104">
        <v>17953</v>
      </c>
      <c r="AQ185" s="104">
        <v>9910</v>
      </c>
      <c r="AR185" s="104">
        <v>3516</v>
      </c>
      <c r="AS185" s="104">
        <v>5839</v>
      </c>
      <c r="AT185" s="104">
        <v>9355</v>
      </c>
      <c r="AU185" s="104">
        <v>3934</v>
      </c>
      <c r="AV185" s="104">
        <v>621</v>
      </c>
      <c r="AW185" s="104">
        <v>438</v>
      </c>
      <c r="AX185" s="104">
        <v>96</v>
      </c>
      <c r="AY185" s="104">
        <v>4266</v>
      </c>
      <c r="AZ185" s="104">
        <v>2773</v>
      </c>
      <c r="BA185" s="104">
        <v>1493</v>
      </c>
      <c r="BB185" s="104">
        <v>2212</v>
      </c>
      <c r="BC185" s="104">
        <v>11</v>
      </c>
      <c r="BD185" s="104">
        <v>2201</v>
      </c>
      <c r="BE185" s="104">
        <v>6467</v>
      </c>
      <c r="BF185" s="104">
        <v>69</v>
      </c>
      <c r="BG185" s="108" t="s">
        <v>334</v>
      </c>
      <c r="BH185" s="141" t="s">
        <v>355</v>
      </c>
    </row>
    <row r="186" spans="1:60" x14ac:dyDescent="0.2">
      <c r="A186" s="198">
        <v>183</v>
      </c>
      <c r="B186" s="214" t="s">
        <v>178</v>
      </c>
      <c r="C186" s="92" t="s">
        <v>605</v>
      </c>
      <c r="D186" s="104">
        <v>80702</v>
      </c>
      <c r="E186" s="104">
        <v>826</v>
      </c>
      <c r="F186" s="104">
        <v>79269</v>
      </c>
      <c r="G186" s="104">
        <v>80095</v>
      </c>
      <c r="H186" s="229">
        <v>99.247850115238705</v>
      </c>
      <c r="I186" s="104">
        <v>400</v>
      </c>
      <c r="J186" s="104">
        <v>851</v>
      </c>
      <c r="K186" s="104">
        <v>80520</v>
      </c>
      <c r="L186" s="104">
        <v>23062</v>
      </c>
      <c r="M186" s="104">
        <v>22825</v>
      </c>
      <c r="N186" s="104">
        <v>23045</v>
      </c>
      <c r="O186" s="104">
        <v>11588</v>
      </c>
      <c r="P186" s="104">
        <v>5338</v>
      </c>
      <c r="Q186" s="104">
        <v>960</v>
      </c>
      <c r="R186" s="104">
        <v>6298</v>
      </c>
      <c r="S186" s="104">
        <v>355</v>
      </c>
      <c r="T186" s="104">
        <v>118</v>
      </c>
      <c r="U186" s="104">
        <v>476</v>
      </c>
      <c r="V186" s="104">
        <v>85</v>
      </c>
      <c r="W186" s="104">
        <v>5264</v>
      </c>
      <c r="X186" s="104">
        <v>0</v>
      </c>
      <c r="Y186" s="104">
        <v>0</v>
      </c>
      <c r="Z186" s="104">
        <v>644</v>
      </c>
      <c r="AA186" s="104">
        <v>64</v>
      </c>
      <c r="AB186" s="104">
        <v>580</v>
      </c>
      <c r="AC186" s="104">
        <v>5844</v>
      </c>
      <c r="AD186" s="104">
        <v>403</v>
      </c>
      <c r="AE186" s="200"/>
      <c r="AF186" s="104">
        <v>38527</v>
      </c>
      <c r="AG186" s="104">
        <v>389</v>
      </c>
      <c r="AH186" s="104">
        <v>37903</v>
      </c>
      <c r="AI186" s="104">
        <v>38292</v>
      </c>
      <c r="AJ186" s="213">
        <v>99.390038155059997</v>
      </c>
      <c r="AK186" s="104">
        <v>291</v>
      </c>
      <c r="AL186" s="104">
        <v>526</v>
      </c>
      <c r="AM186" s="104">
        <v>38720</v>
      </c>
      <c r="AN186" s="104">
        <v>11345</v>
      </c>
      <c r="AO186" s="104">
        <v>9770</v>
      </c>
      <c r="AP186" s="104">
        <v>10098</v>
      </c>
      <c r="AQ186" s="104">
        <v>7507</v>
      </c>
      <c r="AR186" s="104">
        <v>1805</v>
      </c>
      <c r="AS186" s="104">
        <v>713</v>
      </c>
      <c r="AT186" s="104">
        <v>2518</v>
      </c>
      <c r="AU186" s="104">
        <v>141</v>
      </c>
      <c r="AV186" s="104">
        <v>266</v>
      </c>
      <c r="AW186" s="104">
        <v>165</v>
      </c>
      <c r="AX186" s="104">
        <v>141</v>
      </c>
      <c r="AY186" s="104">
        <v>1805</v>
      </c>
      <c r="AZ186" s="104">
        <v>0</v>
      </c>
      <c r="BA186" s="104">
        <v>0</v>
      </c>
      <c r="BB186" s="104">
        <v>626</v>
      </c>
      <c r="BC186" s="104">
        <v>85</v>
      </c>
      <c r="BD186" s="104">
        <v>541</v>
      </c>
      <c r="BE186" s="104">
        <v>2346</v>
      </c>
      <c r="BF186" s="104">
        <v>14</v>
      </c>
      <c r="BG186" s="108" t="s">
        <v>331</v>
      </c>
      <c r="BH186" s="141" t="s">
        <v>353</v>
      </c>
    </row>
    <row r="187" spans="1:60" x14ac:dyDescent="0.2">
      <c r="A187" s="198">
        <v>184</v>
      </c>
      <c r="B187" s="214" t="s">
        <v>179</v>
      </c>
      <c r="C187" s="92" t="s">
        <v>606</v>
      </c>
      <c r="D187" s="104">
        <v>57492</v>
      </c>
      <c r="E187" s="104">
        <v>745</v>
      </c>
      <c r="F187" s="104">
        <v>56286</v>
      </c>
      <c r="G187" s="104">
        <v>57031</v>
      </c>
      <c r="H187" s="229">
        <v>99.198149307729693</v>
      </c>
      <c r="I187" s="104">
        <v>205</v>
      </c>
      <c r="J187" s="104">
        <v>682</v>
      </c>
      <c r="K187" s="104">
        <v>57173</v>
      </c>
      <c r="L187" s="104">
        <v>17104</v>
      </c>
      <c r="M187" s="104">
        <v>16806</v>
      </c>
      <c r="N187" s="104">
        <v>16918</v>
      </c>
      <c r="O187" s="104">
        <v>6345</v>
      </c>
      <c r="P187" s="104">
        <v>1735</v>
      </c>
      <c r="Q187" s="104">
        <v>222</v>
      </c>
      <c r="R187" s="104">
        <v>1957</v>
      </c>
      <c r="S187" s="104">
        <v>115</v>
      </c>
      <c r="T187" s="104">
        <v>192</v>
      </c>
      <c r="U187" s="104">
        <v>63</v>
      </c>
      <c r="V187" s="104">
        <v>62</v>
      </c>
      <c r="W187" s="104">
        <v>1525</v>
      </c>
      <c r="X187" s="104">
        <v>1473</v>
      </c>
      <c r="Y187" s="104">
        <v>52</v>
      </c>
      <c r="Z187" s="104">
        <v>643</v>
      </c>
      <c r="AA187" s="104">
        <v>7</v>
      </c>
      <c r="AB187" s="104">
        <v>636</v>
      </c>
      <c r="AC187" s="104">
        <v>2161</v>
      </c>
      <c r="AD187" s="104">
        <v>178</v>
      </c>
      <c r="AE187" s="200"/>
      <c r="AF187" s="104">
        <v>26021</v>
      </c>
      <c r="AG187" s="104">
        <v>331</v>
      </c>
      <c r="AH187" s="104">
        <v>25661</v>
      </c>
      <c r="AI187" s="104">
        <v>25992</v>
      </c>
      <c r="AJ187" s="213">
        <v>99.888551554513597</v>
      </c>
      <c r="AK187" s="104">
        <v>-34</v>
      </c>
      <c r="AL187" s="104">
        <v>685</v>
      </c>
      <c r="AM187" s="104">
        <v>26312</v>
      </c>
      <c r="AN187" s="104">
        <v>10840</v>
      </c>
      <c r="AO187" s="104">
        <v>5984</v>
      </c>
      <c r="AP187" s="104">
        <v>6097</v>
      </c>
      <c r="AQ187" s="104">
        <v>3391</v>
      </c>
      <c r="AR187" s="104">
        <v>2870</v>
      </c>
      <c r="AS187" s="104">
        <v>348</v>
      </c>
      <c r="AT187" s="104">
        <v>3218</v>
      </c>
      <c r="AU187" s="104">
        <v>-45</v>
      </c>
      <c r="AV187" s="104">
        <v>-25</v>
      </c>
      <c r="AW187" s="104">
        <v>63</v>
      </c>
      <c r="AX187" s="104">
        <v>57</v>
      </c>
      <c r="AY187" s="104">
        <v>3168</v>
      </c>
      <c r="AZ187" s="104">
        <v>3150</v>
      </c>
      <c r="BA187" s="104">
        <v>18</v>
      </c>
      <c r="BB187" s="104">
        <v>32</v>
      </c>
      <c r="BC187" s="104">
        <v>9</v>
      </c>
      <c r="BD187" s="104">
        <v>23</v>
      </c>
      <c r="BE187" s="104">
        <v>3191</v>
      </c>
      <c r="BF187" s="104">
        <v>9</v>
      </c>
      <c r="BG187" s="108" t="s">
        <v>331</v>
      </c>
      <c r="BH187" s="141" t="s">
        <v>352</v>
      </c>
    </row>
    <row r="188" spans="1:60" x14ac:dyDescent="0.2">
      <c r="A188" s="198">
        <v>185</v>
      </c>
      <c r="B188" s="214" t="s">
        <v>180</v>
      </c>
      <c r="C188" s="92" t="s">
        <v>607</v>
      </c>
      <c r="D188" s="104">
        <v>80802</v>
      </c>
      <c r="E188" s="104">
        <v>1203</v>
      </c>
      <c r="F188" s="104">
        <v>76535</v>
      </c>
      <c r="G188" s="104">
        <v>77738</v>
      </c>
      <c r="H188" s="229">
        <v>96.208014653102595</v>
      </c>
      <c r="I188" s="104">
        <v>2066</v>
      </c>
      <c r="J188" s="104">
        <v>1126</v>
      </c>
      <c r="K188" s="104">
        <v>79727</v>
      </c>
      <c r="L188" s="104">
        <v>24504</v>
      </c>
      <c r="M188" s="104">
        <v>22863</v>
      </c>
      <c r="N188" s="104">
        <v>22647</v>
      </c>
      <c r="O188" s="104">
        <v>9713</v>
      </c>
      <c r="P188" s="104">
        <v>8037</v>
      </c>
      <c r="Q188" s="104">
        <v>287</v>
      </c>
      <c r="R188" s="104">
        <v>8324</v>
      </c>
      <c r="S188" s="104">
        <v>1006</v>
      </c>
      <c r="T188" s="104">
        <v>1277</v>
      </c>
      <c r="U188" s="104">
        <v>338</v>
      </c>
      <c r="V188" s="104">
        <v>25</v>
      </c>
      <c r="W188" s="104">
        <v>5678</v>
      </c>
      <c r="X188" s="104">
        <v>4044</v>
      </c>
      <c r="Y188" s="104">
        <v>1634</v>
      </c>
      <c r="Z188" s="104">
        <v>3333</v>
      </c>
      <c r="AA188" s="104">
        <v>7</v>
      </c>
      <c r="AB188" s="104">
        <v>3326</v>
      </c>
      <c r="AC188" s="104">
        <v>9004</v>
      </c>
      <c r="AD188" s="104">
        <v>866</v>
      </c>
      <c r="AE188" s="200"/>
      <c r="AF188" s="104">
        <v>88772</v>
      </c>
      <c r="AG188" s="104">
        <v>320</v>
      </c>
      <c r="AH188" s="104">
        <v>86244</v>
      </c>
      <c r="AI188" s="104">
        <v>86564</v>
      </c>
      <c r="AJ188" s="213">
        <v>97.512729238949206</v>
      </c>
      <c r="AK188" s="104">
        <v>-5870</v>
      </c>
      <c r="AL188" s="104">
        <v>321</v>
      </c>
      <c r="AM188" s="104">
        <v>80695</v>
      </c>
      <c r="AN188" s="104">
        <v>22449</v>
      </c>
      <c r="AO188" s="104">
        <v>23395</v>
      </c>
      <c r="AP188" s="104">
        <v>23547</v>
      </c>
      <c r="AQ188" s="104">
        <v>11304</v>
      </c>
      <c r="AR188" s="104">
        <v>3444</v>
      </c>
      <c r="AS188" s="104">
        <v>1190</v>
      </c>
      <c r="AT188" s="104">
        <v>4634</v>
      </c>
      <c r="AU188" s="104">
        <v>1164</v>
      </c>
      <c r="AV188" s="104">
        <v>475</v>
      </c>
      <c r="AW188" s="104">
        <v>718</v>
      </c>
      <c r="AX188" s="104">
        <v>128</v>
      </c>
      <c r="AY188" s="104">
        <v>2149</v>
      </c>
      <c r="AZ188" s="104">
        <v>1126</v>
      </c>
      <c r="BA188" s="104">
        <v>1023</v>
      </c>
      <c r="BB188" s="104">
        <v>2218</v>
      </c>
      <c r="BC188" s="104">
        <v>6</v>
      </c>
      <c r="BD188" s="104">
        <v>2212</v>
      </c>
      <c r="BE188" s="104">
        <v>4361</v>
      </c>
      <c r="BF188" s="104">
        <v>20</v>
      </c>
      <c r="BG188" s="108" t="s">
        <v>334</v>
      </c>
      <c r="BH188" s="141" t="s">
        <v>355</v>
      </c>
    </row>
    <row r="189" spans="1:60" x14ac:dyDescent="0.2">
      <c r="A189" s="198">
        <v>186</v>
      </c>
      <c r="B189" s="214" t="s">
        <v>181</v>
      </c>
      <c r="C189" s="92" t="s">
        <v>608</v>
      </c>
      <c r="D189" s="104">
        <v>65862</v>
      </c>
      <c r="E189" s="104">
        <v>995</v>
      </c>
      <c r="F189" s="104">
        <v>64036</v>
      </c>
      <c r="G189" s="104">
        <v>65031</v>
      </c>
      <c r="H189" s="229">
        <v>98.738270930126603</v>
      </c>
      <c r="I189" s="104">
        <v>623</v>
      </c>
      <c r="J189" s="104">
        <v>1037</v>
      </c>
      <c r="K189" s="104">
        <v>65696</v>
      </c>
      <c r="L189" s="104">
        <v>18765</v>
      </c>
      <c r="M189" s="104">
        <v>17405</v>
      </c>
      <c r="N189" s="104">
        <v>17935</v>
      </c>
      <c r="O189" s="104">
        <v>11591</v>
      </c>
      <c r="P189" s="104">
        <v>2238</v>
      </c>
      <c r="Q189" s="104">
        <v>24</v>
      </c>
      <c r="R189" s="104">
        <v>2262</v>
      </c>
      <c r="S189" s="104">
        <v>322</v>
      </c>
      <c r="T189" s="104">
        <v>488</v>
      </c>
      <c r="U189" s="104">
        <v>64</v>
      </c>
      <c r="V189" s="104">
        <v>33</v>
      </c>
      <c r="W189" s="104">
        <v>1355</v>
      </c>
      <c r="X189" s="104">
        <v>963</v>
      </c>
      <c r="Y189" s="104">
        <v>392</v>
      </c>
      <c r="Z189" s="104">
        <v>963</v>
      </c>
      <c r="AA189" s="104">
        <v>20</v>
      </c>
      <c r="AB189" s="104">
        <v>943</v>
      </c>
      <c r="AC189" s="104">
        <v>2298</v>
      </c>
      <c r="AD189" s="104">
        <v>280</v>
      </c>
      <c r="AE189" s="200"/>
      <c r="AF189" s="104">
        <v>25545</v>
      </c>
      <c r="AG189" s="104">
        <v>269</v>
      </c>
      <c r="AH189" s="104">
        <v>25124</v>
      </c>
      <c r="AI189" s="104">
        <v>25393</v>
      </c>
      <c r="AJ189" s="213">
        <v>99.404971618711997</v>
      </c>
      <c r="AK189" s="104">
        <v>-1060</v>
      </c>
      <c r="AL189" s="104">
        <v>477</v>
      </c>
      <c r="AM189" s="104">
        <v>24541</v>
      </c>
      <c r="AN189" s="104">
        <v>7291</v>
      </c>
      <c r="AO189" s="104">
        <v>7106</v>
      </c>
      <c r="AP189" s="104">
        <v>5897</v>
      </c>
      <c r="AQ189" s="104">
        <v>4247</v>
      </c>
      <c r="AR189" s="104">
        <v>336</v>
      </c>
      <c r="AS189" s="104">
        <v>618</v>
      </c>
      <c r="AT189" s="104">
        <v>954</v>
      </c>
      <c r="AU189" s="104">
        <v>377</v>
      </c>
      <c r="AV189" s="104">
        <v>291</v>
      </c>
      <c r="AW189" s="104">
        <v>9</v>
      </c>
      <c r="AX189" s="104">
        <v>13</v>
      </c>
      <c r="AY189" s="104">
        <v>264</v>
      </c>
      <c r="AZ189" s="104">
        <v>174</v>
      </c>
      <c r="BA189" s="104">
        <v>90</v>
      </c>
      <c r="BB189" s="104">
        <v>156</v>
      </c>
      <c r="BC189" s="104">
        <v>26</v>
      </c>
      <c r="BD189" s="104">
        <v>130</v>
      </c>
      <c r="BE189" s="104">
        <v>394</v>
      </c>
      <c r="BF189" s="104">
        <v>6</v>
      </c>
      <c r="BG189" s="108" t="s">
        <v>331</v>
      </c>
      <c r="BH189" s="141" t="s">
        <v>353</v>
      </c>
    </row>
    <row r="190" spans="1:60" x14ac:dyDescent="0.2">
      <c r="A190" s="198">
        <v>187</v>
      </c>
      <c r="B190" s="214" t="s">
        <v>182</v>
      </c>
      <c r="C190" s="92" t="s">
        <v>609</v>
      </c>
      <c r="D190" s="104">
        <v>122234</v>
      </c>
      <c r="E190" s="104">
        <v>2152</v>
      </c>
      <c r="F190" s="104">
        <v>118074</v>
      </c>
      <c r="G190" s="104">
        <v>120226</v>
      </c>
      <c r="H190" s="229">
        <v>98.357249210530597</v>
      </c>
      <c r="I190" s="104">
        <v>1251</v>
      </c>
      <c r="J190" s="104">
        <v>2109</v>
      </c>
      <c r="K190" s="104">
        <v>121434</v>
      </c>
      <c r="L190" s="104">
        <v>35286</v>
      </c>
      <c r="M190" s="104">
        <v>34991</v>
      </c>
      <c r="N190" s="104">
        <v>34934</v>
      </c>
      <c r="O190" s="104">
        <v>16223</v>
      </c>
      <c r="P190" s="104">
        <v>12061</v>
      </c>
      <c r="Q190" s="104">
        <v>-89</v>
      </c>
      <c r="R190" s="104">
        <v>11972</v>
      </c>
      <c r="S190" s="104">
        <v>1694</v>
      </c>
      <c r="T190" s="104">
        <v>718</v>
      </c>
      <c r="U190" s="104">
        <v>586</v>
      </c>
      <c r="V190" s="104">
        <v>153</v>
      </c>
      <c r="W190" s="104">
        <v>8821</v>
      </c>
      <c r="X190" s="104">
        <v>7446</v>
      </c>
      <c r="Y190" s="104">
        <v>1375</v>
      </c>
      <c r="Z190" s="104">
        <v>3561</v>
      </c>
      <c r="AA190" s="104">
        <v>0</v>
      </c>
      <c r="AB190" s="104">
        <v>3561</v>
      </c>
      <c r="AC190" s="104">
        <v>12382</v>
      </c>
      <c r="AD190" s="104">
        <v>1290</v>
      </c>
      <c r="AE190" s="200"/>
      <c r="AF190" s="104">
        <v>63187</v>
      </c>
      <c r="AG190" s="104">
        <v>1157</v>
      </c>
      <c r="AH190" s="104">
        <v>61368</v>
      </c>
      <c r="AI190" s="104">
        <v>62525</v>
      </c>
      <c r="AJ190" s="213">
        <v>98.952316140978297</v>
      </c>
      <c r="AK190" s="104">
        <v>-129</v>
      </c>
      <c r="AL190" s="104">
        <v>1922</v>
      </c>
      <c r="AM190" s="104">
        <v>63161</v>
      </c>
      <c r="AN190" s="104">
        <v>19341</v>
      </c>
      <c r="AO190" s="104">
        <v>17169</v>
      </c>
      <c r="AP190" s="104">
        <v>16582</v>
      </c>
      <c r="AQ190" s="104">
        <v>10069</v>
      </c>
      <c r="AR190" s="104">
        <v>4245</v>
      </c>
      <c r="AS190" s="104">
        <v>-360</v>
      </c>
      <c r="AT190" s="104">
        <v>3885</v>
      </c>
      <c r="AU190" s="104">
        <v>75</v>
      </c>
      <c r="AV190" s="104">
        <v>452</v>
      </c>
      <c r="AW190" s="104">
        <v>692</v>
      </c>
      <c r="AX190" s="104">
        <v>107</v>
      </c>
      <c r="AY190" s="104">
        <v>2559</v>
      </c>
      <c r="AZ190" s="104">
        <v>2211</v>
      </c>
      <c r="BA190" s="104">
        <v>348</v>
      </c>
      <c r="BB190" s="104">
        <v>1059</v>
      </c>
      <c r="BC190" s="104">
        <v>0</v>
      </c>
      <c r="BD190" s="104">
        <v>1059</v>
      </c>
      <c r="BE190" s="104">
        <v>3618</v>
      </c>
      <c r="BF190" s="104">
        <v>50</v>
      </c>
      <c r="BG190" s="108" t="s">
        <v>334</v>
      </c>
      <c r="BH190" s="141" t="s">
        <v>356</v>
      </c>
    </row>
    <row r="191" spans="1:60" x14ac:dyDescent="0.2">
      <c r="A191" s="198">
        <v>188</v>
      </c>
      <c r="B191" s="214" t="s">
        <v>183</v>
      </c>
      <c r="C191" s="92" t="s">
        <v>610</v>
      </c>
      <c r="D191" s="104">
        <v>96519</v>
      </c>
      <c r="E191" s="104">
        <v>997</v>
      </c>
      <c r="F191" s="104">
        <v>91829</v>
      </c>
      <c r="G191" s="104">
        <v>92826</v>
      </c>
      <c r="H191" s="229">
        <v>96.1738103378609</v>
      </c>
      <c r="I191" s="104">
        <v>1774</v>
      </c>
      <c r="J191" s="104">
        <v>932</v>
      </c>
      <c r="K191" s="104">
        <v>94535</v>
      </c>
      <c r="L191" s="104">
        <v>26403</v>
      </c>
      <c r="M191" s="104">
        <v>26505</v>
      </c>
      <c r="N191" s="104">
        <v>26331</v>
      </c>
      <c r="O191" s="104">
        <v>15296</v>
      </c>
      <c r="P191" s="104">
        <v>14296</v>
      </c>
      <c r="Q191" s="104">
        <v>-678</v>
      </c>
      <c r="R191" s="104">
        <v>13618</v>
      </c>
      <c r="S191" s="104">
        <v>1018</v>
      </c>
      <c r="T191" s="104">
        <v>670</v>
      </c>
      <c r="U191" s="104">
        <v>326</v>
      </c>
      <c r="V191" s="104">
        <v>30</v>
      </c>
      <c r="W191" s="104">
        <v>11574</v>
      </c>
      <c r="X191" s="104">
        <v>4629</v>
      </c>
      <c r="Y191" s="104">
        <v>6945</v>
      </c>
      <c r="Z191" s="104">
        <v>4729</v>
      </c>
      <c r="AA191" s="104">
        <v>13</v>
      </c>
      <c r="AB191" s="104">
        <v>4716</v>
      </c>
      <c r="AC191" s="104">
        <v>16290</v>
      </c>
      <c r="AD191" s="104">
        <v>2424</v>
      </c>
      <c r="AE191" s="200"/>
      <c r="AF191" s="104">
        <v>60512</v>
      </c>
      <c r="AG191" s="104">
        <v>359</v>
      </c>
      <c r="AH191" s="104">
        <v>59499</v>
      </c>
      <c r="AI191" s="104">
        <v>59858</v>
      </c>
      <c r="AJ191" s="213">
        <v>98.919222633527198</v>
      </c>
      <c r="AK191" s="104">
        <v>-1729</v>
      </c>
      <c r="AL191" s="104">
        <v>284</v>
      </c>
      <c r="AM191" s="104">
        <v>58054</v>
      </c>
      <c r="AN191" s="104">
        <v>15571</v>
      </c>
      <c r="AO191" s="104">
        <v>18452</v>
      </c>
      <c r="AP191" s="104">
        <v>15279</v>
      </c>
      <c r="AQ191" s="104">
        <v>8752</v>
      </c>
      <c r="AR191" s="104">
        <v>4567</v>
      </c>
      <c r="AS191" s="104">
        <v>151</v>
      </c>
      <c r="AT191" s="104">
        <v>4718</v>
      </c>
      <c r="AU191" s="104">
        <v>300</v>
      </c>
      <c r="AV191" s="104">
        <v>320</v>
      </c>
      <c r="AW191" s="104">
        <v>295</v>
      </c>
      <c r="AX191" s="104">
        <v>27</v>
      </c>
      <c r="AY191" s="104">
        <v>3776</v>
      </c>
      <c r="AZ191" s="104">
        <v>1511</v>
      </c>
      <c r="BA191" s="104">
        <v>2265</v>
      </c>
      <c r="BB191" s="104">
        <v>753</v>
      </c>
      <c r="BC191" s="104">
        <v>0</v>
      </c>
      <c r="BD191" s="104">
        <v>753</v>
      </c>
      <c r="BE191" s="104">
        <v>4529</v>
      </c>
      <c r="BF191" s="104">
        <v>179</v>
      </c>
      <c r="BG191" s="108" t="s">
        <v>333</v>
      </c>
      <c r="BH191" s="141" t="s">
        <v>358</v>
      </c>
    </row>
    <row r="192" spans="1:60" x14ac:dyDescent="0.2">
      <c r="A192" s="198">
        <v>189</v>
      </c>
      <c r="B192" s="214" t="s">
        <v>184</v>
      </c>
      <c r="C192" s="92" t="s">
        <v>611</v>
      </c>
      <c r="D192" s="104">
        <v>36339</v>
      </c>
      <c r="E192" s="104">
        <v>450</v>
      </c>
      <c r="F192" s="104">
        <v>35388</v>
      </c>
      <c r="G192" s="104">
        <v>35838</v>
      </c>
      <c r="H192" s="229">
        <v>98.621315941550407</v>
      </c>
      <c r="I192" s="104">
        <v>374</v>
      </c>
      <c r="J192" s="104">
        <v>451</v>
      </c>
      <c r="K192" s="104">
        <v>36213</v>
      </c>
      <c r="L192" s="104">
        <v>10671</v>
      </c>
      <c r="M192" s="104">
        <v>10426</v>
      </c>
      <c r="N192" s="104">
        <v>10366</v>
      </c>
      <c r="O192" s="104">
        <v>4750</v>
      </c>
      <c r="P192" s="104">
        <v>1341</v>
      </c>
      <c r="Q192" s="104">
        <v>-424</v>
      </c>
      <c r="R192" s="104">
        <v>917</v>
      </c>
      <c r="S192" s="104">
        <v>0</v>
      </c>
      <c r="T192" s="104">
        <v>374</v>
      </c>
      <c r="U192" s="104">
        <v>117</v>
      </c>
      <c r="V192" s="104">
        <v>0</v>
      </c>
      <c r="W192" s="104">
        <v>426</v>
      </c>
      <c r="X192" s="104">
        <v>165</v>
      </c>
      <c r="Y192" s="104">
        <v>261</v>
      </c>
      <c r="Z192" s="104">
        <v>647</v>
      </c>
      <c r="AA192" s="104">
        <v>0</v>
      </c>
      <c r="AB192" s="104">
        <v>647</v>
      </c>
      <c r="AC192" s="104">
        <v>1073</v>
      </c>
      <c r="AD192" s="104">
        <v>146</v>
      </c>
      <c r="AE192" s="200"/>
      <c r="AF192" s="104">
        <v>49501</v>
      </c>
      <c r="AG192" s="104">
        <v>364</v>
      </c>
      <c r="AH192" s="104">
        <v>49090</v>
      </c>
      <c r="AI192" s="104">
        <v>49454</v>
      </c>
      <c r="AJ192" s="213">
        <v>99.905052423183307</v>
      </c>
      <c r="AK192" s="104">
        <v>-42</v>
      </c>
      <c r="AL192" s="104">
        <v>909</v>
      </c>
      <c r="AM192" s="104">
        <v>49957</v>
      </c>
      <c r="AN192" s="104">
        <v>14093</v>
      </c>
      <c r="AO192" s="104">
        <v>13342</v>
      </c>
      <c r="AP192" s="104">
        <v>11906</v>
      </c>
      <c r="AQ192" s="104">
        <v>10616</v>
      </c>
      <c r="AR192" s="104">
        <v>284</v>
      </c>
      <c r="AS192" s="104">
        <v>1424</v>
      </c>
      <c r="AT192" s="104">
        <v>1708</v>
      </c>
      <c r="AU192" s="104">
        <v>317</v>
      </c>
      <c r="AV192" s="104">
        <v>1248</v>
      </c>
      <c r="AW192" s="104">
        <v>33</v>
      </c>
      <c r="AX192" s="104">
        <v>36</v>
      </c>
      <c r="AY192" s="104">
        <v>74</v>
      </c>
      <c r="AZ192" s="104">
        <v>39</v>
      </c>
      <c r="BA192" s="104">
        <v>35</v>
      </c>
      <c r="BB192" s="104">
        <v>47</v>
      </c>
      <c r="BC192" s="104">
        <v>28</v>
      </c>
      <c r="BD192" s="104">
        <v>19</v>
      </c>
      <c r="BE192" s="104">
        <v>93</v>
      </c>
      <c r="BF192" s="104">
        <v>0</v>
      </c>
      <c r="BG192" s="108" t="s">
        <v>331</v>
      </c>
      <c r="BH192" s="141" t="s">
        <v>357</v>
      </c>
    </row>
    <row r="193" spans="1:60" x14ac:dyDescent="0.2">
      <c r="A193" s="198">
        <v>190</v>
      </c>
      <c r="B193" s="214" t="s">
        <v>185</v>
      </c>
      <c r="C193" s="92" t="s">
        <v>612</v>
      </c>
      <c r="D193" s="104">
        <v>53930</v>
      </c>
      <c r="E193" s="104">
        <v>613</v>
      </c>
      <c r="F193" s="104">
        <v>52120</v>
      </c>
      <c r="G193" s="104">
        <v>52733</v>
      </c>
      <c r="H193" s="229">
        <v>97.780456146857006</v>
      </c>
      <c r="I193" s="104">
        <v>721</v>
      </c>
      <c r="J193" s="104">
        <v>660</v>
      </c>
      <c r="K193" s="104">
        <v>53501</v>
      </c>
      <c r="L193" s="104">
        <v>15024</v>
      </c>
      <c r="M193" s="104">
        <v>14978</v>
      </c>
      <c r="N193" s="104">
        <v>15243</v>
      </c>
      <c r="O193" s="104">
        <v>8256</v>
      </c>
      <c r="P193" s="104">
        <v>3350</v>
      </c>
      <c r="Q193" s="104">
        <v>178</v>
      </c>
      <c r="R193" s="104">
        <v>3528</v>
      </c>
      <c r="S193" s="104">
        <v>441</v>
      </c>
      <c r="T193" s="104">
        <v>699</v>
      </c>
      <c r="U193" s="104">
        <v>142</v>
      </c>
      <c r="V193" s="104">
        <v>20</v>
      </c>
      <c r="W193" s="104">
        <v>2226</v>
      </c>
      <c r="X193" s="104">
        <v>1638</v>
      </c>
      <c r="Y193" s="104">
        <v>588</v>
      </c>
      <c r="Z193" s="104">
        <v>1282</v>
      </c>
      <c r="AA193" s="104">
        <v>32</v>
      </c>
      <c r="AB193" s="104">
        <v>1250</v>
      </c>
      <c r="AC193" s="104">
        <v>3476</v>
      </c>
      <c r="AD193" s="104">
        <v>264</v>
      </c>
      <c r="AE193" s="200"/>
      <c r="AF193" s="104">
        <v>57794</v>
      </c>
      <c r="AG193" s="104">
        <v>1268</v>
      </c>
      <c r="AH193" s="104">
        <v>56190</v>
      </c>
      <c r="AI193" s="104">
        <v>57458</v>
      </c>
      <c r="AJ193" s="213">
        <v>99.418624770737395</v>
      </c>
      <c r="AK193" s="104">
        <v>-2917</v>
      </c>
      <c r="AL193" s="104">
        <v>517</v>
      </c>
      <c r="AM193" s="104">
        <v>53790</v>
      </c>
      <c r="AN193" s="104">
        <v>16709</v>
      </c>
      <c r="AO193" s="104">
        <v>14573</v>
      </c>
      <c r="AP193" s="104">
        <v>14310</v>
      </c>
      <c r="AQ193" s="104">
        <v>8198</v>
      </c>
      <c r="AR193" s="104">
        <v>468</v>
      </c>
      <c r="AS193" s="104">
        <v>976</v>
      </c>
      <c r="AT193" s="104">
        <v>1444</v>
      </c>
      <c r="AU193" s="104">
        <v>449</v>
      </c>
      <c r="AV193" s="104">
        <v>678</v>
      </c>
      <c r="AW193" s="104">
        <v>54</v>
      </c>
      <c r="AX193" s="104">
        <v>58</v>
      </c>
      <c r="AY193" s="104">
        <v>205</v>
      </c>
      <c r="AZ193" s="104">
        <v>110</v>
      </c>
      <c r="BA193" s="104">
        <v>95</v>
      </c>
      <c r="BB193" s="104">
        <v>336</v>
      </c>
      <c r="BC193" s="104">
        <v>39</v>
      </c>
      <c r="BD193" s="104">
        <v>297</v>
      </c>
      <c r="BE193" s="104">
        <v>502</v>
      </c>
      <c r="BF193" s="104">
        <v>3</v>
      </c>
      <c r="BG193" s="108" t="s">
        <v>331</v>
      </c>
      <c r="BH193" s="141" t="s">
        <v>352</v>
      </c>
    </row>
    <row r="194" spans="1:60" x14ac:dyDescent="0.2">
      <c r="A194" s="198">
        <v>191</v>
      </c>
      <c r="B194" s="214" t="s">
        <v>186</v>
      </c>
      <c r="C194" s="92" t="s">
        <v>613</v>
      </c>
      <c r="D194" s="104">
        <v>108574</v>
      </c>
      <c r="E194" s="104">
        <v>1893</v>
      </c>
      <c r="F194" s="104">
        <v>102708</v>
      </c>
      <c r="G194" s="104">
        <v>104601</v>
      </c>
      <c r="H194" s="229">
        <v>96.340744561313002</v>
      </c>
      <c r="I194" s="104">
        <v>2901</v>
      </c>
      <c r="J194" s="104">
        <v>1818</v>
      </c>
      <c r="K194" s="104">
        <v>107427</v>
      </c>
      <c r="L194" s="104">
        <v>30969</v>
      </c>
      <c r="M194" s="104">
        <v>30424</v>
      </c>
      <c r="N194" s="104">
        <v>30433</v>
      </c>
      <c r="O194" s="104">
        <v>15601</v>
      </c>
      <c r="P194" s="104">
        <v>11120</v>
      </c>
      <c r="Q194" s="104">
        <v>-176</v>
      </c>
      <c r="R194" s="104">
        <v>10944</v>
      </c>
      <c r="S194" s="104">
        <v>1348</v>
      </c>
      <c r="T194" s="104">
        <v>1916</v>
      </c>
      <c r="U194" s="104">
        <v>1078</v>
      </c>
      <c r="V194" s="104">
        <v>295</v>
      </c>
      <c r="W194" s="104">
        <v>6307</v>
      </c>
      <c r="X194" s="104">
        <v>4036</v>
      </c>
      <c r="Y194" s="104">
        <v>2271</v>
      </c>
      <c r="Z194" s="104">
        <v>4904</v>
      </c>
      <c r="AA194" s="104">
        <v>90</v>
      </c>
      <c r="AB194" s="104">
        <v>4814</v>
      </c>
      <c r="AC194" s="104">
        <v>11121</v>
      </c>
      <c r="AD194" s="104">
        <v>1105</v>
      </c>
      <c r="AE194" s="200"/>
      <c r="AF194" s="104">
        <v>104344</v>
      </c>
      <c r="AG194" s="104">
        <v>939</v>
      </c>
      <c r="AH194" s="104">
        <v>100713</v>
      </c>
      <c r="AI194" s="104">
        <v>101652</v>
      </c>
      <c r="AJ194" s="213">
        <v>97.420072069309199</v>
      </c>
      <c r="AK194" s="104">
        <v>1336</v>
      </c>
      <c r="AL194" s="104">
        <v>2289</v>
      </c>
      <c r="AM194" s="104">
        <v>104338</v>
      </c>
      <c r="AN194" s="104">
        <v>29087</v>
      </c>
      <c r="AO194" s="104">
        <v>28198</v>
      </c>
      <c r="AP194" s="104">
        <v>28716</v>
      </c>
      <c r="AQ194" s="104">
        <v>18337</v>
      </c>
      <c r="AR194" s="104">
        <v>5012</v>
      </c>
      <c r="AS194" s="104">
        <v>2217</v>
      </c>
      <c r="AT194" s="104">
        <v>7229</v>
      </c>
      <c r="AU194" s="104">
        <v>955</v>
      </c>
      <c r="AV194" s="104">
        <v>2525</v>
      </c>
      <c r="AW194" s="104">
        <v>439</v>
      </c>
      <c r="AX194" s="104">
        <v>1321</v>
      </c>
      <c r="AY194" s="104">
        <v>1989</v>
      </c>
      <c r="AZ194" s="104">
        <v>1254</v>
      </c>
      <c r="BA194" s="104">
        <v>735</v>
      </c>
      <c r="BB194" s="104">
        <v>2700</v>
      </c>
      <c r="BC194" s="104">
        <v>588</v>
      </c>
      <c r="BD194" s="104">
        <v>2112</v>
      </c>
      <c r="BE194" s="104">
        <v>4101</v>
      </c>
      <c r="BF194" s="104">
        <v>20</v>
      </c>
      <c r="BG194" s="108" t="s">
        <v>331</v>
      </c>
      <c r="BH194" s="141" t="s">
        <v>352</v>
      </c>
    </row>
    <row r="195" spans="1:60" x14ac:dyDescent="0.2">
      <c r="A195" s="198">
        <v>192</v>
      </c>
      <c r="B195" s="214" t="s">
        <v>328</v>
      </c>
      <c r="C195" s="92" t="s">
        <v>614</v>
      </c>
      <c r="D195" s="104">
        <v>180158</v>
      </c>
      <c r="E195" s="104">
        <v>1788</v>
      </c>
      <c r="F195" s="104">
        <v>174836</v>
      </c>
      <c r="G195" s="104">
        <v>176624</v>
      </c>
      <c r="H195" s="229">
        <v>98.038388525627497</v>
      </c>
      <c r="I195" s="104">
        <v>2681</v>
      </c>
      <c r="J195" s="104">
        <v>1697</v>
      </c>
      <c r="K195" s="104">
        <v>179214</v>
      </c>
      <c r="L195" s="104">
        <v>51359</v>
      </c>
      <c r="M195" s="104">
        <v>50510</v>
      </c>
      <c r="N195" s="104">
        <v>50423</v>
      </c>
      <c r="O195" s="104">
        <v>26922</v>
      </c>
      <c r="P195" s="104">
        <v>9971</v>
      </c>
      <c r="Q195" s="104">
        <v>-385</v>
      </c>
      <c r="R195" s="104">
        <v>9586</v>
      </c>
      <c r="S195" s="104">
        <v>1314</v>
      </c>
      <c r="T195" s="104">
        <v>1875</v>
      </c>
      <c r="U195" s="104">
        <v>652</v>
      </c>
      <c r="V195" s="104">
        <v>145</v>
      </c>
      <c r="W195" s="104">
        <v>5600</v>
      </c>
      <c r="X195" s="104">
        <v>3855</v>
      </c>
      <c r="Y195" s="104">
        <v>1745</v>
      </c>
      <c r="Z195" s="104">
        <v>3917</v>
      </c>
      <c r="AA195" s="104">
        <v>80</v>
      </c>
      <c r="AB195" s="104">
        <v>3837</v>
      </c>
      <c r="AC195" s="104">
        <v>9437</v>
      </c>
      <c r="AD195" s="104">
        <v>1157</v>
      </c>
      <c r="AE195" s="200"/>
      <c r="AF195" s="104">
        <v>81585</v>
      </c>
      <c r="AG195" s="104">
        <v>274</v>
      </c>
      <c r="AH195" s="104">
        <v>79738</v>
      </c>
      <c r="AI195" s="104">
        <v>80012</v>
      </c>
      <c r="AJ195" s="213">
        <v>98.071949500520901</v>
      </c>
      <c r="AK195" s="104">
        <v>-2228</v>
      </c>
      <c r="AL195" s="104">
        <v>706</v>
      </c>
      <c r="AM195" s="104">
        <v>78216</v>
      </c>
      <c r="AN195" s="104">
        <v>21351</v>
      </c>
      <c r="AO195" s="104">
        <v>25382</v>
      </c>
      <c r="AP195" s="104">
        <v>18962</v>
      </c>
      <c r="AQ195" s="104">
        <v>12521</v>
      </c>
      <c r="AR195" s="104">
        <v>3338</v>
      </c>
      <c r="AS195" s="104">
        <v>-3250</v>
      </c>
      <c r="AT195" s="104">
        <v>88</v>
      </c>
      <c r="AU195" s="104">
        <v>-2323</v>
      </c>
      <c r="AV195" s="104">
        <v>112</v>
      </c>
      <c r="AW195" s="104">
        <v>239</v>
      </c>
      <c r="AX195" s="104">
        <v>236</v>
      </c>
      <c r="AY195" s="104">
        <v>1824</v>
      </c>
      <c r="AZ195" s="104">
        <v>1319</v>
      </c>
      <c r="BA195" s="104">
        <v>505</v>
      </c>
      <c r="BB195" s="104">
        <v>1593</v>
      </c>
      <c r="BC195" s="104">
        <v>137</v>
      </c>
      <c r="BD195" s="104">
        <v>1456</v>
      </c>
      <c r="BE195" s="104">
        <v>3280</v>
      </c>
      <c r="BF195" s="104">
        <v>17</v>
      </c>
      <c r="BG195" s="108" t="s">
        <v>334</v>
      </c>
      <c r="BH195" s="141" t="s">
        <v>358</v>
      </c>
    </row>
    <row r="196" spans="1:60" x14ac:dyDescent="0.2">
      <c r="A196" s="198">
        <v>193</v>
      </c>
      <c r="B196" s="214" t="s">
        <v>187</v>
      </c>
      <c r="C196" s="92" t="s">
        <v>615</v>
      </c>
      <c r="D196" s="104">
        <v>62306</v>
      </c>
      <c r="E196" s="104">
        <v>1253</v>
      </c>
      <c r="F196" s="104">
        <v>58320</v>
      </c>
      <c r="G196" s="104">
        <v>59573</v>
      </c>
      <c r="H196" s="229">
        <v>95.613584566494296</v>
      </c>
      <c r="I196" s="104">
        <v>2122</v>
      </c>
      <c r="J196" s="104">
        <v>1247</v>
      </c>
      <c r="K196" s="104">
        <v>61689</v>
      </c>
      <c r="L196" s="104">
        <v>17327</v>
      </c>
      <c r="M196" s="104">
        <v>16811</v>
      </c>
      <c r="N196" s="104">
        <v>16766</v>
      </c>
      <c r="O196" s="104">
        <v>10785</v>
      </c>
      <c r="P196" s="104">
        <v>8281</v>
      </c>
      <c r="Q196" s="104">
        <v>-109</v>
      </c>
      <c r="R196" s="104">
        <v>8172</v>
      </c>
      <c r="S196" s="104">
        <v>1017</v>
      </c>
      <c r="T196" s="104">
        <v>1270</v>
      </c>
      <c r="U196" s="104">
        <v>366</v>
      </c>
      <c r="V196" s="104">
        <v>105</v>
      </c>
      <c r="W196" s="104">
        <v>5414</v>
      </c>
      <c r="X196" s="104">
        <v>3857</v>
      </c>
      <c r="Y196" s="104">
        <v>1557</v>
      </c>
      <c r="Z196" s="104">
        <v>3004</v>
      </c>
      <c r="AA196" s="104">
        <v>31</v>
      </c>
      <c r="AB196" s="104">
        <v>2973</v>
      </c>
      <c r="AC196" s="104">
        <v>8387</v>
      </c>
      <c r="AD196" s="104">
        <v>461</v>
      </c>
      <c r="AE196" s="200"/>
      <c r="AF196" s="104">
        <v>80202</v>
      </c>
      <c r="AG196" s="104">
        <v>905</v>
      </c>
      <c r="AH196" s="104">
        <v>77598</v>
      </c>
      <c r="AI196" s="104">
        <v>78503</v>
      </c>
      <c r="AJ196" s="213">
        <v>97.881598962619293</v>
      </c>
      <c r="AK196" s="104">
        <v>-3093</v>
      </c>
      <c r="AL196" s="104">
        <v>786</v>
      </c>
      <c r="AM196" s="104">
        <v>75291</v>
      </c>
      <c r="AN196" s="104">
        <v>22020</v>
      </c>
      <c r="AO196" s="104">
        <v>21202</v>
      </c>
      <c r="AP196" s="104">
        <v>19521</v>
      </c>
      <c r="AQ196" s="104">
        <v>12548</v>
      </c>
      <c r="AR196" s="104">
        <v>3525</v>
      </c>
      <c r="AS196" s="104">
        <v>-4609</v>
      </c>
      <c r="AT196" s="104">
        <v>-1084</v>
      </c>
      <c r="AU196" s="104">
        <v>-2923</v>
      </c>
      <c r="AV196" s="104">
        <v>-157</v>
      </c>
      <c r="AW196" s="104">
        <v>279</v>
      </c>
      <c r="AX196" s="104">
        <v>289</v>
      </c>
      <c r="AY196" s="104">
        <v>1428</v>
      </c>
      <c r="AZ196" s="104">
        <v>749</v>
      </c>
      <c r="BA196" s="104">
        <v>679</v>
      </c>
      <c r="BB196" s="104">
        <v>1703</v>
      </c>
      <c r="BC196" s="104">
        <v>106</v>
      </c>
      <c r="BD196" s="104">
        <v>1597</v>
      </c>
      <c r="BE196" s="104">
        <v>3025</v>
      </c>
      <c r="BF196" s="104">
        <v>13</v>
      </c>
      <c r="BG196" s="108" t="s">
        <v>331</v>
      </c>
      <c r="BH196" s="141" t="s">
        <v>353</v>
      </c>
    </row>
    <row r="197" spans="1:60" x14ac:dyDescent="0.2">
      <c r="A197" s="198">
        <v>194</v>
      </c>
      <c r="B197" s="214" t="s">
        <v>188</v>
      </c>
      <c r="C197" s="92" t="s">
        <v>616</v>
      </c>
      <c r="D197" s="104">
        <v>124903</v>
      </c>
      <c r="E197" s="104">
        <v>1607</v>
      </c>
      <c r="F197" s="104">
        <v>114664</v>
      </c>
      <c r="G197" s="104">
        <v>116271</v>
      </c>
      <c r="H197" s="229">
        <v>93.089037092783997</v>
      </c>
      <c r="I197" s="104">
        <v>6070</v>
      </c>
      <c r="J197" s="104">
        <v>1642</v>
      </c>
      <c r="K197" s="104">
        <v>122376</v>
      </c>
      <c r="L197" s="104">
        <v>34495</v>
      </c>
      <c r="M197" s="104">
        <v>32667</v>
      </c>
      <c r="N197" s="104">
        <v>33388</v>
      </c>
      <c r="O197" s="104">
        <v>21826</v>
      </c>
      <c r="P197" s="104">
        <v>25812</v>
      </c>
      <c r="Q197" s="104">
        <v>212</v>
      </c>
      <c r="R197" s="104">
        <v>26024</v>
      </c>
      <c r="S197" s="104">
        <v>2696</v>
      </c>
      <c r="T197" s="104">
        <v>3374</v>
      </c>
      <c r="U197" s="104">
        <v>1681</v>
      </c>
      <c r="V197" s="104">
        <v>576</v>
      </c>
      <c r="W197" s="104">
        <v>17697</v>
      </c>
      <c r="X197" s="104">
        <v>12200</v>
      </c>
      <c r="Y197" s="104">
        <v>5497</v>
      </c>
      <c r="Z197" s="104">
        <v>9758</v>
      </c>
      <c r="AA197" s="104">
        <v>139</v>
      </c>
      <c r="AB197" s="104">
        <v>9619</v>
      </c>
      <c r="AC197" s="104">
        <v>27316</v>
      </c>
      <c r="AD197" s="104">
        <v>1194</v>
      </c>
      <c r="AE197" s="200"/>
      <c r="AF197" s="104">
        <v>137753</v>
      </c>
      <c r="AG197" s="104">
        <v>1156</v>
      </c>
      <c r="AH197" s="104">
        <v>133855</v>
      </c>
      <c r="AI197" s="104">
        <v>135011</v>
      </c>
      <c r="AJ197" s="213">
        <v>98.009480737261597</v>
      </c>
      <c r="AK197" s="104">
        <v>-6185</v>
      </c>
      <c r="AL197" s="104">
        <v>2356</v>
      </c>
      <c r="AM197" s="104">
        <v>130026</v>
      </c>
      <c r="AN197" s="104">
        <v>38718</v>
      </c>
      <c r="AO197" s="104">
        <v>38404</v>
      </c>
      <c r="AP197" s="104">
        <v>34569</v>
      </c>
      <c r="AQ197" s="104">
        <v>18335</v>
      </c>
      <c r="AR197" s="104">
        <v>10735</v>
      </c>
      <c r="AS197" s="104">
        <v>1774</v>
      </c>
      <c r="AT197" s="104">
        <v>12509</v>
      </c>
      <c r="AU197" s="104">
        <v>-11</v>
      </c>
      <c r="AV197" s="104">
        <v>1666</v>
      </c>
      <c r="AW197" s="104">
        <v>1140</v>
      </c>
      <c r="AX197" s="104">
        <v>422</v>
      </c>
      <c r="AY197" s="104">
        <v>9292</v>
      </c>
      <c r="AZ197" s="104">
        <v>7509</v>
      </c>
      <c r="BA197" s="104">
        <v>1783</v>
      </c>
      <c r="BB197" s="104">
        <v>2780</v>
      </c>
      <c r="BC197" s="104">
        <v>1038</v>
      </c>
      <c r="BD197" s="104">
        <v>1742</v>
      </c>
      <c r="BE197" s="104">
        <v>11034</v>
      </c>
      <c r="BF197" s="104">
        <v>40</v>
      </c>
      <c r="BG197" s="108" t="s">
        <v>334</v>
      </c>
      <c r="BH197" s="141" t="s">
        <v>352</v>
      </c>
    </row>
    <row r="198" spans="1:60" x14ac:dyDescent="0.2">
      <c r="A198" s="198">
        <v>195</v>
      </c>
      <c r="B198" s="214" t="s">
        <v>189</v>
      </c>
      <c r="C198" s="92" t="s">
        <v>617</v>
      </c>
      <c r="D198" s="104">
        <v>63155</v>
      </c>
      <c r="E198" s="104">
        <v>877</v>
      </c>
      <c r="F198" s="104">
        <v>60607</v>
      </c>
      <c r="G198" s="104">
        <v>61484</v>
      </c>
      <c r="H198" s="229">
        <v>97.354128730900101</v>
      </c>
      <c r="I198" s="104">
        <v>1298</v>
      </c>
      <c r="J198" s="104">
        <v>864</v>
      </c>
      <c r="K198" s="104">
        <v>62769</v>
      </c>
      <c r="L198" s="104">
        <v>17759</v>
      </c>
      <c r="M198" s="104">
        <v>17709</v>
      </c>
      <c r="N198" s="104">
        <v>17836</v>
      </c>
      <c r="O198" s="104">
        <v>9465</v>
      </c>
      <c r="P198" s="104">
        <v>4081</v>
      </c>
      <c r="Q198" s="104">
        <v>-20</v>
      </c>
      <c r="R198" s="104">
        <v>4061</v>
      </c>
      <c r="S198" s="104">
        <v>522</v>
      </c>
      <c r="T198" s="104">
        <v>777</v>
      </c>
      <c r="U198" s="104">
        <v>40</v>
      </c>
      <c r="V198" s="104">
        <v>64</v>
      </c>
      <c r="W198" s="104">
        <v>2658</v>
      </c>
      <c r="X198" s="104">
        <v>1822</v>
      </c>
      <c r="Y198" s="104">
        <v>836</v>
      </c>
      <c r="Z198" s="104">
        <v>1793</v>
      </c>
      <c r="AA198" s="104">
        <v>29</v>
      </c>
      <c r="AB198" s="104">
        <v>1764</v>
      </c>
      <c r="AC198" s="104">
        <v>4422</v>
      </c>
      <c r="AD198" s="104">
        <v>93</v>
      </c>
      <c r="AE198" s="200"/>
      <c r="AF198" s="104">
        <v>35393</v>
      </c>
      <c r="AG198" s="104">
        <v>370</v>
      </c>
      <c r="AH198" s="104">
        <v>34352</v>
      </c>
      <c r="AI198" s="104">
        <v>34722</v>
      </c>
      <c r="AJ198" s="213">
        <v>98.104144887407102</v>
      </c>
      <c r="AK198" s="104">
        <v>1274</v>
      </c>
      <c r="AL198" s="104">
        <v>490</v>
      </c>
      <c r="AM198" s="104">
        <v>36116</v>
      </c>
      <c r="AN198" s="104">
        <v>10510</v>
      </c>
      <c r="AO198" s="104">
        <v>9586</v>
      </c>
      <c r="AP198" s="104">
        <v>9354</v>
      </c>
      <c r="AQ198" s="104">
        <v>6666</v>
      </c>
      <c r="AR198" s="104">
        <v>1064</v>
      </c>
      <c r="AS198" s="104">
        <v>1194</v>
      </c>
      <c r="AT198" s="104">
        <v>2258</v>
      </c>
      <c r="AU198" s="104">
        <v>360</v>
      </c>
      <c r="AV198" s="104">
        <v>914</v>
      </c>
      <c r="AW198" s="104">
        <v>95</v>
      </c>
      <c r="AX198" s="104">
        <v>95</v>
      </c>
      <c r="AY198" s="104">
        <v>794</v>
      </c>
      <c r="AZ198" s="104">
        <v>695</v>
      </c>
      <c r="BA198" s="104">
        <v>99</v>
      </c>
      <c r="BB198" s="104">
        <v>723</v>
      </c>
      <c r="BC198" s="104">
        <v>43</v>
      </c>
      <c r="BD198" s="104">
        <v>680</v>
      </c>
      <c r="BE198" s="104">
        <v>1474</v>
      </c>
      <c r="BF198" s="104">
        <v>9</v>
      </c>
      <c r="BG198" s="108" t="s">
        <v>331</v>
      </c>
      <c r="BH198" s="141" t="s">
        <v>357</v>
      </c>
    </row>
    <row r="199" spans="1:60" x14ac:dyDescent="0.2">
      <c r="A199" s="198">
        <v>196</v>
      </c>
      <c r="B199" s="214" t="s">
        <v>190</v>
      </c>
      <c r="C199" s="92" t="s">
        <v>618</v>
      </c>
      <c r="D199" s="104">
        <v>28258</v>
      </c>
      <c r="E199" s="104">
        <v>373</v>
      </c>
      <c r="F199" s="104">
        <v>27388</v>
      </c>
      <c r="G199" s="104">
        <v>27761</v>
      </c>
      <c r="H199" s="229">
        <v>98.241206030150707</v>
      </c>
      <c r="I199" s="104">
        <v>171</v>
      </c>
      <c r="J199" s="104">
        <v>407</v>
      </c>
      <c r="K199" s="104">
        <v>27966</v>
      </c>
      <c r="L199" s="104">
        <v>8181</v>
      </c>
      <c r="M199" s="104">
        <v>8089</v>
      </c>
      <c r="N199" s="104">
        <v>8014</v>
      </c>
      <c r="O199" s="104">
        <v>3682</v>
      </c>
      <c r="P199" s="104">
        <v>1320</v>
      </c>
      <c r="Q199" s="104">
        <v>47</v>
      </c>
      <c r="R199" s="104">
        <v>1367</v>
      </c>
      <c r="S199" s="104">
        <v>76</v>
      </c>
      <c r="T199" s="104">
        <v>293</v>
      </c>
      <c r="U199" s="104">
        <v>16</v>
      </c>
      <c r="V199" s="104">
        <v>1</v>
      </c>
      <c r="W199" s="104">
        <v>981</v>
      </c>
      <c r="X199" s="104">
        <v>715</v>
      </c>
      <c r="Y199" s="104">
        <v>266</v>
      </c>
      <c r="Z199" s="104">
        <v>533</v>
      </c>
      <c r="AA199" s="104">
        <v>2</v>
      </c>
      <c r="AB199" s="104">
        <v>531</v>
      </c>
      <c r="AC199" s="104">
        <v>1512</v>
      </c>
      <c r="AD199" s="104">
        <v>106</v>
      </c>
      <c r="AE199" s="200"/>
      <c r="AF199" s="104">
        <v>12019</v>
      </c>
      <c r="AG199" s="104">
        <v>108</v>
      </c>
      <c r="AH199" s="104">
        <v>11818</v>
      </c>
      <c r="AI199" s="104">
        <v>11926</v>
      </c>
      <c r="AJ199" s="213">
        <v>99.226225143522697</v>
      </c>
      <c r="AK199" s="104">
        <v>-87</v>
      </c>
      <c r="AL199" s="104">
        <v>191</v>
      </c>
      <c r="AM199" s="104">
        <v>11922</v>
      </c>
      <c r="AN199" s="104">
        <v>3961</v>
      </c>
      <c r="AO199" s="104">
        <v>3023</v>
      </c>
      <c r="AP199" s="104">
        <v>3123</v>
      </c>
      <c r="AQ199" s="104">
        <v>1815</v>
      </c>
      <c r="AR199" s="104">
        <v>986</v>
      </c>
      <c r="AS199" s="104">
        <v>3416</v>
      </c>
      <c r="AT199" s="104">
        <v>4402</v>
      </c>
      <c r="AU199" s="104">
        <v>1269</v>
      </c>
      <c r="AV199" s="104">
        <v>2221</v>
      </c>
      <c r="AW199" s="104">
        <v>180</v>
      </c>
      <c r="AX199" s="104">
        <v>65</v>
      </c>
      <c r="AY199" s="104">
        <v>667</v>
      </c>
      <c r="AZ199" s="104">
        <v>567</v>
      </c>
      <c r="BA199" s="104">
        <v>100</v>
      </c>
      <c r="BB199" s="104">
        <v>93</v>
      </c>
      <c r="BC199" s="104">
        <v>13</v>
      </c>
      <c r="BD199" s="104">
        <v>80</v>
      </c>
      <c r="BE199" s="104">
        <v>747</v>
      </c>
      <c r="BF199" s="104">
        <v>7</v>
      </c>
      <c r="BG199" s="108" t="s">
        <v>331</v>
      </c>
      <c r="BH199" s="141" t="s">
        <v>352</v>
      </c>
    </row>
    <row r="200" spans="1:60" x14ac:dyDescent="0.2">
      <c r="A200" s="198">
        <v>197</v>
      </c>
      <c r="B200" s="214" t="s">
        <v>191</v>
      </c>
      <c r="C200" s="92" t="s">
        <v>619</v>
      </c>
      <c r="D200" s="104">
        <v>98635</v>
      </c>
      <c r="E200" s="104">
        <v>1578</v>
      </c>
      <c r="F200" s="104">
        <v>91664</v>
      </c>
      <c r="G200" s="104">
        <v>93242</v>
      </c>
      <c r="H200" s="229">
        <v>94.532366806914297</v>
      </c>
      <c r="I200" s="104">
        <v>2148</v>
      </c>
      <c r="J200" s="104">
        <v>1360</v>
      </c>
      <c r="K200" s="104">
        <v>95172</v>
      </c>
      <c r="L200" s="104">
        <v>25252</v>
      </c>
      <c r="M200" s="104">
        <v>26970</v>
      </c>
      <c r="N200" s="104">
        <v>26861</v>
      </c>
      <c r="O200" s="104">
        <v>16089</v>
      </c>
      <c r="P200" s="104">
        <v>25072</v>
      </c>
      <c r="Q200" s="104">
        <v>1049</v>
      </c>
      <c r="R200" s="104">
        <v>26121</v>
      </c>
      <c r="S200" s="104">
        <v>1910</v>
      </c>
      <c r="T200" s="104">
        <v>1584</v>
      </c>
      <c r="U200" s="104">
        <v>146</v>
      </c>
      <c r="V200" s="104">
        <v>10</v>
      </c>
      <c r="W200" s="104">
        <v>22471</v>
      </c>
      <c r="X200" s="104">
        <v>16929</v>
      </c>
      <c r="Y200" s="104">
        <v>5542</v>
      </c>
      <c r="Z200" s="104">
        <v>6778</v>
      </c>
      <c r="AA200" s="104">
        <v>10</v>
      </c>
      <c r="AB200" s="104">
        <v>6768</v>
      </c>
      <c r="AC200" s="104">
        <v>29239</v>
      </c>
      <c r="AD200" s="104">
        <v>6934</v>
      </c>
      <c r="AE200" s="200"/>
      <c r="AF200" s="104">
        <v>59756</v>
      </c>
      <c r="AG200" s="104">
        <v>1207</v>
      </c>
      <c r="AH200" s="104">
        <v>56872</v>
      </c>
      <c r="AI200" s="104">
        <v>58079</v>
      </c>
      <c r="AJ200" s="213">
        <v>97.193587254836302</v>
      </c>
      <c r="AK200" s="104">
        <v>-509</v>
      </c>
      <c r="AL200" s="104">
        <v>1287</v>
      </c>
      <c r="AM200" s="104">
        <v>57650</v>
      </c>
      <c r="AN200" s="104">
        <v>16090</v>
      </c>
      <c r="AO200" s="104">
        <v>15664</v>
      </c>
      <c r="AP200" s="104">
        <v>15586</v>
      </c>
      <c r="AQ200" s="104">
        <v>10310</v>
      </c>
      <c r="AR200" s="104">
        <v>6032</v>
      </c>
      <c r="AS200" s="104">
        <v>2121</v>
      </c>
      <c r="AT200" s="104">
        <v>8153</v>
      </c>
      <c r="AU200" s="104">
        <v>712</v>
      </c>
      <c r="AV200" s="104">
        <v>1133</v>
      </c>
      <c r="AW200" s="104">
        <v>1166</v>
      </c>
      <c r="AX200" s="104">
        <v>297</v>
      </c>
      <c r="AY200" s="104">
        <v>4845</v>
      </c>
      <c r="AZ200" s="104">
        <v>3348</v>
      </c>
      <c r="BA200" s="104">
        <v>1497</v>
      </c>
      <c r="BB200" s="104">
        <v>1702</v>
      </c>
      <c r="BC200" s="104">
        <v>71</v>
      </c>
      <c r="BD200" s="104">
        <v>1631</v>
      </c>
      <c r="BE200" s="104">
        <v>6476</v>
      </c>
      <c r="BF200" s="104">
        <v>153</v>
      </c>
      <c r="BG200" s="108" t="s">
        <v>333</v>
      </c>
      <c r="BH200" s="141" t="s">
        <v>351</v>
      </c>
    </row>
    <row r="201" spans="1:60" x14ac:dyDescent="0.2">
      <c r="A201" s="198">
        <v>198</v>
      </c>
      <c r="B201" s="214" t="s">
        <v>192</v>
      </c>
      <c r="C201" s="92" t="s">
        <v>620</v>
      </c>
      <c r="D201" s="104">
        <v>81191</v>
      </c>
      <c r="E201" s="104">
        <v>1929</v>
      </c>
      <c r="F201" s="104">
        <v>77465</v>
      </c>
      <c r="G201" s="104">
        <v>79394</v>
      </c>
      <c r="H201" s="229">
        <v>97.786700496360396</v>
      </c>
      <c r="I201" s="104">
        <v>652</v>
      </c>
      <c r="J201" s="104">
        <v>2192</v>
      </c>
      <c r="K201" s="104">
        <v>80309</v>
      </c>
      <c r="L201" s="104">
        <v>23360</v>
      </c>
      <c r="M201" s="104">
        <v>22420</v>
      </c>
      <c r="N201" s="104">
        <v>22828</v>
      </c>
      <c r="O201" s="104">
        <v>11701</v>
      </c>
      <c r="P201" s="104">
        <v>5214</v>
      </c>
      <c r="Q201" s="104">
        <v>-605</v>
      </c>
      <c r="R201" s="104">
        <v>4609</v>
      </c>
      <c r="S201" s="104">
        <v>258</v>
      </c>
      <c r="T201" s="104">
        <v>552</v>
      </c>
      <c r="U201" s="104">
        <v>263</v>
      </c>
      <c r="V201" s="104">
        <v>61</v>
      </c>
      <c r="W201" s="104">
        <v>3475</v>
      </c>
      <c r="X201" s="104">
        <v>2539</v>
      </c>
      <c r="Y201" s="104">
        <v>936</v>
      </c>
      <c r="Z201" s="104">
        <v>1920</v>
      </c>
      <c r="AA201" s="104">
        <v>29</v>
      </c>
      <c r="AB201" s="104">
        <v>1891</v>
      </c>
      <c r="AC201" s="104">
        <v>5366</v>
      </c>
      <c r="AD201" s="104">
        <v>461</v>
      </c>
      <c r="AE201" s="200"/>
      <c r="AF201" s="104">
        <v>95349</v>
      </c>
      <c r="AG201" s="104">
        <v>1556</v>
      </c>
      <c r="AH201" s="104">
        <v>90157</v>
      </c>
      <c r="AI201" s="104">
        <v>91713</v>
      </c>
      <c r="AJ201" s="213">
        <v>96.186640656954907</v>
      </c>
      <c r="AK201" s="104">
        <v>-3130</v>
      </c>
      <c r="AL201" s="104">
        <v>1958</v>
      </c>
      <c r="AM201" s="104">
        <v>88985</v>
      </c>
      <c r="AN201" s="104">
        <v>26664</v>
      </c>
      <c r="AO201" s="104">
        <v>23322</v>
      </c>
      <c r="AP201" s="104">
        <v>23997</v>
      </c>
      <c r="AQ201" s="104">
        <v>15002</v>
      </c>
      <c r="AR201" s="104">
        <v>2925</v>
      </c>
      <c r="AS201" s="104">
        <v>-4489</v>
      </c>
      <c r="AT201" s="104">
        <v>-1564</v>
      </c>
      <c r="AU201" s="104">
        <v>-3010</v>
      </c>
      <c r="AV201" s="104">
        <v>-108</v>
      </c>
      <c r="AW201" s="104">
        <v>77</v>
      </c>
      <c r="AX201" s="104">
        <v>177</v>
      </c>
      <c r="AY201" s="104">
        <v>1300</v>
      </c>
      <c r="AZ201" s="104">
        <v>733</v>
      </c>
      <c r="BA201" s="104">
        <v>567</v>
      </c>
      <c r="BB201" s="104">
        <v>3641</v>
      </c>
      <c r="BC201" s="104">
        <v>109</v>
      </c>
      <c r="BD201" s="104">
        <v>3532</v>
      </c>
      <c r="BE201" s="104">
        <v>4832</v>
      </c>
      <c r="BF201" s="104">
        <v>20</v>
      </c>
      <c r="BG201" s="108" t="s">
        <v>331</v>
      </c>
      <c r="BH201" s="141" t="s">
        <v>350</v>
      </c>
    </row>
    <row r="202" spans="1:60" x14ac:dyDescent="0.2">
      <c r="A202" s="198">
        <v>199</v>
      </c>
      <c r="B202" s="214" t="s">
        <v>193</v>
      </c>
      <c r="C202" s="92" t="s">
        <v>621</v>
      </c>
      <c r="D202" s="104">
        <v>43680</v>
      </c>
      <c r="E202" s="104">
        <v>628</v>
      </c>
      <c r="F202" s="104">
        <v>41530</v>
      </c>
      <c r="G202" s="104">
        <v>42158</v>
      </c>
      <c r="H202" s="229">
        <v>96.515567765567695</v>
      </c>
      <c r="I202" s="104">
        <v>674</v>
      </c>
      <c r="J202" s="104">
        <v>613</v>
      </c>
      <c r="K202" s="104">
        <v>42817</v>
      </c>
      <c r="L202" s="104">
        <v>12282</v>
      </c>
      <c r="M202" s="104">
        <v>12033</v>
      </c>
      <c r="N202" s="104">
        <v>11896</v>
      </c>
      <c r="O202" s="104">
        <v>6606</v>
      </c>
      <c r="P202" s="104">
        <v>5433</v>
      </c>
      <c r="Q202" s="104">
        <v>-202</v>
      </c>
      <c r="R202" s="104">
        <v>5231</v>
      </c>
      <c r="S202" s="104">
        <v>428</v>
      </c>
      <c r="T202" s="104">
        <v>411</v>
      </c>
      <c r="U202" s="104">
        <v>183</v>
      </c>
      <c r="V202" s="104">
        <v>26</v>
      </c>
      <c r="W202" s="104">
        <v>4183</v>
      </c>
      <c r="X202" s="104">
        <v>3120</v>
      </c>
      <c r="Y202" s="104">
        <v>1063</v>
      </c>
      <c r="Z202" s="104">
        <v>1688</v>
      </c>
      <c r="AA202" s="104">
        <v>1</v>
      </c>
      <c r="AB202" s="104">
        <v>1687</v>
      </c>
      <c r="AC202" s="104">
        <v>5870</v>
      </c>
      <c r="AD202" s="104">
        <v>831</v>
      </c>
      <c r="AE202" s="200"/>
      <c r="AF202" s="104">
        <v>19561</v>
      </c>
      <c r="AG202" s="104">
        <v>243</v>
      </c>
      <c r="AH202" s="104">
        <v>18944</v>
      </c>
      <c r="AI202" s="104">
        <v>19187</v>
      </c>
      <c r="AJ202" s="213">
        <v>98.088032309186602</v>
      </c>
      <c r="AK202" s="104">
        <v>-464</v>
      </c>
      <c r="AL202" s="104">
        <v>275</v>
      </c>
      <c r="AM202" s="104">
        <v>18755</v>
      </c>
      <c r="AN202" s="104">
        <v>5325</v>
      </c>
      <c r="AO202" s="104">
        <v>5391</v>
      </c>
      <c r="AP202" s="104">
        <v>5088</v>
      </c>
      <c r="AQ202" s="104">
        <v>2951</v>
      </c>
      <c r="AR202" s="104">
        <v>1041</v>
      </c>
      <c r="AS202" s="104">
        <v>-748</v>
      </c>
      <c r="AT202" s="104">
        <v>293</v>
      </c>
      <c r="AU202" s="104">
        <v>-323</v>
      </c>
      <c r="AV202" s="104">
        <v>-57</v>
      </c>
      <c r="AW202" s="104">
        <v>80</v>
      </c>
      <c r="AX202" s="104">
        <v>12</v>
      </c>
      <c r="AY202" s="104">
        <v>581</v>
      </c>
      <c r="AZ202" s="104">
        <v>459</v>
      </c>
      <c r="BA202" s="104">
        <v>122</v>
      </c>
      <c r="BB202" s="104">
        <v>382</v>
      </c>
      <c r="BC202" s="104">
        <v>6</v>
      </c>
      <c r="BD202" s="104">
        <v>376</v>
      </c>
      <c r="BE202" s="104">
        <v>957</v>
      </c>
      <c r="BF202" s="104">
        <v>38</v>
      </c>
      <c r="BG202" s="108" t="s">
        <v>331</v>
      </c>
      <c r="BH202" s="141" t="s">
        <v>351</v>
      </c>
    </row>
    <row r="203" spans="1:60" x14ac:dyDescent="0.2">
      <c r="A203" s="198">
        <v>200</v>
      </c>
      <c r="B203" s="214" t="s">
        <v>194</v>
      </c>
      <c r="C203" s="92" t="s">
        <v>622</v>
      </c>
      <c r="D203" s="104">
        <v>84379</v>
      </c>
      <c r="E203" s="104">
        <v>1086</v>
      </c>
      <c r="F203" s="104">
        <v>79826</v>
      </c>
      <c r="G203" s="104">
        <v>80912</v>
      </c>
      <c r="H203" s="229">
        <v>95.891157752521295</v>
      </c>
      <c r="I203" s="104">
        <v>2330</v>
      </c>
      <c r="J203" s="104">
        <v>1247</v>
      </c>
      <c r="K203" s="104">
        <v>83403</v>
      </c>
      <c r="L203" s="104">
        <v>24771</v>
      </c>
      <c r="M203" s="104">
        <v>23474</v>
      </c>
      <c r="N203" s="104">
        <v>23759</v>
      </c>
      <c r="O203" s="104">
        <v>11399</v>
      </c>
      <c r="P203" s="104">
        <v>15995</v>
      </c>
      <c r="Q203" s="104">
        <v>152</v>
      </c>
      <c r="R203" s="104">
        <v>16147</v>
      </c>
      <c r="S203" s="104">
        <v>1352</v>
      </c>
      <c r="T203" s="104">
        <v>1436</v>
      </c>
      <c r="U203" s="104">
        <v>108</v>
      </c>
      <c r="V203" s="104">
        <v>44</v>
      </c>
      <c r="W203" s="104">
        <v>13207</v>
      </c>
      <c r="X203" s="104">
        <v>10779</v>
      </c>
      <c r="Y203" s="104">
        <v>2428</v>
      </c>
      <c r="Z203" s="104">
        <v>3762</v>
      </c>
      <c r="AA203" s="104">
        <v>38</v>
      </c>
      <c r="AB203" s="104">
        <v>3724</v>
      </c>
      <c r="AC203" s="104">
        <v>16931</v>
      </c>
      <c r="AD203" s="104">
        <v>1688</v>
      </c>
      <c r="AE203" s="200"/>
      <c r="AF203" s="104">
        <v>100459</v>
      </c>
      <c r="AG203" s="104">
        <v>2239</v>
      </c>
      <c r="AH203" s="104">
        <v>96018</v>
      </c>
      <c r="AI203" s="104">
        <v>98257</v>
      </c>
      <c r="AJ203" s="213">
        <v>97.8080610000099</v>
      </c>
      <c r="AK203" s="104">
        <v>-1400</v>
      </c>
      <c r="AL203" s="104">
        <v>1936</v>
      </c>
      <c r="AM203" s="104">
        <v>96554</v>
      </c>
      <c r="AN203" s="104">
        <v>28657</v>
      </c>
      <c r="AO203" s="104">
        <v>25717</v>
      </c>
      <c r="AP203" s="104">
        <v>25972</v>
      </c>
      <c r="AQ203" s="104">
        <v>16208</v>
      </c>
      <c r="AR203" s="104">
        <v>11593</v>
      </c>
      <c r="AS203" s="104">
        <v>-401</v>
      </c>
      <c r="AT203" s="104">
        <v>11192</v>
      </c>
      <c r="AU203" s="104">
        <v>330</v>
      </c>
      <c r="AV203" s="104">
        <v>645</v>
      </c>
      <c r="AW203" s="104">
        <v>3859</v>
      </c>
      <c r="AX203" s="104">
        <v>48</v>
      </c>
      <c r="AY203" s="104">
        <v>6310</v>
      </c>
      <c r="AZ203" s="104">
        <v>4585</v>
      </c>
      <c r="BA203" s="104">
        <v>1725</v>
      </c>
      <c r="BB203" s="104">
        <v>2219</v>
      </c>
      <c r="BC203" s="104">
        <v>0</v>
      </c>
      <c r="BD203" s="104">
        <v>2219</v>
      </c>
      <c r="BE203" s="104">
        <v>8529</v>
      </c>
      <c r="BF203" s="104">
        <v>95</v>
      </c>
      <c r="BG203" s="108" t="s">
        <v>334</v>
      </c>
      <c r="BH203" s="141" t="s">
        <v>353</v>
      </c>
    </row>
    <row r="204" spans="1:60" x14ac:dyDescent="0.2">
      <c r="A204" s="198">
        <v>201</v>
      </c>
      <c r="B204" s="214" t="s">
        <v>195</v>
      </c>
      <c r="C204" s="92" t="s">
        <v>623</v>
      </c>
      <c r="D204" s="104">
        <v>118686</v>
      </c>
      <c r="E204" s="104">
        <v>1740</v>
      </c>
      <c r="F204" s="104">
        <v>113370</v>
      </c>
      <c r="G204" s="104">
        <v>115110</v>
      </c>
      <c r="H204" s="229">
        <v>96.987007734694899</v>
      </c>
      <c r="I204" s="104">
        <v>2351</v>
      </c>
      <c r="J204" s="104">
        <v>1837</v>
      </c>
      <c r="K204" s="104">
        <v>117558</v>
      </c>
      <c r="L204" s="104">
        <v>33126</v>
      </c>
      <c r="M204" s="104">
        <v>33092</v>
      </c>
      <c r="N204" s="104">
        <v>32949</v>
      </c>
      <c r="O204" s="104">
        <v>18391</v>
      </c>
      <c r="P204" s="104">
        <v>8133</v>
      </c>
      <c r="Q204" s="104">
        <v>300</v>
      </c>
      <c r="R204" s="104">
        <v>8433</v>
      </c>
      <c r="S204" s="104">
        <v>1079</v>
      </c>
      <c r="T204" s="104">
        <v>1725</v>
      </c>
      <c r="U204" s="104">
        <v>294</v>
      </c>
      <c r="V204" s="104">
        <v>164</v>
      </c>
      <c r="W204" s="104">
        <v>5171</v>
      </c>
      <c r="X204" s="104">
        <v>3662</v>
      </c>
      <c r="Y204" s="104">
        <v>1509</v>
      </c>
      <c r="Z204" s="104">
        <v>3576</v>
      </c>
      <c r="AA204" s="104">
        <v>146</v>
      </c>
      <c r="AB204" s="104">
        <v>3430</v>
      </c>
      <c r="AC204" s="104">
        <v>8601</v>
      </c>
      <c r="AD204" s="104">
        <v>1075</v>
      </c>
      <c r="AE204" s="200"/>
      <c r="AF204" s="104">
        <v>91798</v>
      </c>
      <c r="AG204" s="104">
        <v>988</v>
      </c>
      <c r="AH204" s="104">
        <v>89531</v>
      </c>
      <c r="AI204" s="104">
        <v>90519</v>
      </c>
      <c r="AJ204" s="213">
        <v>98.606723458027403</v>
      </c>
      <c r="AK204" s="104">
        <v>-1393</v>
      </c>
      <c r="AL204" s="104">
        <v>1597</v>
      </c>
      <c r="AM204" s="104">
        <v>89735</v>
      </c>
      <c r="AN204" s="104">
        <v>34184</v>
      </c>
      <c r="AO204" s="104">
        <v>21548</v>
      </c>
      <c r="AP204" s="104">
        <v>21754</v>
      </c>
      <c r="AQ204" s="104">
        <v>12249</v>
      </c>
      <c r="AR204" s="104">
        <v>2391</v>
      </c>
      <c r="AS204" s="104">
        <v>-746</v>
      </c>
      <c r="AT204" s="104">
        <v>1645</v>
      </c>
      <c r="AU204" s="104">
        <v>-10</v>
      </c>
      <c r="AV204" s="104">
        <v>693</v>
      </c>
      <c r="AW204" s="104">
        <v>294</v>
      </c>
      <c r="AX204" s="104">
        <v>168</v>
      </c>
      <c r="AY204" s="104">
        <v>500</v>
      </c>
      <c r="AZ204" s="104">
        <v>345</v>
      </c>
      <c r="BA204" s="104">
        <v>155</v>
      </c>
      <c r="BB204" s="104">
        <v>1449</v>
      </c>
      <c r="BC204" s="104">
        <v>50</v>
      </c>
      <c r="BD204" s="104">
        <v>1399</v>
      </c>
      <c r="BE204" s="104">
        <v>1899</v>
      </c>
      <c r="BF204" s="104">
        <v>47</v>
      </c>
      <c r="BG204" s="108" t="s">
        <v>334</v>
      </c>
      <c r="BH204" s="141" t="s">
        <v>356</v>
      </c>
    </row>
    <row r="205" spans="1:60" x14ac:dyDescent="0.2">
      <c r="A205" s="198">
        <v>202</v>
      </c>
      <c r="B205" s="214" t="s">
        <v>196</v>
      </c>
      <c r="C205" s="92" t="s">
        <v>624</v>
      </c>
      <c r="D205" s="104">
        <v>90617</v>
      </c>
      <c r="E205" s="104">
        <v>1575</v>
      </c>
      <c r="F205" s="104">
        <v>87152</v>
      </c>
      <c r="G205" s="104">
        <v>88727</v>
      </c>
      <c r="H205" s="229">
        <v>97.914298641535197</v>
      </c>
      <c r="I205" s="104">
        <v>1325</v>
      </c>
      <c r="J205" s="104">
        <v>1568</v>
      </c>
      <c r="K205" s="104">
        <v>90045</v>
      </c>
      <c r="L205" s="104">
        <v>25970</v>
      </c>
      <c r="M205" s="104">
        <v>25057</v>
      </c>
      <c r="N205" s="104">
        <v>25601</v>
      </c>
      <c r="O205" s="104">
        <v>13417</v>
      </c>
      <c r="P205" s="104">
        <v>4445</v>
      </c>
      <c r="Q205" s="104">
        <v>244</v>
      </c>
      <c r="R205" s="104">
        <v>4689</v>
      </c>
      <c r="S205" s="104">
        <v>749</v>
      </c>
      <c r="T205" s="104">
        <v>1217</v>
      </c>
      <c r="U205" s="104">
        <v>113</v>
      </c>
      <c r="V205" s="104">
        <v>30</v>
      </c>
      <c r="W205" s="104">
        <v>2580</v>
      </c>
      <c r="X205" s="104">
        <v>1587</v>
      </c>
      <c r="Y205" s="104">
        <v>993</v>
      </c>
      <c r="Z205" s="104">
        <v>2175</v>
      </c>
      <c r="AA205" s="104">
        <v>14</v>
      </c>
      <c r="AB205" s="104">
        <v>2161</v>
      </c>
      <c r="AC205" s="104">
        <v>4741</v>
      </c>
      <c r="AD205" s="104">
        <v>714</v>
      </c>
      <c r="AE205" s="200"/>
      <c r="AF205" s="104">
        <v>63514</v>
      </c>
      <c r="AG205" s="104">
        <v>493</v>
      </c>
      <c r="AH205" s="104">
        <v>62393</v>
      </c>
      <c r="AI205" s="104">
        <v>62886</v>
      </c>
      <c r="AJ205" s="213">
        <v>99.011241616021593</v>
      </c>
      <c r="AK205" s="104">
        <v>-1828</v>
      </c>
      <c r="AL205" s="104">
        <v>571</v>
      </c>
      <c r="AM205" s="104">
        <v>61136</v>
      </c>
      <c r="AN205" s="104">
        <v>19406</v>
      </c>
      <c r="AO205" s="104">
        <v>16602</v>
      </c>
      <c r="AP205" s="104">
        <v>16645</v>
      </c>
      <c r="AQ205" s="104">
        <v>8483</v>
      </c>
      <c r="AR205" s="104">
        <v>1221</v>
      </c>
      <c r="AS205" s="104">
        <v>227</v>
      </c>
      <c r="AT205" s="104">
        <v>1448</v>
      </c>
      <c r="AU205" s="104">
        <v>88</v>
      </c>
      <c r="AV205" s="104">
        <v>524</v>
      </c>
      <c r="AW205" s="104">
        <v>87</v>
      </c>
      <c r="AX205" s="104">
        <v>166</v>
      </c>
      <c r="AY205" s="104">
        <v>583</v>
      </c>
      <c r="AZ205" s="104">
        <v>225</v>
      </c>
      <c r="BA205" s="104">
        <v>358</v>
      </c>
      <c r="BB205" s="104">
        <v>637</v>
      </c>
      <c r="BC205" s="104">
        <v>15</v>
      </c>
      <c r="BD205" s="104">
        <v>622</v>
      </c>
      <c r="BE205" s="104">
        <v>1205</v>
      </c>
      <c r="BF205" s="104">
        <v>16</v>
      </c>
      <c r="BG205" s="108" t="s">
        <v>334</v>
      </c>
      <c r="BH205" s="141" t="s">
        <v>356</v>
      </c>
    </row>
    <row r="206" spans="1:60" x14ac:dyDescent="0.2">
      <c r="A206" s="198">
        <v>203</v>
      </c>
      <c r="B206" s="214" t="s">
        <v>197</v>
      </c>
      <c r="C206" s="92" t="s">
        <v>625</v>
      </c>
      <c r="D206" s="104">
        <v>86005</v>
      </c>
      <c r="E206" s="104">
        <v>1062</v>
      </c>
      <c r="F206" s="104">
        <v>80295</v>
      </c>
      <c r="G206" s="104">
        <v>81357</v>
      </c>
      <c r="H206" s="229">
        <v>94.595663042846297</v>
      </c>
      <c r="I206" s="104">
        <v>1579</v>
      </c>
      <c r="J206" s="104">
        <v>397</v>
      </c>
      <c r="K206" s="104">
        <v>82271</v>
      </c>
      <c r="L206" s="104">
        <v>23926</v>
      </c>
      <c r="M206" s="104">
        <v>23654</v>
      </c>
      <c r="N206" s="104">
        <v>23529</v>
      </c>
      <c r="O206" s="104">
        <v>11162</v>
      </c>
      <c r="P206" s="104">
        <v>12708</v>
      </c>
      <c r="Q206" s="104">
        <v>-902</v>
      </c>
      <c r="R206" s="104">
        <v>11806</v>
      </c>
      <c r="S206" s="104">
        <v>1246</v>
      </c>
      <c r="T206" s="104">
        <v>1394</v>
      </c>
      <c r="U206" s="104">
        <v>543</v>
      </c>
      <c r="V206" s="104">
        <v>138</v>
      </c>
      <c r="W206" s="104">
        <v>8485</v>
      </c>
      <c r="X206" s="104">
        <v>6037</v>
      </c>
      <c r="Y206" s="104">
        <v>2448</v>
      </c>
      <c r="Z206" s="104">
        <v>5088</v>
      </c>
      <c r="AA206" s="104">
        <v>25</v>
      </c>
      <c r="AB206" s="104">
        <v>5063</v>
      </c>
      <c r="AC206" s="104">
        <v>13548</v>
      </c>
      <c r="AD206" s="104">
        <v>1113</v>
      </c>
      <c r="AE206" s="200"/>
      <c r="AF206" s="104">
        <v>88091</v>
      </c>
      <c r="AG206" s="104">
        <v>359</v>
      </c>
      <c r="AH206" s="104">
        <v>85543</v>
      </c>
      <c r="AI206" s="104">
        <v>85902</v>
      </c>
      <c r="AJ206" s="213">
        <v>97.515069643890897</v>
      </c>
      <c r="AK206" s="104">
        <v>-4915</v>
      </c>
      <c r="AL206" s="104">
        <v>5653</v>
      </c>
      <c r="AM206" s="104">
        <v>86281</v>
      </c>
      <c r="AN206" s="104">
        <v>27330</v>
      </c>
      <c r="AO206" s="104">
        <v>23598</v>
      </c>
      <c r="AP206" s="104">
        <v>22157</v>
      </c>
      <c r="AQ206" s="104">
        <v>13196</v>
      </c>
      <c r="AR206" s="104">
        <v>4010</v>
      </c>
      <c r="AS206" s="104">
        <v>-3999</v>
      </c>
      <c r="AT206" s="104">
        <v>11</v>
      </c>
      <c r="AU206" s="104">
        <v>-1200</v>
      </c>
      <c r="AV206" s="104">
        <v>-2355</v>
      </c>
      <c r="AW206" s="104">
        <v>312</v>
      </c>
      <c r="AX206" s="104">
        <v>213</v>
      </c>
      <c r="AY206" s="104">
        <v>3041</v>
      </c>
      <c r="AZ206" s="104">
        <v>1729</v>
      </c>
      <c r="BA206" s="104">
        <v>1312</v>
      </c>
      <c r="BB206" s="104">
        <v>2231</v>
      </c>
      <c r="BC206" s="104">
        <v>24</v>
      </c>
      <c r="BD206" s="104">
        <v>2207</v>
      </c>
      <c r="BE206" s="104">
        <v>5248</v>
      </c>
      <c r="BF206" s="104">
        <v>22</v>
      </c>
      <c r="BG206" s="108" t="s">
        <v>334</v>
      </c>
      <c r="BH206" s="141" t="s">
        <v>350</v>
      </c>
    </row>
    <row r="207" spans="1:60" x14ac:dyDescent="0.2">
      <c r="A207" s="198">
        <v>204</v>
      </c>
      <c r="B207" s="214" t="s">
        <v>198</v>
      </c>
      <c r="C207" s="92" t="s">
        <v>626</v>
      </c>
      <c r="D207" s="104">
        <v>65958</v>
      </c>
      <c r="E207" s="104">
        <v>885</v>
      </c>
      <c r="F207" s="104">
        <v>61044</v>
      </c>
      <c r="G207" s="104">
        <v>61929</v>
      </c>
      <c r="H207" s="229">
        <v>93.891567361047905</v>
      </c>
      <c r="I207" s="104">
        <v>1744</v>
      </c>
      <c r="J207" s="104">
        <v>1072</v>
      </c>
      <c r="K207" s="104">
        <v>63860</v>
      </c>
      <c r="L207" s="104">
        <v>18101</v>
      </c>
      <c r="M207" s="104">
        <v>17823</v>
      </c>
      <c r="N207" s="104">
        <v>17618</v>
      </c>
      <c r="O207" s="104">
        <v>10318</v>
      </c>
      <c r="P207" s="104">
        <v>12217</v>
      </c>
      <c r="Q207" s="104">
        <v>383</v>
      </c>
      <c r="R207" s="104">
        <v>12600</v>
      </c>
      <c r="S207" s="104">
        <v>973</v>
      </c>
      <c r="T207" s="104">
        <v>1509</v>
      </c>
      <c r="U207" s="104">
        <v>195</v>
      </c>
      <c r="V207" s="104">
        <v>93</v>
      </c>
      <c r="W207" s="104">
        <v>9830</v>
      </c>
      <c r="X207" s="104">
        <v>7354</v>
      </c>
      <c r="Y207" s="104">
        <v>2476</v>
      </c>
      <c r="Z207" s="104">
        <v>4334</v>
      </c>
      <c r="AA207" s="104">
        <v>63</v>
      </c>
      <c r="AB207" s="104">
        <v>4271</v>
      </c>
      <c r="AC207" s="104">
        <v>14101</v>
      </c>
      <c r="AD207" s="104">
        <v>1574</v>
      </c>
      <c r="AE207" s="200"/>
      <c r="AF207" s="104">
        <v>67122</v>
      </c>
      <c r="AG207" s="104">
        <v>1130</v>
      </c>
      <c r="AH207" s="104">
        <v>62957</v>
      </c>
      <c r="AI207" s="104">
        <v>64087</v>
      </c>
      <c r="AJ207" s="213">
        <v>95.478382646524196</v>
      </c>
      <c r="AK207" s="104">
        <v>-2336</v>
      </c>
      <c r="AL207" s="104">
        <v>920</v>
      </c>
      <c r="AM207" s="104">
        <v>61541</v>
      </c>
      <c r="AN207" s="104">
        <v>19201</v>
      </c>
      <c r="AO207" s="104">
        <v>18428</v>
      </c>
      <c r="AP207" s="104">
        <v>14861</v>
      </c>
      <c r="AQ207" s="104">
        <v>9051</v>
      </c>
      <c r="AR207" s="104">
        <v>5784</v>
      </c>
      <c r="AS207" s="104">
        <v>2692</v>
      </c>
      <c r="AT207" s="104">
        <v>8476</v>
      </c>
      <c r="AU207" s="104">
        <v>1363</v>
      </c>
      <c r="AV207" s="104">
        <v>2755</v>
      </c>
      <c r="AW207" s="104">
        <v>122</v>
      </c>
      <c r="AX207" s="104">
        <v>-3</v>
      </c>
      <c r="AY207" s="104">
        <v>4239</v>
      </c>
      <c r="AZ207" s="104">
        <v>2395</v>
      </c>
      <c r="BA207" s="104">
        <v>1844</v>
      </c>
      <c r="BB207" s="104">
        <v>3303</v>
      </c>
      <c r="BC207" s="104">
        <v>1</v>
      </c>
      <c r="BD207" s="104">
        <v>3302</v>
      </c>
      <c r="BE207" s="104">
        <v>7541</v>
      </c>
      <c r="BF207" s="104">
        <v>55</v>
      </c>
      <c r="BG207" s="108" t="s">
        <v>331</v>
      </c>
      <c r="BH207" s="141" t="s">
        <v>351</v>
      </c>
    </row>
    <row r="208" spans="1:60" x14ac:dyDescent="0.2">
      <c r="A208" s="198">
        <v>205</v>
      </c>
      <c r="B208" s="214" t="s">
        <v>199</v>
      </c>
      <c r="C208" s="92" t="s">
        <v>627</v>
      </c>
      <c r="D208" s="104">
        <v>35490</v>
      </c>
      <c r="E208" s="104">
        <v>503</v>
      </c>
      <c r="F208" s="104">
        <v>34297</v>
      </c>
      <c r="G208" s="104">
        <v>34800</v>
      </c>
      <c r="H208" s="229">
        <v>98.0557903634826</v>
      </c>
      <c r="I208" s="104">
        <v>328</v>
      </c>
      <c r="J208" s="104">
        <v>518</v>
      </c>
      <c r="K208" s="104">
        <v>35143</v>
      </c>
      <c r="L208" s="104">
        <v>10413</v>
      </c>
      <c r="M208" s="104">
        <v>10066</v>
      </c>
      <c r="N208" s="104">
        <v>10230</v>
      </c>
      <c r="O208" s="104">
        <v>4434</v>
      </c>
      <c r="P208" s="104">
        <v>1609</v>
      </c>
      <c r="Q208" s="104">
        <v>-54</v>
      </c>
      <c r="R208" s="104">
        <v>1555</v>
      </c>
      <c r="S208" s="104">
        <v>212</v>
      </c>
      <c r="T208" s="104">
        <v>302</v>
      </c>
      <c r="U208" s="104">
        <v>32</v>
      </c>
      <c r="V208" s="104">
        <v>-2</v>
      </c>
      <c r="W208" s="104">
        <v>1011</v>
      </c>
      <c r="X208" s="104">
        <v>715</v>
      </c>
      <c r="Y208" s="104">
        <v>296</v>
      </c>
      <c r="Z208" s="104">
        <v>796</v>
      </c>
      <c r="AA208" s="104">
        <v>1</v>
      </c>
      <c r="AB208" s="104">
        <v>795</v>
      </c>
      <c r="AC208" s="104">
        <v>1806</v>
      </c>
      <c r="AD208" s="104">
        <v>105</v>
      </c>
      <c r="AE208" s="200"/>
      <c r="AF208" s="104">
        <v>15339</v>
      </c>
      <c r="AG208" s="104">
        <v>128</v>
      </c>
      <c r="AH208" s="104">
        <v>15007</v>
      </c>
      <c r="AI208" s="104">
        <v>15135</v>
      </c>
      <c r="AJ208" s="213">
        <v>98.670056718169306</v>
      </c>
      <c r="AK208" s="104">
        <v>-265</v>
      </c>
      <c r="AL208" s="104">
        <v>793</v>
      </c>
      <c r="AM208" s="104">
        <v>15535</v>
      </c>
      <c r="AN208" s="104">
        <v>6324</v>
      </c>
      <c r="AO208" s="104">
        <v>3625</v>
      </c>
      <c r="AP208" s="104">
        <v>3616</v>
      </c>
      <c r="AQ208" s="104">
        <v>1970</v>
      </c>
      <c r="AR208" s="104">
        <v>542</v>
      </c>
      <c r="AS208" s="104">
        <v>-39</v>
      </c>
      <c r="AT208" s="104">
        <v>503</v>
      </c>
      <c r="AU208" s="104">
        <v>36</v>
      </c>
      <c r="AV208" s="104">
        <v>262</v>
      </c>
      <c r="AW208" s="104">
        <v>38</v>
      </c>
      <c r="AX208" s="104">
        <v>9</v>
      </c>
      <c r="AY208" s="104">
        <v>158</v>
      </c>
      <c r="AZ208" s="104">
        <v>104</v>
      </c>
      <c r="BA208" s="104">
        <v>54</v>
      </c>
      <c r="BB208" s="104">
        <v>206</v>
      </c>
      <c r="BC208" s="104">
        <v>0</v>
      </c>
      <c r="BD208" s="104">
        <v>206</v>
      </c>
      <c r="BE208" s="104">
        <v>364</v>
      </c>
      <c r="BF208" s="104">
        <v>3</v>
      </c>
      <c r="BG208" s="108" t="s">
        <v>331</v>
      </c>
      <c r="BH208" s="141" t="s">
        <v>356</v>
      </c>
    </row>
    <row r="209" spans="1:60" x14ac:dyDescent="0.2">
      <c r="A209" s="198">
        <v>206</v>
      </c>
      <c r="B209" s="214" t="s">
        <v>200</v>
      </c>
      <c r="C209" s="92" t="s">
        <v>628</v>
      </c>
      <c r="D209" s="104">
        <v>92974</v>
      </c>
      <c r="E209" s="104">
        <v>1513</v>
      </c>
      <c r="F209" s="104">
        <v>88296</v>
      </c>
      <c r="G209" s="104">
        <v>89809</v>
      </c>
      <c r="H209" s="229">
        <v>96.5958224880073</v>
      </c>
      <c r="I209" s="104">
        <v>1728</v>
      </c>
      <c r="J209" s="104">
        <v>1656</v>
      </c>
      <c r="K209" s="104">
        <v>91680</v>
      </c>
      <c r="L209" s="104">
        <v>26418</v>
      </c>
      <c r="M209" s="104">
        <v>25496</v>
      </c>
      <c r="N209" s="104">
        <v>25591</v>
      </c>
      <c r="O209" s="104">
        <v>14175</v>
      </c>
      <c r="P209" s="104">
        <v>12454</v>
      </c>
      <c r="Q209" s="104">
        <v>530</v>
      </c>
      <c r="R209" s="104">
        <v>12984</v>
      </c>
      <c r="S209" s="104">
        <v>985</v>
      </c>
      <c r="T209" s="104">
        <v>1771</v>
      </c>
      <c r="U209" s="104">
        <v>0</v>
      </c>
      <c r="V209" s="104">
        <v>1</v>
      </c>
      <c r="W209" s="104">
        <v>10227</v>
      </c>
      <c r="X209" s="104">
        <v>8498</v>
      </c>
      <c r="Y209" s="104">
        <v>1729</v>
      </c>
      <c r="Z209" s="104">
        <v>3468</v>
      </c>
      <c r="AA209" s="104">
        <v>1</v>
      </c>
      <c r="AB209" s="104">
        <v>3467</v>
      </c>
      <c r="AC209" s="104">
        <v>13694</v>
      </c>
      <c r="AD209" s="104">
        <v>1698</v>
      </c>
      <c r="AE209" s="200"/>
      <c r="AF209" s="104">
        <v>129602</v>
      </c>
      <c r="AG209" s="104">
        <v>657</v>
      </c>
      <c r="AH209" s="104">
        <v>124126</v>
      </c>
      <c r="AI209" s="104">
        <v>124783</v>
      </c>
      <c r="AJ209" s="213">
        <v>96.281693183747095</v>
      </c>
      <c r="AK209" s="104">
        <v>-3104</v>
      </c>
      <c r="AL209" s="104">
        <v>3327</v>
      </c>
      <c r="AM209" s="104">
        <v>124349</v>
      </c>
      <c r="AN209" s="104">
        <v>35467</v>
      </c>
      <c r="AO209" s="104">
        <v>34362</v>
      </c>
      <c r="AP209" s="104">
        <v>34844</v>
      </c>
      <c r="AQ209" s="104">
        <v>19676</v>
      </c>
      <c r="AR209" s="104">
        <v>6146</v>
      </c>
      <c r="AS209" s="104">
        <v>4669</v>
      </c>
      <c r="AT209" s="104">
        <v>10815</v>
      </c>
      <c r="AU209" s="104">
        <v>2127</v>
      </c>
      <c r="AV209" s="104">
        <v>4175</v>
      </c>
      <c r="AW209" s="104">
        <v>393</v>
      </c>
      <c r="AX209" s="104">
        <v>211</v>
      </c>
      <c r="AY209" s="104">
        <v>3909</v>
      </c>
      <c r="AZ209" s="104">
        <v>2575</v>
      </c>
      <c r="BA209" s="104">
        <v>1334</v>
      </c>
      <c r="BB209" s="104">
        <v>4829</v>
      </c>
      <c r="BC209" s="104">
        <v>25</v>
      </c>
      <c r="BD209" s="104">
        <v>4804</v>
      </c>
      <c r="BE209" s="104">
        <v>8713</v>
      </c>
      <c r="BF209" s="104">
        <v>59</v>
      </c>
      <c r="BG209" s="108" t="s">
        <v>334</v>
      </c>
      <c r="BH209" s="141" t="s">
        <v>350</v>
      </c>
    </row>
    <row r="210" spans="1:60" x14ac:dyDescent="0.2">
      <c r="A210" s="198">
        <v>207</v>
      </c>
      <c r="B210" s="214" t="s">
        <v>201</v>
      </c>
      <c r="C210" s="92" t="s">
        <v>629</v>
      </c>
      <c r="D210" s="104">
        <v>131732</v>
      </c>
      <c r="E210" s="104">
        <v>2436</v>
      </c>
      <c r="F210" s="104">
        <v>125625</v>
      </c>
      <c r="G210" s="104">
        <v>128061</v>
      </c>
      <c r="H210" s="229">
        <v>97.213281510946402</v>
      </c>
      <c r="I210" s="104">
        <v>1412</v>
      </c>
      <c r="J210" s="104">
        <v>3527</v>
      </c>
      <c r="K210" s="104">
        <v>130564</v>
      </c>
      <c r="L210" s="104">
        <v>37472</v>
      </c>
      <c r="M210" s="104">
        <v>36075</v>
      </c>
      <c r="N210" s="104">
        <v>35934</v>
      </c>
      <c r="O210" s="104">
        <v>21083</v>
      </c>
      <c r="P210" s="104">
        <v>20677</v>
      </c>
      <c r="Q210" s="104">
        <v>-241</v>
      </c>
      <c r="R210" s="104">
        <v>20436</v>
      </c>
      <c r="S210" s="104">
        <v>1259</v>
      </c>
      <c r="T210" s="104">
        <v>2090</v>
      </c>
      <c r="U210" s="104">
        <v>1014</v>
      </c>
      <c r="V210" s="104">
        <v>56</v>
      </c>
      <c r="W210" s="104">
        <v>16017</v>
      </c>
      <c r="X210" s="104">
        <v>13288</v>
      </c>
      <c r="Y210" s="104">
        <v>2729</v>
      </c>
      <c r="Z210" s="104">
        <v>4863</v>
      </c>
      <c r="AA210" s="104">
        <v>9</v>
      </c>
      <c r="AB210" s="104">
        <v>4854</v>
      </c>
      <c r="AC210" s="104">
        <v>20871</v>
      </c>
      <c r="AD210" s="104">
        <v>2624</v>
      </c>
      <c r="AE210" s="200"/>
      <c r="AF210" s="104">
        <v>55222</v>
      </c>
      <c r="AG210" s="104">
        <v>1042</v>
      </c>
      <c r="AH210" s="104">
        <v>53091</v>
      </c>
      <c r="AI210" s="104">
        <v>54133</v>
      </c>
      <c r="AJ210" s="213">
        <v>98.027959871065804</v>
      </c>
      <c r="AK210" s="104">
        <v>-1182</v>
      </c>
      <c r="AL210" s="104">
        <v>2291</v>
      </c>
      <c r="AM210" s="104">
        <v>54200</v>
      </c>
      <c r="AN210" s="104">
        <v>17395</v>
      </c>
      <c r="AO210" s="104">
        <v>14789</v>
      </c>
      <c r="AP210" s="104">
        <v>14754</v>
      </c>
      <c r="AQ210" s="104">
        <v>7262</v>
      </c>
      <c r="AR210" s="104">
        <v>9718</v>
      </c>
      <c r="AS210" s="104">
        <v>-1998</v>
      </c>
      <c r="AT210" s="104">
        <v>7720</v>
      </c>
      <c r="AU210" s="104">
        <v>-271</v>
      </c>
      <c r="AV210" s="104">
        <v>-188</v>
      </c>
      <c r="AW210" s="104">
        <v>1092</v>
      </c>
      <c r="AX210" s="104">
        <v>80</v>
      </c>
      <c r="AY210" s="104">
        <v>7007</v>
      </c>
      <c r="AZ210" s="104">
        <v>5755</v>
      </c>
      <c r="BA210" s="104">
        <v>1252</v>
      </c>
      <c r="BB210" s="104">
        <v>2270</v>
      </c>
      <c r="BC210" s="104">
        <v>-6</v>
      </c>
      <c r="BD210" s="104">
        <v>2276</v>
      </c>
      <c r="BE210" s="104">
        <v>9283</v>
      </c>
      <c r="BF210" s="104">
        <v>234</v>
      </c>
      <c r="BG210" s="108" t="s">
        <v>332</v>
      </c>
      <c r="BH210" s="142" t="s">
        <v>354</v>
      </c>
    </row>
    <row r="211" spans="1:60" x14ac:dyDescent="0.2">
      <c r="A211" s="198">
        <v>208</v>
      </c>
      <c r="B211" s="214" t="s">
        <v>202</v>
      </c>
      <c r="C211" s="92" t="s">
        <v>630</v>
      </c>
      <c r="D211" s="104">
        <v>68451</v>
      </c>
      <c r="E211" s="104">
        <v>901</v>
      </c>
      <c r="F211" s="104">
        <v>63812</v>
      </c>
      <c r="G211" s="104">
        <v>64713</v>
      </c>
      <c r="H211" s="229">
        <v>94.539159398693897</v>
      </c>
      <c r="I211" s="104">
        <v>2106</v>
      </c>
      <c r="J211" s="104">
        <v>788</v>
      </c>
      <c r="K211" s="104">
        <v>66706</v>
      </c>
      <c r="L211" s="104">
        <v>18732</v>
      </c>
      <c r="M211" s="104">
        <v>18298</v>
      </c>
      <c r="N211" s="104">
        <v>18301</v>
      </c>
      <c r="O211" s="104">
        <v>11375</v>
      </c>
      <c r="P211" s="104">
        <v>12741</v>
      </c>
      <c r="Q211" s="104">
        <v>-221</v>
      </c>
      <c r="R211" s="104">
        <v>12520</v>
      </c>
      <c r="S211" s="104">
        <v>784</v>
      </c>
      <c r="T211" s="104">
        <v>656</v>
      </c>
      <c r="U211" s="104">
        <v>272</v>
      </c>
      <c r="V211" s="104">
        <v>40</v>
      </c>
      <c r="W211" s="104">
        <v>10768</v>
      </c>
      <c r="X211" s="104">
        <v>7494</v>
      </c>
      <c r="Y211" s="104">
        <v>3274</v>
      </c>
      <c r="Z211" s="104">
        <v>4628</v>
      </c>
      <c r="AA211" s="104">
        <v>-29</v>
      </c>
      <c r="AB211" s="104">
        <v>4657</v>
      </c>
      <c r="AC211" s="104">
        <v>15425</v>
      </c>
      <c r="AD211" s="104">
        <v>2596</v>
      </c>
      <c r="AE211" s="200"/>
      <c r="AF211" s="104">
        <v>38967</v>
      </c>
      <c r="AG211" s="104">
        <v>752</v>
      </c>
      <c r="AH211" s="104">
        <v>37906</v>
      </c>
      <c r="AI211" s="104">
        <v>38658</v>
      </c>
      <c r="AJ211" s="213">
        <v>99.207021325737102</v>
      </c>
      <c r="AK211" s="104">
        <v>653</v>
      </c>
      <c r="AL211" s="104">
        <v>820</v>
      </c>
      <c r="AM211" s="104">
        <v>39379</v>
      </c>
      <c r="AN211" s="104">
        <v>9895</v>
      </c>
      <c r="AO211" s="104">
        <v>11049</v>
      </c>
      <c r="AP211" s="104">
        <v>10769</v>
      </c>
      <c r="AQ211" s="104">
        <v>7666</v>
      </c>
      <c r="AR211" s="104">
        <v>14061</v>
      </c>
      <c r="AS211" s="104">
        <v>-1836</v>
      </c>
      <c r="AT211" s="104">
        <v>12225</v>
      </c>
      <c r="AU211" s="104">
        <v>-313</v>
      </c>
      <c r="AV211" s="104">
        <v>161</v>
      </c>
      <c r="AW211" s="104">
        <v>-85</v>
      </c>
      <c r="AX211" s="104">
        <v>-53</v>
      </c>
      <c r="AY211" s="104">
        <v>12515</v>
      </c>
      <c r="AZ211" s="104">
        <v>11605</v>
      </c>
      <c r="BA211" s="104">
        <v>910</v>
      </c>
      <c r="BB211" s="104">
        <v>416</v>
      </c>
      <c r="BC211" s="104">
        <v>-144</v>
      </c>
      <c r="BD211" s="104">
        <v>560</v>
      </c>
      <c r="BE211" s="104">
        <v>13075</v>
      </c>
      <c r="BF211" s="104">
        <v>24</v>
      </c>
      <c r="BG211" s="108" t="s">
        <v>334</v>
      </c>
      <c r="BH211" s="141" t="s">
        <v>358</v>
      </c>
    </row>
    <row r="212" spans="1:60" x14ac:dyDescent="0.2">
      <c r="A212" s="198">
        <v>209</v>
      </c>
      <c r="B212" s="214" t="s">
        <v>203</v>
      </c>
      <c r="C212" s="92" t="s">
        <v>631</v>
      </c>
      <c r="D212" s="104">
        <v>42786</v>
      </c>
      <c r="E212" s="104">
        <v>422</v>
      </c>
      <c r="F212" s="104">
        <v>40789</v>
      </c>
      <c r="G212" s="104">
        <v>41211</v>
      </c>
      <c r="H212" s="229">
        <v>96.318889356331496</v>
      </c>
      <c r="I212" s="104">
        <v>890</v>
      </c>
      <c r="J212" s="104">
        <v>347</v>
      </c>
      <c r="K212" s="104">
        <v>42026</v>
      </c>
      <c r="L212" s="104">
        <v>12249</v>
      </c>
      <c r="M212" s="104">
        <v>12029</v>
      </c>
      <c r="N212" s="104">
        <v>12177</v>
      </c>
      <c r="O212" s="104">
        <v>5571</v>
      </c>
      <c r="P212" s="104">
        <v>4240</v>
      </c>
      <c r="Q212" s="104">
        <v>544</v>
      </c>
      <c r="R212" s="104">
        <v>4784</v>
      </c>
      <c r="S212" s="104">
        <v>404</v>
      </c>
      <c r="T212" s="104">
        <v>602</v>
      </c>
      <c r="U212" s="104">
        <v>57</v>
      </c>
      <c r="V212" s="104">
        <v>32</v>
      </c>
      <c r="W212" s="104">
        <v>3689</v>
      </c>
      <c r="X212" s="104">
        <v>2608</v>
      </c>
      <c r="Y212" s="104">
        <v>1081</v>
      </c>
      <c r="Z212" s="104">
        <v>1754</v>
      </c>
      <c r="AA212" s="104">
        <v>28</v>
      </c>
      <c r="AB212" s="104">
        <v>1726</v>
      </c>
      <c r="AC212" s="104">
        <v>5415</v>
      </c>
      <c r="AD212" s="104">
        <v>0</v>
      </c>
      <c r="AE212" s="200"/>
      <c r="AF212" s="104">
        <v>36464</v>
      </c>
      <c r="AG212" s="104">
        <v>86</v>
      </c>
      <c r="AH212" s="104">
        <v>34592</v>
      </c>
      <c r="AI212" s="104">
        <v>34678</v>
      </c>
      <c r="AJ212" s="213">
        <v>95.102018429135498</v>
      </c>
      <c r="AK212" s="104">
        <v>1195</v>
      </c>
      <c r="AL212" s="104">
        <v>182</v>
      </c>
      <c r="AM212" s="104">
        <v>35969</v>
      </c>
      <c r="AN212" s="104">
        <v>10530</v>
      </c>
      <c r="AO212" s="104">
        <v>9739</v>
      </c>
      <c r="AP212" s="104">
        <v>10991</v>
      </c>
      <c r="AQ212" s="104">
        <v>4709</v>
      </c>
      <c r="AR212" s="104">
        <v>3363</v>
      </c>
      <c r="AS212" s="104">
        <v>1679</v>
      </c>
      <c r="AT212" s="104">
        <v>5042</v>
      </c>
      <c r="AU212" s="104">
        <v>210</v>
      </c>
      <c r="AV212" s="104">
        <v>989</v>
      </c>
      <c r="AW212" s="104">
        <v>119</v>
      </c>
      <c r="AX212" s="104">
        <v>132</v>
      </c>
      <c r="AY212" s="104">
        <v>3592</v>
      </c>
      <c r="AZ212" s="104">
        <v>1983</v>
      </c>
      <c r="BA212" s="104">
        <v>1609</v>
      </c>
      <c r="BB212" s="104">
        <v>1791</v>
      </c>
      <c r="BC212" s="104">
        <v>64</v>
      </c>
      <c r="BD212" s="104">
        <v>1727</v>
      </c>
      <c r="BE212" s="104">
        <v>5319</v>
      </c>
      <c r="BF212" s="104">
        <v>0</v>
      </c>
      <c r="BG212" s="108" t="s">
        <v>331</v>
      </c>
      <c r="BH212" s="141" t="s">
        <v>357</v>
      </c>
    </row>
    <row r="213" spans="1:60" x14ac:dyDescent="0.2">
      <c r="A213" s="198">
        <v>210</v>
      </c>
      <c r="B213" s="214" t="s">
        <v>204</v>
      </c>
      <c r="C213" s="92" t="s">
        <v>632</v>
      </c>
      <c r="D213" s="104">
        <v>106816</v>
      </c>
      <c r="E213" s="104">
        <v>1383</v>
      </c>
      <c r="F213" s="104">
        <v>104260</v>
      </c>
      <c r="G213" s="104">
        <v>105643</v>
      </c>
      <c r="H213" s="229">
        <v>98.901849910125804</v>
      </c>
      <c r="I213" s="104">
        <v>589</v>
      </c>
      <c r="J213" s="104">
        <v>1357</v>
      </c>
      <c r="K213" s="104">
        <v>106206</v>
      </c>
      <c r="L213" s="104">
        <v>30379</v>
      </c>
      <c r="M213" s="104">
        <v>30607</v>
      </c>
      <c r="N213" s="104">
        <v>30300</v>
      </c>
      <c r="O213" s="104">
        <v>14920</v>
      </c>
      <c r="P213" s="104">
        <v>5313</v>
      </c>
      <c r="Q213" s="104">
        <v>553</v>
      </c>
      <c r="R213" s="104">
        <v>5866</v>
      </c>
      <c r="S213" s="104">
        <v>1064</v>
      </c>
      <c r="T213" s="104">
        <v>1118</v>
      </c>
      <c r="U213" s="104">
        <v>247</v>
      </c>
      <c r="V213" s="104">
        <v>38</v>
      </c>
      <c r="W213" s="104">
        <v>3399</v>
      </c>
      <c r="X213" s="104">
        <v>2698</v>
      </c>
      <c r="Y213" s="104">
        <v>701</v>
      </c>
      <c r="Z213" s="104">
        <v>1173</v>
      </c>
      <c r="AA213" s="104">
        <v>14</v>
      </c>
      <c r="AB213" s="104">
        <v>1159</v>
      </c>
      <c r="AC213" s="104">
        <v>4558</v>
      </c>
      <c r="AD213" s="104">
        <v>0</v>
      </c>
      <c r="AE213" s="200"/>
      <c r="AF213" s="104">
        <v>53767</v>
      </c>
      <c r="AG213" s="104">
        <v>470</v>
      </c>
      <c r="AH213" s="104">
        <v>53290</v>
      </c>
      <c r="AI213" s="104">
        <v>53760</v>
      </c>
      <c r="AJ213" s="213">
        <v>99.986980861866897</v>
      </c>
      <c r="AK213" s="104">
        <v>-1417</v>
      </c>
      <c r="AL213" s="104">
        <v>1063</v>
      </c>
      <c r="AM213" s="104">
        <v>52936</v>
      </c>
      <c r="AN213" s="104">
        <v>16094</v>
      </c>
      <c r="AO213" s="104">
        <v>16048</v>
      </c>
      <c r="AP213" s="104">
        <v>13770</v>
      </c>
      <c r="AQ213" s="104">
        <v>7024</v>
      </c>
      <c r="AR213" s="104">
        <v>566</v>
      </c>
      <c r="AS213" s="104">
        <v>483</v>
      </c>
      <c r="AT213" s="104">
        <v>1049</v>
      </c>
      <c r="AU213" s="104">
        <v>472</v>
      </c>
      <c r="AV213" s="104">
        <v>100</v>
      </c>
      <c r="AW213" s="104">
        <v>2</v>
      </c>
      <c r="AX213" s="104">
        <v>13</v>
      </c>
      <c r="AY213" s="104">
        <v>462</v>
      </c>
      <c r="AZ213" s="104">
        <v>300</v>
      </c>
      <c r="BA213" s="104">
        <v>162</v>
      </c>
      <c r="BB213" s="104">
        <v>7</v>
      </c>
      <c r="BC213" s="104">
        <v>0</v>
      </c>
      <c r="BD213" s="104">
        <v>7</v>
      </c>
      <c r="BE213" s="104">
        <v>469</v>
      </c>
      <c r="BF213" s="104">
        <v>10</v>
      </c>
      <c r="BG213" s="108" t="s">
        <v>331</v>
      </c>
      <c r="BH213" s="141" t="s">
        <v>350</v>
      </c>
    </row>
    <row r="214" spans="1:60" x14ac:dyDescent="0.2">
      <c r="A214" s="198">
        <v>211</v>
      </c>
      <c r="B214" s="214" t="s">
        <v>205</v>
      </c>
      <c r="C214" s="92" t="s">
        <v>633</v>
      </c>
      <c r="D214" s="104">
        <v>37234</v>
      </c>
      <c r="E214" s="104">
        <v>280</v>
      </c>
      <c r="F214" s="104">
        <v>36489</v>
      </c>
      <c r="G214" s="104">
        <v>36769</v>
      </c>
      <c r="H214" s="229">
        <v>98.751141429875901</v>
      </c>
      <c r="I214" s="104">
        <v>219</v>
      </c>
      <c r="J214" s="104">
        <v>231</v>
      </c>
      <c r="K214" s="104">
        <v>36939</v>
      </c>
      <c r="L214" s="104">
        <v>10926</v>
      </c>
      <c r="M214" s="104">
        <v>10825</v>
      </c>
      <c r="N214" s="104">
        <v>10688</v>
      </c>
      <c r="O214" s="104">
        <v>4500</v>
      </c>
      <c r="P214" s="104">
        <v>1191</v>
      </c>
      <c r="Q214" s="104">
        <v>-12</v>
      </c>
      <c r="R214" s="104">
        <v>1179</v>
      </c>
      <c r="S214" s="104">
        <v>55</v>
      </c>
      <c r="T214" s="104">
        <v>245</v>
      </c>
      <c r="U214" s="104">
        <v>11</v>
      </c>
      <c r="V214" s="104">
        <v>9</v>
      </c>
      <c r="W214" s="104">
        <v>859</v>
      </c>
      <c r="X214" s="104">
        <v>693</v>
      </c>
      <c r="Y214" s="104">
        <v>166</v>
      </c>
      <c r="Z214" s="104">
        <v>489</v>
      </c>
      <c r="AA214" s="104">
        <v>2</v>
      </c>
      <c r="AB214" s="104">
        <v>487</v>
      </c>
      <c r="AC214" s="104">
        <v>1346</v>
      </c>
      <c r="AD214" s="104">
        <v>89</v>
      </c>
      <c r="AE214" s="200"/>
      <c r="AF214" s="104">
        <v>15066</v>
      </c>
      <c r="AG214" s="104">
        <v>110</v>
      </c>
      <c r="AH214" s="104">
        <v>14703</v>
      </c>
      <c r="AI214" s="104">
        <v>14813</v>
      </c>
      <c r="AJ214" s="213">
        <v>98.320722155847605</v>
      </c>
      <c r="AK214" s="104">
        <v>-321</v>
      </c>
      <c r="AL214" s="104">
        <v>153</v>
      </c>
      <c r="AM214" s="104">
        <v>14535</v>
      </c>
      <c r="AN214" s="104">
        <v>4247</v>
      </c>
      <c r="AO214" s="104">
        <v>4409</v>
      </c>
      <c r="AP214" s="104">
        <v>3698</v>
      </c>
      <c r="AQ214" s="104">
        <v>2181</v>
      </c>
      <c r="AR214" s="104">
        <v>509</v>
      </c>
      <c r="AS214" s="104">
        <v>-5</v>
      </c>
      <c r="AT214" s="104">
        <v>504</v>
      </c>
      <c r="AU214" s="104">
        <v>-16</v>
      </c>
      <c r="AV214" s="104">
        <v>2</v>
      </c>
      <c r="AW214" s="104">
        <v>18</v>
      </c>
      <c r="AX214" s="104">
        <v>38</v>
      </c>
      <c r="AY214" s="104">
        <v>462</v>
      </c>
      <c r="AZ214" s="104">
        <v>229</v>
      </c>
      <c r="BA214" s="104">
        <v>233</v>
      </c>
      <c r="BB214" s="104">
        <v>254</v>
      </c>
      <c r="BC214" s="104">
        <v>15</v>
      </c>
      <c r="BD214" s="104">
        <v>239</v>
      </c>
      <c r="BE214" s="104">
        <v>701</v>
      </c>
      <c r="BF214" s="104">
        <v>11</v>
      </c>
      <c r="BG214" s="108" t="s">
        <v>331</v>
      </c>
      <c r="BH214" s="141" t="s">
        <v>351</v>
      </c>
    </row>
    <row r="215" spans="1:60" x14ac:dyDescent="0.2">
      <c r="A215" s="198">
        <v>212</v>
      </c>
      <c r="B215" s="214" t="s">
        <v>206</v>
      </c>
      <c r="C215" s="92" t="s">
        <v>634</v>
      </c>
      <c r="D215" s="104">
        <v>146533</v>
      </c>
      <c r="E215" s="104">
        <v>2741</v>
      </c>
      <c r="F215" s="104">
        <v>141545</v>
      </c>
      <c r="G215" s="104">
        <v>144286</v>
      </c>
      <c r="H215" s="229">
        <v>98.466557021285297</v>
      </c>
      <c r="I215" s="104">
        <v>644</v>
      </c>
      <c r="J215" s="104">
        <v>2650</v>
      </c>
      <c r="K215" s="104">
        <v>144839</v>
      </c>
      <c r="L215" s="104">
        <v>48451</v>
      </c>
      <c r="M215" s="104">
        <v>39818</v>
      </c>
      <c r="N215" s="104">
        <v>40318</v>
      </c>
      <c r="O215" s="104">
        <v>16252</v>
      </c>
      <c r="P215" s="104">
        <v>12740</v>
      </c>
      <c r="Q215" s="104">
        <v>-922</v>
      </c>
      <c r="R215" s="104">
        <v>11818</v>
      </c>
      <c r="S215" s="104">
        <v>411</v>
      </c>
      <c r="T215" s="104">
        <v>672</v>
      </c>
      <c r="U215" s="104">
        <v>79</v>
      </c>
      <c r="V215" s="104">
        <v>20</v>
      </c>
      <c r="W215" s="104">
        <v>10636</v>
      </c>
      <c r="X215" s="104">
        <v>9363</v>
      </c>
      <c r="Y215" s="104">
        <v>1273</v>
      </c>
      <c r="Z215" s="104">
        <v>3106</v>
      </c>
      <c r="AA215" s="104">
        <v>5</v>
      </c>
      <c r="AB215" s="104">
        <v>3101</v>
      </c>
      <c r="AC215" s="104">
        <v>13737</v>
      </c>
      <c r="AD215" s="104">
        <v>1098</v>
      </c>
      <c r="AE215" s="200"/>
      <c r="AF215" s="104">
        <v>90392</v>
      </c>
      <c r="AG215" s="104">
        <v>1336</v>
      </c>
      <c r="AH215" s="104">
        <v>87564</v>
      </c>
      <c r="AI215" s="104">
        <v>88900</v>
      </c>
      <c r="AJ215" s="213">
        <v>98.349411452340902</v>
      </c>
      <c r="AK215" s="104">
        <v>-2747</v>
      </c>
      <c r="AL215" s="104">
        <v>2566</v>
      </c>
      <c r="AM215" s="104">
        <v>87383</v>
      </c>
      <c r="AN215" s="104">
        <v>23410</v>
      </c>
      <c r="AO215" s="104">
        <v>24141</v>
      </c>
      <c r="AP215" s="104">
        <v>22401</v>
      </c>
      <c r="AQ215" s="104">
        <v>17431</v>
      </c>
      <c r="AR215" s="104">
        <v>3769</v>
      </c>
      <c r="AS215" s="104">
        <v>-885</v>
      </c>
      <c r="AT215" s="104">
        <v>2884</v>
      </c>
      <c r="AU215" s="104">
        <v>-144</v>
      </c>
      <c r="AV215" s="104">
        <v>968</v>
      </c>
      <c r="AW215" s="104">
        <v>156</v>
      </c>
      <c r="AX215" s="104">
        <v>83</v>
      </c>
      <c r="AY215" s="104">
        <v>1821</v>
      </c>
      <c r="AZ215" s="104">
        <v>847</v>
      </c>
      <c r="BA215" s="104">
        <v>974</v>
      </c>
      <c r="BB215" s="104">
        <v>1556</v>
      </c>
      <c r="BC215" s="104">
        <v>12</v>
      </c>
      <c r="BD215" s="104">
        <v>1544</v>
      </c>
      <c r="BE215" s="104">
        <v>3365</v>
      </c>
      <c r="BF215" s="104">
        <v>129</v>
      </c>
      <c r="BG215" s="108" t="s">
        <v>332</v>
      </c>
      <c r="BH215" s="141" t="s">
        <v>354</v>
      </c>
    </row>
    <row r="216" spans="1:60" x14ac:dyDescent="0.2">
      <c r="A216" s="198">
        <v>213</v>
      </c>
      <c r="B216" s="214" t="s">
        <v>207</v>
      </c>
      <c r="C216" s="92" t="s">
        <v>635</v>
      </c>
      <c r="D216" s="104">
        <v>33454</v>
      </c>
      <c r="E216" s="104">
        <v>713</v>
      </c>
      <c r="F216" s="104">
        <v>32387</v>
      </c>
      <c r="G216" s="104">
        <v>33100</v>
      </c>
      <c r="H216" s="229">
        <v>98.941830573324495</v>
      </c>
      <c r="I216" s="104">
        <v>126</v>
      </c>
      <c r="J216" s="104">
        <v>555</v>
      </c>
      <c r="K216" s="104">
        <v>33068</v>
      </c>
      <c r="L216" s="104">
        <v>9765</v>
      </c>
      <c r="M216" s="104">
        <v>9555</v>
      </c>
      <c r="N216" s="104">
        <v>9492</v>
      </c>
      <c r="O216" s="104">
        <v>4256</v>
      </c>
      <c r="P216" s="104">
        <v>862</v>
      </c>
      <c r="Q216" s="104">
        <v>105</v>
      </c>
      <c r="R216" s="104">
        <v>967</v>
      </c>
      <c r="S216" s="104">
        <v>206</v>
      </c>
      <c r="T216" s="104">
        <v>274</v>
      </c>
      <c r="U216" s="104">
        <v>2</v>
      </c>
      <c r="V216" s="104">
        <v>20</v>
      </c>
      <c r="W216" s="104">
        <v>465</v>
      </c>
      <c r="X216" s="104">
        <v>286</v>
      </c>
      <c r="Y216" s="104">
        <v>179</v>
      </c>
      <c r="Z216" s="104">
        <v>493</v>
      </c>
      <c r="AA216" s="104">
        <v>14</v>
      </c>
      <c r="AB216" s="104">
        <v>479</v>
      </c>
      <c r="AC216" s="104">
        <v>944</v>
      </c>
      <c r="AD216" s="104">
        <v>80</v>
      </c>
      <c r="AE216" s="200"/>
      <c r="AF216" s="104">
        <v>13280</v>
      </c>
      <c r="AG216" s="104">
        <v>203</v>
      </c>
      <c r="AH216" s="104">
        <v>12882</v>
      </c>
      <c r="AI216" s="104">
        <v>13085</v>
      </c>
      <c r="AJ216" s="213">
        <v>98.531626506023997</v>
      </c>
      <c r="AK216" s="104">
        <v>-174</v>
      </c>
      <c r="AL216" s="104">
        <v>158</v>
      </c>
      <c r="AM216" s="104">
        <v>12866</v>
      </c>
      <c r="AN216" s="104">
        <v>5928</v>
      </c>
      <c r="AO216" s="104">
        <v>2807</v>
      </c>
      <c r="AP216" s="104">
        <v>2576</v>
      </c>
      <c r="AQ216" s="104">
        <v>1555</v>
      </c>
      <c r="AR216" s="104">
        <v>335</v>
      </c>
      <c r="AS216" s="104">
        <v>24</v>
      </c>
      <c r="AT216" s="104">
        <v>359</v>
      </c>
      <c r="AU216" s="104">
        <v>19</v>
      </c>
      <c r="AV216" s="104">
        <v>85</v>
      </c>
      <c r="AW216" s="104">
        <v>12</v>
      </c>
      <c r="AX216" s="104">
        <v>9</v>
      </c>
      <c r="AY216" s="104">
        <v>234</v>
      </c>
      <c r="AZ216" s="104">
        <v>158</v>
      </c>
      <c r="BA216" s="104">
        <v>76</v>
      </c>
      <c r="BB216" s="104">
        <v>195</v>
      </c>
      <c r="BC216" s="104">
        <v>4</v>
      </c>
      <c r="BD216" s="104">
        <v>191</v>
      </c>
      <c r="BE216" s="104">
        <v>425</v>
      </c>
      <c r="BF216" s="104">
        <v>4</v>
      </c>
      <c r="BG216" s="108" t="s">
        <v>331</v>
      </c>
      <c r="BH216" s="141" t="s">
        <v>355</v>
      </c>
    </row>
    <row r="217" spans="1:60" x14ac:dyDescent="0.2">
      <c r="A217" s="198">
        <v>214</v>
      </c>
      <c r="B217" s="214" t="s">
        <v>208</v>
      </c>
      <c r="C217" s="92" t="s">
        <v>636</v>
      </c>
      <c r="D217" s="104">
        <v>92523</v>
      </c>
      <c r="E217" s="104">
        <v>1163</v>
      </c>
      <c r="F217" s="104">
        <v>86568</v>
      </c>
      <c r="G217" s="104">
        <v>87731</v>
      </c>
      <c r="H217" s="229">
        <v>94.820747273650795</v>
      </c>
      <c r="I217" s="104">
        <v>2724</v>
      </c>
      <c r="J217" s="104">
        <v>1275</v>
      </c>
      <c r="K217" s="104">
        <v>90567</v>
      </c>
      <c r="L217" s="104">
        <v>23851</v>
      </c>
      <c r="M217" s="104">
        <v>25094</v>
      </c>
      <c r="N217" s="104">
        <v>25275</v>
      </c>
      <c r="O217" s="104">
        <v>16347</v>
      </c>
      <c r="P217" s="104">
        <v>14363</v>
      </c>
      <c r="Q217" s="104">
        <v>296</v>
      </c>
      <c r="R217" s="104">
        <v>14659</v>
      </c>
      <c r="S217" s="104">
        <v>1904</v>
      </c>
      <c r="T217" s="104">
        <v>1650</v>
      </c>
      <c r="U217" s="104">
        <v>1744</v>
      </c>
      <c r="V217" s="104">
        <v>322</v>
      </c>
      <c r="W217" s="104">
        <v>9039</v>
      </c>
      <c r="X217" s="104">
        <v>5670</v>
      </c>
      <c r="Y217" s="104">
        <v>3369</v>
      </c>
      <c r="Z217" s="104">
        <v>5170</v>
      </c>
      <c r="AA217" s="104">
        <v>56</v>
      </c>
      <c r="AB217" s="104">
        <v>5114</v>
      </c>
      <c r="AC217" s="104">
        <v>14153</v>
      </c>
      <c r="AD217" s="104">
        <v>1418</v>
      </c>
      <c r="AE217" s="200"/>
      <c r="AF217" s="104">
        <v>65117</v>
      </c>
      <c r="AG217" s="104">
        <v>584</v>
      </c>
      <c r="AH217" s="104">
        <v>63667</v>
      </c>
      <c r="AI217" s="104">
        <v>64251</v>
      </c>
      <c r="AJ217" s="213">
        <v>98.6700861526175</v>
      </c>
      <c r="AK217" s="104">
        <v>-2415</v>
      </c>
      <c r="AL217" s="104">
        <v>318</v>
      </c>
      <c r="AM217" s="104">
        <v>61570</v>
      </c>
      <c r="AN217" s="104">
        <v>17438</v>
      </c>
      <c r="AO217" s="104">
        <v>16519</v>
      </c>
      <c r="AP217" s="104">
        <v>15557</v>
      </c>
      <c r="AQ217" s="104">
        <v>12056</v>
      </c>
      <c r="AR217" s="104">
        <v>1838</v>
      </c>
      <c r="AS217" s="104">
        <v>193</v>
      </c>
      <c r="AT217" s="104">
        <v>2031</v>
      </c>
      <c r="AU217" s="104">
        <v>28</v>
      </c>
      <c r="AV217" s="104">
        <v>490</v>
      </c>
      <c r="AW217" s="104">
        <v>289</v>
      </c>
      <c r="AX217" s="104">
        <v>325</v>
      </c>
      <c r="AY217" s="104">
        <v>899</v>
      </c>
      <c r="AZ217" s="104">
        <v>499</v>
      </c>
      <c r="BA217" s="104">
        <v>400</v>
      </c>
      <c r="BB217" s="104">
        <v>874</v>
      </c>
      <c r="BC217" s="104">
        <v>268</v>
      </c>
      <c r="BD217" s="104">
        <v>606</v>
      </c>
      <c r="BE217" s="104">
        <v>1505</v>
      </c>
      <c r="BF217" s="104">
        <v>15</v>
      </c>
      <c r="BG217" s="108" t="s">
        <v>333</v>
      </c>
      <c r="BH217" s="141" t="s">
        <v>351</v>
      </c>
    </row>
    <row r="218" spans="1:60" x14ac:dyDescent="0.2">
      <c r="A218" s="198">
        <v>215</v>
      </c>
      <c r="B218" s="214" t="s">
        <v>209</v>
      </c>
      <c r="C218" s="92" t="s">
        <v>637</v>
      </c>
      <c r="D218" s="104">
        <v>51413</v>
      </c>
      <c r="E218" s="104">
        <v>437</v>
      </c>
      <c r="F218" s="104">
        <v>50289</v>
      </c>
      <c r="G218" s="104">
        <v>50726</v>
      </c>
      <c r="H218" s="229">
        <v>98.6637620835197</v>
      </c>
      <c r="I218" s="104">
        <v>396</v>
      </c>
      <c r="J218" s="104">
        <v>472</v>
      </c>
      <c r="K218" s="104">
        <v>51157</v>
      </c>
      <c r="L218" s="104">
        <v>13556</v>
      </c>
      <c r="M218" s="104">
        <v>13245</v>
      </c>
      <c r="N218" s="104">
        <v>13418</v>
      </c>
      <c r="O218" s="104">
        <v>10938</v>
      </c>
      <c r="P218" s="104">
        <v>1571</v>
      </c>
      <c r="Q218" s="104">
        <v>122</v>
      </c>
      <c r="R218" s="104">
        <v>1693</v>
      </c>
      <c r="S218" s="104">
        <v>272</v>
      </c>
      <c r="T218" s="104">
        <v>474</v>
      </c>
      <c r="U218" s="104">
        <v>41</v>
      </c>
      <c r="V218" s="104">
        <v>8</v>
      </c>
      <c r="W218" s="104">
        <v>898</v>
      </c>
      <c r="X218" s="104">
        <v>694</v>
      </c>
      <c r="Y218" s="104">
        <v>204</v>
      </c>
      <c r="Z218" s="104">
        <v>727</v>
      </c>
      <c r="AA218" s="104">
        <v>8</v>
      </c>
      <c r="AB218" s="104">
        <v>719</v>
      </c>
      <c r="AC218" s="104">
        <v>1617</v>
      </c>
      <c r="AD218" s="104">
        <v>12</v>
      </c>
      <c r="AE218" s="200"/>
      <c r="AF218" s="104">
        <v>15799</v>
      </c>
      <c r="AG218" s="104">
        <v>57</v>
      </c>
      <c r="AH218" s="104">
        <v>15621</v>
      </c>
      <c r="AI218" s="104">
        <v>15678</v>
      </c>
      <c r="AJ218" s="213">
        <v>99.234128742325396</v>
      </c>
      <c r="AK218" s="104">
        <v>-1488</v>
      </c>
      <c r="AL218" s="104">
        <v>362</v>
      </c>
      <c r="AM218" s="104">
        <v>14495</v>
      </c>
      <c r="AN218" s="104">
        <v>3981</v>
      </c>
      <c r="AO218" s="104">
        <v>3892</v>
      </c>
      <c r="AP218" s="104">
        <v>3896</v>
      </c>
      <c r="AQ218" s="104">
        <v>2726</v>
      </c>
      <c r="AR218" s="104">
        <v>302</v>
      </c>
      <c r="AS218" s="104">
        <v>2641</v>
      </c>
      <c r="AT218" s="104">
        <v>2943</v>
      </c>
      <c r="AU218" s="104">
        <v>1143</v>
      </c>
      <c r="AV218" s="104">
        <v>1425</v>
      </c>
      <c r="AW218" s="104">
        <v>11</v>
      </c>
      <c r="AX218" s="104">
        <v>41</v>
      </c>
      <c r="AY218" s="104">
        <v>323</v>
      </c>
      <c r="AZ218" s="104">
        <v>162</v>
      </c>
      <c r="BA218" s="104">
        <v>161</v>
      </c>
      <c r="BB218" s="104">
        <v>124</v>
      </c>
      <c r="BC218" s="104">
        <v>15</v>
      </c>
      <c r="BD218" s="104">
        <v>109</v>
      </c>
      <c r="BE218" s="104">
        <v>432</v>
      </c>
      <c r="BF218" s="104">
        <v>3</v>
      </c>
      <c r="BG218" s="108" t="s">
        <v>331</v>
      </c>
      <c r="BH218" s="141" t="s">
        <v>353</v>
      </c>
    </row>
    <row r="219" spans="1:60" x14ac:dyDescent="0.2">
      <c r="A219" s="198">
        <v>216</v>
      </c>
      <c r="B219" s="214" t="s">
        <v>210</v>
      </c>
      <c r="C219" s="92" t="s">
        <v>638</v>
      </c>
      <c r="D219" s="104">
        <v>35108</v>
      </c>
      <c r="E219" s="104">
        <v>301</v>
      </c>
      <c r="F219" s="104">
        <v>33544</v>
      </c>
      <c r="G219" s="104">
        <v>33845</v>
      </c>
      <c r="H219" s="229">
        <v>96.402529338042598</v>
      </c>
      <c r="I219" s="104">
        <v>163</v>
      </c>
      <c r="J219" s="104">
        <v>300</v>
      </c>
      <c r="K219" s="104">
        <v>34007</v>
      </c>
      <c r="L219" s="104">
        <v>9750</v>
      </c>
      <c r="M219" s="104">
        <v>9810</v>
      </c>
      <c r="N219" s="104">
        <v>9871</v>
      </c>
      <c r="O219" s="104">
        <v>4576</v>
      </c>
      <c r="P219" s="104">
        <v>5396</v>
      </c>
      <c r="Q219" s="104">
        <v>-255</v>
      </c>
      <c r="R219" s="104">
        <v>5141</v>
      </c>
      <c r="S219" s="104">
        <v>254</v>
      </c>
      <c r="T219" s="104">
        <v>253</v>
      </c>
      <c r="U219" s="104">
        <v>31</v>
      </c>
      <c r="V219" s="104">
        <v>18</v>
      </c>
      <c r="W219" s="104">
        <v>4585</v>
      </c>
      <c r="X219" s="104">
        <v>3556</v>
      </c>
      <c r="Y219" s="104">
        <v>1029</v>
      </c>
      <c r="Z219" s="104">
        <v>1473</v>
      </c>
      <c r="AA219" s="104">
        <v>3</v>
      </c>
      <c r="AB219" s="104">
        <v>1470</v>
      </c>
      <c r="AC219" s="104">
        <v>6055</v>
      </c>
      <c r="AD219" s="104">
        <v>827</v>
      </c>
      <c r="AE219" s="200"/>
      <c r="AF219" s="104">
        <v>13249</v>
      </c>
      <c r="AG219" s="104">
        <v>55</v>
      </c>
      <c r="AH219" s="104">
        <v>12980</v>
      </c>
      <c r="AI219" s="104">
        <v>13035</v>
      </c>
      <c r="AJ219" s="213">
        <v>98.3847837572646</v>
      </c>
      <c r="AK219" s="104">
        <v>-544</v>
      </c>
      <c r="AL219" s="104">
        <v>91</v>
      </c>
      <c r="AM219" s="104">
        <v>12527</v>
      </c>
      <c r="AN219" s="104">
        <v>3650</v>
      </c>
      <c r="AO219" s="104">
        <v>3688</v>
      </c>
      <c r="AP219" s="104">
        <v>3321</v>
      </c>
      <c r="AQ219" s="104">
        <v>1868</v>
      </c>
      <c r="AR219" s="104">
        <v>1430</v>
      </c>
      <c r="AS219" s="104">
        <v>-915</v>
      </c>
      <c r="AT219" s="104">
        <v>515</v>
      </c>
      <c r="AU219" s="104">
        <v>0</v>
      </c>
      <c r="AV219" s="104">
        <v>-669</v>
      </c>
      <c r="AW219" s="104">
        <v>63</v>
      </c>
      <c r="AX219" s="104">
        <v>89</v>
      </c>
      <c r="AY219" s="104">
        <v>1032</v>
      </c>
      <c r="AZ219" s="104">
        <v>839</v>
      </c>
      <c r="BA219" s="104">
        <v>193</v>
      </c>
      <c r="BB219" s="104">
        <v>239</v>
      </c>
      <c r="BC219" s="104">
        <v>10</v>
      </c>
      <c r="BD219" s="104">
        <v>229</v>
      </c>
      <c r="BE219" s="104">
        <v>1261</v>
      </c>
      <c r="BF219" s="104">
        <v>10</v>
      </c>
      <c r="BG219" s="108" t="s">
        <v>331</v>
      </c>
      <c r="BH219" s="141" t="s">
        <v>351</v>
      </c>
    </row>
    <row r="220" spans="1:60" x14ac:dyDescent="0.2">
      <c r="A220" s="198">
        <v>217</v>
      </c>
      <c r="B220" s="214" t="s">
        <v>211</v>
      </c>
      <c r="C220" s="92" t="s">
        <v>639</v>
      </c>
      <c r="D220" s="104">
        <v>67806</v>
      </c>
      <c r="E220" s="104">
        <v>864</v>
      </c>
      <c r="F220" s="104">
        <v>65893</v>
      </c>
      <c r="G220" s="104">
        <v>66757</v>
      </c>
      <c r="H220" s="229">
        <v>98.452939267911304</v>
      </c>
      <c r="I220" s="104">
        <v>511</v>
      </c>
      <c r="J220" s="104">
        <v>740</v>
      </c>
      <c r="K220" s="104">
        <v>67144</v>
      </c>
      <c r="L220" s="104">
        <v>19753</v>
      </c>
      <c r="M220" s="104">
        <v>18934</v>
      </c>
      <c r="N220" s="104">
        <v>18967</v>
      </c>
      <c r="O220" s="104">
        <v>9490</v>
      </c>
      <c r="P220" s="104">
        <v>2306</v>
      </c>
      <c r="Q220" s="104">
        <v>83</v>
      </c>
      <c r="R220" s="104">
        <v>2389</v>
      </c>
      <c r="S220" s="104">
        <v>329</v>
      </c>
      <c r="T220" s="104">
        <v>624</v>
      </c>
      <c r="U220" s="104">
        <v>64</v>
      </c>
      <c r="V220" s="104">
        <v>18</v>
      </c>
      <c r="W220" s="104">
        <v>1354</v>
      </c>
      <c r="X220" s="104">
        <v>939</v>
      </c>
      <c r="Y220" s="104">
        <v>415</v>
      </c>
      <c r="Z220" s="104">
        <v>1106</v>
      </c>
      <c r="AA220" s="104">
        <v>15</v>
      </c>
      <c r="AB220" s="104">
        <v>1091</v>
      </c>
      <c r="AC220" s="104">
        <v>2445</v>
      </c>
      <c r="AD220" s="104">
        <v>181</v>
      </c>
      <c r="AE220" s="200"/>
      <c r="AF220" s="104">
        <v>17617</v>
      </c>
      <c r="AG220" s="104">
        <v>154</v>
      </c>
      <c r="AH220" s="104">
        <v>17251</v>
      </c>
      <c r="AI220" s="104">
        <v>17405</v>
      </c>
      <c r="AJ220" s="213">
        <v>98.796616904126594</v>
      </c>
      <c r="AK220" s="104">
        <v>-926</v>
      </c>
      <c r="AL220" s="104">
        <v>196</v>
      </c>
      <c r="AM220" s="104">
        <v>16521</v>
      </c>
      <c r="AN220" s="104">
        <v>5665</v>
      </c>
      <c r="AO220" s="104">
        <v>3935</v>
      </c>
      <c r="AP220" s="104">
        <v>4370</v>
      </c>
      <c r="AQ220" s="104">
        <v>2551</v>
      </c>
      <c r="AR220" s="104">
        <v>752</v>
      </c>
      <c r="AS220" s="104">
        <v>237</v>
      </c>
      <c r="AT220" s="104">
        <v>989</v>
      </c>
      <c r="AU220" s="104">
        <v>204</v>
      </c>
      <c r="AV220" s="104">
        <v>245</v>
      </c>
      <c r="AW220" s="104">
        <v>39</v>
      </c>
      <c r="AX220" s="104">
        <v>18</v>
      </c>
      <c r="AY220" s="104">
        <v>483</v>
      </c>
      <c r="AZ220" s="104">
        <v>340</v>
      </c>
      <c r="BA220" s="104">
        <v>143</v>
      </c>
      <c r="BB220" s="104">
        <v>214</v>
      </c>
      <c r="BC220" s="104">
        <v>8</v>
      </c>
      <c r="BD220" s="104">
        <v>206</v>
      </c>
      <c r="BE220" s="104">
        <v>689</v>
      </c>
      <c r="BF220" s="104">
        <v>13</v>
      </c>
      <c r="BG220" s="108" t="s">
        <v>331</v>
      </c>
      <c r="BH220" s="141" t="s">
        <v>350</v>
      </c>
    </row>
    <row r="221" spans="1:60" x14ac:dyDescent="0.2">
      <c r="A221" s="198">
        <v>218</v>
      </c>
      <c r="B221" s="214" t="s">
        <v>212</v>
      </c>
      <c r="C221" s="92" t="s">
        <v>640</v>
      </c>
      <c r="D221" s="104">
        <v>116982</v>
      </c>
      <c r="E221" s="104">
        <v>672</v>
      </c>
      <c r="F221" s="104">
        <v>112814</v>
      </c>
      <c r="G221" s="104">
        <v>113486</v>
      </c>
      <c r="H221" s="229">
        <v>97.011506043664795</v>
      </c>
      <c r="I221" s="104">
        <v>2835</v>
      </c>
      <c r="J221" s="104">
        <v>546</v>
      </c>
      <c r="K221" s="104">
        <v>116195</v>
      </c>
      <c r="L221" s="104">
        <v>32336</v>
      </c>
      <c r="M221" s="104">
        <v>31736</v>
      </c>
      <c r="N221" s="104">
        <v>31510</v>
      </c>
      <c r="O221" s="104">
        <v>20613</v>
      </c>
      <c r="P221" s="104">
        <v>8068</v>
      </c>
      <c r="Q221" s="104">
        <v>181</v>
      </c>
      <c r="R221" s="104">
        <v>8249</v>
      </c>
      <c r="S221" s="104">
        <v>1101</v>
      </c>
      <c r="T221" s="104">
        <v>1519</v>
      </c>
      <c r="U221" s="104">
        <v>120</v>
      </c>
      <c r="V221" s="104">
        <v>61</v>
      </c>
      <c r="W221" s="104">
        <v>5448</v>
      </c>
      <c r="X221" s="104">
        <v>3667</v>
      </c>
      <c r="Y221" s="104">
        <v>1781</v>
      </c>
      <c r="Z221" s="104">
        <v>3937</v>
      </c>
      <c r="AA221" s="104">
        <v>2</v>
      </c>
      <c r="AB221" s="104">
        <v>3935</v>
      </c>
      <c r="AC221" s="104">
        <v>9383</v>
      </c>
      <c r="AD221" s="104">
        <v>1072</v>
      </c>
      <c r="AE221" s="200"/>
      <c r="AF221" s="104">
        <v>77904</v>
      </c>
      <c r="AG221" s="104">
        <v>839</v>
      </c>
      <c r="AH221" s="104">
        <v>75919</v>
      </c>
      <c r="AI221" s="104">
        <v>76758</v>
      </c>
      <c r="AJ221" s="213">
        <v>98.528958718422601</v>
      </c>
      <c r="AK221" s="104">
        <v>-57</v>
      </c>
      <c r="AL221" s="104">
        <v>271</v>
      </c>
      <c r="AM221" s="104">
        <v>76133</v>
      </c>
      <c r="AN221" s="104">
        <v>21426</v>
      </c>
      <c r="AO221" s="104">
        <v>20346</v>
      </c>
      <c r="AP221" s="104">
        <v>19998</v>
      </c>
      <c r="AQ221" s="104">
        <v>14363</v>
      </c>
      <c r="AR221" s="104">
        <v>2860</v>
      </c>
      <c r="AS221" s="104">
        <v>312</v>
      </c>
      <c r="AT221" s="104">
        <v>3172</v>
      </c>
      <c r="AU221" s="104">
        <v>307</v>
      </c>
      <c r="AV221" s="104">
        <v>715</v>
      </c>
      <c r="AW221" s="104">
        <v>186</v>
      </c>
      <c r="AX221" s="104">
        <v>126</v>
      </c>
      <c r="AY221" s="104">
        <v>1838</v>
      </c>
      <c r="AZ221" s="104">
        <v>1294</v>
      </c>
      <c r="BA221" s="104">
        <v>544</v>
      </c>
      <c r="BB221" s="104">
        <v>1191</v>
      </c>
      <c r="BC221" s="104">
        <v>17</v>
      </c>
      <c r="BD221" s="104">
        <v>1174</v>
      </c>
      <c r="BE221" s="104">
        <v>3012</v>
      </c>
      <c r="BF221" s="104">
        <v>32</v>
      </c>
      <c r="BG221" s="108" t="s">
        <v>333</v>
      </c>
      <c r="BH221" s="141" t="s">
        <v>355</v>
      </c>
    </row>
    <row r="222" spans="1:60" x14ac:dyDescent="0.2">
      <c r="A222" s="198">
        <v>219</v>
      </c>
      <c r="B222" s="214" t="s">
        <v>213</v>
      </c>
      <c r="C222" s="92" t="s">
        <v>641</v>
      </c>
      <c r="D222" s="104">
        <v>60806</v>
      </c>
      <c r="E222" s="104">
        <v>712</v>
      </c>
      <c r="F222" s="104">
        <v>59180</v>
      </c>
      <c r="G222" s="104">
        <v>59892</v>
      </c>
      <c r="H222" s="229">
        <v>98.4968588626122</v>
      </c>
      <c r="I222" s="104">
        <v>1042</v>
      </c>
      <c r="J222" s="104">
        <v>708</v>
      </c>
      <c r="K222" s="104">
        <v>60930</v>
      </c>
      <c r="L222" s="104">
        <v>19204</v>
      </c>
      <c r="M222" s="104">
        <v>17282</v>
      </c>
      <c r="N222" s="104">
        <v>17220</v>
      </c>
      <c r="O222" s="104">
        <v>7224</v>
      </c>
      <c r="P222" s="104">
        <v>2649</v>
      </c>
      <c r="Q222" s="104">
        <v>175</v>
      </c>
      <c r="R222" s="104">
        <v>2824</v>
      </c>
      <c r="S222" s="104">
        <v>260</v>
      </c>
      <c r="T222" s="104">
        <v>709</v>
      </c>
      <c r="U222" s="104">
        <v>0</v>
      </c>
      <c r="V222" s="104">
        <v>152</v>
      </c>
      <c r="W222" s="104">
        <v>1703</v>
      </c>
      <c r="X222" s="104">
        <v>960</v>
      </c>
      <c r="Y222" s="104">
        <v>743</v>
      </c>
      <c r="Z222" s="104">
        <v>1727</v>
      </c>
      <c r="AA222" s="104">
        <v>20</v>
      </c>
      <c r="AB222" s="104">
        <v>1707</v>
      </c>
      <c r="AC222" s="104">
        <v>3410</v>
      </c>
      <c r="AD222" s="104">
        <v>0</v>
      </c>
      <c r="AE222" s="200"/>
      <c r="AF222" s="104">
        <v>52475</v>
      </c>
      <c r="AG222" s="104">
        <v>352</v>
      </c>
      <c r="AH222" s="104">
        <v>51333</v>
      </c>
      <c r="AI222" s="104">
        <v>51685</v>
      </c>
      <c r="AJ222" s="213">
        <v>98.494521200571697</v>
      </c>
      <c r="AK222" s="104">
        <v>-114</v>
      </c>
      <c r="AL222" s="104">
        <v>276</v>
      </c>
      <c r="AM222" s="104">
        <v>51495</v>
      </c>
      <c r="AN222" s="104">
        <v>15372</v>
      </c>
      <c r="AO222" s="104">
        <v>13870</v>
      </c>
      <c r="AP222" s="104">
        <v>14046</v>
      </c>
      <c r="AQ222" s="104">
        <v>8207</v>
      </c>
      <c r="AR222" s="104">
        <v>1086</v>
      </c>
      <c r="AS222" s="104">
        <v>66</v>
      </c>
      <c r="AT222" s="104">
        <v>1152</v>
      </c>
      <c r="AU222" s="104">
        <v>362</v>
      </c>
      <c r="AV222" s="104">
        <v>252</v>
      </c>
      <c r="AW222" s="104">
        <v>0</v>
      </c>
      <c r="AX222" s="104">
        <v>133</v>
      </c>
      <c r="AY222" s="104">
        <v>405</v>
      </c>
      <c r="AZ222" s="104">
        <v>201</v>
      </c>
      <c r="BA222" s="104">
        <v>204</v>
      </c>
      <c r="BB222" s="104">
        <v>859</v>
      </c>
      <c r="BC222" s="104">
        <v>2</v>
      </c>
      <c r="BD222" s="104">
        <v>857</v>
      </c>
      <c r="BE222" s="104">
        <v>1262</v>
      </c>
      <c r="BF222" s="104">
        <v>0</v>
      </c>
      <c r="BG222" s="108" t="s">
        <v>331</v>
      </c>
      <c r="BH222" s="141" t="s">
        <v>357</v>
      </c>
    </row>
    <row r="223" spans="1:60" x14ac:dyDescent="0.2">
      <c r="A223" s="198">
        <v>220</v>
      </c>
      <c r="B223" s="214" t="s">
        <v>214</v>
      </c>
      <c r="C223" s="92" t="s">
        <v>642</v>
      </c>
      <c r="D223" s="104">
        <v>56719</v>
      </c>
      <c r="E223" s="104">
        <v>1083</v>
      </c>
      <c r="F223" s="104">
        <v>54707</v>
      </c>
      <c r="G223" s="104">
        <v>55790</v>
      </c>
      <c r="H223" s="229">
        <v>98.362100883301807</v>
      </c>
      <c r="I223" s="104">
        <v>-39</v>
      </c>
      <c r="J223" s="104">
        <v>1142</v>
      </c>
      <c r="K223" s="104">
        <v>55810</v>
      </c>
      <c r="L223" s="104">
        <v>16440</v>
      </c>
      <c r="M223" s="104">
        <v>15952</v>
      </c>
      <c r="N223" s="104">
        <v>15668</v>
      </c>
      <c r="O223" s="104">
        <v>7750</v>
      </c>
      <c r="P223" s="104">
        <v>1706</v>
      </c>
      <c r="Q223" s="104">
        <v>-331</v>
      </c>
      <c r="R223" s="104">
        <v>1375</v>
      </c>
      <c r="S223" s="104">
        <v>156</v>
      </c>
      <c r="T223" s="104">
        <v>216</v>
      </c>
      <c r="U223" s="104">
        <v>100</v>
      </c>
      <c r="V223" s="104">
        <v>53</v>
      </c>
      <c r="W223" s="104">
        <v>850</v>
      </c>
      <c r="X223" s="104">
        <v>393</v>
      </c>
      <c r="Y223" s="104">
        <v>457</v>
      </c>
      <c r="Z223" s="104">
        <v>986</v>
      </c>
      <c r="AA223" s="104">
        <v>31</v>
      </c>
      <c r="AB223" s="104">
        <v>955</v>
      </c>
      <c r="AC223" s="104">
        <v>1805</v>
      </c>
      <c r="AD223" s="104">
        <v>57</v>
      </c>
      <c r="AE223" s="200"/>
      <c r="AF223" s="104">
        <v>54170</v>
      </c>
      <c r="AG223" s="104">
        <v>365</v>
      </c>
      <c r="AH223" s="104">
        <v>52865</v>
      </c>
      <c r="AI223" s="104">
        <v>53230</v>
      </c>
      <c r="AJ223" s="213">
        <v>98.264722170943301</v>
      </c>
      <c r="AK223" s="104">
        <v>-2282</v>
      </c>
      <c r="AL223" s="104">
        <v>374</v>
      </c>
      <c r="AM223" s="104">
        <v>50957</v>
      </c>
      <c r="AN223" s="104">
        <v>15837</v>
      </c>
      <c r="AO223" s="104">
        <v>13606</v>
      </c>
      <c r="AP223" s="104">
        <v>13507</v>
      </c>
      <c r="AQ223" s="104">
        <v>8007</v>
      </c>
      <c r="AR223" s="104">
        <v>984</v>
      </c>
      <c r="AS223" s="104">
        <v>-1870</v>
      </c>
      <c r="AT223" s="104">
        <v>-886</v>
      </c>
      <c r="AU223" s="104">
        <v>106</v>
      </c>
      <c r="AV223" s="104">
        <v>-537</v>
      </c>
      <c r="AW223" s="104">
        <v>233</v>
      </c>
      <c r="AX223" s="104">
        <v>2</v>
      </c>
      <c r="AY223" s="104">
        <v>-690</v>
      </c>
      <c r="AZ223" s="104">
        <v>-933</v>
      </c>
      <c r="BA223" s="104">
        <v>243</v>
      </c>
      <c r="BB223" s="104">
        <v>943</v>
      </c>
      <c r="BC223" s="104">
        <v>9</v>
      </c>
      <c r="BD223" s="104">
        <v>934</v>
      </c>
      <c r="BE223" s="104">
        <v>244</v>
      </c>
      <c r="BF223" s="104">
        <v>3</v>
      </c>
      <c r="BG223" s="108" t="s">
        <v>331</v>
      </c>
      <c r="BH223" s="141" t="s">
        <v>350</v>
      </c>
    </row>
    <row r="224" spans="1:60" x14ac:dyDescent="0.2">
      <c r="A224" s="198">
        <v>221</v>
      </c>
      <c r="B224" s="214" t="s">
        <v>215</v>
      </c>
      <c r="C224" s="92" t="s">
        <v>643</v>
      </c>
      <c r="D224" s="104">
        <v>75071</v>
      </c>
      <c r="E224" s="104">
        <v>763</v>
      </c>
      <c r="F224" s="104">
        <v>73792</v>
      </c>
      <c r="G224" s="104">
        <v>74555</v>
      </c>
      <c r="H224" s="229">
        <v>99.312650690679405</v>
      </c>
      <c r="I224" s="104">
        <v>205</v>
      </c>
      <c r="J224" s="104">
        <v>822</v>
      </c>
      <c r="K224" s="104">
        <v>74819</v>
      </c>
      <c r="L224" s="104">
        <v>22084</v>
      </c>
      <c r="M224" s="104">
        <v>21512</v>
      </c>
      <c r="N224" s="104">
        <v>21245</v>
      </c>
      <c r="O224" s="104">
        <v>9978</v>
      </c>
      <c r="P224" s="104">
        <v>2522</v>
      </c>
      <c r="Q224" s="104">
        <v>-102</v>
      </c>
      <c r="R224" s="104">
        <v>2420</v>
      </c>
      <c r="S224" s="104">
        <v>344</v>
      </c>
      <c r="T224" s="104">
        <v>513</v>
      </c>
      <c r="U224" s="104">
        <v>51</v>
      </c>
      <c r="V224" s="104">
        <v>19</v>
      </c>
      <c r="W224" s="104">
        <v>1493</v>
      </c>
      <c r="X224" s="104">
        <v>1204</v>
      </c>
      <c r="Y224" s="104">
        <v>289</v>
      </c>
      <c r="Z224" s="104">
        <v>576</v>
      </c>
      <c r="AA224" s="104">
        <v>8</v>
      </c>
      <c r="AB224" s="104">
        <v>568</v>
      </c>
      <c r="AC224" s="104">
        <v>2061</v>
      </c>
      <c r="AD224" s="104">
        <v>161</v>
      </c>
      <c r="AE224" s="200"/>
      <c r="AF224" s="104">
        <v>28267</v>
      </c>
      <c r="AG224" s="104">
        <v>132</v>
      </c>
      <c r="AH224" s="104">
        <v>28003</v>
      </c>
      <c r="AI224" s="104">
        <v>28135</v>
      </c>
      <c r="AJ224" s="213">
        <v>99.533024374712497</v>
      </c>
      <c r="AK224" s="104">
        <v>-2265</v>
      </c>
      <c r="AL224" s="104">
        <v>316</v>
      </c>
      <c r="AM224" s="104">
        <v>26054</v>
      </c>
      <c r="AN224" s="104">
        <v>9103</v>
      </c>
      <c r="AO224" s="104">
        <v>7371</v>
      </c>
      <c r="AP224" s="104">
        <v>5161</v>
      </c>
      <c r="AQ224" s="104">
        <v>4419</v>
      </c>
      <c r="AR224" s="104">
        <v>472</v>
      </c>
      <c r="AS224" s="104">
        <v>826</v>
      </c>
      <c r="AT224" s="104">
        <v>1298</v>
      </c>
      <c r="AU224" s="104">
        <v>384</v>
      </c>
      <c r="AV224" s="104">
        <v>644</v>
      </c>
      <c r="AW224" s="104">
        <v>92</v>
      </c>
      <c r="AX224" s="104">
        <v>43</v>
      </c>
      <c r="AY224" s="104">
        <v>135</v>
      </c>
      <c r="AZ224" s="104">
        <v>71</v>
      </c>
      <c r="BA224" s="104">
        <v>64</v>
      </c>
      <c r="BB224" s="104">
        <v>139</v>
      </c>
      <c r="BC224" s="104">
        <v>13</v>
      </c>
      <c r="BD224" s="104">
        <v>126</v>
      </c>
      <c r="BE224" s="104">
        <v>261</v>
      </c>
      <c r="BF224" s="104">
        <v>6</v>
      </c>
      <c r="BG224" s="108" t="s">
        <v>331</v>
      </c>
      <c r="BH224" s="141" t="s">
        <v>352</v>
      </c>
    </row>
    <row r="225" spans="1:60" x14ac:dyDescent="0.2">
      <c r="A225" s="198">
        <v>222</v>
      </c>
      <c r="B225" s="214" t="s">
        <v>216</v>
      </c>
      <c r="C225" s="92" t="s">
        <v>644</v>
      </c>
      <c r="D225" s="104">
        <v>48537</v>
      </c>
      <c r="E225" s="104">
        <v>326</v>
      </c>
      <c r="F225" s="104">
        <v>47228</v>
      </c>
      <c r="G225" s="104">
        <v>47554</v>
      </c>
      <c r="H225" s="229">
        <v>97.974740919298597</v>
      </c>
      <c r="I225" s="104">
        <v>496</v>
      </c>
      <c r="J225" s="104">
        <v>355</v>
      </c>
      <c r="K225" s="104">
        <v>48079</v>
      </c>
      <c r="L225" s="104">
        <v>13629</v>
      </c>
      <c r="M225" s="104">
        <v>13849</v>
      </c>
      <c r="N225" s="104">
        <v>13863</v>
      </c>
      <c r="O225" s="104">
        <v>6738</v>
      </c>
      <c r="P225" s="104">
        <v>2458</v>
      </c>
      <c r="Q225" s="104">
        <v>-60</v>
      </c>
      <c r="R225" s="104">
        <v>2398</v>
      </c>
      <c r="S225" s="104">
        <v>351</v>
      </c>
      <c r="T225" s="104">
        <v>315</v>
      </c>
      <c r="U225" s="104">
        <v>49</v>
      </c>
      <c r="V225" s="104">
        <v>18</v>
      </c>
      <c r="W225" s="104">
        <v>1665</v>
      </c>
      <c r="X225" s="104">
        <v>1126</v>
      </c>
      <c r="Y225" s="104">
        <v>539</v>
      </c>
      <c r="Z225" s="104">
        <v>1050</v>
      </c>
      <c r="AA225" s="104">
        <v>15</v>
      </c>
      <c r="AB225" s="104">
        <v>1035</v>
      </c>
      <c r="AC225" s="104">
        <v>2700</v>
      </c>
      <c r="AD225" s="104">
        <v>288</v>
      </c>
      <c r="AE225" s="200"/>
      <c r="AF225" s="104">
        <v>50419</v>
      </c>
      <c r="AG225" s="104">
        <v>646</v>
      </c>
      <c r="AH225" s="104">
        <v>49492</v>
      </c>
      <c r="AI225" s="104">
        <v>50138</v>
      </c>
      <c r="AJ225" s="213">
        <v>99.442670421864705</v>
      </c>
      <c r="AK225" s="104">
        <v>-2108</v>
      </c>
      <c r="AL225" s="104">
        <v>437</v>
      </c>
      <c r="AM225" s="104">
        <v>47821</v>
      </c>
      <c r="AN225" s="104">
        <v>13734</v>
      </c>
      <c r="AO225" s="104">
        <v>12115</v>
      </c>
      <c r="AP225" s="104">
        <v>13106</v>
      </c>
      <c r="AQ225" s="104">
        <v>8866</v>
      </c>
      <c r="AR225" s="104">
        <v>1365</v>
      </c>
      <c r="AS225" s="104">
        <v>467</v>
      </c>
      <c r="AT225" s="104">
        <v>1832</v>
      </c>
      <c r="AU225" s="104">
        <v>370</v>
      </c>
      <c r="AV225" s="104">
        <v>496</v>
      </c>
      <c r="AW225" s="104">
        <v>183</v>
      </c>
      <c r="AX225" s="104">
        <v>207</v>
      </c>
      <c r="AY225" s="104">
        <v>576</v>
      </c>
      <c r="AZ225" s="104">
        <v>390</v>
      </c>
      <c r="BA225" s="104">
        <v>186</v>
      </c>
      <c r="BB225" s="104">
        <v>390</v>
      </c>
      <c r="BC225" s="104">
        <v>71</v>
      </c>
      <c r="BD225" s="104">
        <v>319</v>
      </c>
      <c r="BE225" s="104">
        <v>895</v>
      </c>
      <c r="BF225" s="104">
        <v>26</v>
      </c>
      <c r="BG225" s="108" t="s">
        <v>331</v>
      </c>
      <c r="BH225" s="141" t="s">
        <v>350</v>
      </c>
    </row>
    <row r="226" spans="1:60" x14ac:dyDescent="0.2">
      <c r="A226" s="198">
        <v>223</v>
      </c>
      <c r="B226" s="214" t="s">
        <v>217</v>
      </c>
      <c r="C226" s="92" t="s">
        <v>645</v>
      </c>
      <c r="D226" s="104">
        <v>27631</v>
      </c>
      <c r="E226" s="104">
        <v>221</v>
      </c>
      <c r="F226" s="104">
        <v>27114</v>
      </c>
      <c r="G226" s="104">
        <v>27335</v>
      </c>
      <c r="H226" s="229">
        <v>98.928739459302903</v>
      </c>
      <c r="I226" s="104">
        <v>385</v>
      </c>
      <c r="J226" s="104">
        <v>225</v>
      </c>
      <c r="K226" s="104">
        <v>27724</v>
      </c>
      <c r="L226" s="104">
        <v>8472</v>
      </c>
      <c r="M226" s="104">
        <v>7873</v>
      </c>
      <c r="N226" s="104">
        <v>7811</v>
      </c>
      <c r="O226" s="104">
        <v>3568</v>
      </c>
      <c r="P226" s="104">
        <v>601</v>
      </c>
      <c r="Q226" s="104">
        <v>38</v>
      </c>
      <c r="R226" s="104">
        <v>639</v>
      </c>
      <c r="S226" s="104">
        <v>79</v>
      </c>
      <c r="T226" s="104">
        <v>160</v>
      </c>
      <c r="U226" s="104">
        <v>21</v>
      </c>
      <c r="V226" s="104">
        <v>-1</v>
      </c>
      <c r="W226" s="104">
        <v>380</v>
      </c>
      <c r="X226" s="104">
        <v>97</v>
      </c>
      <c r="Y226" s="104">
        <v>283</v>
      </c>
      <c r="Z226" s="104">
        <v>298</v>
      </c>
      <c r="AA226" s="104">
        <v>3</v>
      </c>
      <c r="AB226" s="104">
        <v>295</v>
      </c>
      <c r="AC226" s="104">
        <v>675</v>
      </c>
      <c r="AD226" s="104">
        <v>2</v>
      </c>
      <c r="AE226" s="200"/>
      <c r="AF226" s="104">
        <v>10882</v>
      </c>
      <c r="AG226" s="104">
        <v>76</v>
      </c>
      <c r="AH226" s="104">
        <v>10691</v>
      </c>
      <c r="AI226" s="104">
        <v>10767</v>
      </c>
      <c r="AJ226" s="213">
        <v>98.943208968939501</v>
      </c>
      <c r="AK226" s="104">
        <v>-172</v>
      </c>
      <c r="AL226" s="104">
        <v>102</v>
      </c>
      <c r="AM226" s="104">
        <v>10621</v>
      </c>
      <c r="AN226" s="104">
        <v>4917</v>
      </c>
      <c r="AO226" s="104">
        <v>2403</v>
      </c>
      <c r="AP226" s="104">
        <v>2474</v>
      </c>
      <c r="AQ226" s="104">
        <v>827</v>
      </c>
      <c r="AR226" s="104">
        <v>113</v>
      </c>
      <c r="AS226" s="104">
        <v>48</v>
      </c>
      <c r="AT226" s="104">
        <v>161</v>
      </c>
      <c r="AU226" s="104">
        <v>4</v>
      </c>
      <c r="AV226" s="104">
        <v>89</v>
      </c>
      <c r="AW226" s="104">
        <v>-5</v>
      </c>
      <c r="AX226" s="104">
        <v>17</v>
      </c>
      <c r="AY226" s="104">
        <v>56</v>
      </c>
      <c r="AZ226" s="104">
        <v>22</v>
      </c>
      <c r="BA226" s="104">
        <v>34</v>
      </c>
      <c r="BB226" s="104">
        <v>115</v>
      </c>
      <c r="BC226" s="104">
        <v>7</v>
      </c>
      <c r="BD226" s="104">
        <v>108</v>
      </c>
      <c r="BE226" s="104">
        <v>164</v>
      </c>
      <c r="BF226" s="104">
        <v>0</v>
      </c>
      <c r="BG226" s="108" t="s">
        <v>334</v>
      </c>
      <c r="BH226" s="141" t="s">
        <v>352</v>
      </c>
    </row>
    <row r="227" spans="1:60" x14ac:dyDescent="0.2">
      <c r="A227" s="198">
        <v>224</v>
      </c>
      <c r="B227" s="214" t="s">
        <v>218</v>
      </c>
      <c r="C227" s="92" t="s">
        <v>646</v>
      </c>
      <c r="D227" s="104">
        <v>36668</v>
      </c>
      <c r="E227" s="104">
        <v>563</v>
      </c>
      <c r="F227" s="104">
        <v>35628</v>
      </c>
      <c r="G227" s="104">
        <v>36191</v>
      </c>
      <c r="H227" s="229">
        <v>98.699138213155805</v>
      </c>
      <c r="I227" s="104">
        <v>321</v>
      </c>
      <c r="J227" s="104">
        <v>526</v>
      </c>
      <c r="K227" s="104">
        <v>36475</v>
      </c>
      <c r="L227" s="104">
        <v>10502</v>
      </c>
      <c r="M227" s="104">
        <v>10211</v>
      </c>
      <c r="N227" s="104">
        <v>10227</v>
      </c>
      <c r="O227" s="104">
        <v>5535</v>
      </c>
      <c r="P227" s="104">
        <v>609</v>
      </c>
      <c r="Q227" s="104">
        <v>163</v>
      </c>
      <c r="R227" s="104">
        <v>772</v>
      </c>
      <c r="S227" s="104">
        <v>310</v>
      </c>
      <c r="T227" s="104">
        <v>219</v>
      </c>
      <c r="U227" s="104">
        <v>34</v>
      </c>
      <c r="V227" s="104">
        <v>27</v>
      </c>
      <c r="W227" s="104">
        <v>182</v>
      </c>
      <c r="X227" s="104">
        <v>80</v>
      </c>
      <c r="Y227" s="104">
        <v>102</v>
      </c>
      <c r="Z227" s="104">
        <v>509</v>
      </c>
      <c r="AA227" s="104">
        <v>21</v>
      </c>
      <c r="AB227" s="104">
        <v>488</v>
      </c>
      <c r="AC227" s="104">
        <v>670</v>
      </c>
      <c r="AD227" s="104">
        <v>32</v>
      </c>
      <c r="AE227" s="200"/>
      <c r="AF227" s="104">
        <v>17066</v>
      </c>
      <c r="AG227" s="104">
        <v>83</v>
      </c>
      <c r="AH227" s="104">
        <v>16914</v>
      </c>
      <c r="AI227" s="104">
        <v>16997</v>
      </c>
      <c r="AJ227" s="213">
        <v>99.595687331536297</v>
      </c>
      <c r="AK227" s="104">
        <v>-768</v>
      </c>
      <c r="AL227" s="104">
        <v>69</v>
      </c>
      <c r="AM227" s="104">
        <v>16215</v>
      </c>
      <c r="AN227" s="104">
        <v>5802</v>
      </c>
      <c r="AO227" s="104">
        <v>3904</v>
      </c>
      <c r="AP227" s="104">
        <v>4206</v>
      </c>
      <c r="AQ227" s="104">
        <v>2303</v>
      </c>
      <c r="AR227" s="104">
        <v>120</v>
      </c>
      <c r="AS227" s="104">
        <v>-23</v>
      </c>
      <c r="AT227" s="104">
        <v>97</v>
      </c>
      <c r="AU227" s="104">
        <v>32</v>
      </c>
      <c r="AV227" s="104">
        <v>57</v>
      </c>
      <c r="AW227" s="104">
        <v>3</v>
      </c>
      <c r="AX227" s="104">
        <v>12</v>
      </c>
      <c r="AY227" s="104">
        <v>-7</v>
      </c>
      <c r="AZ227" s="104">
        <v>-27</v>
      </c>
      <c r="BA227" s="104">
        <v>20</v>
      </c>
      <c r="BB227" s="104">
        <v>79</v>
      </c>
      <c r="BC227" s="104">
        <v>-18</v>
      </c>
      <c r="BD227" s="104">
        <v>97</v>
      </c>
      <c r="BE227" s="104">
        <v>90</v>
      </c>
      <c r="BF227" s="104">
        <v>10</v>
      </c>
      <c r="BG227" s="108" t="s">
        <v>331</v>
      </c>
      <c r="BH227" s="141" t="s">
        <v>355</v>
      </c>
    </row>
    <row r="228" spans="1:60" x14ac:dyDescent="0.2">
      <c r="A228" s="198">
        <v>225</v>
      </c>
      <c r="B228" s="214" t="s">
        <v>219</v>
      </c>
      <c r="C228" s="92" t="s">
        <v>647</v>
      </c>
      <c r="D228" s="104">
        <v>110832</v>
      </c>
      <c r="E228" s="104">
        <v>2006</v>
      </c>
      <c r="F228" s="104">
        <v>97727</v>
      </c>
      <c r="G228" s="104">
        <v>99733</v>
      </c>
      <c r="H228" s="229">
        <v>89.985744189403704</v>
      </c>
      <c r="I228" s="104">
        <v>4621</v>
      </c>
      <c r="J228" s="104">
        <v>1930</v>
      </c>
      <c r="K228" s="104">
        <v>104278</v>
      </c>
      <c r="L228" s="104">
        <v>29318</v>
      </c>
      <c r="M228" s="104">
        <v>29084</v>
      </c>
      <c r="N228" s="104">
        <v>28965</v>
      </c>
      <c r="O228" s="104">
        <v>16911</v>
      </c>
      <c r="P228" s="104">
        <v>41448</v>
      </c>
      <c r="Q228" s="104">
        <v>-1518</v>
      </c>
      <c r="R228" s="104">
        <v>39930</v>
      </c>
      <c r="S228" s="104">
        <v>0</v>
      </c>
      <c r="T228" s="104">
        <v>4621</v>
      </c>
      <c r="U228" s="104">
        <v>797</v>
      </c>
      <c r="V228" s="104">
        <v>128</v>
      </c>
      <c r="W228" s="104">
        <v>34384</v>
      </c>
      <c r="X228" s="104">
        <v>26607</v>
      </c>
      <c r="Y228" s="104">
        <v>7777</v>
      </c>
      <c r="Z228" s="104">
        <v>11703</v>
      </c>
      <c r="AA228" s="104">
        <v>21</v>
      </c>
      <c r="AB228" s="104">
        <v>11682</v>
      </c>
      <c r="AC228" s="104">
        <v>46066</v>
      </c>
      <c r="AD228" s="104">
        <v>4434</v>
      </c>
      <c r="AE228" s="200"/>
      <c r="AF228" s="104">
        <v>98318</v>
      </c>
      <c r="AG228" s="104">
        <v>1694</v>
      </c>
      <c r="AH228" s="104">
        <v>88406</v>
      </c>
      <c r="AI228" s="104">
        <v>90100</v>
      </c>
      <c r="AJ228" s="213">
        <v>91.641408490815493</v>
      </c>
      <c r="AK228" s="104">
        <v>908</v>
      </c>
      <c r="AL228" s="104">
        <v>1921</v>
      </c>
      <c r="AM228" s="104">
        <v>91235</v>
      </c>
      <c r="AN228" s="104">
        <v>25987</v>
      </c>
      <c r="AO228" s="104">
        <v>28038</v>
      </c>
      <c r="AP228" s="104">
        <v>23790</v>
      </c>
      <c r="AQ228" s="104">
        <v>13420</v>
      </c>
      <c r="AR228" s="104">
        <v>28220</v>
      </c>
      <c r="AS228" s="104">
        <v>-5482</v>
      </c>
      <c r="AT228" s="104">
        <v>22738</v>
      </c>
      <c r="AU228" s="104">
        <v>0</v>
      </c>
      <c r="AV228" s="104">
        <v>908</v>
      </c>
      <c r="AW228" s="104">
        <v>1830</v>
      </c>
      <c r="AX228" s="104">
        <v>537</v>
      </c>
      <c r="AY228" s="104">
        <v>19463</v>
      </c>
      <c r="AZ228" s="104">
        <v>13987</v>
      </c>
      <c r="BA228" s="104">
        <v>5476</v>
      </c>
      <c r="BB228" s="104">
        <v>8241</v>
      </c>
      <c r="BC228" s="104">
        <v>203</v>
      </c>
      <c r="BD228" s="104">
        <v>8038</v>
      </c>
      <c r="BE228" s="104">
        <v>27501</v>
      </c>
      <c r="BF228" s="104">
        <v>193</v>
      </c>
      <c r="BG228" s="108" t="s">
        <v>333</v>
      </c>
      <c r="BH228" s="141" t="s">
        <v>351</v>
      </c>
    </row>
    <row r="229" spans="1:60" x14ac:dyDescent="0.2">
      <c r="A229" s="198">
        <v>226</v>
      </c>
      <c r="B229" s="214" t="s">
        <v>220</v>
      </c>
      <c r="C229" s="92" t="s">
        <v>648</v>
      </c>
      <c r="D229" s="104">
        <v>105660</v>
      </c>
      <c r="E229" s="104">
        <v>4804</v>
      </c>
      <c r="F229" s="104">
        <v>99309</v>
      </c>
      <c r="G229" s="104">
        <v>104113</v>
      </c>
      <c r="H229" s="229">
        <v>98.535869770963401</v>
      </c>
      <c r="I229" s="104">
        <v>3246</v>
      </c>
      <c r="J229" s="104">
        <v>3109</v>
      </c>
      <c r="K229" s="104">
        <v>105664</v>
      </c>
      <c r="L229" s="104">
        <v>29797</v>
      </c>
      <c r="M229" s="104">
        <v>29271</v>
      </c>
      <c r="N229" s="104">
        <v>29671</v>
      </c>
      <c r="O229" s="104">
        <v>16925</v>
      </c>
      <c r="P229" s="104">
        <v>23764</v>
      </c>
      <c r="Q229" s="104">
        <v>3785</v>
      </c>
      <c r="R229" s="104">
        <v>27549</v>
      </c>
      <c r="S229" s="104">
        <v>3246</v>
      </c>
      <c r="T229" s="104">
        <v>1443</v>
      </c>
      <c r="U229" s="104">
        <v>1862</v>
      </c>
      <c r="V229" s="104">
        <v>183</v>
      </c>
      <c r="W229" s="104">
        <v>20815</v>
      </c>
      <c r="X229" s="104">
        <v>17737</v>
      </c>
      <c r="Y229" s="104">
        <v>3078</v>
      </c>
      <c r="Z229" s="104">
        <v>2000</v>
      </c>
      <c r="AA229" s="104">
        <v>80</v>
      </c>
      <c r="AB229" s="104">
        <v>1920</v>
      </c>
      <c r="AC229" s="104">
        <v>22735</v>
      </c>
      <c r="AD229" s="104">
        <v>2328</v>
      </c>
      <c r="AE229" s="200"/>
      <c r="AF229" s="104">
        <v>101338</v>
      </c>
      <c r="AG229" s="104">
        <v>1482</v>
      </c>
      <c r="AH229" s="104">
        <v>98726</v>
      </c>
      <c r="AI229" s="104">
        <v>100208</v>
      </c>
      <c r="AJ229" s="213">
        <v>98.884919773431406</v>
      </c>
      <c r="AK229" s="104">
        <v>-3705</v>
      </c>
      <c r="AL229" s="104">
        <v>1307</v>
      </c>
      <c r="AM229" s="104">
        <v>96328</v>
      </c>
      <c r="AN229" s="104">
        <v>31980</v>
      </c>
      <c r="AO229" s="104">
        <v>26670</v>
      </c>
      <c r="AP229" s="104">
        <v>24213</v>
      </c>
      <c r="AQ229" s="104">
        <v>13465</v>
      </c>
      <c r="AR229" s="104">
        <v>5546</v>
      </c>
      <c r="AS229" s="104">
        <v>-4056</v>
      </c>
      <c r="AT229" s="104">
        <v>1490</v>
      </c>
      <c r="AU229" s="104">
        <v>-3705</v>
      </c>
      <c r="AV229" s="104">
        <v>233</v>
      </c>
      <c r="AW229" s="104">
        <v>19</v>
      </c>
      <c r="AX229" s="104">
        <v>894</v>
      </c>
      <c r="AY229" s="104">
        <v>4049</v>
      </c>
      <c r="AZ229" s="104">
        <v>3108</v>
      </c>
      <c r="BA229" s="104">
        <v>941</v>
      </c>
      <c r="BB229" s="104">
        <v>1152</v>
      </c>
      <c r="BC229" s="104">
        <v>708</v>
      </c>
      <c r="BD229" s="104">
        <v>444</v>
      </c>
      <c r="BE229" s="104">
        <v>4493</v>
      </c>
      <c r="BF229" s="104">
        <v>54</v>
      </c>
      <c r="BG229" s="108" t="s">
        <v>333</v>
      </c>
      <c r="BH229" s="141" t="s">
        <v>357</v>
      </c>
    </row>
    <row r="230" spans="1:60" x14ac:dyDescent="0.2">
      <c r="A230" s="198">
        <v>227</v>
      </c>
      <c r="B230" s="214" t="s">
        <v>221</v>
      </c>
      <c r="C230" s="92" t="s">
        <v>649</v>
      </c>
      <c r="D230" s="104">
        <v>66807</v>
      </c>
      <c r="E230" s="104">
        <v>1159</v>
      </c>
      <c r="F230" s="104">
        <v>63882</v>
      </c>
      <c r="G230" s="104">
        <v>65041</v>
      </c>
      <c r="H230" s="229">
        <v>97.356564431870893</v>
      </c>
      <c r="I230" s="104">
        <v>2253</v>
      </c>
      <c r="J230" s="104">
        <v>1273</v>
      </c>
      <c r="K230" s="104">
        <v>67408</v>
      </c>
      <c r="L230" s="104">
        <v>19262</v>
      </c>
      <c r="M230" s="104">
        <v>18739</v>
      </c>
      <c r="N230" s="104">
        <v>18126</v>
      </c>
      <c r="O230" s="104">
        <v>11281</v>
      </c>
      <c r="P230" s="104">
        <v>4449</v>
      </c>
      <c r="Q230" s="104">
        <v>1105</v>
      </c>
      <c r="R230" s="104">
        <v>5554</v>
      </c>
      <c r="S230" s="104">
        <v>1398</v>
      </c>
      <c r="T230" s="104">
        <v>855</v>
      </c>
      <c r="U230" s="104">
        <v>197</v>
      </c>
      <c r="V230" s="104">
        <v>101</v>
      </c>
      <c r="W230" s="104">
        <v>3003</v>
      </c>
      <c r="X230" s="104">
        <v>2136</v>
      </c>
      <c r="Y230" s="104">
        <v>867</v>
      </c>
      <c r="Z230" s="104">
        <v>1766</v>
      </c>
      <c r="AA230" s="104">
        <v>54</v>
      </c>
      <c r="AB230" s="104">
        <v>1712</v>
      </c>
      <c r="AC230" s="104">
        <v>4715</v>
      </c>
      <c r="AD230" s="104">
        <v>148</v>
      </c>
      <c r="AE230" s="200"/>
      <c r="AF230" s="104">
        <v>34986</v>
      </c>
      <c r="AG230" s="104">
        <v>746</v>
      </c>
      <c r="AH230" s="104">
        <v>33606</v>
      </c>
      <c r="AI230" s="104">
        <v>34352</v>
      </c>
      <c r="AJ230" s="213">
        <v>98.187846567198307</v>
      </c>
      <c r="AK230" s="104">
        <v>369</v>
      </c>
      <c r="AL230" s="104">
        <v>620</v>
      </c>
      <c r="AM230" s="104">
        <v>34595</v>
      </c>
      <c r="AN230" s="104">
        <v>10332</v>
      </c>
      <c r="AO230" s="104">
        <v>9167</v>
      </c>
      <c r="AP230" s="104">
        <v>8533</v>
      </c>
      <c r="AQ230" s="104">
        <v>6563</v>
      </c>
      <c r="AR230" s="104">
        <v>1624</v>
      </c>
      <c r="AS230" s="104">
        <v>-83</v>
      </c>
      <c r="AT230" s="104">
        <v>1541</v>
      </c>
      <c r="AU230" s="104">
        <v>169</v>
      </c>
      <c r="AV230" s="104">
        <v>300</v>
      </c>
      <c r="AW230" s="104">
        <v>170</v>
      </c>
      <c r="AX230" s="104">
        <v>102</v>
      </c>
      <c r="AY230" s="104">
        <v>800</v>
      </c>
      <c r="AZ230" s="104">
        <v>568</v>
      </c>
      <c r="BA230" s="104">
        <v>232</v>
      </c>
      <c r="BB230" s="104">
        <v>634</v>
      </c>
      <c r="BC230" s="104">
        <v>25</v>
      </c>
      <c r="BD230" s="104">
        <v>609</v>
      </c>
      <c r="BE230" s="104">
        <v>1409</v>
      </c>
      <c r="BF230" s="104">
        <v>8</v>
      </c>
      <c r="BG230" s="108" t="s">
        <v>331</v>
      </c>
      <c r="BH230" s="141" t="s">
        <v>355</v>
      </c>
    </row>
    <row r="231" spans="1:60" x14ac:dyDescent="0.2">
      <c r="A231" s="198">
        <v>228</v>
      </c>
      <c r="B231" s="214" t="s">
        <v>222</v>
      </c>
      <c r="C231" s="92" t="s">
        <v>650</v>
      </c>
      <c r="D231" s="104">
        <v>65002</v>
      </c>
      <c r="E231" s="104">
        <v>1032</v>
      </c>
      <c r="F231" s="104">
        <v>62616</v>
      </c>
      <c r="G231" s="104">
        <v>63648</v>
      </c>
      <c r="H231" s="229">
        <v>97.9169871696255</v>
      </c>
      <c r="I231" s="104">
        <v>1156</v>
      </c>
      <c r="J231" s="104">
        <v>947</v>
      </c>
      <c r="K231" s="104">
        <v>64719</v>
      </c>
      <c r="L231" s="104">
        <v>18776</v>
      </c>
      <c r="M231" s="104">
        <v>18513</v>
      </c>
      <c r="N231" s="104">
        <v>18648</v>
      </c>
      <c r="O231" s="104">
        <v>8782</v>
      </c>
      <c r="P231" s="104">
        <v>3528</v>
      </c>
      <c r="Q231" s="104">
        <v>146</v>
      </c>
      <c r="R231" s="104">
        <v>3674</v>
      </c>
      <c r="S231" s="104">
        <v>443</v>
      </c>
      <c r="T231" s="104">
        <v>1032</v>
      </c>
      <c r="U231" s="104">
        <v>211</v>
      </c>
      <c r="V231" s="104">
        <v>50</v>
      </c>
      <c r="W231" s="104">
        <v>1938</v>
      </c>
      <c r="X231" s="104">
        <v>1288</v>
      </c>
      <c r="Y231" s="104">
        <v>650</v>
      </c>
      <c r="Z231" s="104">
        <v>1569</v>
      </c>
      <c r="AA231" s="104">
        <v>6</v>
      </c>
      <c r="AB231" s="104">
        <v>1563</v>
      </c>
      <c r="AC231" s="104">
        <v>3501</v>
      </c>
      <c r="AD231" s="104">
        <v>302</v>
      </c>
      <c r="AE231" s="200"/>
      <c r="AF231" s="104">
        <v>40498</v>
      </c>
      <c r="AG231" s="104">
        <v>559</v>
      </c>
      <c r="AH231" s="104">
        <v>39510</v>
      </c>
      <c r="AI231" s="104">
        <v>40069</v>
      </c>
      <c r="AJ231" s="213">
        <v>98.940688429058198</v>
      </c>
      <c r="AK231" s="104">
        <v>-1721</v>
      </c>
      <c r="AL231" s="104">
        <v>198</v>
      </c>
      <c r="AM231" s="104">
        <v>37987</v>
      </c>
      <c r="AN231" s="104">
        <v>9785</v>
      </c>
      <c r="AO231" s="104">
        <v>10927</v>
      </c>
      <c r="AP231" s="104">
        <v>10356</v>
      </c>
      <c r="AQ231" s="104">
        <v>6919</v>
      </c>
      <c r="AR231" s="104">
        <v>1237</v>
      </c>
      <c r="AS231" s="104">
        <v>639</v>
      </c>
      <c r="AT231" s="104">
        <v>1876</v>
      </c>
      <c r="AU231" s="104">
        <v>356</v>
      </c>
      <c r="AV231" s="104">
        <v>625</v>
      </c>
      <c r="AW231" s="104">
        <v>63</v>
      </c>
      <c r="AX231" s="104">
        <v>35</v>
      </c>
      <c r="AY231" s="104">
        <v>797</v>
      </c>
      <c r="AZ231" s="104">
        <v>435</v>
      </c>
      <c r="BA231" s="104">
        <v>362</v>
      </c>
      <c r="BB231" s="104">
        <v>645</v>
      </c>
      <c r="BC231" s="104">
        <v>2</v>
      </c>
      <c r="BD231" s="104">
        <v>643</v>
      </c>
      <c r="BE231" s="104">
        <v>1440</v>
      </c>
      <c r="BF231" s="104">
        <v>13</v>
      </c>
      <c r="BG231" s="108" t="s">
        <v>331</v>
      </c>
      <c r="BH231" s="141" t="s">
        <v>356</v>
      </c>
    </row>
    <row r="232" spans="1:60" x14ac:dyDescent="0.2">
      <c r="A232" s="198">
        <v>229</v>
      </c>
      <c r="B232" s="214" t="s">
        <v>223</v>
      </c>
      <c r="C232" s="92" t="s">
        <v>651</v>
      </c>
      <c r="D232" s="104">
        <v>142426</v>
      </c>
      <c r="E232" s="104">
        <v>1080</v>
      </c>
      <c r="F232" s="104">
        <v>136028</v>
      </c>
      <c r="G232" s="104">
        <v>137108</v>
      </c>
      <c r="H232" s="229">
        <v>96.266131183913004</v>
      </c>
      <c r="I232" s="104">
        <v>2321</v>
      </c>
      <c r="J232" s="104">
        <v>973</v>
      </c>
      <c r="K232" s="104">
        <v>139322</v>
      </c>
      <c r="L232" s="104">
        <v>39996</v>
      </c>
      <c r="M232" s="104">
        <v>39558</v>
      </c>
      <c r="N232" s="104">
        <v>39207</v>
      </c>
      <c r="O232" s="104">
        <v>20561</v>
      </c>
      <c r="P232" s="104">
        <v>16075</v>
      </c>
      <c r="Q232" s="104">
        <v>-272</v>
      </c>
      <c r="R232" s="104">
        <v>15803</v>
      </c>
      <c r="S232" s="104">
        <v>1156</v>
      </c>
      <c r="T232" s="104">
        <v>1356</v>
      </c>
      <c r="U232" s="104">
        <v>675</v>
      </c>
      <c r="V232" s="104">
        <v>279</v>
      </c>
      <c r="W232" s="104">
        <v>12337</v>
      </c>
      <c r="X232" s="104">
        <v>8822</v>
      </c>
      <c r="Y232" s="104">
        <v>3515</v>
      </c>
      <c r="Z232" s="104">
        <v>6119</v>
      </c>
      <c r="AA232" s="104">
        <v>64</v>
      </c>
      <c r="AB232" s="104">
        <v>6055</v>
      </c>
      <c r="AC232" s="104">
        <v>18392</v>
      </c>
      <c r="AD232" s="104">
        <v>2124</v>
      </c>
      <c r="AE232" s="200"/>
      <c r="AF232" s="104">
        <v>72167</v>
      </c>
      <c r="AG232" s="104">
        <v>262</v>
      </c>
      <c r="AH232" s="104">
        <v>70990</v>
      </c>
      <c r="AI232" s="104">
        <v>71252</v>
      </c>
      <c r="AJ232" s="213">
        <v>98.732107472944605</v>
      </c>
      <c r="AK232" s="104">
        <v>-3640</v>
      </c>
      <c r="AL232" s="104">
        <v>410</v>
      </c>
      <c r="AM232" s="104">
        <v>67760</v>
      </c>
      <c r="AN232" s="104">
        <v>21722</v>
      </c>
      <c r="AO232" s="104">
        <v>16613</v>
      </c>
      <c r="AP232" s="104">
        <v>17499</v>
      </c>
      <c r="AQ232" s="104">
        <v>11926</v>
      </c>
      <c r="AR232" s="104">
        <v>1797</v>
      </c>
      <c r="AS232" s="104">
        <v>471</v>
      </c>
      <c r="AT232" s="104">
        <v>2268</v>
      </c>
      <c r="AU232" s="104">
        <v>84</v>
      </c>
      <c r="AV232" s="104">
        <v>0</v>
      </c>
      <c r="AW232" s="104">
        <v>300</v>
      </c>
      <c r="AX232" s="104">
        <v>457</v>
      </c>
      <c r="AY232" s="104">
        <v>1427</v>
      </c>
      <c r="AZ232" s="104">
        <v>846</v>
      </c>
      <c r="BA232" s="104">
        <v>581</v>
      </c>
      <c r="BB232" s="104">
        <v>978</v>
      </c>
      <c r="BC232" s="104">
        <v>44</v>
      </c>
      <c r="BD232" s="104">
        <v>934</v>
      </c>
      <c r="BE232" s="104">
        <v>2361</v>
      </c>
      <c r="BF232" s="104">
        <v>167</v>
      </c>
      <c r="BG232" s="108" t="s">
        <v>333</v>
      </c>
      <c r="BH232" s="141" t="s">
        <v>351</v>
      </c>
    </row>
    <row r="233" spans="1:60" x14ac:dyDescent="0.2">
      <c r="A233" s="198">
        <v>230</v>
      </c>
      <c r="B233" s="214" t="s">
        <v>224</v>
      </c>
      <c r="C233" s="92" t="s">
        <v>652</v>
      </c>
      <c r="D233" s="104">
        <v>52220</v>
      </c>
      <c r="E233" s="104">
        <v>820</v>
      </c>
      <c r="F233" s="104">
        <v>50528</v>
      </c>
      <c r="G233" s="104">
        <v>51348</v>
      </c>
      <c r="H233" s="229">
        <v>98.330141708157697</v>
      </c>
      <c r="I233" s="104">
        <v>437</v>
      </c>
      <c r="J233" s="104">
        <v>1053</v>
      </c>
      <c r="K233" s="104">
        <v>52018</v>
      </c>
      <c r="L233" s="104">
        <v>15000</v>
      </c>
      <c r="M233" s="104">
        <v>14589</v>
      </c>
      <c r="N233" s="104">
        <v>16951</v>
      </c>
      <c r="O233" s="104">
        <v>5478</v>
      </c>
      <c r="P233" s="104">
        <v>2441</v>
      </c>
      <c r="Q233" s="104">
        <v>166</v>
      </c>
      <c r="R233" s="104">
        <v>2607</v>
      </c>
      <c r="S233" s="104">
        <v>478</v>
      </c>
      <c r="T233" s="104">
        <v>483</v>
      </c>
      <c r="U233" s="104">
        <v>92</v>
      </c>
      <c r="V233" s="104">
        <v>41</v>
      </c>
      <c r="W233" s="104">
        <v>1513</v>
      </c>
      <c r="X233" s="104">
        <v>980</v>
      </c>
      <c r="Y233" s="104">
        <v>533</v>
      </c>
      <c r="Z233" s="104">
        <v>951</v>
      </c>
      <c r="AA233" s="104">
        <v>27</v>
      </c>
      <c r="AB233" s="104">
        <v>924</v>
      </c>
      <c r="AC233" s="104">
        <v>2437</v>
      </c>
      <c r="AD233" s="104">
        <v>183</v>
      </c>
      <c r="AE233" s="200"/>
      <c r="AF233" s="104">
        <v>42572</v>
      </c>
      <c r="AG233" s="104">
        <v>490</v>
      </c>
      <c r="AH233" s="104">
        <v>41806</v>
      </c>
      <c r="AI233" s="104">
        <v>42296</v>
      </c>
      <c r="AJ233" s="213">
        <v>99.351686554542795</v>
      </c>
      <c r="AK233" s="104">
        <v>-1711</v>
      </c>
      <c r="AL233" s="104">
        <v>1544</v>
      </c>
      <c r="AM233" s="104">
        <v>41639</v>
      </c>
      <c r="AN233" s="104">
        <v>10964</v>
      </c>
      <c r="AO233" s="104">
        <v>11536</v>
      </c>
      <c r="AP233" s="104">
        <v>12340</v>
      </c>
      <c r="AQ233" s="104">
        <v>6799</v>
      </c>
      <c r="AR233" s="104">
        <v>1069</v>
      </c>
      <c r="AS233" s="104">
        <v>30</v>
      </c>
      <c r="AT233" s="104">
        <v>1099</v>
      </c>
      <c r="AU233" s="104">
        <v>151</v>
      </c>
      <c r="AV233" s="104">
        <v>526</v>
      </c>
      <c r="AW233" s="104">
        <v>34</v>
      </c>
      <c r="AX233" s="104">
        <v>24</v>
      </c>
      <c r="AY233" s="104">
        <v>364</v>
      </c>
      <c r="AZ233" s="104">
        <v>207</v>
      </c>
      <c r="BA233" s="104">
        <v>157</v>
      </c>
      <c r="BB233" s="104">
        <v>279</v>
      </c>
      <c r="BC233" s="104">
        <v>7</v>
      </c>
      <c r="BD233" s="104">
        <v>272</v>
      </c>
      <c r="BE233" s="104">
        <v>636</v>
      </c>
      <c r="BF233" s="104">
        <v>7</v>
      </c>
      <c r="BG233" s="108" t="s">
        <v>331</v>
      </c>
      <c r="BH233" s="141" t="s">
        <v>355</v>
      </c>
    </row>
    <row r="234" spans="1:60" x14ac:dyDescent="0.2">
      <c r="A234" s="198">
        <v>231</v>
      </c>
      <c r="B234" s="214" t="s">
        <v>225</v>
      </c>
      <c r="C234" s="92" t="s">
        <v>653</v>
      </c>
      <c r="D234" s="104">
        <v>84726</v>
      </c>
      <c r="E234" s="104">
        <v>1759</v>
      </c>
      <c r="F234" s="104">
        <v>81632</v>
      </c>
      <c r="G234" s="104">
        <v>83391</v>
      </c>
      <c r="H234" s="229">
        <v>98.424332554351594</v>
      </c>
      <c r="I234" s="104">
        <v>519</v>
      </c>
      <c r="J234" s="104">
        <v>1726</v>
      </c>
      <c r="K234" s="104">
        <v>83877</v>
      </c>
      <c r="L234" s="104">
        <v>24576</v>
      </c>
      <c r="M234" s="104">
        <v>23732</v>
      </c>
      <c r="N234" s="104">
        <v>24008</v>
      </c>
      <c r="O234" s="104">
        <v>11561</v>
      </c>
      <c r="P234" s="104">
        <v>3881</v>
      </c>
      <c r="Q234" s="104">
        <v>409</v>
      </c>
      <c r="R234" s="104">
        <v>4290</v>
      </c>
      <c r="S234" s="104">
        <v>478</v>
      </c>
      <c r="T234" s="104">
        <v>755</v>
      </c>
      <c r="U234" s="104">
        <v>117</v>
      </c>
      <c r="V234" s="104">
        <v>20</v>
      </c>
      <c r="W234" s="104">
        <v>2920</v>
      </c>
      <c r="X234" s="104">
        <v>2025</v>
      </c>
      <c r="Y234" s="104">
        <v>895</v>
      </c>
      <c r="Z234" s="104">
        <v>1693</v>
      </c>
      <c r="AA234" s="104">
        <v>18</v>
      </c>
      <c r="AB234" s="104">
        <v>1675</v>
      </c>
      <c r="AC234" s="104">
        <v>4595</v>
      </c>
      <c r="AD234" s="104">
        <v>506</v>
      </c>
      <c r="AE234" s="200"/>
      <c r="AF234" s="104">
        <v>35704</v>
      </c>
      <c r="AG234" s="104">
        <v>729</v>
      </c>
      <c r="AH234" s="104">
        <v>34331</v>
      </c>
      <c r="AI234" s="104">
        <v>35060</v>
      </c>
      <c r="AJ234" s="213">
        <v>98.196280528792201</v>
      </c>
      <c r="AK234" s="104">
        <v>-1810</v>
      </c>
      <c r="AL234" s="104">
        <v>1309</v>
      </c>
      <c r="AM234" s="104">
        <v>33830</v>
      </c>
      <c r="AN234" s="104">
        <v>10641</v>
      </c>
      <c r="AO234" s="104">
        <v>8138</v>
      </c>
      <c r="AP234" s="104">
        <v>9407</v>
      </c>
      <c r="AQ234" s="104">
        <v>5644</v>
      </c>
      <c r="AR234" s="104">
        <v>1737</v>
      </c>
      <c r="AS234" s="104">
        <v>1376</v>
      </c>
      <c r="AT234" s="104">
        <v>3113</v>
      </c>
      <c r="AU234" s="104">
        <v>671</v>
      </c>
      <c r="AV234" s="104">
        <v>1157</v>
      </c>
      <c r="AW234" s="104">
        <v>107</v>
      </c>
      <c r="AX234" s="104">
        <v>50</v>
      </c>
      <c r="AY234" s="104">
        <v>1128</v>
      </c>
      <c r="AZ234" s="104">
        <v>949</v>
      </c>
      <c r="BA234" s="104">
        <v>179</v>
      </c>
      <c r="BB234" s="104">
        <v>665</v>
      </c>
      <c r="BC234" s="104">
        <v>42</v>
      </c>
      <c r="BD234" s="104">
        <v>623</v>
      </c>
      <c r="BE234" s="104">
        <v>1751</v>
      </c>
      <c r="BF234" s="104">
        <v>22</v>
      </c>
      <c r="BG234" s="108" t="s">
        <v>331</v>
      </c>
      <c r="BH234" s="141" t="s">
        <v>350</v>
      </c>
    </row>
    <row r="235" spans="1:60" x14ac:dyDescent="0.2">
      <c r="A235" s="198">
        <v>232</v>
      </c>
      <c r="B235" s="214" t="s">
        <v>226</v>
      </c>
      <c r="C235" s="92" t="s">
        <v>654</v>
      </c>
      <c r="D235" s="104">
        <v>233985</v>
      </c>
      <c r="E235" s="104">
        <v>3121</v>
      </c>
      <c r="F235" s="104">
        <v>216054</v>
      </c>
      <c r="G235" s="104">
        <v>219175</v>
      </c>
      <c r="H235" s="229">
        <v>93.670534435968094</v>
      </c>
      <c r="I235" s="104">
        <v>6341</v>
      </c>
      <c r="J235" s="104">
        <v>3569</v>
      </c>
      <c r="K235" s="104">
        <v>225964</v>
      </c>
      <c r="L235" s="104">
        <v>62796</v>
      </c>
      <c r="M235" s="104">
        <v>62142</v>
      </c>
      <c r="N235" s="104">
        <v>62094</v>
      </c>
      <c r="O235" s="104">
        <v>38932</v>
      </c>
      <c r="P235" s="104">
        <v>37955</v>
      </c>
      <c r="Q235" s="104">
        <v>-2389</v>
      </c>
      <c r="R235" s="104">
        <v>35566</v>
      </c>
      <c r="S235" s="104">
        <v>4154</v>
      </c>
      <c r="T235" s="104">
        <v>3857</v>
      </c>
      <c r="U235" s="104">
        <v>1641</v>
      </c>
      <c r="V235" s="104">
        <v>319</v>
      </c>
      <c r="W235" s="104">
        <v>25595</v>
      </c>
      <c r="X235" s="104">
        <v>16954</v>
      </c>
      <c r="Y235" s="104">
        <v>8641</v>
      </c>
      <c r="Z235" s="104">
        <v>20508</v>
      </c>
      <c r="AA235" s="104">
        <v>229</v>
      </c>
      <c r="AB235" s="104">
        <v>20279</v>
      </c>
      <c r="AC235" s="104">
        <v>45874</v>
      </c>
      <c r="AD235" s="104">
        <v>5698</v>
      </c>
      <c r="AE235" s="200"/>
      <c r="AF235" s="104">
        <v>219546</v>
      </c>
      <c r="AG235" s="104">
        <v>798</v>
      </c>
      <c r="AH235" s="104">
        <v>214205</v>
      </c>
      <c r="AI235" s="104">
        <v>215003</v>
      </c>
      <c r="AJ235" s="213">
        <v>97.930729778725095</v>
      </c>
      <c r="AK235" s="104">
        <v>-5738</v>
      </c>
      <c r="AL235" s="104">
        <v>2773</v>
      </c>
      <c r="AM235" s="104">
        <v>211240</v>
      </c>
      <c r="AN235" s="104">
        <v>70911</v>
      </c>
      <c r="AO235" s="104">
        <v>54584</v>
      </c>
      <c r="AP235" s="104">
        <v>53324</v>
      </c>
      <c r="AQ235" s="104">
        <v>32421</v>
      </c>
      <c r="AR235" s="104">
        <v>10617</v>
      </c>
      <c r="AS235" s="104">
        <v>-4366</v>
      </c>
      <c r="AT235" s="104">
        <v>6251</v>
      </c>
      <c r="AU235" s="104">
        <v>-4948</v>
      </c>
      <c r="AV235" s="104">
        <v>615</v>
      </c>
      <c r="AW235" s="104">
        <v>1434</v>
      </c>
      <c r="AX235" s="104">
        <v>512</v>
      </c>
      <c r="AY235" s="104">
        <v>8638</v>
      </c>
      <c r="AZ235" s="104">
        <v>5762</v>
      </c>
      <c r="BA235" s="104">
        <v>2876</v>
      </c>
      <c r="BB235" s="104">
        <v>4602</v>
      </c>
      <c r="BC235" s="104">
        <v>201</v>
      </c>
      <c r="BD235" s="104">
        <v>4401</v>
      </c>
      <c r="BE235" s="104">
        <v>13039</v>
      </c>
      <c r="BF235" s="104">
        <v>280</v>
      </c>
      <c r="BG235" s="108" t="s">
        <v>333</v>
      </c>
      <c r="BH235" s="141" t="s">
        <v>355</v>
      </c>
    </row>
    <row r="236" spans="1:60" x14ac:dyDescent="0.2">
      <c r="A236" s="198">
        <v>233</v>
      </c>
      <c r="B236" s="214" t="s">
        <v>329</v>
      </c>
      <c r="C236" s="92" t="s">
        <v>655</v>
      </c>
      <c r="D236" s="104">
        <v>175806</v>
      </c>
      <c r="E236" s="104">
        <v>2702</v>
      </c>
      <c r="F236" s="104">
        <v>170357</v>
      </c>
      <c r="G236" s="104">
        <v>173059</v>
      </c>
      <c r="H236" s="229">
        <v>98.437482224724903</v>
      </c>
      <c r="I236" s="104">
        <v>1577</v>
      </c>
      <c r="J236" s="104">
        <v>2774</v>
      </c>
      <c r="K236" s="104">
        <v>174708</v>
      </c>
      <c r="L236" s="104">
        <v>50713</v>
      </c>
      <c r="M236" s="104">
        <v>49310</v>
      </c>
      <c r="N236" s="104">
        <v>49668</v>
      </c>
      <c r="O236" s="104">
        <v>25017</v>
      </c>
      <c r="P236" s="104">
        <v>9913</v>
      </c>
      <c r="Q236" s="104">
        <v>-918</v>
      </c>
      <c r="R236" s="104">
        <v>8995</v>
      </c>
      <c r="S236" s="104">
        <v>570</v>
      </c>
      <c r="T236" s="104">
        <v>669</v>
      </c>
      <c r="U236" s="104">
        <v>125</v>
      </c>
      <c r="V236" s="104">
        <v>3</v>
      </c>
      <c r="W236" s="104">
        <v>7628</v>
      </c>
      <c r="X236" s="104">
        <v>5967</v>
      </c>
      <c r="Y236" s="104">
        <v>1661</v>
      </c>
      <c r="Z236" s="104">
        <v>2939</v>
      </c>
      <c r="AA236" s="104">
        <v>2</v>
      </c>
      <c r="AB236" s="104">
        <v>2937</v>
      </c>
      <c r="AC236" s="104">
        <v>10565</v>
      </c>
      <c r="AD236" s="104">
        <v>818</v>
      </c>
      <c r="AE236" s="200"/>
      <c r="AF236" s="104">
        <v>79903</v>
      </c>
      <c r="AG236" s="104">
        <v>1534</v>
      </c>
      <c r="AH236" s="104">
        <v>77526</v>
      </c>
      <c r="AI236" s="104">
        <v>79060</v>
      </c>
      <c r="AJ236" s="213">
        <v>98.944970777067098</v>
      </c>
      <c r="AK236" s="104">
        <v>-4226</v>
      </c>
      <c r="AL236" s="104">
        <v>2737</v>
      </c>
      <c r="AM236" s="104">
        <v>76037</v>
      </c>
      <c r="AN236" s="104">
        <v>25402</v>
      </c>
      <c r="AO236" s="104">
        <v>20984</v>
      </c>
      <c r="AP236" s="104">
        <v>17787</v>
      </c>
      <c r="AQ236" s="104">
        <v>11864</v>
      </c>
      <c r="AR236" s="104">
        <v>3672</v>
      </c>
      <c r="AS236" s="104">
        <v>-5230</v>
      </c>
      <c r="AT236" s="104">
        <v>-1558</v>
      </c>
      <c r="AU236" s="104">
        <v>-3325</v>
      </c>
      <c r="AV236" s="104">
        <v>-1564</v>
      </c>
      <c r="AW236" s="104">
        <v>301</v>
      </c>
      <c r="AX236" s="104">
        <v>93</v>
      </c>
      <c r="AY236" s="104">
        <v>2937</v>
      </c>
      <c r="AZ236" s="104">
        <v>2244</v>
      </c>
      <c r="BA236" s="104">
        <v>693</v>
      </c>
      <c r="BB236" s="104">
        <v>851</v>
      </c>
      <c r="BC236" s="104">
        <v>16</v>
      </c>
      <c r="BD236" s="104">
        <v>835</v>
      </c>
      <c r="BE236" s="104">
        <v>3772</v>
      </c>
      <c r="BF236" s="104">
        <v>72</v>
      </c>
      <c r="BG236" s="108" t="s">
        <v>334</v>
      </c>
      <c r="BH236" s="141" t="s">
        <v>357</v>
      </c>
    </row>
    <row r="237" spans="1:60" x14ac:dyDescent="0.2">
      <c r="A237" s="198">
        <v>234</v>
      </c>
      <c r="B237" s="214" t="s">
        <v>227</v>
      </c>
      <c r="C237" s="92" t="s">
        <v>656</v>
      </c>
      <c r="D237" s="104">
        <v>62406</v>
      </c>
      <c r="E237" s="104">
        <v>1944</v>
      </c>
      <c r="F237" s="104">
        <v>58459</v>
      </c>
      <c r="G237" s="104">
        <v>60403</v>
      </c>
      <c r="H237" s="229">
        <v>96.790372720571696</v>
      </c>
      <c r="I237" s="104">
        <v>1022</v>
      </c>
      <c r="J237" s="104">
        <v>2255</v>
      </c>
      <c r="K237" s="104">
        <v>61736</v>
      </c>
      <c r="L237" s="104">
        <v>17847</v>
      </c>
      <c r="M237" s="104">
        <v>16958</v>
      </c>
      <c r="N237" s="104">
        <v>17079</v>
      </c>
      <c r="O237" s="104">
        <v>9852</v>
      </c>
      <c r="P237" s="104">
        <v>12862</v>
      </c>
      <c r="Q237" s="104">
        <v>-2885</v>
      </c>
      <c r="R237" s="104">
        <v>9977</v>
      </c>
      <c r="S237" s="104">
        <v>521</v>
      </c>
      <c r="T237" s="104">
        <v>644</v>
      </c>
      <c r="U237" s="104">
        <v>112</v>
      </c>
      <c r="V237" s="104">
        <v>4</v>
      </c>
      <c r="W237" s="104">
        <v>8696</v>
      </c>
      <c r="X237" s="104">
        <v>7478</v>
      </c>
      <c r="Y237" s="104">
        <v>1218</v>
      </c>
      <c r="Z237" s="104">
        <v>4154</v>
      </c>
      <c r="AA237" s="104">
        <v>0</v>
      </c>
      <c r="AB237" s="104">
        <v>4154</v>
      </c>
      <c r="AC237" s="104">
        <v>12850</v>
      </c>
      <c r="AD237" s="104">
        <v>1538</v>
      </c>
      <c r="AE237" s="200"/>
      <c r="AF237" s="104">
        <v>106279</v>
      </c>
      <c r="AG237" s="104">
        <v>2003</v>
      </c>
      <c r="AH237" s="104">
        <v>101755</v>
      </c>
      <c r="AI237" s="104">
        <v>103758</v>
      </c>
      <c r="AJ237" s="213">
        <v>97.627941550071</v>
      </c>
      <c r="AK237" s="104">
        <v>-1357</v>
      </c>
      <c r="AL237" s="104">
        <v>1659</v>
      </c>
      <c r="AM237" s="104">
        <v>102057</v>
      </c>
      <c r="AN237" s="104">
        <v>37431</v>
      </c>
      <c r="AO237" s="104">
        <v>27006</v>
      </c>
      <c r="AP237" s="104">
        <v>26194</v>
      </c>
      <c r="AQ237" s="104">
        <v>11426</v>
      </c>
      <c r="AR237" s="104">
        <v>4013</v>
      </c>
      <c r="AS237" s="104">
        <v>-2773</v>
      </c>
      <c r="AT237" s="104">
        <v>1240</v>
      </c>
      <c r="AU237" s="104">
        <v>-1719</v>
      </c>
      <c r="AV237" s="104">
        <v>388</v>
      </c>
      <c r="AW237" s="104">
        <v>314</v>
      </c>
      <c r="AX237" s="104">
        <v>508</v>
      </c>
      <c r="AY237" s="104">
        <v>1749</v>
      </c>
      <c r="AZ237" s="104">
        <v>947</v>
      </c>
      <c r="BA237" s="104">
        <v>802</v>
      </c>
      <c r="BB237" s="104">
        <v>2533</v>
      </c>
      <c r="BC237" s="104">
        <v>110</v>
      </c>
      <c r="BD237" s="104">
        <v>2423</v>
      </c>
      <c r="BE237" s="104">
        <v>4172</v>
      </c>
      <c r="BF237" s="104">
        <v>29</v>
      </c>
      <c r="BG237" s="108" t="s">
        <v>334</v>
      </c>
      <c r="BH237" s="141" t="s">
        <v>350</v>
      </c>
    </row>
    <row r="238" spans="1:60" x14ac:dyDescent="0.2">
      <c r="A238" s="198">
        <v>235</v>
      </c>
      <c r="B238" s="214" t="s">
        <v>228</v>
      </c>
      <c r="C238" s="92" t="s">
        <v>657</v>
      </c>
      <c r="D238" s="104">
        <v>111816</v>
      </c>
      <c r="E238" s="104">
        <v>2553</v>
      </c>
      <c r="F238" s="104">
        <v>107151</v>
      </c>
      <c r="G238" s="104">
        <v>109704</v>
      </c>
      <c r="H238" s="229">
        <v>98.1111826572225</v>
      </c>
      <c r="I238" s="104">
        <v>556</v>
      </c>
      <c r="J238" s="104">
        <v>1786</v>
      </c>
      <c r="K238" s="104">
        <v>109493</v>
      </c>
      <c r="L238" s="104">
        <v>31100</v>
      </c>
      <c r="M238" s="104">
        <v>31362</v>
      </c>
      <c r="N238" s="104">
        <v>31299</v>
      </c>
      <c r="O238" s="104">
        <v>15732</v>
      </c>
      <c r="P238" s="104">
        <v>4934</v>
      </c>
      <c r="Q238" s="104">
        <v>-615</v>
      </c>
      <c r="R238" s="104">
        <v>4319</v>
      </c>
      <c r="S238" s="104">
        <v>225</v>
      </c>
      <c r="T238" s="104">
        <v>154</v>
      </c>
      <c r="U238" s="104">
        <v>254</v>
      </c>
      <c r="V238" s="104">
        <v>5</v>
      </c>
      <c r="W238" s="104">
        <v>3681</v>
      </c>
      <c r="X238" s="104">
        <v>2619</v>
      </c>
      <c r="Y238" s="104">
        <v>1062</v>
      </c>
      <c r="Z238" s="104">
        <v>2336</v>
      </c>
      <c r="AA238" s="104">
        <v>2</v>
      </c>
      <c r="AB238" s="104">
        <v>2334</v>
      </c>
      <c r="AC238" s="104">
        <v>6015</v>
      </c>
      <c r="AD238" s="104">
        <v>689</v>
      </c>
      <c r="AE238" s="200"/>
      <c r="AF238" s="104">
        <v>120631</v>
      </c>
      <c r="AG238" s="104">
        <v>1547</v>
      </c>
      <c r="AH238" s="104">
        <v>117709</v>
      </c>
      <c r="AI238" s="104">
        <v>119256</v>
      </c>
      <c r="AJ238" s="213">
        <v>98.860160323631504</v>
      </c>
      <c r="AK238" s="104">
        <v>-4454</v>
      </c>
      <c r="AL238" s="104">
        <v>580</v>
      </c>
      <c r="AM238" s="104">
        <v>113835</v>
      </c>
      <c r="AN238" s="104">
        <v>33488</v>
      </c>
      <c r="AO238" s="104">
        <v>30138</v>
      </c>
      <c r="AP238" s="104">
        <v>29197</v>
      </c>
      <c r="AQ238" s="104">
        <v>21012</v>
      </c>
      <c r="AR238" s="104">
        <v>3149</v>
      </c>
      <c r="AS238" s="104">
        <v>-739</v>
      </c>
      <c r="AT238" s="104">
        <v>2410</v>
      </c>
      <c r="AU238" s="104">
        <v>222</v>
      </c>
      <c r="AV238" s="104">
        <v>134</v>
      </c>
      <c r="AW238" s="104">
        <v>426</v>
      </c>
      <c r="AX238" s="104">
        <v>252</v>
      </c>
      <c r="AY238" s="104">
        <v>1376</v>
      </c>
      <c r="AZ238" s="104">
        <v>888</v>
      </c>
      <c r="BA238" s="104">
        <v>488</v>
      </c>
      <c r="BB238" s="104">
        <v>1384</v>
      </c>
      <c r="BC238" s="104">
        <v>86</v>
      </c>
      <c r="BD238" s="104">
        <v>1298</v>
      </c>
      <c r="BE238" s="104">
        <v>2674</v>
      </c>
      <c r="BF238" s="104">
        <v>26</v>
      </c>
      <c r="BG238" s="108" t="s">
        <v>333</v>
      </c>
      <c r="BH238" s="141" t="s">
        <v>357</v>
      </c>
    </row>
    <row r="239" spans="1:60" x14ac:dyDescent="0.2">
      <c r="A239" s="198">
        <v>236</v>
      </c>
      <c r="B239" s="214" t="s">
        <v>229</v>
      </c>
      <c r="C239" s="92" t="s">
        <v>658</v>
      </c>
      <c r="D239" s="104">
        <v>54597</v>
      </c>
      <c r="E239" s="104">
        <v>897</v>
      </c>
      <c r="F239" s="104">
        <v>52609</v>
      </c>
      <c r="G239" s="104">
        <v>53506</v>
      </c>
      <c r="H239" s="229">
        <v>98.001721706320794</v>
      </c>
      <c r="I239" s="104">
        <v>704</v>
      </c>
      <c r="J239" s="104">
        <v>874</v>
      </c>
      <c r="K239" s="104">
        <v>54187</v>
      </c>
      <c r="L239" s="104">
        <v>15889</v>
      </c>
      <c r="M239" s="104">
        <v>15254</v>
      </c>
      <c r="N239" s="104">
        <v>15196</v>
      </c>
      <c r="O239" s="104">
        <v>7848</v>
      </c>
      <c r="P239" s="104">
        <v>4600</v>
      </c>
      <c r="Q239" s="104">
        <v>17</v>
      </c>
      <c r="R239" s="104">
        <v>4617</v>
      </c>
      <c r="S239" s="104">
        <v>479</v>
      </c>
      <c r="T239" s="104">
        <v>414</v>
      </c>
      <c r="U239" s="104">
        <v>408</v>
      </c>
      <c r="V239" s="104">
        <v>2</v>
      </c>
      <c r="W239" s="104">
        <v>3314</v>
      </c>
      <c r="X239" s="104">
        <v>2621</v>
      </c>
      <c r="Y239" s="104">
        <v>693</v>
      </c>
      <c r="Z239" s="104">
        <v>1139</v>
      </c>
      <c r="AA239" s="104">
        <v>6</v>
      </c>
      <c r="AB239" s="104">
        <v>1133</v>
      </c>
      <c r="AC239" s="104">
        <v>4447</v>
      </c>
      <c r="AD239" s="104">
        <v>49</v>
      </c>
      <c r="AE239" s="200"/>
      <c r="AF239" s="104">
        <v>33062</v>
      </c>
      <c r="AG239" s="104">
        <v>486</v>
      </c>
      <c r="AH239" s="104">
        <v>31374</v>
      </c>
      <c r="AI239" s="104">
        <v>31860</v>
      </c>
      <c r="AJ239" s="213">
        <v>96.364406267013393</v>
      </c>
      <c r="AK239" s="104">
        <v>551</v>
      </c>
      <c r="AL239" s="104">
        <v>683</v>
      </c>
      <c r="AM239" s="104">
        <v>32608</v>
      </c>
      <c r="AN239" s="104">
        <v>9453</v>
      </c>
      <c r="AO239" s="104">
        <v>8731</v>
      </c>
      <c r="AP239" s="104">
        <v>8554</v>
      </c>
      <c r="AQ239" s="104">
        <v>5870</v>
      </c>
      <c r="AR239" s="104">
        <v>1339</v>
      </c>
      <c r="AS239" s="104">
        <v>1370</v>
      </c>
      <c r="AT239" s="104">
        <v>2709</v>
      </c>
      <c r="AU239" s="104">
        <v>312</v>
      </c>
      <c r="AV239" s="104">
        <v>551</v>
      </c>
      <c r="AW239" s="104">
        <v>50</v>
      </c>
      <c r="AX239" s="104">
        <v>4</v>
      </c>
      <c r="AY239" s="104">
        <v>1792</v>
      </c>
      <c r="AZ239" s="104">
        <v>898</v>
      </c>
      <c r="BA239" s="104">
        <v>894</v>
      </c>
      <c r="BB239" s="104">
        <v>1217</v>
      </c>
      <c r="BC239" s="104">
        <v>23</v>
      </c>
      <c r="BD239" s="104">
        <v>1194</v>
      </c>
      <c r="BE239" s="104">
        <v>2986</v>
      </c>
      <c r="BF239" s="104">
        <v>15</v>
      </c>
      <c r="BG239" s="108" t="s">
        <v>331</v>
      </c>
      <c r="BH239" s="141" t="s">
        <v>350</v>
      </c>
    </row>
    <row r="240" spans="1:60" x14ac:dyDescent="0.2">
      <c r="A240" s="198">
        <v>237</v>
      </c>
      <c r="B240" s="214" t="s">
        <v>230</v>
      </c>
      <c r="C240" s="92" t="s">
        <v>659</v>
      </c>
      <c r="D240" s="104">
        <v>107623</v>
      </c>
      <c r="E240" s="104">
        <v>890</v>
      </c>
      <c r="F240" s="104">
        <v>106022</v>
      </c>
      <c r="G240" s="104">
        <v>106912</v>
      </c>
      <c r="H240" s="229">
        <v>99.339360545608201</v>
      </c>
      <c r="I240" s="104">
        <v>142</v>
      </c>
      <c r="J240" s="104">
        <v>1043</v>
      </c>
      <c r="K240" s="104">
        <v>107207</v>
      </c>
      <c r="L240" s="104">
        <v>35929</v>
      </c>
      <c r="M240" s="104">
        <v>29539</v>
      </c>
      <c r="N240" s="104">
        <v>29296</v>
      </c>
      <c r="O240" s="104">
        <v>12443</v>
      </c>
      <c r="P240" s="104">
        <v>1156</v>
      </c>
      <c r="Q240" s="104">
        <v>55</v>
      </c>
      <c r="R240" s="104">
        <v>1211</v>
      </c>
      <c r="S240" s="104">
        <v>0</v>
      </c>
      <c r="T240" s="104">
        <v>545</v>
      </c>
      <c r="U240" s="104">
        <v>54</v>
      </c>
      <c r="V240" s="104">
        <v>49</v>
      </c>
      <c r="W240" s="104">
        <v>563</v>
      </c>
      <c r="X240" s="104">
        <v>328</v>
      </c>
      <c r="Y240" s="104">
        <v>235</v>
      </c>
      <c r="Z240" s="104">
        <v>759</v>
      </c>
      <c r="AA240" s="104">
        <v>18</v>
      </c>
      <c r="AB240" s="104">
        <v>741</v>
      </c>
      <c r="AC240" s="104">
        <v>1304</v>
      </c>
      <c r="AD240" s="104">
        <v>48</v>
      </c>
      <c r="AE240" s="200"/>
      <c r="AF240" s="104">
        <v>82259</v>
      </c>
      <c r="AG240" s="104">
        <v>1971</v>
      </c>
      <c r="AH240" s="104">
        <v>79834</v>
      </c>
      <c r="AI240" s="104">
        <v>81805</v>
      </c>
      <c r="AJ240" s="213">
        <v>99.4480847080562</v>
      </c>
      <c r="AK240" s="104">
        <v>-1798</v>
      </c>
      <c r="AL240" s="104">
        <v>1879</v>
      </c>
      <c r="AM240" s="104">
        <v>79915</v>
      </c>
      <c r="AN240" s="104">
        <v>24939</v>
      </c>
      <c r="AO240" s="104">
        <v>22988</v>
      </c>
      <c r="AP240" s="104">
        <v>21398</v>
      </c>
      <c r="AQ240" s="104">
        <v>10590</v>
      </c>
      <c r="AR240" s="104">
        <v>614</v>
      </c>
      <c r="AS240" s="104">
        <v>1289</v>
      </c>
      <c r="AT240" s="104">
        <v>1903</v>
      </c>
      <c r="AU240" s="104">
        <v>0</v>
      </c>
      <c r="AV240" s="104">
        <v>1452</v>
      </c>
      <c r="AW240" s="104">
        <v>75</v>
      </c>
      <c r="AX240" s="104">
        <v>89</v>
      </c>
      <c r="AY240" s="104">
        <v>287</v>
      </c>
      <c r="AZ240" s="104">
        <v>180</v>
      </c>
      <c r="BA240" s="104">
        <v>107</v>
      </c>
      <c r="BB240" s="104">
        <v>458</v>
      </c>
      <c r="BC240" s="104">
        <v>2</v>
      </c>
      <c r="BD240" s="104">
        <v>456</v>
      </c>
      <c r="BE240" s="104">
        <v>743</v>
      </c>
      <c r="BF240" s="104">
        <v>3</v>
      </c>
      <c r="BG240" s="108" t="s">
        <v>331</v>
      </c>
      <c r="BH240" s="141" t="s">
        <v>353</v>
      </c>
    </row>
    <row r="241" spans="1:60" x14ac:dyDescent="0.2">
      <c r="A241" s="198">
        <v>238</v>
      </c>
      <c r="B241" s="214" t="s">
        <v>231</v>
      </c>
      <c r="C241" s="92" t="s">
        <v>660</v>
      </c>
      <c r="D241" s="104">
        <v>53374</v>
      </c>
      <c r="E241" s="104">
        <v>901</v>
      </c>
      <c r="F241" s="104">
        <v>51475</v>
      </c>
      <c r="G241" s="104">
        <v>52376</v>
      </c>
      <c r="H241" s="229">
        <v>98.130175740997402</v>
      </c>
      <c r="I241" s="104">
        <v>581</v>
      </c>
      <c r="J241" s="104">
        <v>919</v>
      </c>
      <c r="K241" s="104">
        <v>52975</v>
      </c>
      <c r="L241" s="104">
        <v>15330</v>
      </c>
      <c r="M241" s="104">
        <v>15061</v>
      </c>
      <c r="N241" s="104">
        <v>15110</v>
      </c>
      <c r="O241" s="104">
        <v>7474</v>
      </c>
      <c r="P241" s="104">
        <v>4779</v>
      </c>
      <c r="Q241" s="104">
        <v>24</v>
      </c>
      <c r="R241" s="104">
        <v>4803</v>
      </c>
      <c r="S241" s="104">
        <v>433</v>
      </c>
      <c r="T241" s="104">
        <v>536</v>
      </c>
      <c r="U241" s="104">
        <v>90</v>
      </c>
      <c r="V241" s="104">
        <v>24</v>
      </c>
      <c r="W241" s="104">
        <v>3720</v>
      </c>
      <c r="X241" s="104">
        <v>3139</v>
      </c>
      <c r="Y241" s="104">
        <v>581</v>
      </c>
      <c r="Z241" s="104">
        <v>1204</v>
      </c>
      <c r="AA241" s="104">
        <v>17</v>
      </c>
      <c r="AB241" s="104">
        <v>1187</v>
      </c>
      <c r="AC241" s="104">
        <v>4907</v>
      </c>
      <c r="AD241" s="104">
        <v>198</v>
      </c>
      <c r="AE241" s="200"/>
      <c r="AF241" s="104">
        <v>24414</v>
      </c>
      <c r="AG241" s="104">
        <v>681</v>
      </c>
      <c r="AH241" s="104">
        <v>23098</v>
      </c>
      <c r="AI241" s="104">
        <v>23779</v>
      </c>
      <c r="AJ241" s="213">
        <v>97.399033341525296</v>
      </c>
      <c r="AK241" s="104">
        <v>470</v>
      </c>
      <c r="AL241" s="104">
        <v>399</v>
      </c>
      <c r="AM241" s="104">
        <v>23967</v>
      </c>
      <c r="AN241" s="104">
        <v>7274</v>
      </c>
      <c r="AO241" s="104">
        <v>6809</v>
      </c>
      <c r="AP241" s="104">
        <v>5741</v>
      </c>
      <c r="AQ241" s="104">
        <v>4143</v>
      </c>
      <c r="AR241" s="104">
        <v>2186</v>
      </c>
      <c r="AS241" s="104">
        <v>808</v>
      </c>
      <c r="AT241" s="104">
        <v>2994</v>
      </c>
      <c r="AU241" s="104">
        <v>450</v>
      </c>
      <c r="AV241" s="104">
        <v>769</v>
      </c>
      <c r="AW241" s="104">
        <v>245</v>
      </c>
      <c r="AX241" s="104">
        <v>51</v>
      </c>
      <c r="AY241" s="104">
        <v>1479</v>
      </c>
      <c r="AZ241" s="104">
        <v>1081</v>
      </c>
      <c r="BA241" s="104">
        <v>398</v>
      </c>
      <c r="BB241" s="104">
        <v>641</v>
      </c>
      <c r="BC241" s="104">
        <v>6</v>
      </c>
      <c r="BD241" s="104">
        <v>635</v>
      </c>
      <c r="BE241" s="104">
        <v>2114</v>
      </c>
      <c r="BF241" s="104">
        <v>6</v>
      </c>
      <c r="BG241" s="108" t="s">
        <v>331</v>
      </c>
      <c r="BH241" s="141" t="s">
        <v>352</v>
      </c>
    </row>
    <row r="242" spans="1:60" x14ac:dyDescent="0.2">
      <c r="A242" s="198">
        <v>239</v>
      </c>
      <c r="B242" s="214" t="s">
        <v>232</v>
      </c>
      <c r="C242" s="92" t="s">
        <v>661</v>
      </c>
      <c r="D242" s="104">
        <v>157319</v>
      </c>
      <c r="E242" s="104">
        <v>2414</v>
      </c>
      <c r="F242" s="104">
        <v>152048</v>
      </c>
      <c r="G242" s="104">
        <v>154462</v>
      </c>
      <c r="H242" s="229">
        <v>98.183944723777799</v>
      </c>
      <c r="I242" s="104">
        <v>1261</v>
      </c>
      <c r="J242" s="104">
        <v>2120</v>
      </c>
      <c r="K242" s="104">
        <v>155429</v>
      </c>
      <c r="L242" s="104">
        <v>45034</v>
      </c>
      <c r="M242" s="104">
        <v>44714</v>
      </c>
      <c r="N242" s="104">
        <v>44745</v>
      </c>
      <c r="O242" s="104">
        <v>20936</v>
      </c>
      <c r="P242" s="104">
        <v>4378</v>
      </c>
      <c r="Q242" s="104">
        <v>-592</v>
      </c>
      <c r="R242" s="104">
        <v>3786</v>
      </c>
      <c r="S242" s="104">
        <v>227</v>
      </c>
      <c r="T242" s="104">
        <v>959</v>
      </c>
      <c r="U242" s="104">
        <v>205</v>
      </c>
      <c r="V242" s="104">
        <v>153</v>
      </c>
      <c r="W242" s="104">
        <v>2242</v>
      </c>
      <c r="X242" s="104">
        <v>2044</v>
      </c>
      <c r="Y242" s="104">
        <v>198</v>
      </c>
      <c r="Z242" s="104">
        <v>2861</v>
      </c>
      <c r="AA242" s="104">
        <v>42</v>
      </c>
      <c r="AB242" s="104">
        <v>2819</v>
      </c>
      <c r="AC242" s="104">
        <v>5061</v>
      </c>
      <c r="AD242" s="104">
        <v>416</v>
      </c>
      <c r="AE242" s="200"/>
      <c r="AF242" s="104">
        <v>149732</v>
      </c>
      <c r="AG242" s="104">
        <v>2488</v>
      </c>
      <c r="AH242" s="104">
        <v>145274</v>
      </c>
      <c r="AI242" s="104">
        <v>147762</v>
      </c>
      <c r="AJ242" s="213">
        <v>98.684315977880402</v>
      </c>
      <c r="AK242" s="104">
        <v>-2090</v>
      </c>
      <c r="AL242" s="104">
        <v>3485</v>
      </c>
      <c r="AM242" s="104">
        <v>146669</v>
      </c>
      <c r="AN242" s="104">
        <v>46048</v>
      </c>
      <c r="AO242" s="104">
        <v>35338</v>
      </c>
      <c r="AP242" s="104">
        <v>39889</v>
      </c>
      <c r="AQ242" s="104">
        <v>25394</v>
      </c>
      <c r="AR242" s="104">
        <v>841</v>
      </c>
      <c r="AS242" s="104">
        <v>303</v>
      </c>
      <c r="AT242" s="104">
        <v>1144</v>
      </c>
      <c r="AU242" s="104">
        <v>200</v>
      </c>
      <c r="AV242" s="104">
        <v>200</v>
      </c>
      <c r="AW242" s="104">
        <v>26</v>
      </c>
      <c r="AX242" s="104">
        <v>90</v>
      </c>
      <c r="AY242" s="104">
        <v>628</v>
      </c>
      <c r="AZ242" s="104">
        <v>516</v>
      </c>
      <c r="BA242" s="104">
        <v>112</v>
      </c>
      <c r="BB242" s="104">
        <v>1978</v>
      </c>
      <c r="BC242" s="104">
        <v>30</v>
      </c>
      <c r="BD242" s="104">
        <v>1948</v>
      </c>
      <c r="BE242" s="104">
        <v>2576</v>
      </c>
      <c r="BF242" s="104">
        <v>17</v>
      </c>
      <c r="BG242" s="108" t="s">
        <v>334</v>
      </c>
      <c r="BH242" s="141" t="s">
        <v>356</v>
      </c>
    </row>
    <row r="243" spans="1:60" x14ac:dyDescent="0.2">
      <c r="A243" s="198">
        <v>240</v>
      </c>
      <c r="B243" s="214" t="s">
        <v>233</v>
      </c>
      <c r="C243" s="92" t="s">
        <v>662</v>
      </c>
      <c r="D243" s="104">
        <v>66496</v>
      </c>
      <c r="E243" s="104">
        <v>588</v>
      </c>
      <c r="F243" s="104">
        <v>64676</v>
      </c>
      <c r="G243" s="104">
        <v>65264</v>
      </c>
      <c r="H243" s="229">
        <v>98.147256977863293</v>
      </c>
      <c r="I243" s="104">
        <v>547</v>
      </c>
      <c r="J243" s="104">
        <v>623</v>
      </c>
      <c r="K243" s="104">
        <v>65846</v>
      </c>
      <c r="L243" s="104">
        <v>19915</v>
      </c>
      <c r="M243" s="104">
        <v>17922</v>
      </c>
      <c r="N243" s="104">
        <v>18872</v>
      </c>
      <c r="O243" s="104">
        <v>9137</v>
      </c>
      <c r="P243" s="104">
        <v>3518</v>
      </c>
      <c r="Q243" s="104">
        <v>429</v>
      </c>
      <c r="R243" s="104">
        <v>3947</v>
      </c>
      <c r="S243" s="104">
        <v>0</v>
      </c>
      <c r="T243" s="104">
        <v>1122</v>
      </c>
      <c r="U243" s="104">
        <v>51</v>
      </c>
      <c r="V243" s="104">
        <v>19</v>
      </c>
      <c r="W243" s="104">
        <v>2755</v>
      </c>
      <c r="X243" s="104">
        <v>1919</v>
      </c>
      <c r="Y243" s="104">
        <v>836</v>
      </c>
      <c r="Z243" s="104">
        <v>1298</v>
      </c>
      <c r="AA243" s="104">
        <v>24</v>
      </c>
      <c r="AB243" s="104">
        <v>1274</v>
      </c>
      <c r="AC243" s="104">
        <v>4029</v>
      </c>
      <c r="AD243" s="104">
        <v>289</v>
      </c>
      <c r="AE243" s="200"/>
      <c r="AF243" s="104">
        <v>30935</v>
      </c>
      <c r="AG243" s="104">
        <v>653</v>
      </c>
      <c r="AH243" s="104">
        <v>29563</v>
      </c>
      <c r="AI243" s="104">
        <v>30216</v>
      </c>
      <c r="AJ243" s="213">
        <v>97.675771779537698</v>
      </c>
      <c r="AK243" s="104">
        <v>447</v>
      </c>
      <c r="AL243" s="104">
        <v>766</v>
      </c>
      <c r="AM243" s="104">
        <v>30776</v>
      </c>
      <c r="AN243" s="104">
        <v>10299</v>
      </c>
      <c r="AO243" s="104">
        <v>7695</v>
      </c>
      <c r="AP243" s="104">
        <v>7698</v>
      </c>
      <c r="AQ243" s="104">
        <v>5084</v>
      </c>
      <c r="AR243" s="104">
        <v>2595</v>
      </c>
      <c r="AS243" s="104">
        <v>472</v>
      </c>
      <c r="AT243" s="104">
        <v>3067</v>
      </c>
      <c r="AU243" s="104">
        <v>0</v>
      </c>
      <c r="AV243" s="104">
        <v>1987</v>
      </c>
      <c r="AW243" s="104">
        <v>25</v>
      </c>
      <c r="AX243" s="104">
        <v>25</v>
      </c>
      <c r="AY243" s="104">
        <v>1030</v>
      </c>
      <c r="AZ243" s="104">
        <v>624</v>
      </c>
      <c r="BA243" s="104">
        <v>406</v>
      </c>
      <c r="BB243" s="104">
        <v>723</v>
      </c>
      <c r="BC243" s="104">
        <v>0</v>
      </c>
      <c r="BD243" s="104">
        <v>723</v>
      </c>
      <c r="BE243" s="104">
        <v>1753</v>
      </c>
      <c r="BF243" s="104">
        <v>25</v>
      </c>
      <c r="BG243" s="108" t="s">
        <v>331</v>
      </c>
      <c r="BH243" s="141" t="s">
        <v>356</v>
      </c>
    </row>
    <row r="244" spans="1:60" x14ac:dyDescent="0.2">
      <c r="A244" s="198">
        <v>241</v>
      </c>
      <c r="B244" s="214" t="s">
        <v>234</v>
      </c>
      <c r="C244" s="92" t="s">
        <v>663</v>
      </c>
      <c r="D244" s="104">
        <v>43305</v>
      </c>
      <c r="E244" s="104">
        <v>810</v>
      </c>
      <c r="F244" s="104">
        <v>41658</v>
      </c>
      <c r="G244" s="104">
        <v>42468</v>
      </c>
      <c r="H244" s="229">
        <v>98.067197783165895</v>
      </c>
      <c r="I244" s="104">
        <v>504</v>
      </c>
      <c r="J244" s="104">
        <v>845</v>
      </c>
      <c r="K244" s="104">
        <v>43007</v>
      </c>
      <c r="L244" s="104">
        <v>12529</v>
      </c>
      <c r="M244" s="104">
        <v>12090</v>
      </c>
      <c r="N244" s="104">
        <v>12112</v>
      </c>
      <c r="O244" s="104">
        <v>6276</v>
      </c>
      <c r="P244" s="104">
        <v>2053</v>
      </c>
      <c r="Q244" s="104">
        <v>215</v>
      </c>
      <c r="R244" s="104">
        <v>2268</v>
      </c>
      <c r="S244" s="104">
        <v>280</v>
      </c>
      <c r="T244" s="104">
        <v>559</v>
      </c>
      <c r="U244" s="104">
        <v>19</v>
      </c>
      <c r="V244" s="104">
        <v>3</v>
      </c>
      <c r="W244" s="104">
        <v>1407</v>
      </c>
      <c r="X244" s="104">
        <v>1015</v>
      </c>
      <c r="Y244" s="104">
        <v>392</v>
      </c>
      <c r="Z244" s="104">
        <v>907</v>
      </c>
      <c r="AA244" s="104">
        <v>2</v>
      </c>
      <c r="AB244" s="104">
        <v>905</v>
      </c>
      <c r="AC244" s="104">
        <v>2312</v>
      </c>
      <c r="AD244" s="104">
        <v>202</v>
      </c>
      <c r="AE244" s="200"/>
      <c r="AF244" s="104">
        <v>26454</v>
      </c>
      <c r="AG244" s="104">
        <v>247</v>
      </c>
      <c r="AH244" s="104">
        <v>25875</v>
      </c>
      <c r="AI244" s="104">
        <v>26122</v>
      </c>
      <c r="AJ244" s="213">
        <v>98.744991305662595</v>
      </c>
      <c r="AK244" s="104">
        <v>-272</v>
      </c>
      <c r="AL244" s="104">
        <v>251</v>
      </c>
      <c r="AM244" s="104">
        <v>25854</v>
      </c>
      <c r="AN244" s="104">
        <v>7464</v>
      </c>
      <c r="AO244" s="104">
        <v>7041</v>
      </c>
      <c r="AP244" s="104">
        <v>6901</v>
      </c>
      <c r="AQ244" s="104">
        <v>4448</v>
      </c>
      <c r="AR244" s="104">
        <v>1241</v>
      </c>
      <c r="AS244" s="104">
        <v>1581</v>
      </c>
      <c r="AT244" s="104">
        <v>2822</v>
      </c>
      <c r="AU244" s="104">
        <v>962</v>
      </c>
      <c r="AV244" s="104">
        <v>1293</v>
      </c>
      <c r="AW244" s="104">
        <v>56</v>
      </c>
      <c r="AX244" s="104">
        <v>36</v>
      </c>
      <c r="AY244" s="104">
        <v>475</v>
      </c>
      <c r="AZ244" s="104">
        <v>342</v>
      </c>
      <c r="BA244" s="104">
        <v>133</v>
      </c>
      <c r="BB244" s="104">
        <v>335</v>
      </c>
      <c r="BC244" s="104">
        <v>6</v>
      </c>
      <c r="BD244" s="104">
        <v>329</v>
      </c>
      <c r="BE244" s="104">
        <v>804</v>
      </c>
      <c r="BF244" s="104">
        <v>9</v>
      </c>
      <c r="BG244" s="108" t="s">
        <v>331</v>
      </c>
      <c r="BH244" s="141" t="s">
        <v>352</v>
      </c>
    </row>
    <row r="245" spans="1:60" x14ac:dyDescent="0.2">
      <c r="A245" s="198">
        <v>242</v>
      </c>
      <c r="B245" s="214" t="s">
        <v>235</v>
      </c>
      <c r="C245" s="92" t="s">
        <v>664</v>
      </c>
      <c r="D245" s="104">
        <v>72749</v>
      </c>
      <c r="E245" s="104">
        <v>658</v>
      </c>
      <c r="F245" s="104">
        <v>71218</v>
      </c>
      <c r="G245" s="104">
        <v>71876</v>
      </c>
      <c r="H245" s="229">
        <v>98.799983504927894</v>
      </c>
      <c r="I245" s="104">
        <v>136</v>
      </c>
      <c r="J245" s="104">
        <v>618</v>
      </c>
      <c r="K245" s="104">
        <v>71972</v>
      </c>
      <c r="L245" s="104">
        <v>20749</v>
      </c>
      <c r="M245" s="104">
        <v>20549</v>
      </c>
      <c r="N245" s="104">
        <v>20243</v>
      </c>
      <c r="O245" s="104">
        <v>10431</v>
      </c>
      <c r="P245" s="104">
        <v>2082</v>
      </c>
      <c r="Q245" s="104">
        <v>-619</v>
      </c>
      <c r="R245" s="104">
        <v>1463</v>
      </c>
      <c r="S245" s="104">
        <v>184</v>
      </c>
      <c r="T245" s="104">
        <v>426</v>
      </c>
      <c r="U245" s="104">
        <v>-145</v>
      </c>
      <c r="V245" s="104">
        <v>-37</v>
      </c>
      <c r="W245" s="104">
        <v>1035</v>
      </c>
      <c r="X245" s="104">
        <v>493</v>
      </c>
      <c r="Y245" s="104">
        <v>542</v>
      </c>
      <c r="Z245" s="104">
        <v>1097</v>
      </c>
      <c r="AA245" s="104">
        <v>-17</v>
      </c>
      <c r="AB245" s="104">
        <v>1114</v>
      </c>
      <c r="AC245" s="104">
        <v>2149</v>
      </c>
      <c r="AD245" s="104">
        <v>224</v>
      </c>
      <c r="AE245" s="200"/>
      <c r="AF245" s="104">
        <v>41617</v>
      </c>
      <c r="AG245" s="104">
        <v>1227</v>
      </c>
      <c r="AH245" s="104">
        <v>39986</v>
      </c>
      <c r="AI245" s="104">
        <v>41213</v>
      </c>
      <c r="AJ245" s="213">
        <v>99.029242857486096</v>
      </c>
      <c r="AK245" s="104">
        <v>464</v>
      </c>
      <c r="AL245" s="104">
        <v>645</v>
      </c>
      <c r="AM245" s="104">
        <v>41095</v>
      </c>
      <c r="AN245" s="104">
        <v>12651</v>
      </c>
      <c r="AO245" s="104">
        <v>10353</v>
      </c>
      <c r="AP245" s="104">
        <v>10594</v>
      </c>
      <c r="AQ245" s="104">
        <v>7497</v>
      </c>
      <c r="AR245" s="104">
        <v>1508</v>
      </c>
      <c r="AS245" s="104">
        <v>-11</v>
      </c>
      <c r="AT245" s="104">
        <v>1497</v>
      </c>
      <c r="AU245" s="104">
        <v>553</v>
      </c>
      <c r="AV245" s="104">
        <v>191</v>
      </c>
      <c r="AW245" s="104">
        <v>-17</v>
      </c>
      <c r="AX245" s="104">
        <v>-93</v>
      </c>
      <c r="AY245" s="104">
        <v>863</v>
      </c>
      <c r="AZ245" s="104">
        <v>611</v>
      </c>
      <c r="BA245" s="104">
        <v>252</v>
      </c>
      <c r="BB245" s="104">
        <v>418</v>
      </c>
      <c r="BC245" s="104">
        <v>-16</v>
      </c>
      <c r="BD245" s="104">
        <v>434</v>
      </c>
      <c r="BE245" s="104">
        <v>1297</v>
      </c>
      <c r="BF245" s="104">
        <v>14</v>
      </c>
      <c r="BG245" s="108" t="s">
        <v>331</v>
      </c>
      <c r="BH245" s="141" t="s">
        <v>352</v>
      </c>
    </row>
    <row r="246" spans="1:60" x14ac:dyDescent="0.2">
      <c r="A246" s="198">
        <v>243</v>
      </c>
      <c r="B246" s="214" t="s">
        <v>236</v>
      </c>
      <c r="C246" s="92" t="s">
        <v>665</v>
      </c>
      <c r="D246" s="104">
        <v>78044</v>
      </c>
      <c r="E246" s="104">
        <v>1399</v>
      </c>
      <c r="F246" s="104">
        <v>74987</v>
      </c>
      <c r="G246" s="104">
        <v>76386</v>
      </c>
      <c r="H246" s="229">
        <v>97.875557377889294</v>
      </c>
      <c r="I246" s="104">
        <v>294</v>
      </c>
      <c r="J246" s="104">
        <v>1175</v>
      </c>
      <c r="K246" s="104">
        <v>76456</v>
      </c>
      <c r="L246" s="104">
        <v>22905</v>
      </c>
      <c r="M246" s="104">
        <v>21721</v>
      </c>
      <c r="N246" s="104">
        <v>21678</v>
      </c>
      <c r="O246" s="104">
        <v>10152</v>
      </c>
      <c r="P246" s="104">
        <v>2250</v>
      </c>
      <c r="Q246" s="104">
        <v>-102</v>
      </c>
      <c r="R246" s="104">
        <v>2148</v>
      </c>
      <c r="S246" s="104">
        <v>222</v>
      </c>
      <c r="T246" s="104">
        <v>656</v>
      </c>
      <c r="U246" s="104">
        <v>136</v>
      </c>
      <c r="V246" s="104">
        <v>35</v>
      </c>
      <c r="W246" s="104">
        <v>1099</v>
      </c>
      <c r="X246" s="104">
        <v>642</v>
      </c>
      <c r="Y246" s="104">
        <v>457</v>
      </c>
      <c r="Z246" s="104">
        <v>1800</v>
      </c>
      <c r="AA246" s="104">
        <v>25</v>
      </c>
      <c r="AB246" s="104">
        <v>1775</v>
      </c>
      <c r="AC246" s="104">
        <v>2874</v>
      </c>
      <c r="AD246" s="104">
        <v>104</v>
      </c>
      <c r="AE246" s="200"/>
      <c r="AF246" s="104">
        <v>41992</v>
      </c>
      <c r="AG246" s="104">
        <v>515</v>
      </c>
      <c r="AH246" s="104">
        <v>40451</v>
      </c>
      <c r="AI246" s="104">
        <v>40966</v>
      </c>
      <c r="AJ246" s="213">
        <v>97.556677462373699</v>
      </c>
      <c r="AK246" s="104">
        <v>-651</v>
      </c>
      <c r="AL246" s="104">
        <v>367</v>
      </c>
      <c r="AM246" s="104">
        <v>40167</v>
      </c>
      <c r="AN246" s="104">
        <v>11782</v>
      </c>
      <c r="AO246" s="104">
        <v>10753</v>
      </c>
      <c r="AP246" s="104">
        <v>10764</v>
      </c>
      <c r="AQ246" s="104">
        <v>6868</v>
      </c>
      <c r="AR246" s="104">
        <v>1267</v>
      </c>
      <c r="AS246" s="104">
        <v>223</v>
      </c>
      <c r="AT246" s="104">
        <v>1490</v>
      </c>
      <c r="AU246" s="104">
        <v>69</v>
      </c>
      <c r="AV246" s="104">
        <v>742</v>
      </c>
      <c r="AW246" s="104">
        <v>110</v>
      </c>
      <c r="AX246" s="104">
        <v>38</v>
      </c>
      <c r="AY246" s="104">
        <v>531</v>
      </c>
      <c r="AZ246" s="104">
        <v>286</v>
      </c>
      <c r="BA246" s="104">
        <v>245</v>
      </c>
      <c r="BB246" s="104">
        <v>1157</v>
      </c>
      <c r="BC246" s="104">
        <v>12</v>
      </c>
      <c r="BD246" s="104">
        <v>1145</v>
      </c>
      <c r="BE246" s="104">
        <v>1676</v>
      </c>
      <c r="BF246" s="104">
        <v>7</v>
      </c>
      <c r="BG246" s="108" t="s">
        <v>331</v>
      </c>
      <c r="BH246" s="141" t="s">
        <v>351</v>
      </c>
    </row>
    <row r="247" spans="1:60" x14ac:dyDescent="0.2">
      <c r="A247" s="198">
        <v>244</v>
      </c>
      <c r="B247" s="214" t="s">
        <v>237</v>
      </c>
      <c r="C247" s="92" t="s">
        <v>666</v>
      </c>
      <c r="D247" s="104">
        <v>79664</v>
      </c>
      <c r="E247" s="104">
        <v>730</v>
      </c>
      <c r="F247" s="104">
        <v>77702</v>
      </c>
      <c r="G247" s="104">
        <v>78432</v>
      </c>
      <c r="H247" s="229">
        <v>98.453504719823201</v>
      </c>
      <c r="I247" s="104">
        <v>668</v>
      </c>
      <c r="J247" s="104">
        <v>709</v>
      </c>
      <c r="K247" s="104">
        <v>79079</v>
      </c>
      <c r="L247" s="104">
        <v>22449</v>
      </c>
      <c r="M247" s="104">
        <v>21365</v>
      </c>
      <c r="N247" s="104">
        <v>22414</v>
      </c>
      <c r="O247" s="104">
        <v>12851</v>
      </c>
      <c r="P247" s="104">
        <v>2211</v>
      </c>
      <c r="Q247" s="104">
        <v>57</v>
      </c>
      <c r="R247" s="104">
        <v>2268</v>
      </c>
      <c r="S247" s="104">
        <v>306</v>
      </c>
      <c r="T247" s="104">
        <v>648</v>
      </c>
      <c r="U247" s="104">
        <v>40</v>
      </c>
      <c r="V247" s="104">
        <v>19</v>
      </c>
      <c r="W247" s="104">
        <v>1255</v>
      </c>
      <c r="X247" s="104">
        <v>813</v>
      </c>
      <c r="Y247" s="104">
        <v>442</v>
      </c>
      <c r="Z247" s="104">
        <v>1352</v>
      </c>
      <c r="AA247" s="104">
        <v>12</v>
      </c>
      <c r="AB247" s="104">
        <v>1340</v>
      </c>
      <c r="AC247" s="104">
        <v>2595</v>
      </c>
      <c r="AD247" s="104">
        <v>0</v>
      </c>
      <c r="AE247" s="200"/>
      <c r="AF247" s="104">
        <v>30438</v>
      </c>
      <c r="AG247" s="104">
        <v>113</v>
      </c>
      <c r="AH247" s="104">
        <v>29796</v>
      </c>
      <c r="AI247" s="104">
        <v>29909</v>
      </c>
      <c r="AJ247" s="213">
        <v>98.262040869965105</v>
      </c>
      <c r="AK247" s="104">
        <v>-1721</v>
      </c>
      <c r="AL247" s="104">
        <v>268</v>
      </c>
      <c r="AM247" s="104">
        <v>28343</v>
      </c>
      <c r="AN247" s="104">
        <v>8159</v>
      </c>
      <c r="AO247" s="104">
        <v>7861</v>
      </c>
      <c r="AP247" s="104">
        <v>7638</v>
      </c>
      <c r="AQ247" s="104">
        <v>4685</v>
      </c>
      <c r="AR247" s="104">
        <v>1658</v>
      </c>
      <c r="AS247" s="104">
        <v>-64</v>
      </c>
      <c r="AT247" s="104">
        <v>1594</v>
      </c>
      <c r="AU247" s="104">
        <v>273</v>
      </c>
      <c r="AV247" s="104">
        <v>546</v>
      </c>
      <c r="AW247" s="104">
        <v>79</v>
      </c>
      <c r="AX247" s="104">
        <v>45</v>
      </c>
      <c r="AY247" s="104">
        <v>651</v>
      </c>
      <c r="AZ247" s="104">
        <v>398</v>
      </c>
      <c r="BA247" s="104">
        <v>253</v>
      </c>
      <c r="BB247" s="104">
        <v>610</v>
      </c>
      <c r="BC247" s="104">
        <v>2</v>
      </c>
      <c r="BD247" s="104">
        <v>608</v>
      </c>
      <c r="BE247" s="104">
        <v>1259</v>
      </c>
      <c r="BF247" s="104">
        <v>0</v>
      </c>
      <c r="BG247" s="108" t="s">
        <v>331</v>
      </c>
      <c r="BH247" s="141" t="s">
        <v>353</v>
      </c>
    </row>
    <row r="248" spans="1:60" x14ac:dyDescent="0.2">
      <c r="A248" s="198">
        <v>245</v>
      </c>
      <c r="B248" s="214" t="s">
        <v>238</v>
      </c>
      <c r="C248" s="92" t="s">
        <v>667</v>
      </c>
      <c r="D248" s="104">
        <v>57268</v>
      </c>
      <c r="E248" s="104">
        <v>1173</v>
      </c>
      <c r="F248" s="104">
        <v>55519</v>
      </c>
      <c r="G248" s="104">
        <v>56692</v>
      </c>
      <c r="H248" s="229">
        <v>98.994202696095499</v>
      </c>
      <c r="I248" s="104">
        <v>248</v>
      </c>
      <c r="J248" s="104">
        <v>1158</v>
      </c>
      <c r="K248" s="104">
        <v>56925</v>
      </c>
      <c r="L248" s="104">
        <v>16710</v>
      </c>
      <c r="M248" s="104">
        <v>16478</v>
      </c>
      <c r="N248" s="104">
        <v>16477</v>
      </c>
      <c r="O248" s="104">
        <v>7260</v>
      </c>
      <c r="P248" s="104">
        <v>1333</v>
      </c>
      <c r="Q248" s="104">
        <v>0</v>
      </c>
      <c r="R248" s="104">
        <v>1333</v>
      </c>
      <c r="S248" s="104">
        <v>70</v>
      </c>
      <c r="T248" s="104">
        <v>316</v>
      </c>
      <c r="U248" s="104">
        <v>0</v>
      </c>
      <c r="V248" s="104">
        <v>0</v>
      </c>
      <c r="W248" s="104">
        <v>947</v>
      </c>
      <c r="X248" s="104">
        <v>685</v>
      </c>
      <c r="Y248" s="104">
        <v>262</v>
      </c>
      <c r="Z248" s="104">
        <v>625</v>
      </c>
      <c r="AA248" s="104">
        <v>0</v>
      </c>
      <c r="AB248" s="104">
        <v>625</v>
      </c>
      <c r="AC248" s="104">
        <v>1572</v>
      </c>
      <c r="AD248" s="104">
        <v>131</v>
      </c>
      <c r="AE248" s="200"/>
      <c r="AF248" s="104">
        <v>24178</v>
      </c>
      <c r="AG248" s="104">
        <v>500</v>
      </c>
      <c r="AH248" s="104">
        <v>23360</v>
      </c>
      <c r="AI248" s="104">
        <v>23860</v>
      </c>
      <c r="AJ248" s="213">
        <v>98.684754735710101</v>
      </c>
      <c r="AK248" s="104">
        <v>1088</v>
      </c>
      <c r="AL248" s="104">
        <v>352</v>
      </c>
      <c r="AM248" s="104">
        <v>24800</v>
      </c>
      <c r="AN248" s="104">
        <v>6206</v>
      </c>
      <c r="AO248" s="104">
        <v>6328</v>
      </c>
      <c r="AP248" s="104">
        <v>6506</v>
      </c>
      <c r="AQ248" s="104">
        <v>5760</v>
      </c>
      <c r="AR248" s="104">
        <v>987</v>
      </c>
      <c r="AS248" s="104">
        <v>0</v>
      </c>
      <c r="AT248" s="104">
        <v>987</v>
      </c>
      <c r="AU248" s="104">
        <v>244</v>
      </c>
      <c r="AV248" s="104">
        <v>267</v>
      </c>
      <c r="AW248" s="104">
        <v>0</v>
      </c>
      <c r="AX248" s="104">
        <v>0</v>
      </c>
      <c r="AY248" s="104">
        <v>476</v>
      </c>
      <c r="AZ248" s="104">
        <v>265</v>
      </c>
      <c r="BA248" s="104">
        <v>211</v>
      </c>
      <c r="BB248" s="104">
        <v>401</v>
      </c>
      <c r="BC248" s="104">
        <v>0</v>
      </c>
      <c r="BD248" s="104">
        <v>401</v>
      </c>
      <c r="BE248" s="104">
        <v>877</v>
      </c>
      <c r="BF248" s="104">
        <v>14</v>
      </c>
      <c r="BG248" s="108" t="s">
        <v>331</v>
      </c>
      <c r="BH248" s="141" t="s">
        <v>352</v>
      </c>
    </row>
    <row r="249" spans="1:60" x14ac:dyDescent="0.2">
      <c r="A249" s="198">
        <v>246</v>
      </c>
      <c r="B249" s="214" t="s">
        <v>239</v>
      </c>
      <c r="C249" s="92" t="s">
        <v>668</v>
      </c>
      <c r="D249" s="104">
        <v>97803</v>
      </c>
      <c r="E249" s="104">
        <v>1545</v>
      </c>
      <c r="F249" s="104">
        <v>95093</v>
      </c>
      <c r="G249" s="104">
        <v>96638</v>
      </c>
      <c r="H249" s="229">
        <v>98.808829994989907</v>
      </c>
      <c r="I249" s="104">
        <v>688</v>
      </c>
      <c r="J249" s="104">
        <v>1841</v>
      </c>
      <c r="K249" s="104">
        <v>97622</v>
      </c>
      <c r="L249" s="104">
        <v>28751</v>
      </c>
      <c r="M249" s="104">
        <v>27771</v>
      </c>
      <c r="N249" s="104">
        <v>27953</v>
      </c>
      <c r="O249" s="104">
        <v>13147</v>
      </c>
      <c r="P249" s="104">
        <v>4961</v>
      </c>
      <c r="Q249" s="104">
        <v>413</v>
      </c>
      <c r="R249" s="104">
        <v>5374</v>
      </c>
      <c r="S249" s="104">
        <v>575</v>
      </c>
      <c r="T249" s="104">
        <v>905</v>
      </c>
      <c r="U249" s="104">
        <v>15</v>
      </c>
      <c r="V249" s="104">
        <v>0</v>
      </c>
      <c r="W249" s="104">
        <v>3879</v>
      </c>
      <c r="X249" s="104">
        <v>3286</v>
      </c>
      <c r="Y249" s="104">
        <v>593</v>
      </c>
      <c r="Z249" s="104">
        <v>1233</v>
      </c>
      <c r="AA249" s="104">
        <v>2</v>
      </c>
      <c r="AB249" s="104">
        <v>1231</v>
      </c>
      <c r="AC249" s="104">
        <v>5110</v>
      </c>
      <c r="AD249" s="104">
        <v>419</v>
      </c>
      <c r="AE249" s="200"/>
      <c r="AF249" s="104">
        <v>43539</v>
      </c>
      <c r="AG249" s="104">
        <v>194</v>
      </c>
      <c r="AH249" s="104">
        <v>42916</v>
      </c>
      <c r="AI249" s="104">
        <v>43110</v>
      </c>
      <c r="AJ249" s="213">
        <v>99.014676496933703</v>
      </c>
      <c r="AK249" s="104">
        <v>-1135</v>
      </c>
      <c r="AL249" s="104">
        <v>559</v>
      </c>
      <c r="AM249" s="104">
        <v>42340</v>
      </c>
      <c r="AN249" s="104">
        <v>13120</v>
      </c>
      <c r="AO249" s="104">
        <v>11543</v>
      </c>
      <c r="AP249" s="104">
        <v>11544</v>
      </c>
      <c r="AQ249" s="104">
        <v>6133</v>
      </c>
      <c r="AR249" s="104">
        <v>1982</v>
      </c>
      <c r="AS249" s="104">
        <v>1799</v>
      </c>
      <c r="AT249" s="104">
        <v>3781</v>
      </c>
      <c r="AU249" s="104">
        <v>797</v>
      </c>
      <c r="AV249" s="104">
        <v>1295</v>
      </c>
      <c r="AW249" s="104">
        <v>40</v>
      </c>
      <c r="AX249" s="104">
        <v>3</v>
      </c>
      <c r="AY249" s="104">
        <v>1646</v>
      </c>
      <c r="AZ249" s="104">
        <v>1350</v>
      </c>
      <c r="BA249" s="104">
        <v>296</v>
      </c>
      <c r="BB249" s="104">
        <v>432</v>
      </c>
      <c r="BC249" s="104">
        <v>0</v>
      </c>
      <c r="BD249" s="104">
        <v>432</v>
      </c>
      <c r="BE249" s="104">
        <v>2078</v>
      </c>
      <c r="BF249" s="104">
        <v>29</v>
      </c>
      <c r="BG249" s="108" t="s">
        <v>331</v>
      </c>
      <c r="BH249" s="141" t="s">
        <v>350</v>
      </c>
    </row>
    <row r="250" spans="1:60" x14ac:dyDescent="0.2">
      <c r="A250" s="198">
        <v>247</v>
      </c>
      <c r="B250" s="214" t="s">
        <v>240</v>
      </c>
      <c r="C250" s="92" t="s">
        <v>669</v>
      </c>
      <c r="D250" s="104">
        <v>60233</v>
      </c>
      <c r="E250" s="104">
        <v>647</v>
      </c>
      <c r="F250" s="104">
        <v>58079</v>
      </c>
      <c r="G250" s="104">
        <v>58726</v>
      </c>
      <c r="H250" s="229">
        <v>97.498049242109801</v>
      </c>
      <c r="I250" s="104">
        <v>983</v>
      </c>
      <c r="J250" s="104">
        <v>740</v>
      </c>
      <c r="K250" s="104">
        <v>59802</v>
      </c>
      <c r="L250" s="104">
        <v>17514</v>
      </c>
      <c r="M250" s="104">
        <v>17356</v>
      </c>
      <c r="N250" s="104">
        <v>17178</v>
      </c>
      <c r="O250" s="104">
        <v>7754</v>
      </c>
      <c r="P250" s="104">
        <v>3613</v>
      </c>
      <c r="Q250" s="104">
        <v>84</v>
      </c>
      <c r="R250" s="104">
        <v>3697</v>
      </c>
      <c r="S250" s="104">
        <v>476</v>
      </c>
      <c r="T250" s="104">
        <v>848</v>
      </c>
      <c r="U250" s="104">
        <v>132</v>
      </c>
      <c r="V250" s="104">
        <v>41</v>
      </c>
      <c r="W250" s="104">
        <v>2200</v>
      </c>
      <c r="X250" s="104">
        <v>1515</v>
      </c>
      <c r="Y250" s="104">
        <v>685</v>
      </c>
      <c r="Z250" s="104">
        <v>1611</v>
      </c>
      <c r="AA250" s="104">
        <v>29</v>
      </c>
      <c r="AB250" s="104">
        <v>1582</v>
      </c>
      <c r="AC250" s="104">
        <v>3782</v>
      </c>
      <c r="AD250" s="104">
        <v>332</v>
      </c>
      <c r="AE250" s="200"/>
      <c r="AF250" s="104">
        <v>38055</v>
      </c>
      <c r="AG250" s="104">
        <v>1020</v>
      </c>
      <c r="AH250" s="104">
        <v>36353</v>
      </c>
      <c r="AI250" s="104">
        <v>37373</v>
      </c>
      <c r="AJ250" s="213">
        <v>98.207857049007998</v>
      </c>
      <c r="AK250" s="104">
        <v>146</v>
      </c>
      <c r="AL250" s="104">
        <v>576</v>
      </c>
      <c r="AM250" s="104">
        <v>37075</v>
      </c>
      <c r="AN250" s="104">
        <v>11104</v>
      </c>
      <c r="AO250" s="104">
        <v>10207</v>
      </c>
      <c r="AP250" s="104">
        <v>10065</v>
      </c>
      <c r="AQ250" s="104">
        <v>5699</v>
      </c>
      <c r="AR250" s="104">
        <v>1162</v>
      </c>
      <c r="AS250" s="104">
        <v>1171</v>
      </c>
      <c r="AT250" s="104">
        <v>2333</v>
      </c>
      <c r="AU250" s="104">
        <v>588</v>
      </c>
      <c r="AV250" s="104">
        <v>879</v>
      </c>
      <c r="AW250" s="104">
        <v>162</v>
      </c>
      <c r="AX250" s="104">
        <v>124</v>
      </c>
      <c r="AY250" s="104">
        <v>580</v>
      </c>
      <c r="AZ250" s="104">
        <v>245</v>
      </c>
      <c r="BA250" s="104">
        <v>335</v>
      </c>
      <c r="BB250" s="104">
        <v>684</v>
      </c>
      <c r="BC250" s="104">
        <v>42</v>
      </c>
      <c r="BD250" s="104">
        <v>642</v>
      </c>
      <c r="BE250" s="104">
        <v>1222</v>
      </c>
      <c r="BF250" s="104">
        <v>5</v>
      </c>
      <c r="BG250" s="108" t="s">
        <v>331</v>
      </c>
      <c r="BH250" s="141" t="s">
        <v>351</v>
      </c>
    </row>
    <row r="251" spans="1:60" x14ac:dyDescent="0.2">
      <c r="A251" s="198">
        <v>248</v>
      </c>
      <c r="B251" s="214" t="s">
        <v>241</v>
      </c>
      <c r="C251" s="92" t="s">
        <v>670</v>
      </c>
      <c r="D251" s="104">
        <v>97467</v>
      </c>
      <c r="E251" s="104">
        <v>1084</v>
      </c>
      <c r="F251" s="104">
        <v>94235</v>
      </c>
      <c r="G251" s="104">
        <v>95319</v>
      </c>
      <c r="H251" s="229">
        <v>97.796177167656694</v>
      </c>
      <c r="I251" s="104">
        <v>1718</v>
      </c>
      <c r="J251" s="104">
        <v>1431</v>
      </c>
      <c r="K251" s="104">
        <v>97384</v>
      </c>
      <c r="L251" s="104">
        <v>27922</v>
      </c>
      <c r="M251" s="104">
        <v>27118</v>
      </c>
      <c r="N251" s="104">
        <v>27334</v>
      </c>
      <c r="O251" s="104">
        <v>15010</v>
      </c>
      <c r="P251" s="104">
        <v>6340</v>
      </c>
      <c r="Q251" s="104">
        <v>-380</v>
      </c>
      <c r="R251" s="104">
        <v>5960</v>
      </c>
      <c r="S251" s="104">
        <v>757</v>
      </c>
      <c r="T251" s="104">
        <v>769</v>
      </c>
      <c r="U251" s="104">
        <v>238</v>
      </c>
      <c r="V251" s="104">
        <v>46</v>
      </c>
      <c r="W251" s="104">
        <v>4150</v>
      </c>
      <c r="X251" s="104">
        <v>2256</v>
      </c>
      <c r="Y251" s="104">
        <v>1894</v>
      </c>
      <c r="Z251" s="104">
        <v>2256</v>
      </c>
      <c r="AA251" s="104">
        <v>12</v>
      </c>
      <c r="AB251" s="104">
        <v>2244</v>
      </c>
      <c r="AC251" s="104">
        <v>6394</v>
      </c>
      <c r="AD251" s="104">
        <v>476</v>
      </c>
      <c r="AE251" s="200"/>
      <c r="AF251" s="104">
        <v>44394</v>
      </c>
      <c r="AG251" s="104">
        <v>162</v>
      </c>
      <c r="AH251" s="104">
        <v>43285</v>
      </c>
      <c r="AI251" s="104">
        <v>43447</v>
      </c>
      <c r="AJ251" s="213">
        <v>97.866828850745506</v>
      </c>
      <c r="AK251" s="104">
        <v>-3826</v>
      </c>
      <c r="AL251" s="104">
        <v>458</v>
      </c>
      <c r="AM251" s="104">
        <v>39917</v>
      </c>
      <c r="AN251" s="104">
        <v>12823</v>
      </c>
      <c r="AO251" s="104">
        <v>11187</v>
      </c>
      <c r="AP251" s="104">
        <v>9943</v>
      </c>
      <c r="AQ251" s="104">
        <v>5964</v>
      </c>
      <c r="AR251" s="104">
        <v>2155</v>
      </c>
      <c r="AS251" s="104">
        <v>531</v>
      </c>
      <c r="AT251" s="104">
        <v>2686</v>
      </c>
      <c r="AU251" s="104">
        <v>0</v>
      </c>
      <c r="AV251" s="104">
        <v>980</v>
      </c>
      <c r="AW251" s="104">
        <v>325</v>
      </c>
      <c r="AX251" s="104">
        <v>170</v>
      </c>
      <c r="AY251" s="104">
        <v>1211</v>
      </c>
      <c r="AZ251" s="104">
        <v>0</v>
      </c>
      <c r="BA251" s="104">
        <v>1211</v>
      </c>
      <c r="BB251" s="104">
        <v>951</v>
      </c>
      <c r="BC251" s="104">
        <v>50</v>
      </c>
      <c r="BD251" s="104">
        <v>901</v>
      </c>
      <c r="BE251" s="104">
        <v>2112</v>
      </c>
      <c r="BF251" s="104">
        <v>15</v>
      </c>
      <c r="BG251" s="108" t="s">
        <v>331</v>
      </c>
      <c r="BH251" s="141" t="s">
        <v>356</v>
      </c>
    </row>
    <row r="252" spans="1:60" x14ac:dyDescent="0.2">
      <c r="A252" s="198">
        <v>249</v>
      </c>
      <c r="B252" s="214" t="s">
        <v>242</v>
      </c>
      <c r="C252" s="92" t="s">
        <v>671</v>
      </c>
      <c r="D252" s="104">
        <v>59105</v>
      </c>
      <c r="E252" s="104">
        <v>842</v>
      </c>
      <c r="F252" s="104">
        <v>57251</v>
      </c>
      <c r="G252" s="104">
        <v>58093</v>
      </c>
      <c r="H252" s="229">
        <v>98.287792910921198</v>
      </c>
      <c r="I252" s="104">
        <v>643</v>
      </c>
      <c r="J252" s="104">
        <v>886</v>
      </c>
      <c r="K252" s="104">
        <v>58780</v>
      </c>
      <c r="L252" s="104">
        <v>17109</v>
      </c>
      <c r="M252" s="104">
        <v>16987</v>
      </c>
      <c r="N252" s="104">
        <v>16768</v>
      </c>
      <c r="O252" s="104">
        <v>7916</v>
      </c>
      <c r="P252" s="104">
        <v>2280</v>
      </c>
      <c r="Q252" s="104">
        <v>-9</v>
      </c>
      <c r="R252" s="104">
        <v>2271</v>
      </c>
      <c r="S252" s="104">
        <v>282</v>
      </c>
      <c r="T252" s="104">
        <v>615</v>
      </c>
      <c r="U252" s="104">
        <v>105</v>
      </c>
      <c r="V252" s="104">
        <v>43</v>
      </c>
      <c r="W252" s="104">
        <v>1226</v>
      </c>
      <c r="X252" s="104">
        <v>861</v>
      </c>
      <c r="Y252" s="104">
        <v>365</v>
      </c>
      <c r="Z252" s="104">
        <v>1073</v>
      </c>
      <c r="AA252" s="104">
        <v>21</v>
      </c>
      <c r="AB252" s="104">
        <v>1052</v>
      </c>
      <c r="AC252" s="104">
        <v>2278</v>
      </c>
      <c r="AD252" s="104">
        <v>157</v>
      </c>
      <c r="AE252" s="200"/>
      <c r="AF252" s="104">
        <v>25117</v>
      </c>
      <c r="AG252" s="104">
        <v>154</v>
      </c>
      <c r="AH252" s="104">
        <v>24643</v>
      </c>
      <c r="AI252" s="104">
        <v>24797</v>
      </c>
      <c r="AJ252" s="213">
        <v>98.725962495520903</v>
      </c>
      <c r="AK252" s="104">
        <v>-16</v>
      </c>
      <c r="AL252" s="104">
        <v>734</v>
      </c>
      <c r="AM252" s="104">
        <v>25361</v>
      </c>
      <c r="AN252" s="104">
        <v>7070</v>
      </c>
      <c r="AO252" s="104">
        <v>8068</v>
      </c>
      <c r="AP252" s="104">
        <v>6081</v>
      </c>
      <c r="AQ252" s="104">
        <v>4142</v>
      </c>
      <c r="AR252" s="104">
        <v>929</v>
      </c>
      <c r="AS252" s="104">
        <v>294</v>
      </c>
      <c r="AT252" s="104">
        <v>1223</v>
      </c>
      <c r="AU252" s="104">
        <v>216</v>
      </c>
      <c r="AV252" s="104">
        <v>325</v>
      </c>
      <c r="AW252" s="104">
        <v>65</v>
      </c>
      <c r="AX252" s="104">
        <v>82</v>
      </c>
      <c r="AY252" s="104">
        <v>535</v>
      </c>
      <c r="AZ252" s="104">
        <v>405</v>
      </c>
      <c r="BA252" s="104">
        <v>130</v>
      </c>
      <c r="BB252" s="104">
        <v>340</v>
      </c>
      <c r="BC252" s="104">
        <v>35</v>
      </c>
      <c r="BD252" s="104">
        <v>305</v>
      </c>
      <c r="BE252" s="104">
        <v>840</v>
      </c>
      <c r="BF252" s="104">
        <v>0</v>
      </c>
      <c r="BG252" s="108" t="s">
        <v>331</v>
      </c>
      <c r="BH252" s="141" t="s">
        <v>357</v>
      </c>
    </row>
    <row r="253" spans="1:60" x14ac:dyDescent="0.2">
      <c r="A253" s="198">
        <v>250</v>
      </c>
      <c r="B253" s="214" t="s">
        <v>243</v>
      </c>
      <c r="C253" s="92" t="s">
        <v>672</v>
      </c>
      <c r="D253" s="104">
        <v>63046</v>
      </c>
      <c r="E253" s="104">
        <v>865</v>
      </c>
      <c r="F253" s="104">
        <v>59393</v>
      </c>
      <c r="G253" s="104">
        <v>60258</v>
      </c>
      <c r="H253" s="229">
        <v>95.577832059131396</v>
      </c>
      <c r="I253" s="104">
        <v>1609</v>
      </c>
      <c r="J253" s="104">
        <v>1067</v>
      </c>
      <c r="K253" s="104">
        <v>62069</v>
      </c>
      <c r="L253" s="104">
        <v>17532</v>
      </c>
      <c r="M253" s="104">
        <v>17612</v>
      </c>
      <c r="N253" s="104">
        <v>17488</v>
      </c>
      <c r="O253" s="104">
        <v>9437</v>
      </c>
      <c r="P253" s="104">
        <v>11505</v>
      </c>
      <c r="Q253" s="104">
        <v>578</v>
      </c>
      <c r="R253" s="104">
        <v>12083</v>
      </c>
      <c r="S253" s="104">
        <v>895</v>
      </c>
      <c r="T253" s="104">
        <v>1226</v>
      </c>
      <c r="U253" s="104">
        <v>174</v>
      </c>
      <c r="V253" s="104">
        <v>62</v>
      </c>
      <c r="W253" s="104">
        <v>9726</v>
      </c>
      <c r="X253" s="104">
        <v>7856</v>
      </c>
      <c r="Y253" s="104">
        <v>1870</v>
      </c>
      <c r="Z253" s="104">
        <v>3188</v>
      </c>
      <c r="AA253" s="104">
        <v>11</v>
      </c>
      <c r="AB253" s="104">
        <v>3177</v>
      </c>
      <c r="AC253" s="104">
        <v>12903</v>
      </c>
      <c r="AD253" s="104">
        <v>1565</v>
      </c>
      <c r="AE253" s="200"/>
      <c r="AF253" s="104">
        <v>31455</v>
      </c>
      <c r="AG253" s="104">
        <v>166</v>
      </c>
      <c r="AH253" s="104">
        <v>31096</v>
      </c>
      <c r="AI253" s="104">
        <v>31262</v>
      </c>
      <c r="AJ253" s="213">
        <v>99.386425051661107</v>
      </c>
      <c r="AK253" s="104">
        <v>300</v>
      </c>
      <c r="AL253" s="104">
        <v>347</v>
      </c>
      <c r="AM253" s="104">
        <v>31743</v>
      </c>
      <c r="AN253" s="104">
        <v>13070</v>
      </c>
      <c r="AO253" s="104">
        <v>7028</v>
      </c>
      <c r="AP253" s="104">
        <v>7287</v>
      </c>
      <c r="AQ253" s="104">
        <v>4358</v>
      </c>
      <c r="AR253" s="104">
        <v>1733</v>
      </c>
      <c r="AS253" s="104">
        <v>397</v>
      </c>
      <c r="AT253" s="104">
        <v>2130</v>
      </c>
      <c r="AU253" s="104">
        <v>8</v>
      </c>
      <c r="AV253" s="104">
        <v>272</v>
      </c>
      <c r="AW253" s="104">
        <v>165</v>
      </c>
      <c r="AX253" s="104">
        <v>52</v>
      </c>
      <c r="AY253" s="104">
        <v>1633</v>
      </c>
      <c r="AZ253" s="104">
        <v>571</v>
      </c>
      <c r="BA253" s="104">
        <v>1062</v>
      </c>
      <c r="BB253" s="104">
        <v>203</v>
      </c>
      <c r="BC253" s="104">
        <v>2</v>
      </c>
      <c r="BD253" s="104">
        <v>201</v>
      </c>
      <c r="BE253" s="104">
        <v>1834</v>
      </c>
      <c r="BF253" s="104">
        <v>21</v>
      </c>
      <c r="BG253" s="108" t="s">
        <v>333</v>
      </c>
      <c r="BH253" s="141" t="s">
        <v>358</v>
      </c>
    </row>
    <row r="254" spans="1:60" x14ac:dyDescent="0.2">
      <c r="A254" s="198">
        <v>251</v>
      </c>
      <c r="B254" s="214" t="s">
        <v>244</v>
      </c>
      <c r="C254" s="92" t="s">
        <v>673</v>
      </c>
      <c r="D254" s="104">
        <v>105387</v>
      </c>
      <c r="E254" s="104">
        <v>1105</v>
      </c>
      <c r="F254" s="104">
        <v>99037</v>
      </c>
      <c r="G254" s="104">
        <v>100142</v>
      </c>
      <c r="H254" s="229">
        <v>95.023105316594993</v>
      </c>
      <c r="I254" s="104">
        <v>2140</v>
      </c>
      <c r="J254" s="104">
        <v>1904</v>
      </c>
      <c r="K254" s="104">
        <v>103081</v>
      </c>
      <c r="L254" s="104">
        <v>29152</v>
      </c>
      <c r="M254" s="104">
        <v>28565</v>
      </c>
      <c r="N254" s="104">
        <v>28470</v>
      </c>
      <c r="O254" s="104">
        <v>16894</v>
      </c>
      <c r="P254" s="104">
        <v>13246</v>
      </c>
      <c r="Q254" s="104">
        <v>192</v>
      </c>
      <c r="R254" s="104">
        <v>13438</v>
      </c>
      <c r="S254" s="104">
        <v>1190</v>
      </c>
      <c r="T254" s="104">
        <v>2409</v>
      </c>
      <c r="U254" s="104">
        <v>1192</v>
      </c>
      <c r="V254" s="104">
        <v>410</v>
      </c>
      <c r="W254" s="104">
        <v>8237</v>
      </c>
      <c r="X254" s="104">
        <v>5499</v>
      </c>
      <c r="Y254" s="104">
        <v>2738</v>
      </c>
      <c r="Z254" s="104">
        <v>5650</v>
      </c>
      <c r="AA254" s="104">
        <v>120</v>
      </c>
      <c r="AB254" s="104">
        <v>5530</v>
      </c>
      <c r="AC254" s="104">
        <v>13767</v>
      </c>
      <c r="AD254" s="104">
        <v>1273</v>
      </c>
      <c r="AE254" s="200"/>
      <c r="AF254" s="104">
        <v>109547</v>
      </c>
      <c r="AG254" s="104">
        <v>870</v>
      </c>
      <c r="AH254" s="104">
        <v>105551</v>
      </c>
      <c r="AI254" s="104">
        <v>106421</v>
      </c>
      <c r="AJ254" s="213">
        <v>97.146430299323498</v>
      </c>
      <c r="AK254" s="104">
        <v>-2519</v>
      </c>
      <c r="AL254" s="104">
        <v>3715</v>
      </c>
      <c r="AM254" s="104">
        <v>106747</v>
      </c>
      <c r="AN254" s="104">
        <v>40089</v>
      </c>
      <c r="AO254" s="104">
        <v>24562</v>
      </c>
      <c r="AP254" s="104">
        <v>24715</v>
      </c>
      <c r="AQ254" s="104">
        <v>17381</v>
      </c>
      <c r="AR254" s="104">
        <v>5817</v>
      </c>
      <c r="AS254" s="104">
        <v>12589</v>
      </c>
      <c r="AT254" s="104">
        <v>18406</v>
      </c>
      <c r="AU254" s="104">
        <v>5150</v>
      </c>
      <c r="AV254" s="104">
        <v>7952</v>
      </c>
      <c r="AW254" s="104">
        <v>389</v>
      </c>
      <c r="AX254" s="104">
        <v>268</v>
      </c>
      <c r="AY254" s="104">
        <v>4647</v>
      </c>
      <c r="AZ254" s="104">
        <v>2973</v>
      </c>
      <c r="BA254" s="104">
        <v>1674</v>
      </c>
      <c r="BB254" s="104">
        <v>3143</v>
      </c>
      <c r="BC254" s="104">
        <v>106</v>
      </c>
      <c r="BD254" s="104">
        <v>3037</v>
      </c>
      <c r="BE254" s="104">
        <v>7684</v>
      </c>
      <c r="BF254" s="104">
        <v>46</v>
      </c>
      <c r="BG254" s="108" t="s">
        <v>334</v>
      </c>
      <c r="BH254" s="141" t="s">
        <v>350</v>
      </c>
    </row>
    <row r="255" spans="1:60" x14ac:dyDescent="0.2">
      <c r="A255" s="198">
        <v>252</v>
      </c>
      <c r="B255" s="214" t="s">
        <v>245</v>
      </c>
      <c r="C255" s="92" t="s">
        <v>674</v>
      </c>
      <c r="D255" s="104">
        <v>88446</v>
      </c>
      <c r="E255" s="104">
        <v>1323</v>
      </c>
      <c r="F255" s="104">
        <v>84938</v>
      </c>
      <c r="G255" s="104">
        <v>86261</v>
      </c>
      <c r="H255" s="229">
        <v>97.529566062908401</v>
      </c>
      <c r="I255" s="104">
        <v>1775</v>
      </c>
      <c r="J255" s="104">
        <v>1178</v>
      </c>
      <c r="K255" s="104">
        <v>87891</v>
      </c>
      <c r="L255" s="104">
        <v>25432</v>
      </c>
      <c r="M255" s="104">
        <v>23101</v>
      </c>
      <c r="N255" s="104">
        <v>23179</v>
      </c>
      <c r="O255" s="104">
        <v>16179</v>
      </c>
      <c r="P255" s="104">
        <v>5730</v>
      </c>
      <c r="Q255" s="104">
        <v>95</v>
      </c>
      <c r="R255" s="104">
        <v>5825</v>
      </c>
      <c r="S255" s="104">
        <v>1021</v>
      </c>
      <c r="T255" s="104">
        <v>1175</v>
      </c>
      <c r="U255" s="104">
        <v>143</v>
      </c>
      <c r="V255" s="104">
        <v>52</v>
      </c>
      <c r="W255" s="104">
        <v>3434</v>
      </c>
      <c r="X255" s="104">
        <v>2344</v>
      </c>
      <c r="Y255" s="104">
        <v>1090</v>
      </c>
      <c r="Z255" s="104">
        <v>2512</v>
      </c>
      <c r="AA255" s="104">
        <v>44</v>
      </c>
      <c r="AB255" s="104">
        <v>2468</v>
      </c>
      <c r="AC255" s="104">
        <v>5902</v>
      </c>
      <c r="AD255" s="104">
        <v>1105</v>
      </c>
      <c r="AE255" s="200"/>
      <c r="AF255" s="104">
        <v>46056</v>
      </c>
      <c r="AG255" s="104">
        <v>433</v>
      </c>
      <c r="AH255" s="104">
        <v>44999</v>
      </c>
      <c r="AI255" s="104">
        <v>45432</v>
      </c>
      <c r="AJ255" s="213">
        <v>98.645127670661793</v>
      </c>
      <c r="AK255" s="104">
        <v>-3101</v>
      </c>
      <c r="AL255" s="104">
        <v>188</v>
      </c>
      <c r="AM255" s="104">
        <v>42086</v>
      </c>
      <c r="AN255" s="104">
        <v>12570</v>
      </c>
      <c r="AO255" s="104">
        <v>10257</v>
      </c>
      <c r="AP255" s="104">
        <v>10927</v>
      </c>
      <c r="AQ255" s="104">
        <v>8332</v>
      </c>
      <c r="AR255" s="104">
        <v>1177</v>
      </c>
      <c r="AS255" s="104">
        <v>-3542</v>
      </c>
      <c r="AT255" s="104">
        <v>-2365</v>
      </c>
      <c r="AU255" s="104">
        <v>-2399</v>
      </c>
      <c r="AV255" s="104">
        <v>-691</v>
      </c>
      <c r="AW255" s="104">
        <v>74</v>
      </c>
      <c r="AX255" s="104">
        <v>269</v>
      </c>
      <c r="AY255" s="104">
        <v>382</v>
      </c>
      <c r="AZ255" s="104">
        <v>155</v>
      </c>
      <c r="BA255" s="104">
        <v>227</v>
      </c>
      <c r="BB255" s="104">
        <v>629</v>
      </c>
      <c r="BC255" s="104">
        <v>76</v>
      </c>
      <c r="BD255" s="104">
        <v>553</v>
      </c>
      <c r="BE255" s="104">
        <v>935</v>
      </c>
      <c r="BF255" s="104">
        <v>14</v>
      </c>
      <c r="BG255" s="108" t="s">
        <v>334</v>
      </c>
      <c r="BH255" s="141" t="s">
        <v>353</v>
      </c>
    </row>
    <row r="256" spans="1:60" x14ac:dyDescent="0.2">
      <c r="A256" s="198">
        <v>253</v>
      </c>
      <c r="B256" s="214" t="s">
        <v>246</v>
      </c>
      <c r="C256" s="92" t="s">
        <v>675</v>
      </c>
      <c r="D256" s="104">
        <v>126269</v>
      </c>
      <c r="E256" s="104">
        <v>3948</v>
      </c>
      <c r="F256" s="104">
        <v>116598</v>
      </c>
      <c r="G256" s="104">
        <v>120546</v>
      </c>
      <c r="H256" s="229">
        <v>95.467612794906103</v>
      </c>
      <c r="I256" s="104">
        <v>2923</v>
      </c>
      <c r="J256" s="104">
        <v>4193</v>
      </c>
      <c r="K256" s="104">
        <v>123714</v>
      </c>
      <c r="L256" s="104">
        <v>35353</v>
      </c>
      <c r="M256" s="104">
        <v>33344</v>
      </c>
      <c r="N256" s="104">
        <v>33468</v>
      </c>
      <c r="O256" s="104">
        <v>21549</v>
      </c>
      <c r="P256" s="104">
        <v>24985</v>
      </c>
      <c r="Q256" s="104">
        <v>-1219</v>
      </c>
      <c r="R256" s="104">
        <v>23766</v>
      </c>
      <c r="S256" s="104">
        <v>1666</v>
      </c>
      <c r="T256" s="104">
        <v>1617</v>
      </c>
      <c r="U256" s="104">
        <v>958</v>
      </c>
      <c r="V256" s="104">
        <v>140</v>
      </c>
      <c r="W256" s="104">
        <v>19385</v>
      </c>
      <c r="X256" s="104">
        <v>14108</v>
      </c>
      <c r="Y256" s="104">
        <v>5277</v>
      </c>
      <c r="Z256" s="104">
        <v>6557</v>
      </c>
      <c r="AA256" s="104">
        <v>23</v>
      </c>
      <c r="AB256" s="104">
        <v>6534</v>
      </c>
      <c r="AC256" s="104">
        <v>25919</v>
      </c>
      <c r="AD256" s="104">
        <v>3176</v>
      </c>
      <c r="AE256" s="200"/>
      <c r="AF256" s="104">
        <v>295199</v>
      </c>
      <c r="AG256" s="104">
        <v>6967</v>
      </c>
      <c r="AH256" s="104">
        <v>286342</v>
      </c>
      <c r="AI256" s="104">
        <v>293309</v>
      </c>
      <c r="AJ256" s="213">
        <v>99.3597539287057</v>
      </c>
      <c r="AK256" s="104">
        <v>7366</v>
      </c>
      <c r="AL256" s="104">
        <v>7950</v>
      </c>
      <c r="AM256" s="104">
        <v>301658</v>
      </c>
      <c r="AN256" s="104">
        <v>85896</v>
      </c>
      <c r="AO256" s="104">
        <v>79146</v>
      </c>
      <c r="AP256" s="104">
        <v>73412</v>
      </c>
      <c r="AQ256" s="104">
        <v>63204</v>
      </c>
      <c r="AR256" s="104">
        <v>37346</v>
      </c>
      <c r="AS256" s="104">
        <v>-4095</v>
      </c>
      <c r="AT256" s="104">
        <v>33251</v>
      </c>
      <c r="AU256" s="104">
        <v>1284</v>
      </c>
      <c r="AV256" s="104">
        <v>5858</v>
      </c>
      <c r="AW256" s="104">
        <v>110</v>
      </c>
      <c r="AX256" s="104">
        <v>37</v>
      </c>
      <c r="AY256" s="104">
        <v>25962</v>
      </c>
      <c r="AZ256" s="104">
        <v>17645</v>
      </c>
      <c r="BA256" s="104">
        <v>8317</v>
      </c>
      <c r="BB256" s="104">
        <v>1954</v>
      </c>
      <c r="BC256" s="104">
        <v>1</v>
      </c>
      <c r="BD256" s="104">
        <v>1953</v>
      </c>
      <c r="BE256" s="104">
        <v>27915</v>
      </c>
      <c r="BF256" s="104">
        <v>368</v>
      </c>
      <c r="BG256" s="108" t="s">
        <v>335</v>
      </c>
      <c r="BH256" s="141" t="s">
        <v>354</v>
      </c>
    </row>
    <row r="257" spans="1:60" x14ac:dyDescent="0.2">
      <c r="A257" s="198">
        <v>254</v>
      </c>
      <c r="B257" s="214" t="s">
        <v>247</v>
      </c>
      <c r="C257" s="92" t="s">
        <v>676</v>
      </c>
      <c r="D257" s="104">
        <v>69025</v>
      </c>
      <c r="E257" s="104">
        <v>873</v>
      </c>
      <c r="F257" s="104">
        <v>67109</v>
      </c>
      <c r="G257" s="104">
        <v>67982</v>
      </c>
      <c r="H257" s="229">
        <v>98.488953277797805</v>
      </c>
      <c r="I257" s="104">
        <v>490</v>
      </c>
      <c r="J257" s="104">
        <v>1012</v>
      </c>
      <c r="K257" s="104">
        <v>68611</v>
      </c>
      <c r="L257" s="104">
        <v>20231</v>
      </c>
      <c r="M257" s="104">
        <v>19828</v>
      </c>
      <c r="N257" s="104">
        <v>19777</v>
      </c>
      <c r="O257" s="104">
        <v>8775</v>
      </c>
      <c r="P257" s="104">
        <v>2153</v>
      </c>
      <c r="Q257" s="104">
        <v>-874</v>
      </c>
      <c r="R257" s="104">
        <v>1279</v>
      </c>
      <c r="S257" s="104">
        <v>42</v>
      </c>
      <c r="T257" s="104">
        <v>201</v>
      </c>
      <c r="U257" s="104">
        <v>1</v>
      </c>
      <c r="V257" s="104">
        <v>0</v>
      </c>
      <c r="W257" s="104">
        <v>1035</v>
      </c>
      <c r="X257" s="104">
        <v>546</v>
      </c>
      <c r="Y257" s="104">
        <v>489</v>
      </c>
      <c r="Z257" s="104">
        <v>1232</v>
      </c>
      <c r="AA257" s="104">
        <v>0</v>
      </c>
      <c r="AB257" s="104">
        <v>1232</v>
      </c>
      <c r="AC257" s="104">
        <v>2267</v>
      </c>
      <c r="AD257" s="104">
        <v>179</v>
      </c>
      <c r="AE257" s="200"/>
      <c r="AF257" s="104">
        <v>47784</v>
      </c>
      <c r="AG257" s="104">
        <v>1044</v>
      </c>
      <c r="AH257" s="104">
        <v>46099</v>
      </c>
      <c r="AI257" s="104">
        <v>47143</v>
      </c>
      <c r="AJ257" s="213">
        <v>98.658546793905899</v>
      </c>
      <c r="AK257" s="104">
        <v>-2846</v>
      </c>
      <c r="AL257" s="104">
        <v>1418</v>
      </c>
      <c r="AM257" s="104">
        <v>44671</v>
      </c>
      <c r="AN257" s="104">
        <v>15333</v>
      </c>
      <c r="AO257" s="104">
        <v>11645</v>
      </c>
      <c r="AP257" s="104">
        <v>10754</v>
      </c>
      <c r="AQ257" s="104">
        <v>6939</v>
      </c>
      <c r="AR257" s="104">
        <v>1117</v>
      </c>
      <c r="AS257" s="104">
        <v>-120</v>
      </c>
      <c r="AT257" s="104">
        <v>997</v>
      </c>
      <c r="AU257" s="104">
        <v>26</v>
      </c>
      <c r="AV257" s="104">
        <v>280</v>
      </c>
      <c r="AW257" s="104">
        <v>0</v>
      </c>
      <c r="AX257" s="104">
        <v>0</v>
      </c>
      <c r="AY257" s="104">
        <v>691</v>
      </c>
      <c r="AZ257" s="104">
        <v>429</v>
      </c>
      <c r="BA257" s="104">
        <v>262</v>
      </c>
      <c r="BB257" s="104">
        <v>644</v>
      </c>
      <c r="BC257" s="104">
        <v>0</v>
      </c>
      <c r="BD257" s="104">
        <v>644</v>
      </c>
      <c r="BE257" s="104">
        <v>1335</v>
      </c>
      <c r="BF257" s="104">
        <v>8</v>
      </c>
      <c r="BG257" s="108" t="s">
        <v>331</v>
      </c>
      <c r="BH257" s="141" t="s">
        <v>350</v>
      </c>
    </row>
    <row r="258" spans="1:60" x14ac:dyDescent="0.2">
      <c r="A258" s="198">
        <v>255</v>
      </c>
      <c r="B258" s="214" t="s">
        <v>248</v>
      </c>
      <c r="C258" s="92" t="s">
        <v>677</v>
      </c>
      <c r="D258" s="104">
        <v>100097</v>
      </c>
      <c r="E258" s="104">
        <v>1489</v>
      </c>
      <c r="F258" s="104">
        <v>97507</v>
      </c>
      <c r="G258" s="104">
        <v>98996</v>
      </c>
      <c r="H258" s="229">
        <v>98.9000669350729</v>
      </c>
      <c r="I258" s="104">
        <v>1713</v>
      </c>
      <c r="J258" s="104">
        <v>1421</v>
      </c>
      <c r="K258" s="104">
        <v>100641</v>
      </c>
      <c r="L258" s="104">
        <v>29177</v>
      </c>
      <c r="M258" s="104">
        <v>28183</v>
      </c>
      <c r="N258" s="104">
        <v>28651</v>
      </c>
      <c r="O258" s="104">
        <v>14630</v>
      </c>
      <c r="P258" s="104">
        <v>5364</v>
      </c>
      <c r="Q258" s="104">
        <v>1026</v>
      </c>
      <c r="R258" s="104">
        <v>6390</v>
      </c>
      <c r="S258" s="104">
        <v>561</v>
      </c>
      <c r="T258" s="104">
        <v>1152</v>
      </c>
      <c r="U258" s="104">
        <v>267</v>
      </c>
      <c r="V258" s="104">
        <v>18</v>
      </c>
      <c r="W258" s="104">
        <v>4392</v>
      </c>
      <c r="X258" s="104">
        <v>3652</v>
      </c>
      <c r="Y258" s="104">
        <v>740</v>
      </c>
      <c r="Z258" s="104">
        <v>1195</v>
      </c>
      <c r="AA258" s="104">
        <v>12</v>
      </c>
      <c r="AB258" s="104">
        <v>1183</v>
      </c>
      <c r="AC258" s="104">
        <v>5575</v>
      </c>
      <c r="AD258" s="104">
        <v>379</v>
      </c>
      <c r="AE258" s="200"/>
      <c r="AF258" s="104">
        <v>62147</v>
      </c>
      <c r="AG258" s="104">
        <v>201</v>
      </c>
      <c r="AH258" s="104">
        <v>61290</v>
      </c>
      <c r="AI258" s="104">
        <v>61491</v>
      </c>
      <c r="AJ258" s="213">
        <v>98.944438186879395</v>
      </c>
      <c r="AK258" s="104">
        <v>631</v>
      </c>
      <c r="AL258" s="104">
        <v>79</v>
      </c>
      <c r="AM258" s="104">
        <v>62000</v>
      </c>
      <c r="AN258" s="104">
        <v>18240</v>
      </c>
      <c r="AO258" s="104">
        <v>16233</v>
      </c>
      <c r="AP258" s="104">
        <v>17063</v>
      </c>
      <c r="AQ258" s="104">
        <v>10464</v>
      </c>
      <c r="AR258" s="104">
        <v>2861</v>
      </c>
      <c r="AS258" s="104">
        <v>662</v>
      </c>
      <c r="AT258" s="104">
        <v>3523</v>
      </c>
      <c r="AU258" s="104">
        <v>65</v>
      </c>
      <c r="AV258" s="104">
        <v>566</v>
      </c>
      <c r="AW258" s="104">
        <v>1232</v>
      </c>
      <c r="AX258" s="104">
        <v>48</v>
      </c>
      <c r="AY258" s="104">
        <v>1612</v>
      </c>
      <c r="AZ258" s="104">
        <v>1297</v>
      </c>
      <c r="BA258" s="104">
        <v>315</v>
      </c>
      <c r="BB258" s="104">
        <v>661</v>
      </c>
      <c r="BC258" s="104">
        <v>39</v>
      </c>
      <c r="BD258" s="104">
        <v>622</v>
      </c>
      <c r="BE258" s="104">
        <v>2234</v>
      </c>
      <c r="BF258" s="104">
        <v>29</v>
      </c>
      <c r="BG258" s="108" t="s">
        <v>331</v>
      </c>
      <c r="BH258" s="141" t="s">
        <v>353</v>
      </c>
    </row>
    <row r="259" spans="1:60" x14ac:dyDescent="0.2">
      <c r="A259" s="198">
        <v>256</v>
      </c>
      <c r="B259" s="214" t="s">
        <v>249</v>
      </c>
      <c r="C259" s="92" t="s">
        <v>678</v>
      </c>
      <c r="D259" s="104">
        <v>58983</v>
      </c>
      <c r="E259" s="104">
        <v>944</v>
      </c>
      <c r="F259" s="104">
        <v>56943</v>
      </c>
      <c r="G259" s="104">
        <v>57887</v>
      </c>
      <c r="H259" s="229">
        <v>98.141837478595505</v>
      </c>
      <c r="I259" s="104">
        <v>537</v>
      </c>
      <c r="J259" s="104">
        <v>1021</v>
      </c>
      <c r="K259" s="104">
        <v>58501</v>
      </c>
      <c r="L259" s="104">
        <v>16983</v>
      </c>
      <c r="M259" s="104">
        <v>16615</v>
      </c>
      <c r="N259" s="104">
        <v>16644</v>
      </c>
      <c r="O259" s="104">
        <v>8259</v>
      </c>
      <c r="P259" s="104">
        <v>3253</v>
      </c>
      <c r="Q259" s="104">
        <v>143</v>
      </c>
      <c r="R259" s="104">
        <v>3396</v>
      </c>
      <c r="S259" s="104">
        <v>376</v>
      </c>
      <c r="T259" s="104">
        <v>537</v>
      </c>
      <c r="U259" s="104">
        <v>58</v>
      </c>
      <c r="V259" s="104">
        <v>20</v>
      </c>
      <c r="W259" s="104">
        <v>2405</v>
      </c>
      <c r="X259" s="104">
        <v>1831</v>
      </c>
      <c r="Y259" s="104">
        <v>574</v>
      </c>
      <c r="Z259" s="104">
        <v>1168</v>
      </c>
      <c r="AA259" s="104">
        <v>13</v>
      </c>
      <c r="AB259" s="104">
        <v>1155</v>
      </c>
      <c r="AC259" s="104">
        <v>3560</v>
      </c>
      <c r="AD259" s="104">
        <v>230</v>
      </c>
      <c r="AE259" s="200"/>
      <c r="AF259" s="104">
        <v>47346</v>
      </c>
      <c r="AG259" s="104">
        <v>448</v>
      </c>
      <c r="AH259" s="104">
        <v>46101</v>
      </c>
      <c r="AI259" s="104">
        <v>46549</v>
      </c>
      <c r="AJ259" s="213">
        <v>98.316647657668994</v>
      </c>
      <c r="AK259" s="104">
        <v>-992</v>
      </c>
      <c r="AL259" s="104">
        <v>717</v>
      </c>
      <c r="AM259" s="104">
        <v>45826</v>
      </c>
      <c r="AN259" s="104">
        <v>14646</v>
      </c>
      <c r="AO259" s="104">
        <v>12694</v>
      </c>
      <c r="AP259" s="104">
        <v>11687</v>
      </c>
      <c r="AQ259" s="104">
        <v>6799</v>
      </c>
      <c r="AR259" s="104">
        <v>2103</v>
      </c>
      <c r="AS259" s="104">
        <v>6197</v>
      </c>
      <c r="AT259" s="104">
        <v>8300</v>
      </c>
      <c r="AU259" s="104">
        <v>2727</v>
      </c>
      <c r="AV259" s="104">
        <v>4162</v>
      </c>
      <c r="AW259" s="104">
        <v>275</v>
      </c>
      <c r="AX259" s="104">
        <v>142</v>
      </c>
      <c r="AY259" s="104">
        <v>994</v>
      </c>
      <c r="AZ259" s="104">
        <v>586</v>
      </c>
      <c r="BA259" s="104">
        <v>408</v>
      </c>
      <c r="BB259" s="104">
        <v>919</v>
      </c>
      <c r="BC259" s="104">
        <v>2</v>
      </c>
      <c r="BD259" s="104">
        <v>917</v>
      </c>
      <c r="BE259" s="104">
        <v>1911</v>
      </c>
      <c r="BF259" s="104">
        <v>21</v>
      </c>
      <c r="BG259" s="108" t="s">
        <v>331</v>
      </c>
      <c r="BH259" s="141" t="s">
        <v>353</v>
      </c>
    </row>
    <row r="260" spans="1:60" x14ac:dyDescent="0.2">
      <c r="A260" s="198">
        <v>257</v>
      </c>
      <c r="B260" s="214" t="s">
        <v>250</v>
      </c>
      <c r="C260" s="92" t="s">
        <v>679</v>
      </c>
      <c r="D260" s="104">
        <v>80590</v>
      </c>
      <c r="E260" s="104">
        <v>774</v>
      </c>
      <c r="F260" s="104">
        <v>76168</v>
      </c>
      <c r="G260" s="104">
        <v>76942</v>
      </c>
      <c r="H260" s="229">
        <v>95.473383794515399</v>
      </c>
      <c r="I260" s="104">
        <v>1888</v>
      </c>
      <c r="J260" s="104">
        <v>792</v>
      </c>
      <c r="K260" s="104">
        <v>78848</v>
      </c>
      <c r="L260" s="104">
        <v>22289</v>
      </c>
      <c r="M260" s="104">
        <v>22010</v>
      </c>
      <c r="N260" s="104">
        <v>21906</v>
      </c>
      <c r="O260" s="104">
        <v>12643</v>
      </c>
      <c r="P260" s="104">
        <v>11469</v>
      </c>
      <c r="Q260" s="104">
        <v>-58</v>
      </c>
      <c r="R260" s="104">
        <v>11411</v>
      </c>
      <c r="S260" s="104">
        <v>859</v>
      </c>
      <c r="T260" s="104">
        <v>1315</v>
      </c>
      <c r="U260" s="104">
        <v>295</v>
      </c>
      <c r="V260" s="104">
        <v>63</v>
      </c>
      <c r="W260" s="104">
        <v>8879</v>
      </c>
      <c r="X260" s="104">
        <v>6638</v>
      </c>
      <c r="Y260" s="104">
        <v>2241</v>
      </c>
      <c r="Z260" s="104">
        <v>3904</v>
      </c>
      <c r="AA260" s="104">
        <v>35</v>
      </c>
      <c r="AB260" s="104">
        <v>3869</v>
      </c>
      <c r="AC260" s="104">
        <v>12748</v>
      </c>
      <c r="AD260" s="104">
        <v>1247</v>
      </c>
      <c r="AE260" s="200"/>
      <c r="AF260" s="104">
        <v>53240</v>
      </c>
      <c r="AG260" s="104">
        <v>403</v>
      </c>
      <c r="AH260" s="104">
        <v>51061</v>
      </c>
      <c r="AI260" s="104">
        <v>51464</v>
      </c>
      <c r="AJ260" s="213">
        <v>96.664162283996902</v>
      </c>
      <c r="AK260" s="104">
        <v>-306</v>
      </c>
      <c r="AL260" s="104">
        <v>813</v>
      </c>
      <c r="AM260" s="104">
        <v>51568</v>
      </c>
      <c r="AN260" s="104">
        <v>16485</v>
      </c>
      <c r="AO260" s="104">
        <v>13152</v>
      </c>
      <c r="AP260" s="104">
        <v>13641</v>
      </c>
      <c r="AQ260" s="104">
        <v>8290</v>
      </c>
      <c r="AR260" s="104">
        <v>5204</v>
      </c>
      <c r="AS260" s="104">
        <v>577</v>
      </c>
      <c r="AT260" s="104">
        <v>5781</v>
      </c>
      <c r="AU260" s="104">
        <v>354</v>
      </c>
      <c r="AV260" s="104">
        <v>1061</v>
      </c>
      <c r="AW260" s="104">
        <v>419</v>
      </c>
      <c r="AX260" s="104">
        <v>201</v>
      </c>
      <c r="AY260" s="104">
        <v>3746</v>
      </c>
      <c r="AZ260" s="104">
        <v>2587</v>
      </c>
      <c r="BA260" s="104">
        <v>1159</v>
      </c>
      <c r="BB260" s="104">
        <v>1852</v>
      </c>
      <c r="BC260" s="104">
        <v>63</v>
      </c>
      <c r="BD260" s="104">
        <v>1789</v>
      </c>
      <c r="BE260" s="104">
        <v>5535</v>
      </c>
      <c r="BF260" s="104">
        <v>42</v>
      </c>
      <c r="BG260" s="108" t="s">
        <v>333</v>
      </c>
      <c r="BH260" s="141" t="s">
        <v>351</v>
      </c>
    </row>
    <row r="261" spans="1:60" x14ac:dyDescent="0.2">
      <c r="A261" s="198">
        <v>258</v>
      </c>
      <c r="B261" s="214" t="s">
        <v>251</v>
      </c>
      <c r="C261" s="92" t="s">
        <v>680</v>
      </c>
      <c r="D261" s="104">
        <v>72759</v>
      </c>
      <c r="E261" s="104">
        <v>666</v>
      </c>
      <c r="F261" s="104">
        <v>70964</v>
      </c>
      <c r="G261" s="104">
        <v>71630</v>
      </c>
      <c r="H261" s="229">
        <v>98.448301928283698</v>
      </c>
      <c r="I261" s="104">
        <v>550</v>
      </c>
      <c r="J261" s="104">
        <v>914</v>
      </c>
      <c r="K261" s="104">
        <v>72428</v>
      </c>
      <c r="L261" s="104">
        <v>20868</v>
      </c>
      <c r="M261" s="104">
        <v>20501</v>
      </c>
      <c r="N261" s="104">
        <v>20439</v>
      </c>
      <c r="O261" s="104">
        <v>10620</v>
      </c>
      <c r="P261" s="104">
        <v>4525</v>
      </c>
      <c r="Q261" s="104">
        <v>-196</v>
      </c>
      <c r="R261" s="104">
        <v>4329</v>
      </c>
      <c r="S261" s="104">
        <v>289</v>
      </c>
      <c r="T261" s="104">
        <v>528</v>
      </c>
      <c r="U261" s="104">
        <v>38</v>
      </c>
      <c r="V261" s="104">
        <v>23</v>
      </c>
      <c r="W261" s="104">
        <v>3451</v>
      </c>
      <c r="X261" s="104">
        <v>2749</v>
      </c>
      <c r="Y261" s="104">
        <v>702</v>
      </c>
      <c r="Z261" s="104">
        <v>1258</v>
      </c>
      <c r="AA261" s="104">
        <v>5</v>
      </c>
      <c r="AB261" s="104">
        <v>1253</v>
      </c>
      <c r="AC261" s="104">
        <v>4704</v>
      </c>
      <c r="AD261" s="104">
        <v>694</v>
      </c>
      <c r="AE261" s="200"/>
      <c r="AF261" s="104">
        <v>50081</v>
      </c>
      <c r="AG261" s="104">
        <v>397</v>
      </c>
      <c r="AH261" s="104">
        <v>48586</v>
      </c>
      <c r="AI261" s="104">
        <v>48983</v>
      </c>
      <c r="AJ261" s="213">
        <v>97.807551766138801</v>
      </c>
      <c r="AK261" s="104">
        <v>95</v>
      </c>
      <c r="AL261" s="104">
        <v>558</v>
      </c>
      <c r="AM261" s="104">
        <v>49239</v>
      </c>
      <c r="AN261" s="104">
        <v>13737</v>
      </c>
      <c r="AO261" s="104">
        <v>15805</v>
      </c>
      <c r="AP261" s="104">
        <v>11986</v>
      </c>
      <c r="AQ261" s="104">
        <v>7711</v>
      </c>
      <c r="AR261" s="104">
        <v>2077</v>
      </c>
      <c r="AS261" s="104">
        <v>-725</v>
      </c>
      <c r="AT261" s="104">
        <v>1352</v>
      </c>
      <c r="AU261" s="104">
        <v>-865</v>
      </c>
      <c r="AV261" s="104">
        <v>984</v>
      </c>
      <c r="AW261" s="104">
        <v>138</v>
      </c>
      <c r="AX261" s="104">
        <v>187</v>
      </c>
      <c r="AY261" s="104">
        <v>908</v>
      </c>
      <c r="AZ261" s="104">
        <v>576</v>
      </c>
      <c r="BA261" s="104">
        <v>332</v>
      </c>
      <c r="BB261" s="104">
        <v>1103</v>
      </c>
      <c r="BC261" s="104">
        <v>20</v>
      </c>
      <c r="BD261" s="104">
        <v>1083</v>
      </c>
      <c r="BE261" s="104">
        <v>1991</v>
      </c>
      <c r="BF261" s="104">
        <v>18</v>
      </c>
      <c r="BG261" s="108" t="s">
        <v>331</v>
      </c>
      <c r="BH261" s="141" t="s">
        <v>357</v>
      </c>
    </row>
    <row r="262" spans="1:60" x14ac:dyDescent="0.2">
      <c r="A262" s="198">
        <v>259</v>
      </c>
      <c r="B262" s="214" t="s">
        <v>252</v>
      </c>
      <c r="C262" s="92" t="s">
        <v>681</v>
      </c>
      <c r="D262" s="104">
        <v>52524</v>
      </c>
      <c r="E262" s="104">
        <v>586</v>
      </c>
      <c r="F262" s="104">
        <v>51202</v>
      </c>
      <c r="G262" s="104">
        <v>51788</v>
      </c>
      <c r="H262" s="229">
        <v>98.598735816007903</v>
      </c>
      <c r="I262" s="104">
        <v>280</v>
      </c>
      <c r="J262" s="104">
        <v>591</v>
      </c>
      <c r="K262" s="104">
        <v>52073</v>
      </c>
      <c r="L262" s="104">
        <v>16313</v>
      </c>
      <c r="M262" s="104">
        <v>14324</v>
      </c>
      <c r="N262" s="104">
        <v>14712</v>
      </c>
      <c r="O262" s="104">
        <v>6724</v>
      </c>
      <c r="P262" s="104">
        <v>1803</v>
      </c>
      <c r="Q262" s="104">
        <v>34</v>
      </c>
      <c r="R262" s="104">
        <v>1837</v>
      </c>
      <c r="S262" s="104">
        <v>157</v>
      </c>
      <c r="T262" s="104">
        <v>389</v>
      </c>
      <c r="U262" s="104">
        <v>117</v>
      </c>
      <c r="V262" s="104">
        <v>18</v>
      </c>
      <c r="W262" s="104">
        <v>1156</v>
      </c>
      <c r="X262" s="104">
        <v>810</v>
      </c>
      <c r="Y262" s="104">
        <v>346</v>
      </c>
      <c r="Z262" s="104">
        <v>818</v>
      </c>
      <c r="AA262" s="104">
        <v>16</v>
      </c>
      <c r="AB262" s="104">
        <v>802</v>
      </c>
      <c r="AC262" s="104">
        <v>1958</v>
      </c>
      <c r="AD262" s="104">
        <v>427</v>
      </c>
      <c r="AE262" s="200"/>
      <c r="AF262" s="104">
        <v>19457</v>
      </c>
      <c r="AG262" s="104">
        <v>236</v>
      </c>
      <c r="AH262" s="104">
        <v>18936</v>
      </c>
      <c r="AI262" s="104">
        <v>19172</v>
      </c>
      <c r="AJ262" s="213">
        <v>98.535231536208002</v>
      </c>
      <c r="AK262" s="104">
        <v>-79</v>
      </c>
      <c r="AL262" s="104">
        <v>277</v>
      </c>
      <c r="AM262" s="104">
        <v>19134</v>
      </c>
      <c r="AN262" s="104">
        <v>5642</v>
      </c>
      <c r="AO262" s="104">
        <v>5543</v>
      </c>
      <c r="AP262" s="104">
        <v>4640</v>
      </c>
      <c r="AQ262" s="104">
        <v>3309</v>
      </c>
      <c r="AR262" s="104">
        <v>738</v>
      </c>
      <c r="AS262" s="104">
        <v>708</v>
      </c>
      <c r="AT262" s="104">
        <v>1446</v>
      </c>
      <c r="AU262" s="104">
        <v>287</v>
      </c>
      <c r="AV262" s="104">
        <v>497</v>
      </c>
      <c r="AW262" s="104">
        <v>213</v>
      </c>
      <c r="AX262" s="104">
        <v>58</v>
      </c>
      <c r="AY262" s="104">
        <v>391</v>
      </c>
      <c r="AZ262" s="104">
        <v>261</v>
      </c>
      <c r="BA262" s="104">
        <v>130</v>
      </c>
      <c r="BB262" s="104">
        <v>288</v>
      </c>
      <c r="BC262" s="104">
        <v>0</v>
      </c>
      <c r="BD262" s="104">
        <v>288</v>
      </c>
      <c r="BE262" s="104">
        <v>679</v>
      </c>
      <c r="BF262" s="104">
        <v>38</v>
      </c>
      <c r="BG262" s="108" t="s">
        <v>331</v>
      </c>
      <c r="BH262" s="141" t="s">
        <v>357</v>
      </c>
    </row>
    <row r="263" spans="1:60" x14ac:dyDescent="0.2">
      <c r="A263" s="198">
        <v>260</v>
      </c>
      <c r="B263" s="214" t="s">
        <v>253</v>
      </c>
      <c r="C263" s="92" t="s">
        <v>682</v>
      </c>
      <c r="D263" s="104">
        <v>43747</v>
      </c>
      <c r="E263" s="104">
        <v>616</v>
      </c>
      <c r="F263" s="104">
        <v>41569</v>
      </c>
      <c r="G263" s="104">
        <v>42185</v>
      </c>
      <c r="H263" s="229">
        <v>96.429469449333595</v>
      </c>
      <c r="I263" s="104">
        <v>1123</v>
      </c>
      <c r="J263" s="104">
        <v>886</v>
      </c>
      <c r="K263" s="104">
        <v>43578</v>
      </c>
      <c r="L263" s="104">
        <v>12448</v>
      </c>
      <c r="M263" s="104">
        <v>12305</v>
      </c>
      <c r="N263" s="104">
        <v>12319</v>
      </c>
      <c r="O263" s="104">
        <v>6506</v>
      </c>
      <c r="P263" s="104">
        <v>3628</v>
      </c>
      <c r="Q263" s="104">
        <v>-78</v>
      </c>
      <c r="R263" s="104">
        <v>3550</v>
      </c>
      <c r="S263" s="104">
        <v>485</v>
      </c>
      <c r="T263" s="104">
        <v>638</v>
      </c>
      <c r="U263" s="104">
        <v>45</v>
      </c>
      <c r="V263" s="104">
        <v>18</v>
      </c>
      <c r="W263" s="104">
        <v>2364</v>
      </c>
      <c r="X263" s="104">
        <v>1671</v>
      </c>
      <c r="Y263" s="104">
        <v>693</v>
      </c>
      <c r="Z263" s="104">
        <v>1562</v>
      </c>
      <c r="AA263" s="104">
        <v>98</v>
      </c>
      <c r="AB263" s="104">
        <v>1464</v>
      </c>
      <c r="AC263" s="104">
        <v>3828</v>
      </c>
      <c r="AD263" s="104">
        <v>317</v>
      </c>
      <c r="AE263" s="200"/>
      <c r="AF263" s="104">
        <v>48964</v>
      </c>
      <c r="AG263" s="104">
        <v>560</v>
      </c>
      <c r="AH263" s="104">
        <v>47706</v>
      </c>
      <c r="AI263" s="104">
        <v>48266</v>
      </c>
      <c r="AJ263" s="213">
        <v>98.574462870680506</v>
      </c>
      <c r="AK263" s="104">
        <v>-1227</v>
      </c>
      <c r="AL263" s="104">
        <v>981</v>
      </c>
      <c r="AM263" s="104">
        <v>47460</v>
      </c>
      <c r="AN263" s="104">
        <v>17595</v>
      </c>
      <c r="AO263" s="104">
        <v>11900</v>
      </c>
      <c r="AP263" s="104">
        <v>12683</v>
      </c>
      <c r="AQ263" s="104">
        <v>5282</v>
      </c>
      <c r="AR263" s="104">
        <v>1179</v>
      </c>
      <c r="AS263" s="104">
        <v>754</v>
      </c>
      <c r="AT263" s="104">
        <v>1933</v>
      </c>
      <c r="AU263" s="104">
        <v>165</v>
      </c>
      <c r="AV263" s="104">
        <v>1062</v>
      </c>
      <c r="AW263" s="104">
        <v>190</v>
      </c>
      <c r="AX263" s="104">
        <v>148</v>
      </c>
      <c r="AY263" s="104">
        <v>368</v>
      </c>
      <c r="AZ263" s="104">
        <v>218</v>
      </c>
      <c r="BA263" s="104">
        <v>150</v>
      </c>
      <c r="BB263" s="104">
        <v>698</v>
      </c>
      <c r="BC263" s="104">
        <v>177</v>
      </c>
      <c r="BD263" s="104">
        <v>521</v>
      </c>
      <c r="BE263" s="104">
        <v>889</v>
      </c>
      <c r="BF263" s="104">
        <v>7</v>
      </c>
      <c r="BG263" s="108" t="s">
        <v>331</v>
      </c>
      <c r="BH263" s="141" t="s">
        <v>353</v>
      </c>
    </row>
    <row r="264" spans="1:60" x14ac:dyDescent="0.2">
      <c r="A264" s="198">
        <v>261</v>
      </c>
      <c r="B264" s="214" t="s">
        <v>254</v>
      </c>
      <c r="C264" s="92" t="s">
        <v>683</v>
      </c>
      <c r="D264" s="104">
        <v>164532</v>
      </c>
      <c r="E264" s="104">
        <v>1459</v>
      </c>
      <c r="F264" s="104">
        <v>158120</v>
      </c>
      <c r="G264" s="104">
        <v>159579</v>
      </c>
      <c r="H264" s="229">
        <v>96.989643352052994</v>
      </c>
      <c r="I264" s="104">
        <v>3040</v>
      </c>
      <c r="J264" s="104">
        <v>1669</v>
      </c>
      <c r="K264" s="104">
        <v>162829</v>
      </c>
      <c r="L264" s="104">
        <v>44610</v>
      </c>
      <c r="M264" s="104">
        <v>46509</v>
      </c>
      <c r="N264" s="104">
        <v>46588</v>
      </c>
      <c r="O264" s="104">
        <v>25122</v>
      </c>
      <c r="P264" s="104">
        <v>14134</v>
      </c>
      <c r="Q264" s="104">
        <v>290</v>
      </c>
      <c r="R264" s="104">
        <v>14424</v>
      </c>
      <c r="S264" s="104">
        <v>1530</v>
      </c>
      <c r="T264" s="104">
        <v>2215</v>
      </c>
      <c r="U264" s="104">
        <v>1019</v>
      </c>
      <c r="V264" s="104">
        <v>221</v>
      </c>
      <c r="W264" s="104">
        <v>9439</v>
      </c>
      <c r="X264" s="104">
        <v>6847</v>
      </c>
      <c r="Y264" s="104">
        <v>2592</v>
      </c>
      <c r="Z264" s="104">
        <v>5268</v>
      </c>
      <c r="AA264" s="104">
        <v>113</v>
      </c>
      <c r="AB264" s="104">
        <v>5155</v>
      </c>
      <c r="AC264" s="104">
        <v>14594</v>
      </c>
      <c r="AD264" s="104">
        <v>1173</v>
      </c>
      <c r="AE264" s="200"/>
      <c r="AF264" s="104">
        <v>92965</v>
      </c>
      <c r="AG264" s="104">
        <v>959</v>
      </c>
      <c r="AH264" s="104">
        <v>89685</v>
      </c>
      <c r="AI264" s="104">
        <v>90644</v>
      </c>
      <c r="AJ264" s="213">
        <v>97.503361480126898</v>
      </c>
      <c r="AK264" s="104">
        <v>-69</v>
      </c>
      <c r="AL264" s="104">
        <v>2952</v>
      </c>
      <c r="AM264" s="104">
        <v>92568</v>
      </c>
      <c r="AN264" s="104">
        <v>28599</v>
      </c>
      <c r="AO264" s="104">
        <v>23799</v>
      </c>
      <c r="AP264" s="104">
        <v>24838</v>
      </c>
      <c r="AQ264" s="104">
        <v>15332</v>
      </c>
      <c r="AR264" s="104">
        <v>9335</v>
      </c>
      <c r="AS264" s="104">
        <v>163</v>
      </c>
      <c r="AT264" s="104">
        <v>9498</v>
      </c>
      <c r="AU264" s="104">
        <v>727</v>
      </c>
      <c r="AV264" s="104">
        <v>1487</v>
      </c>
      <c r="AW264" s="104">
        <v>691</v>
      </c>
      <c r="AX264" s="104">
        <v>340</v>
      </c>
      <c r="AY264" s="104">
        <v>6253</v>
      </c>
      <c r="AZ264" s="104">
        <v>4591</v>
      </c>
      <c r="BA264" s="104">
        <v>1662</v>
      </c>
      <c r="BB264" s="104">
        <v>2345</v>
      </c>
      <c r="BC264" s="104">
        <v>131</v>
      </c>
      <c r="BD264" s="104">
        <v>2214</v>
      </c>
      <c r="BE264" s="104">
        <v>8467</v>
      </c>
      <c r="BF264" s="104">
        <v>95</v>
      </c>
      <c r="BG264" s="108" t="s">
        <v>333</v>
      </c>
      <c r="BH264" s="141" t="s">
        <v>351</v>
      </c>
    </row>
    <row r="265" spans="1:60" x14ac:dyDescent="0.2">
      <c r="A265" s="198">
        <v>262</v>
      </c>
      <c r="B265" s="214" t="s">
        <v>255</v>
      </c>
      <c r="C265" s="92" t="s">
        <v>684</v>
      </c>
      <c r="D265" s="104">
        <v>98182</v>
      </c>
      <c r="E265" s="104">
        <v>1329</v>
      </c>
      <c r="F265" s="104">
        <v>92763</v>
      </c>
      <c r="G265" s="104">
        <v>94092</v>
      </c>
      <c r="H265" s="229">
        <v>95.834266973579602</v>
      </c>
      <c r="I265" s="104">
        <v>1457</v>
      </c>
      <c r="J265" s="104">
        <v>1133</v>
      </c>
      <c r="K265" s="104">
        <v>95353</v>
      </c>
      <c r="L265" s="104">
        <v>27321</v>
      </c>
      <c r="M265" s="104">
        <v>26664</v>
      </c>
      <c r="N265" s="104">
        <v>26152</v>
      </c>
      <c r="O265" s="104">
        <v>15216</v>
      </c>
      <c r="P265" s="104">
        <v>9789</v>
      </c>
      <c r="Q265" s="104">
        <v>215</v>
      </c>
      <c r="R265" s="104">
        <v>10004</v>
      </c>
      <c r="S265" s="104">
        <v>701</v>
      </c>
      <c r="T265" s="104">
        <v>1360</v>
      </c>
      <c r="U265" s="104">
        <v>172</v>
      </c>
      <c r="V265" s="104">
        <v>79</v>
      </c>
      <c r="W265" s="104">
        <v>7692</v>
      </c>
      <c r="X265" s="104">
        <v>5160</v>
      </c>
      <c r="Y265" s="104">
        <v>2532</v>
      </c>
      <c r="Z265" s="104">
        <v>4455</v>
      </c>
      <c r="AA265" s="104">
        <v>53</v>
      </c>
      <c r="AB265" s="104">
        <v>4402</v>
      </c>
      <c r="AC265" s="104">
        <v>12094</v>
      </c>
      <c r="AD265" s="104">
        <v>865</v>
      </c>
      <c r="AE265" s="200"/>
      <c r="AF265" s="104">
        <v>86460</v>
      </c>
      <c r="AG265" s="104">
        <v>726</v>
      </c>
      <c r="AH265" s="104">
        <v>85310</v>
      </c>
      <c r="AI265" s="104">
        <v>86036</v>
      </c>
      <c r="AJ265" s="213">
        <v>99.5095998149433</v>
      </c>
      <c r="AK265" s="104">
        <v>-1893</v>
      </c>
      <c r="AL265" s="104">
        <v>415</v>
      </c>
      <c r="AM265" s="104">
        <v>83832</v>
      </c>
      <c r="AN265" s="104">
        <v>25022</v>
      </c>
      <c r="AO265" s="104">
        <v>22757</v>
      </c>
      <c r="AP265" s="104">
        <v>22608</v>
      </c>
      <c r="AQ265" s="104">
        <v>13445</v>
      </c>
      <c r="AR265" s="104">
        <v>2117</v>
      </c>
      <c r="AS265" s="104">
        <v>1582</v>
      </c>
      <c r="AT265" s="104">
        <v>3699</v>
      </c>
      <c r="AU265" s="104">
        <v>341</v>
      </c>
      <c r="AV265" s="104">
        <v>1516</v>
      </c>
      <c r="AW265" s="104">
        <v>140</v>
      </c>
      <c r="AX265" s="104">
        <v>168</v>
      </c>
      <c r="AY265" s="104">
        <v>1534</v>
      </c>
      <c r="AZ265" s="104">
        <v>1197</v>
      </c>
      <c r="BA265" s="104">
        <v>337</v>
      </c>
      <c r="BB265" s="104">
        <v>433</v>
      </c>
      <c r="BC265" s="104">
        <v>78</v>
      </c>
      <c r="BD265" s="104">
        <v>355</v>
      </c>
      <c r="BE265" s="104">
        <v>1889</v>
      </c>
      <c r="BF265" s="104">
        <v>48</v>
      </c>
      <c r="BG265" s="108" t="s">
        <v>334</v>
      </c>
      <c r="BH265" s="141" t="s">
        <v>358</v>
      </c>
    </row>
    <row r="266" spans="1:60" x14ac:dyDescent="0.2">
      <c r="A266" s="198">
        <v>263</v>
      </c>
      <c r="B266" s="214" t="s">
        <v>256</v>
      </c>
      <c r="C266" s="92" t="s">
        <v>685</v>
      </c>
      <c r="D266" s="104">
        <v>95303</v>
      </c>
      <c r="E266" s="104">
        <v>1332</v>
      </c>
      <c r="F266" s="104">
        <v>89871</v>
      </c>
      <c r="G266" s="104">
        <v>91203</v>
      </c>
      <c r="H266" s="229">
        <v>95.697931859437702</v>
      </c>
      <c r="I266" s="104">
        <v>2323</v>
      </c>
      <c r="J266" s="104">
        <v>1364</v>
      </c>
      <c r="K266" s="104">
        <v>93558</v>
      </c>
      <c r="L266" s="104">
        <v>25920</v>
      </c>
      <c r="M266" s="104">
        <v>24391</v>
      </c>
      <c r="N266" s="104">
        <v>22662</v>
      </c>
      <c r="O266" s="104">
        <v>20585</v>
      </c>
      <c r="P266" s="104">
        <v>18230</v>
      </c>
      <c r="Q266" s="104">
        <v>-2002</v>
      </c>
      <c r="R266" s="104">
        <v>16228</v>
      </c>
      <c r="S266" s="104">
        <v>1584</v>
      </c>
      <c r="T266" s="104">
        <v>1057</v>
      </c>
      <c r="U266" s="104">
        <v>1532</v>
      </c>
      <c r="V266" s="104">
        <v>116</v>
      </c>
      <c r="W266" s="104">
        <v>11939</v>
      </c>
      <c r="X266" s="104">
        <v>9150</v>
      </c>
      <c r="Y266" s="104">
        <v>2789</v>
      </c>
      <c r="Z266" s="104">
        <v>5853</v>
      </c>
      <c r="AA266" s="104">
        <v>8</v>
      </c>
      <c r="AB266" s="104">
        <v>5845</v>
      </c>
      <c r="AC266" s="104">
        <v>17784</v>
      </c>
      <c r="AD266" s="104">
        <v>-47</v>
      </c>
      <c r="AE266" s="200"/>
      <c r="AF266" s="104">
        <v>92586</v>
      </c>
      <c r="AG266" s="104">
        <v>498</v>
      </c>
      <c r="AH266" s="104">
        <v>90057</v>
      </c>
      <c r="AI266" s="104">
        <v>90555</v>
      </c>
      <c r="AJ266" s="213">
        <v>97.806363813103403</v>
      </c>
      <c r="AK266" s="104">
        <v>-2108</v>
      </c>
      <c r="AL266" s="104">
        <v>893</v>
      </c>
      <c r="AM266" s="104">
        <v>88842</v>
      </c>
      <c r="AN266" s="104">
        <v>28520</v>
      </c>
      <c r="AO266" s="104">
        <v>23354</v>
      </c>
      <c r="AP266" s="104">
        <v>20968</v>
      </c>
      <c r="AQ266" s="104">
        <v>16000</v>
      </c>
      <c r="AR266" s="104">
        <v>5829</v>
      </c>
      <c r="AS266" s="104">
        <v>-2872</v>
      </c>
      <c r="AT266" s="104">
        <v>2957</v>
      </c>
      <c r="AU266" s="104">
        <v>-1867</v>
      </c>
      <c r="AV266" s="104">
        <v>-243</v>
      </c>
      <c r="AW266" s="104">
        <v>1233</v>
      </c>
      <c r="AX266" s="104">
        <v>71</v>
      </c>
      <c r="AY266" s="104">
        <v>3763</v>
      </c>
      <c r="AZ266" s="104">
        <v>2388</v>
      </c>
      <c r="BA266" s="104">
        <v>1375</v>
      </c>
      <c r="BB266" s="104">
        <v>2196</v>
      </c>
      <c r="BC266" s="104">
        <v>0</v>
      </c>
      <c r="BD266" s="104">
        <v>2196</v>
      </c>
      <c r="BE266" s="104">
        <v>5959</v>
      </c>
      <c r="BF266" s="104">
        <v>4</v>
      </c>
      <c r="BG266" s="108" t="s">
        <v>334</v>
      </c>
      <c r="BH266" s="141" t="s">
        <v>357</v>
      </c>
    </row>
    <row r="267" spans="1:60" x14ac:dyDescent="0.2">
      <c r="A267" s="198">
        <v>264</v>
      </c>
      <c r="B267" s="214" t="s">
        <v>257</v>
      </c>
      <c r="C267" s="92" t="s">
        <v>686</v>
      </c>
      <c r="D267" s="104">
        <v>89105</v>
      </c>
      <c r="E267" s="104">
        <v>554</v>
      </c>
      <c r="F267" s="104">
        <v>87326</v>
      </c>
      <c r="G267" s="104">
        <v>87880</v>
      </c>
      <c r="H267" s="229">
        <v>98.625217440098695</v>
      </c>
      <c r="I267" s="104">
        <v>863</v>
      </c>
      <c r="J267" s="104">
        <v>544</v>
      </c>
      <c r="K267" s="104">
        <v>88733</v>
      </c>
      <c r="L267" s="104">
        <v>25482</v>
      </c>
      <c r="M267" s="104">
        <v>25491</v>
      </c>
      <c r="N267" s="104">
        <v>23448</v>
      </c>
      <c r="O267" s="104">
        <v>14312</v>
      </c>
      <c r="P267" s="104">
        <v>1929</v>
      </c>
      <c r="Q267" s="104">
        <v>78</v>
      </c>
      <c r="R267" s="104">
        <v>2007</v>
      </c>
      <c r="S267" s="104">
        <v>54</v>
      </c>
      <c r="T267" s="104">
        <v>809</v>
      </c>
      <c r="U267" s="104">
        <v>57</v>
      </c>
      <c r="V267" s="104">
        <v>75</v>
      </c>
      <c r="W267" s="104">
        <v>1012</v>
      </c>
      <c r="X267" s="104">
        <v>748</v>
      </c>
      <c r="Y267" s="104">
        <v>264</v>
      </c>
      <c r="Z267" s="104">
        <v>1233</v>
      </c>
      <c r="AA267" s="104">
        <v>65</v>
      </c>
      <c r="AB267" s="104">
        <v>1168</v>
      </c>
      <c r="AC267" s="104">
        <v>2180</v>
      </c>
      <c r="AD267" s="104">
        <v>300</v>
      </c>
      <c r="AE267" s="200"/>
      <c r="AF267" s="104">
        <v>54906</v>
      </c>
      <c r="AG267" s="104">
        <v>63</v>
      </c>
      <c r="AH267" s="104">
        <v>53821</v>
      </c>
      <c r="AI267" s="104">
        <v>53884</v>
      </c>
      <c r="AJ267" s="213">
        <v>98.138636943139105</v>
      </c>
      <c r="AK267" s="104">
        <v>617</v>
      </c>
      <c r="AL267" s="104">
        <v>239</v>
      </c>
      <c r="AM267" s="104">
        <v>54677</v>
      </c>
      <c r="AN267" s="104">
        <v>17651</v>
      </c>
      <c r="AO267" s="104">
        <v>14708</v>
      </c>
      <c r="AP267" s="104">
        <v>13497</v>
      </c>
      <c r="AQ267" s="104">
        <v>8821</v>
      </c>
      <c r="AR267" s="104">
        <v>1540</v>
      </c>
      <c r="AS267" s="104">
        <v>616</v>
      </c>
      <c r="AT267" s="104">
        <v>2156</v>
      </c>
      <c r="AU267" s="104">
        <v>-158</v>
      </c>
      <c r="AV267" s="104">
        <v>775</v>
      </c>
      <c r="AW267" s="104">
        <v>161</v>
      </c>
      <c r="AX267" s="104">
        <v>112</v>
      </c>
      <c r="AY267" s="104">
        <v>1266</v>
      </c>
      <c r="AZ267" s="104">
        <v>934</v>
      </c>
      <c r="BA267" s="104">
        <v>332</v>
      </c>
      <c r="BB267" s="104">
        <v>1027</v>
      </c>
      <c r="BC267" s="104">
        <v>77</v>
      </c>
      <c r="BD267" s="104">
        <v>950</v>
      </c>
      <c r="BE267" s="104">
        <v>2216</v>
      </c>
      <c r="BF267" s="104">
        <v>27</v>
      </c>
      <c r="BG267" s="108" t="s">
        <v>331</v>
      </c>
      <c r="BH267" s="141" t="s">
        <v>357</v>
      </c>
    </row>
    <row r="268" spans="1:60" x14ac:dyDescent="0.2">
      <c r="A268" s="198">
        <v>265</v>
      </c>
      <c r="B268" s="214" t="s">
        <v>258</v>
      </c>
      <c r="C268" s="92" t="s">
        <v>687</v>
      </c>
      <c r="D268" s="104">
        <v>72532</v>
      </c>
      <c r="E268" s="104">
        <v>743</v>
      </c>
      <c r="F268" s="104">
        <v>71061</v>
      </c>
      <c r="G268" s="104">
        <v>71804</v>
      </c>
      <c r="H268" s="229">
        <v>98.9963050791374</v>
      </c>
      <c r="I268" s="104">
        <v>785</v>
      </c>
      <c r="J268" s="104">
        <v>668</v>
      </c>
      <c r="K268" s="104">
        <v>72514</v>
      </c>
      <c r="L268" s="104">
        <v>20900</v>
      </c>
      <c r="M268" s="104">
        <v>20591</v>
      </c>
      <c r="N268" s="104">
        <v>20682</v>
      </c>
      <c r="O268" s="104">
        <v>10341</v>
      </c>
      <c r="P268" s="104">
        <v>1594</v>
      </c>
      <c r="Q268" s="104">
        <v>259</v>
      </c>
      <c r="R268" s="104">
        <v>1853</v>
      </c>
      <c r="S268" s="104">
        <v>644</v>
      </c>
      <c r="T268" s="104">
        <v>622</v>
      </c>
      <c r="U268" s="104">
        <v>3</v>
      </c>
      <c r="V268" s="104">
        <v>37</v>
      </c>
      <c r="W268" s="104">
        <v>547</v>
      </c>
      <c r="X268" s="104">
        <v>273</v>
      </c>
      <c r="Y268" s="104">
        <v>274</v>
      </c>
      <c r="Z268" s="104">
        <v>791</v>
      </c>
      <c r="AA268" s="104">
        <v>21</v>
      </c>
      <c r="AB268" s="104">
        <v>770</v>
      </c>
      <c r="AC268" s="104">
        <v>1317</v>
      </c>
      <c r="AD268" s="104">
        <v>63</v>
      </c>
      <c r="AE268" s="200"/>
      <c r="AF268" s="104">
        <v>27964</v>
      </c>
      <c r="AG268" s="104">
        <v>109</v>
      </c>
      <c r="AH268" s="104">
        <v>27380</v>
      </c>
      <c r="AI268" s="104">
        <v>27489</v>
      </c>
      <c r="AJ268" s="213">
        <v>98.301387498211895</v>
      </c>
      <c r="AK268" s="104">
        <v>40</v>
      </c>
      <c r="AL268" s="104">
        <v>259</v>
      </c>
      <c r="AM268" s="104">
        <v>27679</v>
      </c>
      <c r="AN268" s="104">
        <v>8854</v>
      </c>
      <c r="AO268" s="104">
        <v>7464</v>
      </c>
      <c r="AP268" s="104">
        <v>7353</v>
      </c>
      <c r="AQ268" s="104">
        <v>4008</v>
      </c>
      <c r="AR268" s="104">
        <v>803</v>
      </c>
      <c r="AS268" s="104">
        <v>-91</v>
      </c>
      <c r="AT268" s="104">
        <v>712</v>
      </c>
      <c r="AU268" s="104">
        <v>65</v>
      </c>
      <c r="AV268" s="104">
        <v>225</v>
      </c>
      <c r="AW268" s="104">
        <v>101</v>
      </c>
      <c r="AX268" s="104">
        <v>105</v>
      </c>
      <c r="AY268" s="104">
        <v>216</v>
      </c>
      <c r="AZ268" s="104">
        <v>142</v>
      </c>
      <c r="BA268" s="104">
        <v>74</v>
      </c>
      <c r="BB268" s="104">
        <v>479</v>
      </c>
      <c r="BC268" s="104">
        <v>50</v>
      </c>
      <c r="BD268" s="104">
        <v>429</v>
      </c>
      <c r="BE268" s="104">
        <v>645</v>
      </c>
      <c r="BF268" s="104">
        <v>4</v>
      </c>
      <c r="BG268" s="108" t="s">
        <v>331</v>
      </c>
      <c r="BH268" s="141" t="s">
        <v>356</v>
      </c>
    </row>
    <row r="269" spans="1:60" x14ac:dyDescent="0.2">
      <c r="A269" s="198">
        <v>266</v>
      </c>
      <c r="B269" s="214" t="s">
        <v>259</v>
      </c>
      <c r="C269" s="92" t="s">
        <v>688</v>
      </c>
      <c r="D269" s="104">
        <v>78771</v>
      </c>
      <c r="E269" s="104">
        <v>1455</v>
      </c>
      <c r="F269" s="104">
        <v>76055</v>
      </c>
      <c r="G269" s="104">
        <v>77510</v>
      </c>
      <c r="H269" s="229">
        <v>98.399157050183405</v>
      </c>
      <c r="I269" s="104">
        <v>832</v>
      </c>
      <c r="J269" s="104">
        <v>1452</v>
      </c>
      <c r="K269" s="104">
        <v>78339</v>
      </c>
      <c r="L269" s="104">
        <v>23003</v>
      </c>
      <c r="M269" s="104">
        <v>22337</v>
      </c>
      <c r="N269" s="104">
        <v>21994</v>
      </c>
      <c r="O269" s="104">
        <v>11005</v>
      </c>
      <c r="P269" s="104">
        <v>4247</v>
      </c>
      <c r="Q269" s="104">
        <v>280</v>
      </c>
      <c r="R269" s="104">
        <v>4527</v>
      </c>
      <c r="S269" s="104">
        <v>541</v>
      </c>
      <c r="T269" s="104">
        <v>807</v>
      </c>
      <c r="U269" s="104">
        <v>0</v>
      </c>
      <c r="V269" s="104">
        <v>0</v>
      </c>
      <c r="W269" s="104">
        <v>3179</v>
      </c>
      <c r="X269" s="104">
        <v>2410</v>
      </c>
      <c r="Y269" s="104">
        <v>769</v>
      </c>
      <c r="Z269" s="104">
        <v>1346</v>
      </c>
      <c r="AA269" s="104">
        <v>5</v>
      </c>
      <c r="AB269" s="104">
        <v>1341</v>
      </c>
      <c r="AC269" s="104">
        <v>4520</v>
      </c>
      <c r="AD269" s="104">
        <v>267</v>
      </c>
      <c r="AE269" s="200"/>
      <c r="AF269" s="104">
        <v>70407</v>
      </c>
      <c r="AG269" s="104">
        <v>337</v>
      </c>
      <c r="AH269" s="104">
        <v>69628</v>
      </c>
      <c r="AI269" s="104">
        <v>69965</v>
      </c>
      <c r="AJ269" s="213">
        <v>99.372221512065494</v>
      </c>
      <c r="AK269" s="104">
        <v>-948</v>
      </c>
      <c r="AL269" s="104">
        <v>1868</v>
      </c>
      <c r="AM269" s="104">
        <v>70548</v>
      </c>
      <c r="AN269" s="104">
        <v>20105</v>
      </c>
      <c r="AO269" s="104">
        <v>19697</v>
      </c>
      <c r="AP269" s="104">
        <v>16215</v>
      </c>
      <c r="AQ269" s="104">
        <v>14531</v>
      </c>
      <c r="AR269" s="104">
        <v>1272</v>
      </c>
      <c r="AS269" s="104">
        <v>11842</v>
      </c>
      <c r="AT269" s="104">
        <v>13114</v>
      </c>
      <c r="AU269" s="104">
        <v>10241</v>
      </c>
      <c r="AV269" s="104">
        <v>2083</v>
      </c>
      <c r="AW269" s="104">
        <v>20</v>
      </c>
      <c r="AX269" s="104">
        <v>1</v>
      </c>
      <c r="AY269" s="104">
        <v>769</v>
      </c>
      <c r="AZ269" s="104">
        <v>478</v>
      </c>
      <c r="BA269" s="104">
        <v>291</v>
      </c>
      <c r="BB269" s="104">
        <v>499</v>
      </c>
      <c r="BC269" s="104">
        <v>1</v>
      </c>
      <c r="BD269" s="104">
        <v>498</v>
      </c>
      <c r="BE269" s="104">
        <v>1267</v>
      </c>
      <c r="BF269" s="104">
        <v>5</v>
      </c>
      <c r="BG269" s="108" t="s">
        <v>331</v>
      </c>
      <c r="BH269" s="141" t="s">
        <v>353</v>
      </c>
    </row>
    <row r="270" spans="1:60" x14ac:dyDescent="0.2">
      <c r="A270" s="198">
        <v>267</v>
      </c>
      <c r="B270" s="214" t="s">
        <v>260</v>
      </c>
      <c r="C270" s="92" t="s">
        <v>689</v>
      </c>
      <c r="D270" s="104">
        <v>101848</v>
      </c>
      <c r="E270" s="104">
        <v>2499</v>
      </c>
      <c r="F270" s="104">
        <v>95215</v>
      </c>
      <c r="G270" s="104">
        <v>97714</v>
      </c>
      <c r="H270" s="229">
        <v>95.941010132746797</v>
      </c>
      <c r="I270" s="104">
        <v>3867</v>
      </c>
      <c r="J270" s="104">
        <v>2720</v>
      </c>
      <c r="K270" s="104">
        <v>101802</v>
      </c>
      <c r="L270" s="104">
        <v>27443</v>
      </c>
      <c r="M270" s="104">
        <v>27059</v>
      </c>
      <c r="N270" s="104">
        <v>27022</v>
      </c>
      <c r="O270" s="104">
        <v>20278</v>
      </c>
      <c r="P270" s="104">
        <v>14002</v>
      </c>
      <c r="Q270" s="104">
        <v>1637</v>
      </c>
      <c r="R270" s="104">
        <v>15639</v>
      </c>
      <c r="S270" s="104">
        <v>2207</v>
      </c>
      <c r="T270" s="104">
        <v>2786</v>
      </c>
      <c r="U270" s="104">
        <v>210</v>
      </c>
      <c r="V270" s="104">
        <v>64</v>
      </c>
      <c r="W270" s="104">
        <v>10372</v>
      </c>
      <c r="X270" s="104">
        <v>7591</v>
      </c>
      <c r="Y270" s="104">
        <v>2781</v>
      </c>
      <c r="Z270" s="104">
        <v>4568</v>
      </c>
      <c r="AA270" s="104">
        <v>45</v>
      </c>
      <c r="AB270" s="104">
        <v>4523</v>
      </c>
      <c r="AC270" s="104">
        <v>14895</v>
      </c>
      <c r="AD270" s="104">
        <v>1752</v>
      </c>
      <c r="AE270" s="200"/>
      <c r="AF270" s="104">
        <v>94895</v>
      </c>
      <c r="AG270" s="104">
        <v>979</v>
      </c>
      <c r="AH270" s="104">
        <v>91950</v>
      </c>
      <c r="AI270" s="104">
        <v>92929</v>
      </c>
      <c r="AJ270" s="213">
        <v>97.928236471889903</v>
      </c>
      <c r="AK270" s="104">
        <v>-3325</v>
      </c>
      <c r="AL270" s="104">
        <v>1667</v>
      </c>
      <c r="AM270" s="104">
        <v>90292</v>
      </c>
      <c r="AN270" s="104">
        <v>30379</v>
      </c>
      <c r="AO270" s="104">
        <v>22978</v>
      </c>
      <c r="AP270" s="104">
        <v>22867</v>
      </c>
      <c r="AQ270" s="104">
        <v>14068</v>
      </c>
      <c r="AR270" s="104">
        <v>7797</v>
      </c>
      <c r="AS270" s="104">
        <v>762</v>
      </c>
      <c r="AT270" s="104">
        <v>8559</v>
      </c>
      <c r="AU270" s="104">
        <v>702</v>
      </c>
      <c r="AV270" s="104">
        <v>1663</v>
      </c>
      <c r="AW270" s="104">
        <v>800</v>
      </c>
      <c r="AX270" s="104">
        <v>514</v>
      </c>
      <c r="AY270" s="104">
        <v>4880</v>
      </c>
      <c r="AZ270" s="104">
        <v>3768</v>
      </c>
      <c r="BA270" s="104">
        <v>1112</v>
      </c>
      <c r="BB270" s="104">
        <v>1988</v>
      </c>
      <c r="BC270" s="104">
        <v>149</v>
      </c>
      <c r="BD270" s="104">
        <v>1839</v>
      </c>
      <c r="BE270" s="104">
        <v>6719</v>
      </c>
      <c r="BF270" s="104">
        <v>104</v>
      </c>
      <c r="BG270" s="108" t="s">
        <v>333</v>
      </c>
      <c r="BH270" s="141" t="s">
        <v>358</v>
      </c>
    </row>
    <row r="271" spans="1:60" x14ac:dyDescent="0.2">
      <c r="A271" s="198">
        <v>268</v>
      </c>
      <c r="B271" s="214" t="s">
        <v>261</v>
      </c>
      <c r="C271" s="92" t="s">
        <v>690</v>
      </c>
      <c r="D271" s="104">
        <v>67463</v>
      </c>
      <c r="E271" s="104">
        <v>624</v>
      </c>
      <c r="F271" s="104">
        <v>66316</v>
      </c>
      <c r="G271" s="104">
        <v>66940</v>
      </c>
      <c r="H271" s="229">
        <v>99.224760238945706</v>
      </c>
      <c r="I271" s="104">
        <v>199</v>
      </c>
      <c r="J271" s="104">
        <v>676</v>
      </c>
      <c r="K271" s="104">
        <v>67191</v>
      </c>
      <c r="L271" s="104">
        <v>19367</v>
      </c>
      <c r="M271" s="104">
        <v>19058</v>
      </c>
      <c r="N271" s="104">
        <v>19132</v>
      </c>
      <c r="O271" s="104">
        <v>9634</v>
      </c>
      <c r="P271" s="104">
        <v>2143</v>
      </c>
      <c r="Q271" s="104">
        <v>-513</v>
      </c>
      <c r="R271" s="104">
        <v>1630</v>
      </c>
      <c r="S271" s="104">
        <v>107</v>
      </c>
      <c r="T271" s="104">
        <v>80</v>
      </c>
      <c r="U271" s="104">
        <v>26</v>
      </c>
      <c r="V271" s="104">
        <v>5</v>
      </c>
      <c r="W271" s="104">
        <v>1412</v>
      </c>
      <c r="X271" s="104">
        <v>1025</v>
      </c>
      <c r="Y271" s="104">
        <v>387</v>
      </c>
      <c r="Z271" s="104">
        <v>805</v>
      </c>
      <c r="AA271" s="104">
        <v>9</v>
      </c>
      <c r="AB271" s="104">
        <v>796</v>
      </c>
      <c r="AC271" s="104">
        <v>2208</v>
      </c>
      <c r="AD271" s="104">
        <v>252</v>
      </c>
      <c r="AE271" s="200"/>
      <c r="AF271" s="104">
        <v>37954</v>
      </c>
      <c r="AG271" s="104">
        <v>328</v>
      </c>
      <c r="AH271" s="104">
        <v>37430</v>
      </c>
      <c r="AI271" s="104">
        <v>37758</v>
      </c>
      <c r="AJ271" s="213">
        <v>99.483585392843906</v>
      </c>
      <c r="AK271" s="104">
        <v>1303</v>
      </c>
      <c r="AL271" s="104">
        <v>115</v>
      </c>
      <c r="AM271" s="104">
        <v>38848</v>
      </c>
      <c r="AN271" s="104">
        <v>12044</v>
      </c>
      <c r="AO271" s="104">
        <v>9976</v>
      </c>
      <c r="AP271" s="104">
        <v>9733</v>
      </c>
      <c r="AQ271" s="104">
        <v>7095</v>
      </c>
      <c r="AR271" s="104">
        <v>1856</v>
      </c>
      <c r="AS271" s="104">
        <v>0</v>
      </c>
      <c r="AT271" s="104">
        <v>1856</v>
      </c>
      <c r="AU271" s="104">
        <v>212</v>
      </c>
      <c r="AV271" s="104">
        <v>539</v>
      </c>
      <c r="AW271" s="104">
        <v>202</v>
      </c>
      <c r="AX271" s="104">
        <v>78</v>
      </c>
      <c r="AY271" s="104">
        <v>825</v>
      </c>
      <c r="AZ271" s="104">
        <v>581</v>
      </c>
      <c r="BA271" s="104">
        <v>244</v>
      </c>
      <c r="BB271" s="104">
        <v>650</v>
      </c>
      <c r="BC271" s="104">
        <v>14</v>
      </c>
      <c r="BD271" s="104">
        <v>636</v>
      </c>
      <c r="BE271" s="104">
        <v>1461</v>
      </c>
      <c r="BF271" s="104">
        <v>36</v>
      </c>
      <c r="BG271" s="108" t="s">
        <v>331</v>
      </c>
      <c r="BH271" s="141" t="s">
        <v>350</v>
      </c>
    </row>
    <row r="272" spans="1:60" x14ac:dyDescent="0.2">
      <c r="A272" s="198">
        <v>269</v>
      </c>
      <c r="B272" s="214" t="s">
        <v>262</v>
      </c>
      <c r="C272" s="92" t="s">
        <v>691</v>
      </c>
      <c r="D272" s="104">
        <v>111963</v>
      </c>
      <c r="E272" s="104">
        <v>842</v>
      </c>
      <c r="F272" s="104">
        <v>109310</v>
      </c>
      <c r="G272" s="104">
        <v>110152</v>
      </c>
      <c r="H272" s="229">
        <v>98.382501362057099</v>
      </c>
      <c r="I272" s="104">
        <v>1698</v>
      </c>
      <c r="J272" s="104">
        <v>698</v>
      </c>
      <c r="K272" s="104">
        <v>111706</v>
      </c>
      <c r="L272" s="104">
        <v>31810</v>
      </c>
      <c r="M272" s="104">
        <v>32789</v>
      </c>
      <c r="N272" s="104">
        <v>31752</v>
      </c>
      <c r="O272" s="104">
        <v>15355</v>
      </c>
      <c r="P272" s="104">
        <v>7573</v>
      </c>
      <c r="Q272" s="104">
        <v>-905</v>
      </c>
      <c r="R272" s="104">
        <v>6668</v>
      </c>
      <c r="S272" s="104">
        <v>465</v>
      </c>
      <c r="T272" s="104">
        <v>326</v>
      </c>
      <c r="U272" s="104">
        <v>299</v>
      </c>
      <c r="V272" s="104">
        <v>108</v>
      </c>
      <c r="W272" s="104">
        <v>5470</v>
      </c>
      <c r="X272" s="104">
        <v>4044</v>
      </c>
      <c r="Y272" s="104">
        <v>1426</v>
      </c>
      <c r="Z272" s="104">
        <v>2788</v>
      </c>
      <c r="AA272" s="104">
        <v>-9</v>
      </c>
      <c r="AB272" s="104">
        <v>2797</v>
      </c>
      <c r="AC272" s="104">
        <v>8267</v>
      </c>
      <c r="AD272" s="104">
        <v>983</v>
      </c>
      <c r="AE272" s="200"/>
      <c r="AF272" s="104">
        <v>54208</v>
      </c>
      <c r="AG272" s="104">
        <v>172</v>
      </c>
      <c r="AH272" s="104">
        <v>53596</v>
      </c>
      <c r="AI272" s="104">
        <v>53768</v>
      </c>
      <c r="AJ272" s="213">
        <v>99.1883116883116</v>
      </c>
      <c r="AK272" s="104">
        <v>156</v>
      </c>
      <c r="AL272" s="104">
        <v>350</v>
      </c>
      <c r="AM272" s="104">
        <v>54102</v>
      </c>
      <c r="AN272" s="104">
        <v>15446</v>
      </c>
      <c r="AO272" s="104">
        <v>14206</v>
      </c>
      <c r="AP272" s="104">
        <v>15405</v>
      </c>
      <c r="AQ272" s="104">
        <v>9045</v>
      </c>
      <c r="AR272" s="104">
        <v>2375</v>
      </c>
      <c r="AS272" s="104">
        <v>-154</v>
      </c>
      <c r="AT272" s="104">
        <v>2221</v>
      </c>
      <c r="AU272" s="104">
        <v>405</v>
      </c>
      <c r="AV272" s="104">
        <v>234</v>
      </c>
      <c r="AW272" s="104">
        <v>489</v>
      </c>
      <c r="AX272" s="104">
        <v>155</v>
      </c>
      <c r="AY272" s="104">
        <v>938</v>
      </c>
      <c r="AZ272" s="104">
        <v>697</v>
      </c>
      <c r="BA272" s="104">
        <v>241</v>
      </c>
      <c r="BB272" s="104">
        <v>937</v>
      </c>
      <c r="BC272" s="104">
        <v>-69</v>
      </c>
      <c r="BD272" s="104">
        <v>1006</v>
      </c>
      <c r="BE272" s="104">
        <v>1944</v>
      </c>
      <c r="BF272" s="104">
        <v>33</v>
      </c>
      <c r="BG272" s="108" t="s">
        <v>332</v>
      </c>
      <c r="BH272" s="141" t="s">
        <v>354</v>
      </c>
    </row>
    <row r="273" spans="1:60" x14ac:dyDescent="0.2">
      <c r="A273" s="198">
        <v>270</v>
      </c>
      <c r="B273" s="214" t="s">
        <v>263</v>
      </c>
      <c r="C273" s="92" t="s">
        <v>692</v>
      </c>
      <c r="D273" s="104">
        <v>74260</v>
      </c>
      <c r="E273" s="104">
        <v>1168</v>
      </c>
      <c r="F273" s="104">
        <v>71010</v>
      </c>
      <c r="G273" s="104">
        <v>72178</v>
      </c>
      <c r="H273" s="229">
        <v>97.196337193643899</v>
      </c>
      <c r="I273" s="104">
        <v>1147</v>
      </c>
      <c r="J273" s="104">
        <v>1203</v>
      </c>
      <c r="K273" s="104">
        <v>73360</v>
      </c>
      <c r="L273" s="104">
        <v>21189</v>
      </c>
      <c r="M273" s="104">
        <v>21093</v>
      </c>
      <c r="N273" s="104">
        <v>20813</v>
      </c>
      <c r="O273" s="104">
        <v>10265</v>
      </c>
      <c r="P273" s="104">
        <v>4265</v>
      </c>
      <c r="Q273" s="104">
        <v>332</v>
      </c>
      <c r="R273" s="104">
        <v>4597</v>
      </c>
      <c r="S273" s="104">
        <v>610</v>
      </c>
      <c r="T273" s="104">
        <v>1042</v>
      </c>
      <c r="U273" s="104">
        <v>297</v>
      </c>
      <c r="V273" s="104">
        <v>106</v>
      </c>
      <c r="W273" s="104">
        <v>2542</v>
      </c>
      <c r="X273" s="104">
        <v>1655</v>
      </c>
      <c r="Y273" s="104">
        <v>887</v>
      </c>
      <c r="Z273" s="104">
        <v>2291</v>
      </c>
      <c r="AA273" s="104">
        <v>35</v>
      </c>
      <c r="AB273" s="104">
        <v>2256</v>
      </c>
      <c r="AC273" s="104">
        <v>4798</v>
      </c>
      <c r="AD273" s="104">
        <v>519</v>
      </c>
      <c r="AE273" s="200"/>
      <c r="AF273" s="104">
        <v>47624</v>
      </c>
      <c r="AG273" s="104">
        <v>1172</v>
      </c>
      <c r="AH273" s="104">
        <v>45581</v>
      </c>
      <c r="AI273" s="104">
        <v>46753</v>
      </c>
      <c r="AJ273" s="213">
        <v>98.171090206618501</v>
      </c>
      <c r="AK273" s="104">
        <v>-286</v>
      </c>
      <c r="AL273" s="104">
        <v>558</v>
      </c>
      <c r="AM273" s="104">
        <v>45853</v>
      </c>
      <c r="AN273" s="104">
        <v>13573</v>
      </c>
      <c r="AO273" s="104">
        <v>12817</v>
      </c>
      <c r="AP273" s="104">
        <v>12629</v>
      </c>
      <c r="AQ273" s="104">
        <v>6834</v>
      </c>
      <c r="AR273" s="104">
        <v>1556</v>
      </c>
      <c r="AS273" s="104">
        <v>686</v>
      </c>
      <c r="AT273" s="104">
        <v>2242</v>
      </c>
      <c r="AU273" s="104">
        <v>232</v>
      </c>
      <c r="AV273" s="104">
        <v>802</v>
      </c>
      <c r="AW273" s="104">
        <v>121</v>
      </c>
      <c r="AX273" s="104">
        <v>50</v>
      </c>
      <c r="AY273" s="104">
        <v>1037</v>
      </c>
      <c r="AZ273" s="104">
        <v>499</v>
      </c>
      <c r="BA273" s="104">
        <v>538</v>
      </c>
      <c r="BB273" s="104">
        <v>876</v>
      </c>
      <c r="BC273" s="104">
        <v>7</v>
      </c>
      <c r="BD273" s="104">
        <v>869</v>
      </c>
      <c r="BE273" s="104">
        <v>1906</v>
      </c>
      <c r="BF273" s="104">
        <v>12</v>
      </c>
      <c r="BG273" s="108" t="s">
        <v>331</v>
      </c>
      <c r="BH273" s="141" t="s">
        <v>350</v>
      </c>
    </row>
    <row r="274" spans="1:60" x14ac:dyDescent="0.2">
      <c r="A274" s="198">
        <v>271</v>
      </c>
      <c r="B274" s="214" t="s">
        <v>264</v>
      </c>
      <c r="C274" s="92" t="s">
        <v>693</v>
      </c>
      <c r="D274" s="104">
        <v>116594</v>
      </c>
      <c r="E274" s="104">
        <v>1249</v>
      </c>
      <c r="F274" s="104">
        <v>112286</v>
      </c>
      <c r="G274" s="104">
        <v>113535</v>
      </c>
      <c r="H274" s="229">
        <v>97.376365850729798</v>
      </c>
      <c r="I274" s="104">
        <v>1226</v>
      </c>
      <c r="J274" s="104">
        <v>1291</v>
      </c>
      <c r="K274" s="104">
        <v>114803</v>
      </c>
      <c r="L274" s="104">
        <v>32800</v>
      </c>
      <c r="M274" s="104">
        <v>32732</v>
      </c>
      <c r="N274" s="104">
        <v>33224</v>
      </c>
      <c r="O274" s="104">
        <v>16047</v>
      </c>
      <c r="P274" s="104">
        <v>10985</v>
      </c>
      <c r="Q274" s="104">
        <v>0</v>
      </c>
      <c r="R274" s="104">
        <v>10985</v>
      </c>
      <c r="S274" s="104">
        <v>1004</v>
      </c>
      <c r="T274" s="104">
        <v>440</v>
      </c>
      <c r="U274" s="104">
        <v>485</v>
      </c>
      <c r="V274" s="104">
        <v>-137</v>
      </c>
      <c r="W274" s="104">
        <v>9193</v>
      </c>
      <c r="X274" s="104">
        <v>6977</v>
      </c>
      <c r="Y274" s="104">
        <v>2216</v>
      </c>
      <c r="Z274" s="104">
        <v>3491</v>
      </c>
      <c r="AA274" s="104">
        <v>10</v>
      </c>
      <c r="AB274" s="104">
        <v>3481</v>
      </c>
      <c r="AC274" s="104">
        <v>12674</v>
      </c>
      <c r="AD274" s="104">
        <v>1727</v>
      </c>
      <c r="AE274" s="200"/>
      <c r="AF274" s="104">
        <v>112998</v>
      </c>
      <c r="AG274" s="104">
        <v>302</v>
      </c>
      <c r="AH274" s="104">
        <v>111260</v>
      </c>
      <c r="AI274" s="104">
        <v>111562</v>
      </c>
      <c r="AJ274" s="213">
        <v>98.729181047452101</v>
      </c>
      <c r="AK274" s="104">
        <v>-212</v>
      </c>
      <c r="AL274" s="104">
        <v>1576</v>
      </c>
      <c r="AM274" s="104">
        <v>112624</v>
      </c>
      <c r="AN274" s="104">
        <v>31598</v>
      </c>
      <c r="AO274" s="104">
        <v>32939</v>
      </c>
      <c r="AP274" s="104">
        <v>30119</v>
      </c>
      <c r="AQ274" s="104">
        <v>17968</v>
      </c>
      <c r="AR274" s="104">
        <v>4231</v>
      </c>
      <c r="AS274" s="104">
        <v>0</v>
      </c>
      <c r="AT274" s="104">
        <v>4231</v>
      </c>
      <c r="AU274" s="104">
        <v>119</v>
      </c>
      <c r="AV274" s="104">
        <v>1045</v>
      </c>
      <c r="AW274" s="104">
        <v>907</v>
      </c>
      <c r="AX274" s="104">
        <v>42</v>
      </c>
      <c r="AY274" s="104">
        <v>2118</v>
      </c>
      <c r="AZ274" s="104">
        <v>1161</v>
      </c>
      <c r="BA274" s="104">
        <v>957</v>
      </c>
      <c r="BB274" s="104">
        <v>1447</v>
      </c>
      <c r="BC274" s="104">
        <v>0</v>
      </c>
      <c r="BD274" s="104">
        <v>1447</v>
      </c>
      <c r="BE274" s="104">
        <v>3565</v>
      </c>
      <c r="BF274" s="104">
        <v>30</v>
      </c>
      <c r="BG274" s="108" t="s">
        <v>334</v>
      </c>
      <c r="BH274" s="141" t="s">
        <v>356</v>
      </c>
    </row>
    <row r="275" spans="1:60" x14ac:dyDescent="0.2">
      <c r="A275" s="198">
        <v>272</v>
      </c>
      <c r="B275" s="214" t="s">
        <v>265</v>
      </c>
      <c r="C275" s="92" t="s">
        <v>694</v>
      </c>
      <c r="D275" s="104">
        <v>97866</v>
      </c>
      <c r="E275" s="104">
        <v>1699</v>
      </c>
      <c r="F275" s="104">
        <v>89729</v>
      </c>
      <c r="G275" s="104">
        <v>91428</v>
      </c>
      <c r="H275" s="229">
        <v>93.421617313469397</v>
      </c>
      <c r="I275" s="104">
        <v>3536</v>
      </c>
      <c r="J275" s="104">
        <v>2136</v>
      </c>
      <c r="K275" s="104">
        <v>95401</v>
      </c>
      <c r="L275" s="104">
        <v>26626</v>
      </c>
      <c r="M275" s="104">
        <v>27086</v>
      </c>
      <c r="N275" s="104">
        <v>26866</v>
      </c>
      <c r="O275" s="104">
        <v>14823</v>
      </c>
      <c r="P275" s="104">
        <v>18688</v>
      </c>
      <c r="Q275" s="104">
        <v>-7926</v>
      </c>
      <c r="R275" s="104">
        <v>10762</v>
      </c>
      <c r="S275" s="104">
        <v>-5793</v>
      </c>
      <c r="T275" s="104">
        <v>1779</v>
      </c>
      <c r="U275" s="104">
        <v>449</v>
      </c>
      <c r="V275" s="104">
        <v>88</v>
      </c>
      <c r="W275" s="104">
        <v>14239</v>
      </c>
      <c r="X275" s="104">
        <v>10244</v>
      </c>
      <c r="Y275" s="104">
        <v>3995</v>
      </c>
      <c r="Z275" s="104">
        <v>7022</v>
      </c>
      <c r="AA275" s="104">
        <v>84</v>
      </c>
      <c r="AB275" s="104">
        <v>6938</v>
      </c>
      <c r="AC275" s="104">
        <v>21177</v>
      </c>
      <c r="AD275" s="104">
        <v>2279</v>
      </c>
      <c r="AE275" s="200"/>
      <c r="AF275" s="104">
        <v>58332</v>
      </c>
      <c r="AG275" s="104">
        <v>1285</v>
      </c>
      <c r="AH275" s="104">
        <v>55113</v>
      </c>
      <c r="AI275" s="104">
        <v>56398</v>
      </c>
      <c r="AJ275" s="213">
        <v>96.684495645614703</v>
      </c>
      <c r="AK275" s="104">
        <v>-1595</v>
      </c>
      <c r="AL275" s="104">
        <v>1845</v>
      </c>
      <c r="AM275" s="104">
        <v>55363</v>
      </c>
      <c r="AN275" s="104">
        <v>17334</v>
      </c>
      <c r="AO275" s="104">
        <v>14759</v>
      </c>
      <c r="AP275" s="104">
        <v>13789</v>
      </c>
      <c r="AQ275" s="104">
        <v>9481</v>
      </c>
      <c r="AR275" s="104">
        <v>6248</v>
      </c>
      <c r="AS275" s="104">
        <v>2672</v>
      </c>
      <c r="AT275" s="104">
        <v>8920</v>
      </c>
      <c r="AU275" s="104">
        <v>3698</v>
      </c>
      <c r="AV275" s="104">
        <v>-98</v>
      </c>
      <c r="AW275" s="104">
        <v>693</v>
      </c>
      <c r="AX275" s="104">
        <v>124</v>
      </c>
      <c r="AY275" s="104">
        <v>4503</v>
      </c>
      <c r="AZ275" s="104">
        <v>3127</v>
      </c>
      <c r="BA275" s="104">
        <v>1376</v>
      </c>
      <c r="BB275" s="104">
        <v>1957</v>
      </c>
      <c r="BC275" s="104">
        <v>12</v>
      </c>
      <c r="BD275" s="104">
        <v>1945</v>
      </c>
      <c r="BE275" s="104">
        <v>6448</v>
      </c>
      <c r="BF275" s="104">
        <v>98</v>
      </c>
      <c r="BG275" s="108" t="s">
        <v>333</v>
      </c>
      <c r="BH275" s="141" t="s">
        <v>351</v>
      </c>
    </row>
    <row r="276" spans="1:60" x14ac:dyDescent="0.2">
      <c r="A276" s="198">
        <v>273</v>
      </c>
      <c r="B276" s="214" t="s">
        <v>266</v>
      </c>
      <c r="C276" s="92" t="s">
        <v>695</v>
      </c>
      <c r="D276" s="104">
        <v>33887</v>
      </c>
      <c r="E276" s="104">
        <v>538</v>
      </c>
      <c r="F276" s="104">
        <v>32706</v>
      </c>
      <c r="G276" s="104">
        <v>33244</v>
      </c>
      <c r="H276" s="229">
        <v>98.102517189482597</v>
      </c>
      <c r="I276" s="104">
        <v>478</v>
      </c>
      <c r="J276" s="104">
        <v>545</v>
      </c>
      <c r="K276" s="104">
        <v>33729</v>
      </c>
      <c r="L276" s="104">
        <v>9975</v>
      </c>
      <c r="M276" s="104">
        <v>9681</v>
      </c>
      <c r="N276" s="104">
        <v>9831</v>
      </c>
      <c r="O276" s="104">
        <v>4242</v>
      </c>
      <c r="P276" s="104">
        <v>2295</v>
      </c>
      <c r="Q276" s="104">
        <v>140</v>
      </c>
      <c r="R276" s="104">
        <v>2435</v>
      </c>
      <c r="S276" s="104">
        <v>288</v>
      </c>
      <c r="T276" s="104">
        <v>457</v>
      </c>
      <c r="U276" s="104">
        <v>110</v>
      </c>
      <c r="V276" s="104">
        <v>8</v>
      </c>
      <c r="W276" s="104">
        <v>1572</v>
      </c>
      <c r="X276" s="104">
        <v>1215</v>
      </c>
      <c r="Y276" s="104">
        <v>357</v>
      </c>
      <c r="Z276" s="104">
        <v>724</v>
      </c>
      <c r="AA276" s="104">
        <v>0</v>
      </c>
      <c r="AB276" s="104">
        <v>724</v>
      </c>
      <c r="AC276" s="104">
        <v>2296</v>
      </c>
      <c r="AD276" s="104">
        <v>326</v>
      </c>
      <c r="AE276" s="200"/>
      <c r="AF276" s="104">
        <v>35168</v>
      </c>
      <c r="AG276" s="104">
        <v>733</v>
      </c>
      <c r="AH276" s="104">
        <v>34145</v>
      </c>
      <c r="AI276" s="104">
        <v>34878</v>
      </c>
      <c r="AJ276" s="213">
        <v>99.1753867151956</v>
      </c>
      <c r="AK276" s="104">
        <v>-172</v>
      </c>
      <c r="AL276" s="104">
        <v>999</v>
      </c>
      <c r="AM276" s="104">
        <v>34972</v>
      </c>
      <c r="AN276" s="104">
        <v>9233</v>
      </c>
      <c r="AO276" s="104">
        <v>10273</v>
      </c>
      <c r="AP276" s="104">
        <v>9519</v>
      </c>
      <c r="AQ276" s="104">
        <v>5947</v>
      </c>
      <c r="AR276" s="104">
        <v>1133</v>
      </c>
      <c r="AS276" s="104">
        <v>774</v>
      </c>
      <c r="AT276" s="104">
        <v>1907</v>
      </c>
      <c r="AU276" s="104">
        <v>206</v>
      </c>
      <c r="AV276" s="104">
        <v>779</v>
      </c>
      <c r="AW276" s="104">
        <v>288</v>
      </c>
      <c r="AX276" s="104">
        <v>71</v>
      </c>
      <c r="AY276" s="104">
        <v>563</v>
      </c>
      <c r="AZ276" s="104">
        <v>435</v>
      </c>
      <c r="BA276" s="104">
        <v>128</v>
      </c>
      <c r="BB276" s="104">
        <v>292</v>
      </c>
      <c r="BC276" s="104">
        <v>0</v>
      </c>
      <c r="BD276" s="104">
        <v>292</v>
      </c>
      <c r="BE276" s="104">
        <v>855</v>
      </c>
      <c r="BF276" s="104">
        <v>8</v>
      </c>
      <c r="BG276" s="108" t="s">
        <v>331</v>
      </c>
      <c r="BH276" s="141" t="s">
        <v>357</v>
      </c>
    </row>
    <row r="277" spans="1:60" x14ac:dyDescent="0.2">
      <c r="A277" s="198">
        <v>274</v>
      </c>
      <c r="B277" s="214" t="s">
        <v>267</v>
      </c>
      <c r="C277" s="92" t="s">
        <v>696</v>
      </c>
      <c r="D277" s="104">
        <v>68016</v>
      </c>
      <c r="E277" s="104">
        <v>1041</v>
      </c>
      <c r="F277" s="104">
        <v>65946</v>
      </c>
      <c r="G277" s="104">
        <v>66987</v>
      </c>
      <c r="H277" s="229">
        <v>98.487120677487596</v>
      </c>
      <c r="I277" s="104">
        <v>610</v>
      </c>
      <c r="J277" s="104">
        <v>1083</v>
      </c>
      <c r="K277" s="104">
        <v>67639</v>
      </c>
      <c r="L277" s="104">
        <v>19533</v>
      </c>
      <c r="M277" s="104">
        <v>19253</v>
      </c>
      <c r="N277" s="104">
        <v>19211</v>
      </c>
      <c r="O277" s="104">
        <v>9642</v>
      </c>
      <c r="P277" s="104">
        <v>2261</v>
      </c>
      <c r="Q277" s="104">
        <v>61</v>
      </c>
      <c r="R277" s="104">
        <v>2322</v>
      </c>
      <c r="S277" s="104">
        <v>313</v>
      </c>
      <c r="T277" s="104">
        <v>581</v>
      </c>
      <c r="U277" s="104">
        <v>170</v>
      </c>
      <c r="V277" s="104">
        <v>25</v>
      </c>
      <c r="W277" s="104">
        <v>1233</v>
      </c>
      <c r="X277" s="104">
        <v>738</v>
      </c>
      <c r="Y277" s="104">
        <v>495</v>
      </c>
      <c r="Z277" s="104">
        <v>1076</v>
      </c>
      <c r="AA277" s="104">
        <v>14</v>
      </c>
      <c r="AB277" s="104">
        <v>1062</v>
      </c>
      <c r="AC277" s="104">
        <v>2295</v>
      </c>
      <c r="AD277" s="104">
        <v>47</v>
      </c>
      <c r="AE277" s="200"/>
      <c r="AF277" s="104">
        <v>19529</v>
      </c>
      <c r="AG277" s="104">
        <v>279</v>
      </c>
      <c r="AH277" s="104">
        <v>19054</v>
      </c>
      <c r="AI277" s="104">
        <v>19333</v>
      </c>
      <c r="AJ277" s="213">
        <v>98.996364381176704</v>
      </c>
      <c r="AK277" s="104">
        <v>-1528</v>
      </c>
      <c r="AL277" s="104">
        <v>626</v>
      </c>
      <c r="AM277" s="104">
        <v>18152</v>
      </c>
      <c r="AN277" s="104">
        <v>5687</v>
      </c>
      <c r="AO277" s="104">
        <v>5541</v>
      </c>
      <c r="AP277" s="104">
        <v>5157</v>
      </c>
      <c r="AQ277" s="104">
        <v>1767</v>
      </c>
      <c r="AR277" s="104">
        <v>468</v>
      </c>
      <c r="AS277" s="104">
        <v>1974</v>
      </c>
      <c r="AT277" s="104">
        <v>2442</v>
      </c>
      <c r="AU277" s="104">
        <v>163</v>
      </c>
      <c r="AV277" s="104">
        <v>765</v>
      </c>
      <c r="AW277" s="104">
        <v>30</v>
      </c>
      <c r="AX277" s="104">
        <v>17</v>
      </c>
      <c r="AY277" s="104">
        <v>1467</v>
      </c>
      <c r="AZ277" s="104">
        <v>955</v>
      </c>
      <c r="BA277" s="104">
        <v>512</v>
      </c>
      <c r="BB277" s="104">
        <v>324</v>
      </c>
      <c r="BC277" s="104">
        <v>0</v>
      </c>
      <c r="BD277" s="104">
        <v>324</v>
      </c>
      <c r="BE277" s="104">
        <v>1791</v>
      </c>
      <c r="BF277" s="104">
        <v>4</v>
      </c>
      <c r="BG277" s="108" t="s">
        <v>331</v>
      </c>
      <c r="BH277" s="141" t="s">
        <v>350</v>
      </c>
    </row>
    <row r="278" spans="1:60" x14ac:dyDescent="0.2">
      <c r="A278" s="198">
        <v>275</v>
      </c>
      <c r="B278" s="214" t="s">
        <v>268</v>
      </c>
      <c r="C278" s="92" t="s">
        <v>697</v>
      </c>
      <c r="D278" s="104">
        <v>64848</v>
      </c>
      <c r="E278" s="104">
        <v>4488</v>
      </c>
      <c r="F278" s="104">
        <v>58865</v>
      </c>
      <c r="G278" s="104">
        <v>63353</v>
      </c>
      <c r="H278" s="229">
        <v>97.694608931655495</v>
      </c>
      <c r="I278" s="104">
        <v>314</v>
      </c>
      <c r="J278" s="104">
        <v>759</v>
      </c>
      <c r="K278" s="104">
        <v>59938</v>
      </c>
      <c r="L278" s="104">
        <v>17735</v>
      </c>
      <c r="M278" s="104">
        <v>18339</v>
      </c>
      <c r="N278" s="104">
        <v>18004</v>
      </c>
      <c r="O278" s="104">
        <v>5860</v>
      </c>
      <c r="P278" s="104">
        <v>4258</v>
      </c>
      <c r="Q278" s="104">
        <v>380</v>
      </c>
      <c r="R278" s="104">
        <v>4638</v>
      </c>
      <c r="S278" s="104">
        <v>393</v>
      </c>
      <c r="T278" s="104">
        <v>538</v>
      </c>
      <c r="U278" s="104">
        <v>7</v>
      </c>
      <c r="V278" s="104">
        <v>63</v>
      </c>
      <c r="W278" s="104">
        <v>3637</v>
      </c>
      <c r="X278" s="104">
        <v>2672</v>
      </c>
      <c r="Y278" s="104">
        <v>965</v>
      </c>
      <c r="Z278" s="104">
        <v>1608</v>
      </c>
      <c r="AA278" s="104">
        <v>40</v>
      </c>
      <c r="AB278" s="104">
        <v>1568</v>
      </c>
      <c r="AC278" s="104">
        <v>5205</v>
      </c>
      <c r="AD278" s="104">
        <v>633</v>
      </c>
      <c r="AE278" s="200"/>
      <c r="AF278" s="104">
        <v>40817</v>
      </c>
      <c r="AG278" s="104">
        <v>1666</v>
      </c>
      <c r="AH278" s="104">
        <v>38556</v>
      </c>
      <c r="AI278" s="104">
        <v>40222</v>
      </c>
      <c r="AJ278" s="213">
        <v>98.542274052478106</v>
      </c>
      <c r="AK278" s="104">
        <v>-912</v>
      </c>
      <c r="AL278" s="104">
        <v>594</v>
      </c>
      <c r="AM278" s="104">
        <v>38238</v>
      </c>
      <c r="AN278" s="104">
        <v>10166</v>
      </c>
      <c r="AO278" s="104">
        <v>10896</v>
      </c>
      <c r="AP278" s="104">
        <v>11325</v>
      </c>
      <c r="AQ278" s="104">
        <v>5851</v>
      </c>
      <c r="AR278" s="104">
        <v>1211</v>
      </c>
      <c r="AS278" s="104">
        <v>938</v>
      </c>
      <c r="AT278" s="104">
        <v>2149</v>
      </c>
      <c r="AU278" s="104">
        <v>230</v>
      </c>
      <c r="AV278" s="104">
        <v>454</v>
      </c>
      <c r="AW278" s="104">
        <v>108</v>
      </c>
      <c r="AX278" s="104">
        <v>133</v>
      </c>
      <c r="AY278" s="104">
        <v>1224</v>
      </c>
      <c r="AZ278" s="104">
        <v>844</v>
      </c>
      <c r="BA278" s="104">
        <v>380</v>
      </c>
      <c r="BB278" s="104">
        <v>601</v>
      </c>
      <c r="BC278" s="104">
        <v>59</v>
      </c>
      <c r="BD278" s="104">
        <v>542</v>
      </c>
      <c r="BE278" s="104">
        <v>1766</v>
      </c>
      <c r="BF278" s="104">
        <v>34</v>
      </c>
      <c r="BG278" s="108" t="s">
        <v>331</v>
      </c>
      <c r="BH278" s="141" t="s">
        <v>356</v>
      </c>
    </row>
    <row r="279" spans="1:60" x14ac:dyDescent="0.2">
      <c r="A279" s="198">
        <v>276</v>
      </c>
      <c r="B279" s="214" t="s">
        <v>269</v>
      </c>
      <c r="C279" s="92" t="s">
        <v>698</v>
      </c>
      <c r="D279" s="104">
        <v>84735</v>
      </c>
      <c r="E279" s="104">
        <v>764</v>
      </c>
      <c r="F279" s="104">
        <v>82777</v>
      </c>
      <c r="G279" s="104">
        <v>83541</v>
      </c>
      <c r="H279" s="229">
        <v>98.590901044432599</v>
      </c>
      <c r="I279" s="104">
        <v>835</v>
      </c>
      <c r="J279" s="104">
        <v>759</v>
      </c>
      <c r="K279" s="104">
        <v>84371</v>
      </c>
      <c r="L279" s="104">
        <v>23323</v>
      </c>
      <c r="M279" s="104">
        <v>23209</v>
      </c>
      <c r="N279" s="104">
        <v>23106</v>
      </c>
      <c r="O279" s="104">
        <v>14733</v>
      </c>
      <c r="P279" s="104">
        <v>3584</v>
      </c>
      <c r="Q279" s="104">
        <v>294</v>
      </c>
      <c r="R279" s="104">
        <v>3878</v>
      </c>
      <c r="S279" s="104">
        <v>477</v>
      </c>
      <c r="T279" s="104">
        <v>861</v>
      </c>
      <c r="U279" s="104">
        <v>227</v>
      </c>
      <c r="V279" s="104">
        <v>47</v>
      </c>
      <c r="W279" s="104">
        <v>2266</v>
      </c>
      <c r="X279" s="104">
        <v>1706</v>
      </c>
      <c r="Y279" s="104">
        <v>560</v>
      </c>
      <c r="Z279" s="104">
        <v>1261</v>
      </c>
      <c r="AA279" s="104">
        <v>33</v>
      </c>
      <c r="AB279" s="104">
        <v>1228</v>
      </c>
      <c r="AC279" s="104">
        <v>3494</v>
      </c>
      <c r="AD279" s="104">
        <v>48</v>
      </c>
      <c r="AE279" s="200"/>
      <c r="AF279" s="104">
        <v>30644</v>
      </c>
      <c r="AG279" s="104">
        <v>301</v>
      </c>
      <c r="AH279" s="104">
        <v>30163</v>
      </c>
      <c r="AI279" s="104">
        <v>30464</v>
      </c>
      <c r="AJ279" s="213">
        <v>99.412609319932102</v>
      </c>
      <c r="AK279" s="104">
        <v>-728</v>
      </c>
      <c r="AL279" s="104">
        <v>347</v>
      </c>
      <c r="AM279" s="104">
        <v>29782</v>
      </c>
      <c r="AN279" s="104">
        <v>9848</v>
      </c>
      <c r="AO279" s="104">
        <v>7696</v>
      </c>
      <c r="AP279" s="104">
        <v>7020</v>
      </c>
      <c r="AQ279" s="104">
        <v>5218</v>
      </c>
      <c r="AR279" s="104">
        <v>514</v>
      </c>
      <c r="AS279" s="104">
        <v>222</v>
      </c>
      <c r="AT279" s="104">
        <v>736</v>
      </c>
      <c r="AU279" s="104">
        <v>109</v>
      </c>
      <c r="AV279" s="104">
        <v>354</v>
      </c>
      <c r="AW279" s="104">
        <v>66</v>
      </c>
      <c r="AX279" s="104">
        <v>45</v>
      </c>
      <c r="AY279" s="104">
        <v>162</v>
      </c>
      <c r="AZ279" s="104">
        <v>111</v>
      </c>
      <c r="BA279" s="104">
        <v>51</v>
      </c>
      <c r="BB279" s="104">
        <v>252</v>
      </c>
      <c r="BC279" s="104">
        <v>3</v>
      </c>
      <c r="BD279" s="104">
        <v>249</v>
      </c>
      <c r="BE279" s="104">
        <v>411</v>
      </c>
      <c r="BF279" s="104">
        <v>1</v>
      </c>
      <c r="BG279" s="108" t="s">
        <v>331</v>
      </c>
      <c r="BH279" s="141" t="s">
        <v>356</v>
      </c>
    </row>
    <row r="280" spans="1:60" x14ac:dyDescent="0.2">
      <c r="A280" s="198">
        <v>277</v>
      </c>
      <c r="B280" s="214" t="s">
        <v>270</v>
      </c>
      <c r="C280" s="92" t="s">
        <v>699</v>
      </c>
      <c r="D280" s="104">
        <v>79511</v>
      </c>
      <c r="E280" s="104">
        <v>595</v>
      </c>
      <c r="F280" s="104">
        <v>76804</v>
      </c>
      <c r="G280" s="104">
        <v>77399</v>
      </c>
      <c r="H280" s="229">
        <v>97.343763755958193</v>
      </c>
      <c r="I280" s="104">
        <v>1064</v>
      </c>
      <c r="J280" s="104">
        <v>594</v>
      </c>
      <c r="K280" s="104">
        <v>78462</v>
      </c>
      <c r="L280" s="104">
        <v>22433</v>
      </c>
      <c r="M280" s="104">
        <v>22069</v>
      </c>
      <c r="N280" s="104">
        <v>21890</v>
      </c>
      <c r="O280" s="104">
        <v>12070</v>
      </c>
      <c r="P280" s="104">
        <v>5721</v>
      </c>
      <c r="Q280" s="104">
        <v>-849</v>
      </c>
      <c r="R280" s="104">
        <v>4872</v>
      </c>
      <c r="S280" s="104">
        <v>628</v>
      </c>
      <c r="T280" s="104">
        <v>716</v>
      </c>
      <c r="U280" s="104">
        <v>226</v>
      </c>
      <c r="V280" s="104">
        <v>72</v>
      </c>
      <c r="W280" s="104">
        <v>3230</v>
      </c>
      <c r="X280" s="104">
        <v>2213</v>
      </c>
      <c r="Y280" s="104">
        <v>1017</v>
      </c>
      <c r="Z280" s="104">
        <v>2728</v>
      </c>
      <c r="AA280" s="104">
        <v>48</v>
      </c>
      <c r="AB280" s="104">
        <v>2680</v>
      </c>
      <c r="AC280" s="104">
        <v>5910</v>
      </c>
      <c r="AD280" s="104">
        <v>616</v>
      </c>
      <c r="AE280" s="200"/>
      <c r="AF280" s="104">
        <v>74521</v>
      </c>
      <c r="AG280" s="104">
        <v>419</v>
      </c>
      <c r="AH280" s="104">
        <v>73057</v>
      </c>
      <c r="AI280" s="104">
        <v>73476</v>
      </c>
      <c r="AJ280" s="213">
        <v>98.5977107124166</v>
      </c>
      <c r="AK280" s="104">
        <v>-2652</v>
      </c>
      <c r="AL280" s="104">
        <v>1312</v>
      </c>
      <c r="AM280" s="104">
        <v>71717</v>
      </c>
      <c r="AN280" s="104">
        <v>24899</v>
      </c>
      <c r="AO280" s="104">
        <v>18842</v>
      </c>
      <c r="AP280" s="104">
        <v>18120</v>
      </c>
      <c r="AQ280" s="104">
        <v>9856</v>
      </c>
      <c r="AR280" s="104">
        <v>2972</v>
      </c>
      <c r="AS280" s="104">
        <v>-3654</v>
      </c>
      <c r="AT280" s="104">
        <v>-682</v>
      </c>
      <c r="AU280" s="104">
        <v>-1339</v>
      </c>
      <c r="AV280" s="104">
        <v>-1228</v>
      </c>
      <c r="AW280" s="104">
        <v>178</v>
      </c>
      <c r="AX280" s="104">
        <v>355</v>
      </c>
      <c r="AY280" s="104">
        <v>1352</v>
      </c>
      <c r="AZ280" s="104">
        <v>1354</v>
      </c>
      <c r="BA280" s="104">
        <v>-2</v>
      </c>
      <c r="BB280" s="104">
        <v>1061</v>
      </c>
      <c r="BC280" s="104">
        <v>51</v>
      </c>
      <c r="BD280" s="104">
        <v>1010</v>
      </c>
      <c r="BE280" s="104">
        <v>2362</v>
      </c>
      <c r="BF280" s="104">
        <v>17</v>
      </c>
      <c r="BG280" s="108" t="s">
        <v>334</v>
      </c>
      <c r="BH280" s="141" t="s">
        <v>357</v>
      </c>
    </row>
    <row r="281" spans="1:60" x14ac:dyDescent="0.2">
      <c r="A281" s="198">
        <v>278</v>
      </c>
      <c r="B281" s="214" t="s">
        <v>271</v>
      </c>
      <c r="C281" s="92" t="s">
        <v>700</v>
      </c>
      <c r="D281" s="104">
        <v>76128</v>
      </c>
      <c r="E281" s="104">
        <v>1773</v>
      </c>
      <c r="F281" s="104">
        <v>72072</v>
      </c>
      <c r="G281" s="104">
        <v>73845</v>
      </c>
      <c r="H281" s="229">
        <v>97.001103404791905</v>
      </c>
      <c r="I281" s="104">
        <v>1124</v>
      </c>
      <c r="J281" s="104">
        <v>1703</v>
      </c>
      <c r="K281" s="104">
        <v>74899</v>
      </c>
      <c r="L281" s="104">
        <v>21280</v>
      </c>
      <c r="M281" s="104">
        <v>20871</v>
      </c>
      <c r="N281" s="104">
        <v>20547</v>
      </c>
      <c r="O281" s="104">
        <v>12201</v>
      </c>
      <c r="P281" s="104">
        <v>5080</v>
      </c>
      <c r="Q281" s="104">
        <v>-221</v>
      </c>
      <c r="R281" s="104">
        <v>4859</v>
      </c>
      <c r="S281" s="104">
        <v>470</v>
      </c>
      <c r="T281" s="104">
        <v>754</v>
      </c>
      <c r="U281" s="104">
        <v>196</v>
      </c>
      <c r="V281" s="104">
        <v>100</v>
      </c>
      <c r="W281" s="104">
        <v>3339</v>
      </c>
      <c r="X281" s="104">
        <v>1589</v>
      </c>
      <c r="Y281" s="104">
        <v>1750</v>
      </c>
      <c r="Z281" s="104">
        <v>2502</v>
      </c>
      <c r="AA281" s="104">
        <v>15</v>
      </c>
      <c r="AB281" s="104">
        <v>2487</v>
      </c>
      <c r="AC281" s="104">
        <v>5826</v>
      </c>
      <c r="AD281" s="104">
        <v>485</v>
      </c>
      <c r="AE281" s="200"/>
      <c r="AF281" s="104">
        <v>27183</v>
      </c>
      <c r="AG281" s="104">
        <v>433</v>
      </c>
      <c r="AH281" s="104">
        <v>26395</v>
      </c>
      <c r="AI281" s="104">
        <v>26828</v>
      </c>
      <c r="AJ281" s="213">
        <v>98.694036714122703</v>
      </c>
      <c r="AK281" s="104">
        <v>-283</v>
      </c>
      <c r="AL281" s="104">
        <v>455</v>
      </c>
      <c r="AM281" s="104">
        <v>26567</v>
      </c>
      <c r="AN281" s="104">
        <v>7982</v>
      </c>
      <c r="AO281" s="104">
        <v>7315</v>
      </c>
      <c r="AP281" s="104">
        <v>6894</v>
      </c>
      <c r="AQ281" s="104">
        <v>4376</v>
      </c>
      <c r="AR281" s="104">
        <v>742</v>
      </c>
      <c r="AS281" s="104">
        <v>147</v>
      </c>
      <c r="AT281" s="104">
        <v>889</v>
      </c>
      <c r="AU281" s="104">
        <v>28</v>
      </c>
      <c r="AV281" s="104">
        <v>114</v>
      </c>
      <c r="AW281" s="104">
        <v>116</v>
      </c>
      <c r="AX281" s="104">
        <v>127</v>
      </c>
      <c r="AY281" s="104">
        <v>504</v>
      </c>
      <c r="AZ281" s="104">
        <v>128</v>
      </c>
      <c r="BA281" s="104">
        <v>376</v>
      </c>
      <c r="BB281" s="104">
        <v>358</v>
      </c>
      <c r="BC281" s="104">
        <v>30</v>
      </c>
      <c r="BD281" s="104">
        <v>328</v>
      </c>
      <c r="BE281" s="104">
        <v>832</v>
      </c>
      <c r="BF281" s="104">
        <v>5</v>
      </c>
      <c r="BG281" s="108" t="s">
        <v>331</v>
      </c>
      <c r="BH281" s="141" t="s">
        <v>353</v>
      </c>
    </row>
    <row r="282" spans="1:60" x14ac:dyDescent="0.2">
      <c r="A282" s="198">
        <v>279</v>
      </c>
      <c r="B282" s="214" t="s">
        <v>272</v>
      </c>
      <c r="C282" s="92" t="s">
        <v>701</v>
      </c>
      <c r="D282" s="104">
        <v>73989</v>
      </c>
      <c r="E282" s="104">
        <v>792</v>
      </c>
      <c r="F282" s="104">
        <v>71994</v>
      </c>
      <c r="G282" s="104">
        <v>72786</v>
      </c>
      <c r="H282" s="229">
        <v>98.374082633905005</v>
      </c>
      <c r="I282" s="104">
        <v>882</v>
      </c>
      <c r="J282" s="104">
        <v>900</v>
      </c>
      <c r="K282" s="104">
        <v>73776</v>
      </c>
      <c r="L282" s="104">
        <v>21950</v>
      </c>
      <c r="M282" s="104">
        <v>20695</v>
      </c>
      <c r="N282" s="104">
        <v>20320</v>
      </c>
      <c r="O282" s="104">
        <v>10811</v>
      </c>
      <c r="P282" s="104">
        <v>3667</v>
      </c>
      <c r="Q282" s="104">
        <v>-277</v>
      </c>
      <c r="R282" s="104">
        <v>3390</v>
      </c>
      <c r="S282" s="104">
        <v>393</v>
      </c>
      <c r="T282" s="104">
        <v>584</v>
      </c>
      <c r="U282" s="104">
        <v>127</v>
      </c>
      <c r="V282" s="104">
        <v>34</v>
      </c>
      <c r="W282" s="104">
        <v>2252</v>
      </c>
      <c r="X282" s="104">
        <v>1618</v>
      </c>
      <c r="Y282" s="104">
        <v>634</v>
      </c>
      <c r="Z282" s="104">
        <v>1467</v>
      </c>
      <c r="AA282" s="104">
        <v>28</v>
      </c>
      <c r="AB282" s="104">
        <v>1439</v>
      </c>
      <c r="AC282" s="104">
        <v>3691</v>
      </c>
      <c r="AD282" s="104">
        <v>336</v>
      </c>
      <c r="AE282" s="200"/>
      <c r="AF282" s="104">
        <v>54975</v>
      </c>
      <c r="AG282" s="104">
        <v>414</v>
      </c>
      <c r="AH282" s="104">
        <v>54025</v>
      </c>
      <c r="AI282" s="104">
        <v>54439</v>
      </c>
      <c r="AJ282" s="213">
        <v>99.025011368804002</v>
      </c>
      <c r="AK282" s="104">
        <v>432</v>
      </c>
      <c r="AL282" s="104">
        <v>367</v>
      </c>
      <c r="AM282" s="104">
        <v>54824</v>
      </c>
      <c r="AN282" s="104">
        <v>17067</v>
      </c>
      <c r="AO282" s="104">
        <v>13700</v>
      </c>
      <c r="AP282" s="104">
        <v>15032</v>
      </c>
      <c r="AQ282" s="104">
        <v>9025</v>
      </c>
      <c r="AR282" s="104">
        <v>2541</v>
      </c>
      <c r="AS282" s="104">
        <v>-366</v>
      </c>
      <c r="AT282" s="104">
        <v>2175</v>
      </c>
      <c r="AU282" s="104">
        <v>-427</v>
      </c>
      <c r="AV282" s="104">
        <v>849</v>
      </c>
      <c r="AW282" s="104">
        <v>291</v>
      </c>
      <c r="AX282" s="104">
        <v>120</v>
      </c>
      <c r="AY282" s="104">
        <v>1342</v>
      </c>
      <c r="AZ282" s="104">
        <v>923</v>
      </c>
      <c r="BA282" s="104">
        <v>419</v>
      </c>
      <c r="BB282" s="104">
        <v>1212</v>
      </c>
      <c r="BC282" s="104">
        <v>37</v>
      </c>
      <c r="BD282" s="104">
        <v>1175</v>
      </c>
      <c r="BE282" s="104">
        <v>2517</v>
      </c>
      <c r="BF282" s="104">
        <v>26</v>
      </c>
      <c r="BG282" s="108" t="s">
        <v>331</v>
      </c>
      <c r="BH282" s="141" t="s">
        <v>350</v>
      </c>
    </row>
    <row r="283" spans="1:60" x14ac:dyDescent="0.2">
      <c r="A283" s="198">
        <v>280</v>
      </c>
      <c r="B283" s="214" t="s">
        <v>273</v>
      </c>
      <c r="C283" s="92" t="s">
        <v>702</v>
      </c>
      <c r="D283" s="104">
        <v>51529</v>
      </c>
      <c r="E283" s="104">
        <v>544</v>
      </c>
      <c r="F283" s="104">
        <v>49940</v>
      </c>
      <c r="G283" s="104">
        <v>50484</v>
      </c>
      <c r="H283" s="229">
        <v>97.972015758116697</v>
      </c>
      <c r="I283" s="104">
        <v>1366</v>
      </c>
      <c r="J283" s="104">
        <v>679</v>
      </c>
      <c r="K283" s="104">
        <v>51985</v>
      </c>
      <c r="L283" s="104">
        <v>15433</v>
      </c>
      <c r="M283" s="104">
        <v>14798</v>
      </c>
      <c r="N283" s="104">
        <v>14856</v>
      </c>
      <c r="O283" s="104">
        <v>6898</v>
      </c>
      <c r="P283" s="104">
        <v>1743</v>
      </c>
      <c r="Q283" s="104">
        <v>122</v>
      </c>
      <c r="R283" s="104">
        <v>1865</v>
      </c>
      <c r="S283" s="104">
        <v>438</v>
      </c>
      <c r="T283" s="104">
        <v>408</v>
      </c>
      <c r="U283" s="104">
        <v>-57</v>
      </c>
      <c r="V283" s="104">
        <v>-31</v>
      </c>
      <c r="W283" s="104">
        <v>1107</v>
      </c>
      <c r="X283" s="104">
        <v>853</v>
      </c>
      <c r="Y283" s="104">
        <v>254</v>
      </c>
      <c r="Z283" s="104">
        <v>1057</v>
      </c>
      <c r="AA283" s="104">
        <v>-18</v>
      </c>
      <c r="AB283" s="104">
        <v>1075</v>
      </c>
      <c r="AC283" s="104">
        <v>2182</v>
      </c>
      <c r="AD283" s="104">
        <v>104</v>
      </c>
      <c r="AE283" s="200"/>
      <c r="AF283" s="104">
        <v>37309</v>
      </c>
      <c r="AG283" s="104">
        <v>421</v>
      </c>
      <c r="AH283" s="104">
        <v>36349</v>
      </c>
      <c r="AI283" s="104">
        <v>36770</v>
      </c>
      <c r="AJ283" s="213">
        <v>98.555308370634407</v>
      </c>
      <c r="AK283" s="104">
        <v>1017</v>
      </c>
      <c r="AL283" s="104">
        <v>431</v>
      </c>
      <c r="AM283" s="104">
        <v>37797</v>
      </c>
      <c r="AN283" s="104">
        <v>12426</v>
      </c>
      <c r="AO283" s="104">
        <v>9816</v>
      </c>
      <c r="AP283" s="104">
        <v>10002</v>
      </c>
      <c r="AQ283" s="104">
        <v>5553</v>
      </c>
      <c r="AR283" s="104">
        <v>1508</v>
      </c>
      <c r="AS283" s="104">
        <v>142</v>
      </c>
      <c r="AT283" s="104">
        <v>1650</v>
      </c>
      <c r="AU283" s="104">
        <v>101</v>
      </c>
      <c r="AV283" s="104">
        <v>201</v>
      </c>
      <c r="AW283" s="104">
        <v>-21</v>
      </c>
      <c r="AX283" s="104">
        <v>-27</v>
      </c>
      <c r="AY283" s="104">
        <v>1396</v>
      </c>
      <c r="AZ283" s="104">
        <v>1114</v>
      </c>
      <c r="BA283" s="104">
        <v>282</v>
      </c>
      <c r="BB283" s="104">
        <v>539</v>
      </c>
      <c r="BC283" s="104">
        <v>-6</v>
      </c>
      <c r="BD283" s="104">
        <v>545</v>
      </c>
      <c r="BE283" s="104">
        <v>1941</v>
      </c>
      <c r="BF283" s="104">
        <v>6</v>
      </c>
      <c r="BG283" s="108" t="s">
        <v>331</v>
      </c>
      <c r="BH283" s="141" t="s">
        <v>356</v>
      </c>
    </row>
    <row r="284" spans="1:60" x14ac:dyDescent="0.2">
      <c r="A284" s="198">
        <v>281</v>
      </c>
      <c r="B284" s="214" t="s">
        <v>274</v>
      </c>
      <c r="C284" s="92" t="s">
        <v>703</v>
      </c>
      <c r="D284" s="104">
        <v>71992</v>
      </c>
      <c r="E284" s="104">
        <v>926</v>
      </c>
      <c r="F284" s="104">
        <v>68404</v>
      </c>
      <c r="G284" s="104">
        <v>69330</v>
      </c>
      <c r="H284" s="229">
        <v>96.302366929658803</v>
      </c>
      <c r="I284" s="104">
        <v>1831</v>
      </c>
      <c r="J284" s="104">
        <v>896</v>
      </c>
      <c r="K284" s="104">
        <v>71131</v>
      </c>
      <c r="L284" s="104">
        <v>20008</v>
      </c>
      <c r="M284" s="104">
        <v>19873</v>
      </c>
      <c r="N284" s="104">
        <v>19590</v>
      </c>
      <c r="O284" s="104">
        <v>11660</v>
      </c>
      <c r="P284" s="104">
        <v>13767</v>
      </c>
      <c r="Q284" s="104">
        <v>467</v>
      </c>
      <c r="R284" s="104">
        <v>14234</v>
      </c>
      <c r="S284" s="104">
        <v>728</v>
      </c>
      <c r="T284" s="104">
        <v>1103</v>
      </c>
      <c r="U284" s="104">
        <v>626</v>
      </c>
      <c r="V284" s="104">
        <v>163</v>
      </c>
      <c r="W284" s="104">
        <v>11614</v>
      </c>
      <c r="X284" s="104">
        <v>9756</v>
      </c>
      <c r="Y284" s="104">
        <v>1858</v>
      </c>
      <c r="Z284" s="104">
        <v>2953</v>
      </c>
      <c r="AA284" s="104">
        <v>79</v>
      </c>
      <c r="AB284" s="104">
        <v>2874</v>
      </c>
      <c r="AC284" s="104">
        <v>14488</v>
      </c>
      <c r="AD284" s="104">
        <v>715</v>
      </c>
      <c r="AE284" s="200"/>
      <c r="AF284" s="104">
        <v>33919</v>
      </c>
      <c r="AG284" s="104">
        <v>501</v>
      </c>
      <c r="AH284" s="104">
        <v>33121</v>
      </c>
      <c r="AI284" s="104">
        <v>33622</v>
      </c>
      <c r="AJ284" s="213">
        <v>99.124384563224098</v>
      </c>
      <c r="AK284" s="104">
        <v>-446</v>
      </c>
      <c r="AL284" s="104">
        <v>274</v>
      </c>
      <c r="AM284" s="104">
        <v>32949</v>
      </c>
      <c r="AN284" s="104">
        <v>10465</v>
      </c>
      <c r="AO284" s="104">
        <v>8532</v>
      </c>
      <c r="AP284" s="104">
        <v>7982</v>
      </c>
      <c r="AQ284" s="104">
        <v>5970</v>
      </c>
      <c r="AR284" s="104">
        <v>1899</v>
      </c>
      <c r="AS284" s="104">
        <v>-530</v>
      </c>
      <c r="AT284" s="104">
        <v>1369</v>
      </c>
      <c r="AU284" s="104">
        <v>-513</v>
      </c>
      <c r="AV284" s="104">
        <v>67</v>
      </c>
      <c r="AW284" s="104">
        <v>-7</v>
      </c>
      <c r="AX284" s="104">
        <v>40</v>
      </c>
      <c r="AY284" s="104">
        <v>1782</v>
      </c>
      <c r="AZ284" s="104">
        <v>1477</v>
      </c>
      <c r="BA284" s="104">
        <v>305</v>
      </c>
      <c r="BB284" s="104">
        <v>308</v>
      </c>
      <c r="BC284" s="104">
        <v>23</v>
      </c>
      <c r="BD284" s="104">
        <v>285</v>
      </c>
      <c r="BE284" s="104">
        <v>2067</v>
      </c>
      <c r="BF284" s="104">
        <v>26</v>
      </c>
      <c r="BG284" s="108" t="s">
        <v>331</v>
      </c>
      <c r="BH284" s="141" t="s">
        <v>350</v>
      </c>
    </row>
    <row r="285" spans="1:60" ht="14.25" x14ac:dyDescent="0.2">
      <c r="A285" s="233">
        <v>282</v>
      </c>
      <c r="B285" s="215" t="s">
        <v>753</v>
      </c>
      <c r="C285" s="92" t="s">
        <v>704</v>
      </c>
      <c r="D285" s="104">
        <v>61662</v>
      </c>
      <c r="E285" s="104">
        <v>705</v>
      </c>
      <c r="F285" s="104">
        <v>60119</v>
      </c>
      <c r="G285" s="104">
        <v>60824</v>
      </c>
      <c r="H285" s="229">
        <v>98.640978236190804</v>
      </c>
      <c r="I285" s="104">
        <v>656</v>
      </c>
      <c r="J285" s="104">
        <v>815</v>
      </c>
      <c r="K285" s="104">
        <v>61590</v>
      </c>
      <c r="L285" s="104">
        <v>18360</v>
      </c>
      <c r="M285" s="104">
        <v>17549</v>
      </c>
      <c r="N285" s="104">
        <v>17715</v>
      </c>
      <c r="O285" s="104">
        <v>7966</v>
      </c>
      <c r="P285" s="104">
        <v>2800</v>
      </c>
      <c r="Q285" s="104">
        <v>701</v>
      </c>
      <c r="R285" s="104">
        <v>3501</v>
      </c>
      <c r="S285" s="104">
        <v>891</v>
      </c>
      <c r="T285" s="104">
        <v>511</v>
      </c>
      <c r="U285" s="104">
        <v>110</v>
      </c>
      <c r="V285" s="104">
        <v>30</v>
      </c>
      <c r="W285" s="104">
        <v>1959</v>
      </c>
      <c r="X285" s="104">
        <v>1514</v>
      </c>
      <c r="Y285" s="104">
        <v>445</v>
      </c>
      <c r="Z285" s="104">
        <v>838</v>
      </c>
      <c r="AA285" s="104">
        <v>16</v>
      </c>
      <c r="AB285" s="104">
        <v>822</v>
      </c>
      <c r="AC285" s="104">
        <v>2781</v>
      </c>
      <c r="AD285" s="104">
        <v>347</v>
      </c>
      <c r="AE285" s="200"/>
      <c r="AF285" s="104">
        <v>27699</v>
      </c>
      <c r="AG285" s="104">
        <v>0</v>
      </c>
      <c r="AH285" s="104">
        <v>27365</v>
      </c>
      <c r="AI285" s="104">
        <v>27365</v>
      </c>
      <c r="AJ285" s="213">
        <v>98.794180295317503</v>
      </c>
      <c r="AK285" s="104">
        <v>770</v>
      </c>
      <c r="AL285" s="104">
        <v>-982</v>
      </c>
      <c r="AM285" s="104">
        <v>27153</v>
      </c>
      <c r="AN285" s="104">
        <v>9903</v>
      </c>
      <c r="AO285" s="104">
        <v>6037</v>
      </c>
      <c r="AP285" s="104">
        <v>6973</v>
      </c>
      <c r="AQ285" s="104">
        <v>4240</v>
      </c>
      <c r="AR285" s="104">
        <v>704</v>
      </c>
      <c r="AS285" s="104">
        <v>1814</v>
      </c>
      <c r="AT285" s="104">
        <v>2518</v>
      </c>
      <c r="AU285" s="104">
        <v>1048</v>
      </c>
      <c r="AV285" s="104">
        <v>911</v>
      </c>
      <c r="AW285" s="104">
        <v>46</v>
      </c>
      <c r="AX285" s="104">
        <v>31</v>
      </c>
      <c r="AY285" s="104">
        <v>482</v>
      </c>
      <c r="AZ285" s="104">
        <v>346</v>
      </c>
      <c r="BA285" s="104">
        <v>136</v>
      </c>
      <c r="BB285" s="104">
        <v>476</v>
      </c>
      <c r="BC285" s="104">
        <v>34</v>
      </c>
      <c r="BD285" s="104">
        <v>442</v>
      </c>
      <c r="BE285" s="104">
        <v>924</v>
      </c>
      <c r="BF285" s="104">
        <v>6</v>
      </c>
      <c r="BG285" s="108" t="s">
        <v>331</v>
      </c>
      <c r="BH285" s="141" t="s">
        <v>353</v>
      </c>
    </row>
    <row r="286" spans="1:60" ht="14.25" x14ac:dyDescent="0.2">
      <c r="A286" s="233">
        <v>283</v>
      </c>
      <c r="B286" s="215" t="s">
        <v>754</v>
      </c>
      <c r="C286" s="92" t="s">
        <v>705</v>
      </c>
      <c r="D286" s="104">
        <v>73490</v>
      </c>
      <c r="E286" s="104">
        <v>573</v>
      </c>
      <c r="F286" s="104">
        <v>72047</v>
      </c>
      <c r="G286" s="104">
        <v>72620</v>
      </c>
      <c r="H286" s="229">
        <v>98.816165464689007</v>
      </c>
      <c r="I286" s="104">
        <v>287</v>
      </c>
      <c r="J286" s="104">
        <v>707</v>
      </c>
      <c r="K286" s="104">
        <v>73041</v>
      </c>
      <c r="L286" s="104">
        <v>19856</v>
      </c>
      <c r="M286" s="104">
        <v>19403</v>
      </c>
      <c r="N286" s="104">
        <v>19137</v>
      </c>
      <c r="O286" s="104">
        <v>14645</v>
      </c>
      <c r="P286" s="104">
        <v>3012</v>
      </c>
      <c r="Q286" s="104">
        <v>0</v>
      </c>
      <c r="R286" s="104">
        <v>3012</v>
      </c>
      <c r="S286" s="104">
        <v>0</v>
      </c>
      <c r="T286" s="104">
        <v>1384</v>
      </c>
      <c r="U286" s="104">
        <v>0</v>
      </c>
      <c r="V286" s="104">
        <v>631</v>
      </c>
      <c r="W286" s="104">
        <v>997</v>
      </c>
      <c r="X286" s="104">
        <v>595</v>
      </c>
      <c r="Y286" s="104">
        <v>402</v>
      </c>
      <c r="Z286" s="104">
        <v>1489</v>
      </c>
      <c r="AA286" s="104">
        <v>65</v>
      </c>
      <c r="AB286" s="104">
        <v>1424</v>
      </c>
      <c r="AC286" s="104">
        <v>2421</v>
      </c>
      <c r="AD286" s="104">
        <v>1490</v>
      </c>
      <c r="AE286" s="200"/>
      <c r="AF286" s="104">
        <v>116282</v>
      </c>
      <c r="AG286" s="104">
        <v>556</v>
      </c>
      <c r="AH286" s="104">
        <v>115345</v>
      </c>
      <c r="AI286" s="104">
        <v>115901</v>
      </c>
      <c r="AJ286" s="213">
        <v>99.672348256823895</v>
      </c>
      <c r="AK286" s="104">
        <v>-5610</v>
      </c>
      <c r="AL286" s="104">
        <v>460</v>
      </c>
      <c r="AM286" s="104">
        <v>110195</v>
      </c>
      <c r="AN286" s="104">
        <v>31299</v>
      </c>
      <c r="AO286" s="104">
        <v>30478</v>
      </c>
      <c r="AP286" s="104">
        <v>30705</v>
      </c>
      <c r="AQ286" s="104">
        <v>17713</v>
      </c>
      <c r="AR286" s="104">
        <v>692</v>
      </c>
      <c r="AS286" s="104">
        <v>0</v>
      </c>
      <c r="AT286" s="104">
        <v>692</v>
      </c>
      <c r="AU286" s="104">
        <v>0</v>
      </c>
      <c r="AV286" s="104">
        <v>205</v>
      </c>
      <c r="AW286" s="104">
        <v>0</v>
      </c>
      <c r="AX286" s="104">
        <v>348</v>
      </c>
      <c r="AY286" s="104">
        <v>139</v>
      </c>
      <c r="AZ286" s="104">
        <v>54</v>
      </c>
      <c r="BA286" s="104">
        <v>85</v>
      </c>
      <c r="BB286" s="104">
        <v>390</v>
      </c>
      <c r="BC286" s="104">
        <v>92</v>
      </c>
      <c r="BD286" s="104">
        <v>298</v>
      </c>
      <c r="BE286" s="104">
        <v>437</v>
      </c>
      <c r="BF286" s="104">
        <v>364</v>
      </c>
      <c r="BG286" s="108" t="s">
        <v>334</v>
      </c>
      <c r="BH286" s="141" t="s">
        <v>353</v>
      </c>
    </row>
    <row r="287" spans="1:60" x14ac:dyDescent="0.2">
      <c r="A287" s="198">
        <v>284</v>
      </c>
      <c r="B287" s="214" t="s">
        <v>275</v>
      </c>
      <c r="C287" s="92" t="s">
        <v>706</v>
      </c>
      <c r="D287" s="104">
        <v>82552</v>
      </c>
      <c r="E287" s="104">
        <v>727</v>
      </c>
      <c r="F287" s="104">
        <v>80676</v>
      </c>
      <c r="G287" s="104">
        <v>81403</v>
      </c>
      <c r="H287" s="229">
        <v>98.608150014536207</v>
      </c>
      <c r="I287" s="104">
        <v>639</v>
      </c>
      <c r="J287" s="104">
        <v>798</v>
      </c>
      <c r="K287" s="104">
        <v>82113</v>
      </c>
      <c r="L287" s="104">
        <v>22005</v>
      </c>
      <c r="M287" s="104">
        <v>23459</v>
      </c>
      <c r="N287" s="104">
        <v>23980</v>
      </c>
      <c r="O287" s="104">
        <v>12669</v>
      </c>
      <c r="P287" s="104">
        <v>2665</v>
      </c>
      <c r="Q287" s="104">
        <v>74</v>
      </c>
      <c r="R287" s="104">
        <v>2739</v>
      </c>
      <c r="S287" s="104">
        <v>231</v>
      </c>
      <c r="T287" s="104">
        <v>526</v>
      </c>
      <c r="U287" s="104">
        <v>66</v>
      </c>
      <c r="V287" s="104">
        <v>42</v>
      </c>
      <c r="W287" s="104">
        <v>1874</v>
      </c>
      <c r="X287" s="104">
        <v>1381</v>
      </c>
      <c r="Y287" s="104">
        <v>493</v>
      </c>
      <c r="Z287" s="104">
        <v>1299</v>
      </c>
      <c r="AA287" s="104">
        <v>30</v>
      </c>
      <c r="AB287" s="104">
        <v>1269</v>
      </c>
      <c r="AC287" s="104">
        <v>3143</v>
      </c>
      <c r="AD287" s="104">
        <v>120</v>
      </c>
      <c r="AE287" s="200"/>
      <c r="AF287" s="104">
        <v>56788</v>
      </c>
      <c r="AG287" s="104">
        <v>539</v>
      </c>
      <c r="AH287" s="104">
        <v>56072</v>
      </c>
      <c r="AI287" s="104">
        <v>56611</v>
      </c>
      <c r="AJ287" s="213">
        <v>99.688314432626598</v>
      </c>
      <c r="AK287" s="104">
        <v>-1510</v>
      </c>
      <c r="AL287" s="104">
        <v>502</v>
      </c>
      <c r="AM287" s="104">
        <v>55064</v>
      </c>
      <c r="AN287" s="104">
        <v>17144</v>
      </c>
      <c r="AO287" s="104">
        <v>14822</v>
      </c>
      <c r="AP287" s="104">
        <v>14889</v>
      </c>
      <c r="AQ287" s="104">
        <v>8209</v>
      </c>
      <c r="AR287" s="104">
        <v>716</v>
      </c>
      <c r="AS287" s="104">
        <v>153</v>
      </c>
      <c r="AT287" s="104">
        <v>869</v>
      </c>
      <c r="AU287" s="104">
        <v>42</v>
      </c>
      <c r="AV287" s="104">
        <v>487</v>
      </c>
      <c r="AW287" s="104">
        <v>203</v>
      </c>
      <c r="AX287" s="104">
        <v>123</v>
      </c>
      <c r="AY287" s="104">
        <v>14</v>
      </c>
      <c r="AZ287" s="104">
        <v>0</v>
      </c>
      <c r="BA287" s="104">
        <v>14</v>
      </c>
      <c r="BB287" s="104">
        <v>203</v>
      </c>
      <c r="BC287" s="104">
        <v>24</v>
      </c>
      <c r="BD287" s="104">
        <v>179</v>
      </c>
      <c r="BE287" s="104">
        <v>193</v>
      </c>
      <c r="BF287" s="104">
        <v>2</v>
      </c>
      <c r="BG287" s="108" t="s">
        <v>331</v>
      </c>
      <c r="BH287" s="141" t="s">
        <v>350</v>
      </c>
    </row>
    <row r="288" spans="1:60" x14ac:dyDescent="0.2">
      <c r="A288" s="198">
        <v>285</v>
      </c>
      <c r="B288" s="214" t="s">
        <v>276</v>
      </c>
      <c r="C288" s="92" t="s">
        <v>707</v>
      </c>
      <c r="D288" s="104">
        <v>75843</v>
      </c>
      <c r="E288" s="104">
        <v>1394</v>
      </c>
      <c r="F288" s="104">
        <v>71131</v>
      </c>
      <c r="G288" s="104">
        <v>72525</v>
      </c>
      <c r="H288" s="229">
        <v>95.625173054863296</v>
      </c>
      <c r="I288" s="104">
        <v>1384</v>
      </c>
      <c r="J288" s="104">
        <v>2063</v>
      </c>
      <c r="K288" s="104">
        <v>74578</v>
      </c>
      <c r="L288" s="104">
        <v>20586</v>
      </c>
      <c r="M288" s="104">
        <v>20577</v>
      </c>
      <c r="N288" s="104">
        <v>20765</v>
      </c>
      <c r="O288" s="104">
        <v>12650</v>
      </c>
      <c r="P288" s="104">
        <v>6560</v>
      </c>
      <c r="Q288" s="104">
        <v>-1339</v>
      </c>
      <c r="R288" s="104">
        <v>5221</v>
      </c>
      <c r="S288" s="104">
        <v>573</v>
      </c>
      <c r="T288" s="104">
        <v>1402</v>
      </c>
      <c r="U288" s="104">
        <v>355</v>
      </c>
      <c r="V288" s="104">
        <v>210</v>
      </c>
      <c r="W288" s="104">
        <v>2681</v>
      </c>
      <c r="X288" s="104">
        <v>1438</v>
      </c>
      <c r="Y288" s="104">
        <v>1243</v>
      </c>
      <c r="Z288" s="104">
        <v>4467</v>
      </c>
      <c r="AA288" s="104">
        <v>105</v>
      </c>
      <c r="AB288" s="104">
        <v>4362</v>
      </c>
      <c r="AC288" s="104">
        <v>7043</v>
      </c>
      <c r="AD288" s="104">
        <v>756</v>
      </c>
      <c r="AE288" s="200"/>
      <c r="AF288" s="104">
        <v>35501</v>
      </c>
      <c r="AG288" s="104">
        <v>428</v>
      </c>
      <c r="AH288" s="104">
        <v>33782</v>
      </c>
      <c r="AI288" s="104">
        <v>34210</v>
      </c>
      <c r="AJ288" s="213">
        <v>96.363482718796604</v>
      </c>
      <c r="AK288" s="104">
        <v>-344</v>
      </c>
      <c r="AL288" s="104">
        <v>1199</v>
      </c>
      <c r="AM288" s="104">
        <v>34637</v>
      </c>
      <c r="AN288" s="104">
        <v>10676</v>
      </c>
      <c r="AO288" s="104">
        <v>9328</v>
      </c>
      <c r="AP288" s="104">
        <v>8993</v>
      </c>
      <c r="AQ288" s="104">
        <v>5640</v>
      </c>
      <c r="AR288" s="104">
        <v>1879</v>
      </c>
      <c r="AS288" s="104">
        <v>-37</v>
      </c>
      <c r="AT288" s="104">
        <v>1842</v>
      </c>
      <c r="AU288" s="104">
        <v>386</v>
      </c>
      <c r="AV288" s="104">
        <v>587</v>
      </c>
      <c r="AW288" s="104">
        <v>66</v>
      </c>
      <c r="AX288" s="104">
        <v>202</v>
      </c>
      <c r="AY288" s="104">
        <v>601</v>
      </c>
      <c r="AZ288" s="104">
        <v>264</v>
      </c>
      <c r="BA288" s="104">
        <v>337</v>
      </c>
      <c r="BB288" s="104">
        <v>1366</v>
      </c>
      <c r="BC288" s="104">
        <v>66</v>
      </c>
      <c r="BD288" s="104">
        <v>1300</v>
      </c>
      <c r="BE288" s="104">
        <v>1901</v>
      </c>
      <c r="BF288" s="104">
        <v>33</v>
      </c>
      <c r="BG288" s="108" t="s">
        <v>334</v>
      </c>
      <c r="BH288" s="141" t="s">
        <v>356</v>
      </c>
    </row>
    <row r="289" spans="1:60" ht="14.25" x14ac:dyDescent="0.2">
      <c r="A289" s="198">
        <v>286</v>
      </c>
      <c r="B289" s="215" t="s">
        <v>761</v>
      </c>
      <c r="C289" s="92" t="s">
        <v>708</v>
      </c>
      <c r="D289" s="104">
        <v>40914</v>
      </c>
      <c r="E289" s="104">
        <v>526</v>
      </c>
      <c r="F289" s="104">
        <v>39582</v>
      </c>
      <c r="G289" s="104">
        <v>40108</v>
      </c>
      <c r="H289" s="229">
        <v>98.030014179999995</v>
      </c>
      <c r="I289" s="104">
        <v>358</v>
      </c>
      <c r="J289" s="104">
        <v>527</v>
      </c>
      <c r="K289" s="104">
        <v>40467</v>
      </c>
      <c r="L289" s="104">
        <v>11625</v>
      </c>
      <c r="M289" s="104">
        <v>11419</v>
      </c>
      <c r="N289" s="104">
        <v>11393</v>
      </c>
      <c r="O289" s="104">
        <v>6030</v>
      </c>
      <c r="P289" s="104">
        <v>1844</v>
      </c>
      <c r="Q289" s="104">
        <v>0</v>
      </c>
      <c r="R289" s="104">
        <v>1844</v>
      </c>
      <c r="S289" s="104">
        <v>179</v>
      </c>
      <c r="T289" s="104">
        <v>385</v>
      </c>
      <c r="U289" s="104">
        <v>17</v>
      </c>
      <c r="V289" s="104">
        <v>25</v>
      </c>
      <c r="W289" s="104">
        <v>1238</v>
      </c>
      <c r="X289" s="104">
        <v>836</v>
      </c>
      <c r="Y289" s="104">
        <v>402</v>
      </c>
      <c r="Z289" s="104">
        <v>875</v>
      </c>
      <c r="AA289" s="104">
        <v>15</v>
      </c>
      <c r="AB289" s="104">
        <v>860</v>
      </c>
      <c r="AC289" s="104">
        <v>2098</v>
      </c>
      <c r="AD289" s="104">
        <v>165</v>
      </c>
      <c r="AE289" s="200"/>
      <c r="AF289" s="104">
        <v>11297</v>
      </c>
      <c r="AG289" s="104">
        <v>200</v>
      </c>
      <c r="AH289" s="104">
        <v>10926</v>
      </c>
      <c r="AI289" s="104">
        <v>11126</v>
      </c>
      <c r="AJ289" s="213">
        <v>98.486323799999994</v>
      </c>
      <c r="AK289" s="104">
        <v>-108</v>
      </c>
      <c r="AL289" s="104">
        <v>227</v>
      </c>
      <c r="AM289" s="104">
        <v>11045</v>
      </c>
      <c r="AN289" s="104">
        <v>3802</v>
      </c>
      <c r="AO289" s="104">
        <v>2989</v>
      </c>
      <c r="AP289" s="104">
        <v>2789</v>
      </c>
      <c r="AQ289" s="104">
        <v>1465</v>
      </c>
      <c r="AR289" s="104">
        <v>432</v>
      </c>
      <c r="AS289" s="104">
        <v>0</v>
      </c>
      <c r="AT289" s="104">
        <v>432</v>
      </c>
      <c r="AU289" s="104">
        <v>88</v>
      </c>
      <c r="AV289" s="104">
        <v>213</v>
      </c>
      <c r="AW289" s="104">
        <v>19</v>
      </c>
      <c r="AX289" s="104">
        <v>4</v>
      </c>
      <c r="AY289" s="104">
        <v>108</v>
      </c>
      <c r="AZ289" s="104">
        <v>66</v>
      </c>
      <c r="BA289" s="104">
        <v>42</v>
      </c>
      <c r="BB289" s="104">
        <v>174</v>
      </c>
      <c r="BC289" s="104">
        <v>0</v>
      </c>
      <c r="BD289" s="104">
        <v>174</v>
      </c>
      <c r="BE289" s="104">
        <v>282</v>
      </c>
      <c r="BF289" s="104">
        <v>3</v>
      </c>
      <c r="BG289" s="108" t="s">
        <v>331</v>
      </c>
      <c r="BH289" s="141" t="s">
        <v>356</v>
      </c>
    </row>
    <row r="290" spans="1:60" x14ac:dyDescent="0.2">
      <c r="A290" s="198">
        <v>287</v>
      </c>
      <c r="B290" s="214" t="s">
        <v>277</v>
      </c>
      <c r="C290" s="92" t="s">
        <v>709</v>
      </c>
      <c r="D290" s="104">
        <v>116096</v>
      </c>
      <c r="E290" s="104">
        <v>2518</v>
      </c>
      <c r="F290" s="104">
        <v>109242</v>
      </c>
      <c r="G290" s="104">
        <v>111760</v>
      </c>
      <c r="H290" s="229">
        <v>96.265159867695701</v>
      </c>
      <c r="I290" s="104">
        <v>2363</v>
      </c>
      <c r="J290" s="104">
        <v>2970</v>
      </c>
      <c r="K290" s="104">
        <v>114575</v>
      </c>
      <c r="L290" s="104">
        <v>29494</v>
      </c>
      <c r="M290" s="104">
        <v>27669</v>
      </c>
      <c r="N290" s="104">
        <v>27526</v>
      </c>
      <c r="O290" s="104">
        <v>29886</v>
      </c>
      <c r="P290" s="104">
        <v>19516</v>
      </c>
      <c r="Q290" s="104">
        <v>227</v>
      </c>
      <c r="R290" s="104">
        <v>19743</v>
      </c>
      <c r="S290" s="104">
        <v>927</v>
      </c>
      <c r="T290" s="104">
        <v>2673</v>
      </c>
      <c r="U290" s="104">
        <v>1416</v>
      </c>
      <c r="V290" s="104">
        <v>200</v>
      </c>
      <c r="W290" s="104">
        <v>14527</v>
      </c>
      <c r="X290" s="104">
        <v>13275</v>
      </c>
      <c r="Y290" s="104">
        <v>1252</v>
      </c>
      <c r="Z290" s="104">
        <v>4927</v>
      </c>
      <c r="AA290" s="104">
        <v>91</v>
      </c>
      <c r="AB290" s="104">
        <v>4836</v>
      </c>
      <c r="AC290" s="104">
        <v>19363</v>
      </c>
      <c r="AD290" s="104">
        <v>3122</v>
      </c>
      <c r="AE290" s="200"/>
      <c r="AF290" s="104">
        <v>435615</v>
      </c>
      <c r="AG290" s="104">
        <v>5784</v>
      </c>
      <c r="AH290" s="104">
        <v>427087</v>
      </c>
      <c r="AI290" s="104">
        <v>432871</v>
      </c>
      <c r="AJ290" s="213">
        <v>99.370085970409605</v>
      </c>
      <c r="AK290" s="104">
        <v>-10568</v>
      </c>
      <c r="AL290" s="104">
        <v>8605</v>
      </c>
      <c r="AM290" s="104">
        <v>425124</v>
      </c>
      <c r="AN290" s="104">
        <v>123740</v>
      </c>
      <c r="AO290" s="104">
        <v>118197</v>
      </c>
      <c r="AP290" s="104">
        <v>121592</v>
      </c>
      <c r="AQ290" s="104">
        <v>61595</v>
      </c>
      <c r="AR290" s="104">
        <v>20562</v>
      </c>
      <c r="AS290" s="104">
        <v>-5129</v>
      </c>
      <c r="AT290" s="104">
        <v>15433</v>
      </c>
      <c r="AU290" s="104">
        <v>-2061</v>
      </c>
      <c r="AV290" s="104">
        <v>121</v>
      </c>
      <c r="AW290" s="104">
        <v>1120</v>
      </c>
      <c r="AX290" s="104">
        <v>759</v>
      </c>
      <c r="AY290" s="104">
        <v>15494</v>
      </c>
      <c r="AZ290" s="104">
        <v>21164</v>
      </c>
      <c r="BA290" s="104">
        <v>-5670</v>
      </c>
      <c r="BB290" s="104">
        <v>2850</v>
      </c>
      <c r="BC290" s="104">
        <v>338</v>
      </c>
      <c r="BD290" s="104">
        <v>2512</v>
      </c>
      <c r="BE290" s="104">
        <v>18006</v>
      </c>
      <c r="BF290" s="104">
        <v>100</v>
      </c>
      <c r="BG290" s="108" t="s">
        <v>335</v>
      </c>
      <c r="BH290" s="141" t="s">
        <v>354</v>
      </c>
    </row>
    <row r="291" spans="1:60" x14ac:dyDescent="0.2">
      <c r="A291" s="198">
        <v>288</v>
      </c>
      <c r="B291" s="214" t="s">
        <v>278</v>
      </c>
      <c r="C291" s="92" t="s">
        <v>710</v>
      </c>
      <c r="D291" s="104">
        <v>107117</v>
      </c>
      <c r="E291" s="104">
        <v>2311</v>
      </c>
      <c r="F291" s="104">
        <v>102752</v>
      </c>
      <c r="G291" s="104">
        <v>105063</v>
      </c>
      <c r="H291" s="229">
        <v>98.082470569564094</v>
      </c>
      <c r="I291" s="104">
        <v>1567</v>
      </c>
      <c r="J291" s="104">
        <v>2278</v>
      </c>
      <c r="K291" s="104">
        <v>106597</v>
      </c>
      <c r="L291" s="104">
        <v>31223</v>
      </c>
      <c r="M291" s="104">
        <v>30484</v>
      </c>
      <c r="N291" s="104">
        <v>30410</v>
      </c>
      <c r="O291" s="104">
        <v>14480</v>
      </c>
      <c r="P291" s="104">
        <v>10690</v>
      </c>
      <c r="Q291" s="104">
        <v>6</v>
      </c>
      <c r="R291" s="104">
        <v>10696</v>
      </c>
      <c r="S291" s="104">
        <v>800</v>
      </c>
      <c r="T291" s="104">
        <v>767</v>
      </c>
      <c r="U291" s="104">
        <v>1463</v>
      </c>
      <c r="V291" s="104">
        <v>34</v>
      </c>
      <c r="W291" s="104">
        <v>7632</v>
      </c>
      <c r="X291" s="104">
        <v>6484</v>
      </c>
      <c r="Y291" s="104">
        <v>1148</v>
      </c>
      <c r="Z291" s="104">
        <v>2289</v>
      </c>
      <c r="AA291" s="104">
        <v>6</v>
      </c>
      <c r="AB291" s="104">
        <v>2283</v>
      </c>
      <c r="AC291" s="104">
        <v>9915</v>
      </c>
      <c r="AD291" s="104">
        <v>1606</v>
      </c>
      <c r="AE291" s="200"/>
      <c r="AF291" s="104">
        <v>169272</v>
      </c>
      <c r="AG291" s="104">
        <v>4427</v>
      </c>
      <c r="AH291" s="104">
        <v>161239</v>
      </c>
      <c r="AI291" s="104">
        <v>165666</v>
      </c>
      <c r="AJ291" s="213">
        <v>97.869700836523407</v>
      </c>
      <c r="AK291" s="104">
        <v>-2499</v>
      </c>
      <c r="AL291" s="104">
        <v>3873</v>
      </c>
      <c r="AM291" s="104">
        <v>162613</v>
      </c>
      <c r="AN291" s="104">
        <v>46177</v>
      </c>
      <c r="AO291" s="104">
        <v>45606</v>
      </c>
      <c r="AP291" s="104">
        <v>43301</v>
      </c>
      <c r="AQ291" s="104">
        <v>27529</v>
      </c>
      <c r="AR291" s="104">
        <v>12703</v>
      </c>
      <c r="AS291" s="104">
        <v>1833</v>
      </c>
      <c r="AT291" s="104">
        <v>14536</v>
      </c>
      <c r="AU291" s="104">
        <v>1022</v>
      </c>
      <c r="AV291" s="104">
        <v>3431</v>
      </c>
      <c r="AW291" s="104">
        <v>421</v>
      </c>
      <c r="AX291" s="104">
        <v>0</v>
      </c>
      <c r="AY291" s="104">
        <v>9662</v>
      </c>
      <c r="AZ291" s="104">
        <v>7705</v>
      </c>
      <c r="BA291" s="104">
        <v>1957</v>
      </c>
      <c r="BB291" s="104">
        <v>3644</v>
      </c>
      <c r="BC291" s="104">
        <v>0</v>
      </c>
      <c r="BD291" s="104">
        <v>3644</v>
      </c>
      <c r="BE291" s="104">
        <v>13306</v>
      </c>
      <c r="BF291" s="104">
        <v>160</v>
      </c>
      <c r="BG291" s="108" t="s">
        <v>333</v>
      </c>
      <c r="BH291" s="141" t="s">
        <v>351</v>
      </c>
    </row>
    <row r="292" spans="1:60" x14ac:dyDescent="0.2">
      <c r="A292" s="198">
        <v>289</v>
      </c>
      <c r="B292" s="214" t="s">
        <v>279</v>
      </c>
      <c r="C292" s="92" t="s">
        <v>711</v>
      </c>
      <c r="D292" s="104">
        <v>73490</v>
      </c>
      <c r="E292" s="104">
        <v>984</v>
      </c>
      <c r="F292" s="104">
        <v>71230</v>
      </c>
      <c r="G292" s="104">
        <v>72214</v>
      </c>
      <c r="H292" s="229">
        <v>98.263709348210597</v>
      </c>
      <c r="I292" s="104">
        <v>625</v>
      </c>
      <c r="J292" s="104">
        <v>1103</v>
      </c>
      <c r="K292" s="104">
        <v>72958</v>
      </c>
      <c r="L292" s="104">
        <v>20742</v>
      </c>
      <c r="M292" s="104">
        <v>21378</v>
      </c>
      <c r="N292" s="104">
        <v>20671</v>
      </c>
      <c r="O292" s="104">
        <v>10167</v>
      </c>
      <c r="P292" s="104">
        <v>2953</v>
      </c>
      <c r="Q292" s="104">
        <v>211</v>
      </c>
      <c r="R292" s="104">
        <v>3164</v>
      </c>
      <c r="S292" s="104">
        <v>363</v>
      </c>
      <c r="T292" s="104">
        <v>781</v>
      </c>
      <c r="U292" s="104">
        <v>53</v>
      </c>
      <c r="V292" s="104">
        <v>31</v>
      </c>
      <c r="W292" s="104">
        <v>1936</v>
      </c>
      <c r="X292" s="104">
        <v>1409</v>
      </c>
      <c r="Y292" s="104">
        <v>527</v>
      </c>
      <c r="Z292" s="104">
        <v>1388</v>
      </c>
      <c r="AA292" s="104">
        <v>20</v>
      </c>
      <c r="AB292" s="104">
        <v>1368</v>
      </c>
      <c r="AC292" s="104">
        <v>3304</v>
      </c>
      <c r="AD292" s="104">
        <v>250</v>
      </c>
      <c r="AE292" s="200"/>
      <c r="AF292" s="104">
        <v>55457</v>
      </c>
      <c r="AG292" s="104">
        <v>687</v>
      </c>
      <c r="AH292" s="104">
        <v>53934</v>
      </c>
      <c r="AI292" s="104">
        <v>54621</v>
      </c>
      <c r="AJ292" s="213">
        <v>98.492525740663893</v>
      </c>
      <c r="AK292" s="104">
        <v>554</v>
      </c>
      <c r="AL292" s="104">
        <v>608</v>
      </c>
      <c r="AM292" s="104">
        <v>55096</v>
      </c>
      <c r="AN292" s="104">
        <v>16889</v>
      </c>
      <c r="AO292" s="104">
        <v>15021</v>
      </c>
      <c r="AP292" s="104">
        <v>14922</v>
      </c>
      <c r="AQ292" s="104">
        <v>8264</v>
      </c>
      <c r="AR292" s="104">
        <v>2874</v>
      </c>
      <c r="AS292" s="104">
        <v>1311</v>
      </c>
      <c r="AT292" s="104">
        <v>4185</v>
      </c>
      <c r="AU292" s="104">
        <v>372</v>
      </c>
      <c r="AV292" s="104">
        <v>1875</v>
      </c>
      <c r="AW292" s="104">
        <v>401</v>
      </c>
      <c r="AX292" s="104">
        <v>144</v>
      </c>
      <c r="AY292" s="104">
        <v>1393</v>
      </c>
      <c r="AZ292" s="104">
        <v>776</v>
      </c>
      <c r="BA292" s="104">
        <v>617</v>
      </c>
      <c r="BB292" s="104">
        <v>1015</v>
      </c>
      <c r="BC292" s="104">
        <v>27</v>
      </c>
      <c r="BD292" s="104">
        <v>988</v>
      </c>
      <c r="BE292" s="104">
        <v>2381</v>
      </c>
      <c r="BF292" s="104">
        <v>32</v>
      </c>
      <c r="BG292" s="108" t="s">
        <v>331</v>
      </c>
      <c r="BH292" s="141" t="s">
        <v>350</v>
      </c>
    </row>
    <row r="293" spans="1:60" x14ac:dyDescent="0.2">
      <c r="A293" s="198">
        <v>290</v>
      </c>
      <c r="B293" s="214" t="s">
        <v>280</v>
      </c>
      <c r="C293" s="92" t="s">
        <v>712</v>
      </c>
      <c r="D293" s="104">
        <v>57656</v>
      </c>
      <c r="E293" s="104">
        <v>668</v>
      </c>
      <c r="F293" s="104">
        <v>56497</v>
      </c>
      <c r="G293" s="104">
        <v>57165</v>
      </c>
      <c r="H293" s="229">
        <v>99.148397391424993</v>
      </c>
      <c r="I293" s="104">
        <v>494</v>
      </c>
      <c r="J293" s="104">
        <v>649</v>
      </c>
      <c r="K293" s="104">
        <v>57640</v>
      </c>
      <c r="L293" s="104">
        <v>17438</v>
      </c>
      <c r="M293" s="104">
        <v>16256</v>
      </c>
      <c r="N293" s="104">
        <v>16341</v>
      </c>
      <c r="O293" s="104">
        <v>7605</v>
      </c>
      <c r="P293" s="104">
        <v>2064</v>
      </c>
      <c r="Q293" s="104">
        <v>79</v>
      </c>
      <c r="R293" s="104">
        <v>2143</v>
      </c>
      <c r="S293" s="104">
        <v>183</v>
      </c>
      <c r="T293" s="104">
        <v>383</v>
      </c>
      <c r="U293" s="104">
        <v>59</v>
      </c>
      <c r="V293" s="104">
        <v>23</v>
      </c>
      <c r="W293" s="104">
        <v>1495</v>
      </c>
      <c r="X293" s="104">
        <v>1237</v>
      </c>
      <c r="Y293" s="104">
        <v>258</v>
      </c>
      <c r="Z293" s="104">
        <v>558</v>
      </c>
      <c r="AA293" s="104">
        <v>-11</v>
      </c>
      <c r="AB293" s="104">
        <v>569</v>
      </c>
      <c r="AC293" s="104">
        <v>2064</v>
      </c>
      <c r="AD293" s="104">
        <v>110</v>
      </c>
      <c r="AE293" s="200"/>
      <c r="AF293" s="104">
        <v>44374</v>
      </c>
      <c r="AG293" s="104">
        <v>206</v>
      </c>
      <c r="AH293" s="104">
        <v>43931</v>
      </c>
      <c r="AI293" s="104">
        <v>44137</v>
      </c>
      <c r="AJ293" s="213">
        <v>99.465903456979305</v>
      </c>
      <c r="AK293" s="104">
        <v>-807</v>
      </c>
      <c r="AL293" s="104">
        <v>186</v>
      </c>
      <c r="AM293" s="104">
        <v>43310</v>
      </c>
      <c r="AN293" s="104">
        <v>13560</v>
      </c>
      <c r="AO293" s="104">
        <v>12787</v>
      </c>
      <c r="AP293" s="104">
        <v>12782</v>
      </c>
      <c r="AQ293" s="104">
        <v>4181</v>
      </c>
      <c r="AR293" s="104">
        <v>1439</v>
      </c>
      <c r="AS293" s="104">
        <v>783</v>
      </c>
      <c r="AT293" s="104">
        <v>2222</v>
      </c>
      <c r="AU293" s="104">
        <v>717</v>
      </c>
      <c r="AV293" s="104">
        <v>290</v>
      </c>
      <c r="AW293" s="104">
        <v>46</v>
      </c>
      <c r="AX293" s="104">
        <v>1</v>
      </c>
      <c r="AY293" s="104">
        <v>1168</v>
      </c>
      <c r="AZ293" s="104">
        <v>1012</v>
      </c>
      <c r="BA293" s="104">
        <v>156</v>
      </c>
      <c r="BB293" s="104">
        <v>240</v>
      </c>
      <c r="BC293" s="104">
        <v>0</v>
      </c>
      <c r="BD293" s="104">
        <v>240</v>
      </c>
      <c r="BE293" s="104">
        <v>1408</v>
      </c>
      <c r="BF293" s="104">
        <v>15</v>
      </c>
      <c r="BG293" s="108" t="s">
        <v>331</v>
      </c>
      <c r="BH293" s="141" t="s">
        <v>353</v>
      </c>
    </row>
    <row r="294" spans="1:60" x14ac:dyDescent="0.2">
      <c r="A294" s="198">
        <v>291</v>
      </c>
      <c r="B294" s="214" t="s">
        <v>281</v>
      </c>
      <c r="C294" s="92" t="s">
        <v>713</v>
      </c>
      <c r="D294" s="104">
        <v>88111</v>
      </c>
      <c r="E294" s="104">
        <v>934</v>
      </c>
      <c r="F294" s="104">
        <v>85952</v>
      </c>
      <c r="G294" s="104">
        <v>86886</v>
      </c>
      <c r="H294" s="229">
        <v>98.609708208963596</v>
      </c>
      <c r="I294" s="104">
        <v>673</v>
      </c>
      <c r="J294" s="104">
        <v>1455</v>
      </c>
      <c r="K294" s="104">
        <v>88080</v>
      </c>
      <c r="L294" s="104">
        <v>25844</v>
      </c>
      <c r="M294" s="104">
        <v>24869</v>
      </c>
      <c r="N294" s="104">
        <v>25463</v>
      </c>
      <c r="O294" s="104">
        <v>11904</v>
      </c>
      <c r="P294" s="104">
        <v>3537</v>
      </c>
      <c r="Q294" s="104">
        <v>477</v>
      </c>
      <c r="R294" s="104">
        <v>4014</v>
      </c>
      <c r="S294" s="104">
        <v>399</v>
      </c>
      <c r="T294" s="104">
        <v>860</v>
      </c>
      <c r="U294" s="104">
        <v>6</v>
      </c>
      <c r="V294" s="104">
        <v>1</v>
      </c>
      <c r="W294" s="104">
        <v>2748</v>
      </c>
      <c r="X294" s="104">
        <v>2112</v>
      </c>
      <c r="Y294" s="104">
        <v>636</v>
      </c>
      <c r="Z294" s="104">
        <v>1301</v>
      </c>
      <c r="AA294" s="104">
        <v>3</v>
      </c>
      <c r="AB294" s="104">
        <v>1298</v>
      </c>
      <c r="AC294" s="104">
        <v>4046</v>
      </c>
      <c r="AD294" s="104">
        <v>382</v>
      </c>
      <c r="AE294" s="200"/>
      <c r="AF294" s="104">
        <v>59827</v>
      </c>
      <c r="AG294" s="104">
        <v>130</v>
      </c>
      <c r="AH294" s="104">
        <v>58871</v>
      </c>
      <c r="AI294" s="104">
        <v>59001</v>
      </c>
      <c r="AJ294" s="213">
        <v>98.619352466277704</v>
      </c>
      <c r="AK294" s="104">
        <v>-1186</v>
      </c>
      <c r="AL294" s="104">
        <v>732</v>
      </c>
      <c r="AM294" s="104">
        <v>58417</v>
      </c>
      <c r="AN294" s="104">
        <v>19819</v>
      </c>
      <c r="AO294" s="104">
        <v>14734</v>
      </c>
      <c r="AP294" s="104">
        <v>14497</v>
      </c>
      <c r="AQ294" s="104">
        <v>9367</v>
      </c>
      <c r="AR294" s="104">
        <v>1877</v>
      </c>
      <c r="AS294" s="104">
        <v>3945</v>
      </c>
      <c r="AT294" s="104">
        <v>5822</v>
      </c>
      <c r="AU294" s="104">
        <v>1543</v>
      </c>
      <c r="AV294" s="104">
        <v>2011</v>
      </c>
      <c r="AW294" s="104">
        <v>586</v>
      </c>
      <c r="AX294" s="104">
        <v>245</v>
      </c>
      <c r="AY294" s="104">
        <v>1437</v>
      </c>
      <c r="AZ294" s="104">
        <v>1208</v>
      </c>
      <c r="BA294" s="104">
        <v>229</v>
      </c>
      <c r="BB294" s="104">
        <v>828</v>
      </c>
      <c r="BC294" s="104">
        <v>201</v>
      </c>
      <c r="BD294" s="104">
        <v>627</v>
      </c>
      <c r="BE294" s="104">
        <v>2064</v>
      </c>
      <c r="BF294" s="104">
        <v>24</v>
      </c>
      <c r="BG294" s="108" t="s">
        <v>331</v>
      </c>
      <c r="BH294" s="141" t="s">
        <v>350</v>
      </c>
    </row>
    <row r="295" spans="1:60" x14ac:dyDescent="0.2">
      <c r="A295" s="198">
        <v>292</v>
      </c>
      <c r="B295" s="214" t="s">
        <v>282</v>
      </c>
      <c r="C295" s="92" t="s">
        <v>714</v>
      </c>
      <c r="D295" s="104">
        <v>150261</v>
      </c>
      <c r="E295" s="104">
        <v>2319</v>
      </c>
      <c r="F295" s="104">
        <v>140812</v>
      </c>
      <c r="G295" s="104">
        <v>143131</v>
      </c>
      <c r="H295" s="229">
        <v>95.2549231004718</v>
      </c>
      <c r="I295" s="104">
        <v>5524</v>
      </c>
      <c r="J295" s="104">
        <v>2296</v>
      </c>
      <c r="K295" s="104">
        <v>148632</v>
      </c>
      <c r="L295" s="104">
        <v>45898</v>
      </c>
      <c r="M295" s="104">
        <v>42428</v>
      </c>
      <c r="N295" s="104">
        <v>42571</v>
      </c>
      <c r="O295" s="104">
        <v>17735</v>
      </c>
      <c r="P295" s="104">
        <v>21692</v>
      </c>
      <c r="Q295" s="104">
        <v>-521</v>
      </c>
      <c r="R295" s="104">
        <v>21171</v>
      </c>
      <c r="S295" s="104">
        <v>2764</v>
      </c>
      <c r="T295" s="104">
        <v>3280</v>
      </c>
      <c r="U295" s="104">
        <v>544</v>
      </c>
      <c r="V295" s="104">
        <v>104</v>
      </c>
      <c r="W295" s="104">
        <v>14479</v>
      </c>
      <c r="X295" s="104">
        <v>10432</v>
      </c>
      <c r="Y295" s="104">
        <v>4047</v>
      </c>
      <c r="Z295" s="104">
        <v>7896</v>
      </c>
      <c r="AA295" s="104">
        <v>101</v>
      </c>
      <c r="AB295" s="104">
        <v>7795</v>
      </c>
      <c r="AC295" s="104">
        <v>22274</v>
      </c>
      <c r="AD295" s="104">
        <v>2462</v>
      </c>
      <c r="AE295" s="200"/>
      <c r="AF295" s="104">
        <v>129983</v>
      </c>
      <c r="AG295" s="104">
        <v>1162</v>
      </c>
      <c r="AH295" s="104">
        <v>127732</v>
      </c>
      <c r="AI295" s="104">
        <v>128894</v>
      </c>
      <c r="AJ295" s="213">
        <v>99.162198133602004</v>
      </c>
      <c r="AK295" s="104">
        <v>-2182</v>
      </c>
      <c r="AL295" s="104">
        <v>1668</v>
      </c>
      <c r="AM295" s="104">
        <v>127218</v>
      </c>
      <c r="AN295" s="104">
        <v>38149</v>
      </c>
      <c r="AO295" s="104">
        <v>31482</v>
      </c>
      <c r="AP295" s="104">
        <v>30786</v>
      </c>
      <c r="AQ295" s="104">
        <v>26801</v>
      </c>
      <c r="AR295" s="104">
        <v>2613</v>
      </c>
      <c r="AS295" s="104">
        <v>2006</v>
      </c>
      <c r="AT295" s="104">
        <v>4619</v>
      </c>
      <c r="AU295" s="104">
        <v>1068</v>
      </c>
      <c r="AV295" s="104">
        <v>1626</v>
      </c>
      <c r="AW295" s="104">
        <v>285</v>
      </c>
      <c r="AX295" s="104">
        <v>386</v>
      </c>
      <c r="AY295" s="104">
        <v>1254</v>
      </c>
      <c r="AZ295" s="104">
        <v>682</v>
      </c>
      <c r="BA295" s="104">
        <v>572</v>
      </c>
      <c r="BB295" s="104">
        <v>1120</v>
      </c>
      <c r="BC295" s="104">
        <v>138</v>
      </c>
      <c r="BD295" s="104">
        <v>982</v>
      </c>
      <c r="BE295" s="104">
        <v>2236</v>
      </c>
      <c r="BF295" s="104">
        <v>31</v>
      </c>
      <c r="BG295" s="108" t="s">
        <v>333</v>
      </c>
      <c r="BH295" s="141" t="s">
        <v>355</v>
      </c>
    </row>
    <row r="296" spans="1:60" x14ac:dyDescent="0.2">
      <c r="A296" s="198">
        <v>293</v>
      </c>
      <c r="B296" s="214" t="s">
        <v>283</v>
      </c>
      <c r="C296" s="92" t="s">
        <v>715</v>
      </c>
      <c r="D296" s="104">
        <v>123520</v>
      </c>
      <c r="E296" s="104">
        <v>1148</v>
      </c>
      <c r="F296" s="104">
        <v>115448</v>
      </c>
      <c r="G296" s="104">
        <v>116596</v>
      </c>
      <c r="H296" s="229">
        <v>94.394430051813401</v>
      </c>
      <c r="I296" s="104">
        <v>4390</v>
      </c>
      <c r="J296" s="104">
        <v>1326</v>
      </c>
      <c r="K296" s="104">
        <v>121164</v>
      </c>
      <c r="L296" s="104">
        <v>32994</v>
      </c>
      <c r="M296" s="104">
        <v>32263</v>
      </c>
      <c r="N296" s="104">
        <v>32910</v>
      </c>
      <c r="O296" s="104">
        <v>22997</v>
      </c>
      <c r="P296" s="104">
        <v>22683</v>
      </c>
      <c r="Q296" s="104">
        <v>341</v>
      </c>
      <c r="R296" s="104">
        <v>23024</v>
      </c>
      <c r="S296" s="104">
        <v>1853</v>
      </c>
      <c r="T296" s="104">
        <v>2970</v>
      </c>
      <c r="U296" s="104">
        <v>172</v>
      </c>
      <c r="V296" s="104">
        <v>29</v>
      </c>
      <c r="W296" s="104">
        <v>18000</v>
      </c>
      <c r="X296" s="104">
        <v>4155</v>
      </c>
      <c r="Y296" s="104">
        <v>13845</v>
      </c>
      <c r="Z296" s="104">
        <v>7514</v>
      </c>
      <c r="AA296" s="104">
        <v>15</v>
      </c>
      <c r="AB296" s="104">
        <v>7499</v>
      </c>
      <c r="AC296" s="104">
        <v>25499</v>
      </c>
      <c r="AD296" s="104">
        <v>2301</v>
      </c>
      <c r="AE296" s="200"/>
      <c r="AF296" s="104">
        <v>71292</v>
      </c>
      <c r="AG296" s="104">
        <v>820</v>
      </c>
      <c r="AH296" s="104">
        <v>68815</v>
      </c>
      <c r="AI296" s="104">
        <v>69635</v>
      </c>
      <c r="AJ296" s="213">
        <v>97.675756045559098</v>
      </c>
      <c r="AK296" s="104">
        <v>-289</v>
      </c>
      <c r="AL296" s="104">
        <v>1348</v>
      </c>
      <c r="AM296" s="104">
        <v>69874</v>
      </c>
      <c r="AN296" s="104">
        <v>21750</v>
      </c>
      <c r="AO296" s="104">
        <v>18727</v>
      </c>
      <c r="AP296" s="104">
        <v>17297</v>
      </c>
      <c r="AQ296" s="104">
        <v>12100</v>
      </c>
      <c r="AR296" s="104">
        <v>7238</v>
      </c>
      <c r="AS296" s="104">
        <v>-1686</v>
      </c>
      <c r="AT296" s="104">
        <v>5552</v>
      </c>
      <c r="AU296" s="104">
        <v>-1122</v>
      </c>
      <c r="AV296" s="104">
        <v>852</v>
      </c>
      <c r="AW296" s="104">
        <v>794</v>
      </c>
      <c r="AX296" s="104">
        <v>273</v>
      </c>
      <c r="AY296" s="104">
        <v>4755</v>
      </c>
      <c r="AZ296" s="104">
        <v>950</v>
      </c>
      <c r="BA296" s="104">
        <v>3805</v>
      </c>
      <c r="BB296" s="104">
        <v>1679</v>
      </c>
      <c r="BC296" s="104">
        <v>60</v>
      </c>
      <c r="BD296" s="104">
        <v>1619</v>
      </c>
      <c r="BE296" s="104">
        <v>6374</v>
      </c>
      <c r="BF296" s="104">
        <v>32</v>
      </c>
      <c r="BG296" s="108" t="s">
        <v>333</v>
      </c>
      <c r="BH296" s="141" t="s">
        <v>357</v>
      </c>
    </row>
    <row r="297" spans="1:60" x14ac:dyDescent="0.2">
      <c r="A297" s="198">
        <v>294</v>
      </c>
      <c r="B297" s="214" t="s">
        <v>284</v>
      </c>
      <c r="C297" s="92" t="s">
        <v>716</v>
      </c>
      <c r="D297" s="104">
        <v>116965</v>
      </c>
      <c r="E297" s="104">
        <v>2105</v>
      </c>
      <c r="F297" s="104">
        <v>110289</v>
      </c>
      <c r="G297" s="104">
        <v>112394</v>
      </c>
      <c r="H297" s="229">
        <v>96.091993331338401</v>
      </c>
      <c r="I297" s="104">
        <v>2439</v>
      </c>
      <c r="J297" s="104">
        <v>2480</v>
      </c>
      <c r="K297" s="104">
        <v>115208</v>
      </c>
      <c r="L297" s="104">
        <v>31731</v>
      </c>
      <c r="M297" s="104">
        <v>30959</v>
      </c>
      <c r="N297" s="104">
        <v>31300</v>
      </c>
      <c r="O297" s="104">
        <v>21218</v>
      </c>
      <c r="P297" s="104">
        <v>15732</v>
      </c>
      <c r="Q297" s="104">
        <v>808</v>
      </c>
      <c r="R297" s="104">
        <v>16540</v>
      </c>
      <c r="S297" s="104">
        <v>1541</v>
      </c>
      <c r="T297" s="104">
        <v>2353</v>
      </c>
      <c r="U297" s="104">
        <v>521</v>
      </c>
      <c r="V297" s="104">
        <v>198</v>
      </c>
      <c r="W297" s="104">
        <v>11927</v>
      </c>
      <c r="X297" s="104">
        <v>9046</v>
      </c>
      <c r="Y297" s="104">
        <v>2881</v>
      </c>
      <c r="Z297" s="104">
        <v>5240</v>
      </c>
      <c r="AA297" s="104">
        <v>94</v>
      </c>
      <c r="AB297" s="104">
        <v>5146</v>
      </c>
      <c r="AC297" s="104">
        <v>17073</v>
      </c>
      <c r="AD297" s="104">
        <v>2438</v>
      </c>
      <c r="AE297" s="200"/>
      <c r="AF297" s="104">
        <v>61169</v>
      </c>
      <c r="AG297" s="104">
        <v>745</v>
      </c>
      <c r="AH297" s="104">
        <v>58865</v>
      </c>
      <c r="AI297" s="104">
        <v>59610</v>
      </c>
      <c r="AJ297" s="213">
        <v>97.451323382759199</v>
      </c>
      <c r="AK297" s="104">
        <v>216</v>
      </c>
      <c r="AL297" s="104">
        <v>1217</v>
      </c>
      <c r="AM297" s="104">
        <v>60298</v>
      </c>
      <c r="AN297" s="104">
        <v>18378</v>
      </c>
      <c r="AO297" s="104">
        <v>15593</v>
      </c>
      <c r="AP297" s="104">
        <v>15534</v>
      </c>
      <c r="AQ297" s="104">
        <v>10793</v>
      </c>
      <c r="AR297" s="104">
        <v>4357</v>
      </c>
      <c r="AS297" s="104">
        <v>3008</v>
      </c>
      <c r="AT297" s="104">
        <v>7365</v>
      </c>
      <c r="AU297" s="104">
        <v>1675</v>
      </c>
      <c r="AV297" s="104">
        <v>2368</v>
      </c>
      <c r="AW297" s="104">
        <v>227</v>
      </c>
      <c r="AX297" s="104">
        <v>69</v>
      </c>
      <c r="AY297" s="104">
        <v>3026</v>
      </c>
      <c r="AZ297" s="104">
        <v>2023</v>
      </c>
      <c r="BA297" s="104">
        <v>1003</v>
      </c>
      <c r="BB297" s="104">
        <v>1599</v>
      </c>
      <c r="BC297" s="104">
        <v>5</v>
      </c>
      <c r="BD297" s="104">
        <v>1594</v>
      </c>
      <c r="BE297" s="104">
        <v>4620</v>
      </c>
      <c r="BF297" s="104">
        <v>153</v>
      </c>
      <c r="BG297" s="108" t="s">
        <v>332</v>
      </c>
      <c r="BH297" s="141" t="s">
        <v>354</v>
      </c>
    </row>
    <row r="298" spans="1:60" x14ac:dyDescent="0.2">
      <c r="A298" s="198">
        <v>295</v>
      </c>
      <c r="B298" s="214" t="s">
        <v>285</v>
      </c>
      <c r="C298" s="92" t="s">
        <v>717</v>
      </c>
      <c r="D298" s="104">
        <v>94003</v>
      </c>
      <c r="E298" s="104">
        <v>3640</v>
      </c>
      <c r="F298" s="104">
        <v>88865</v>
      </c>
      <c r="G298" s="104">
        <v>92505</v>
      </c>
      <c r="H298" s="229">
        <v>98.406433837217904</v>
      </c>
      <c r="I298" s="104">
        <v>876</v>
      </c>
      <c r="J298" s="104">
        <v>3615</v>
      </c>
      <c r="K298" s="104">
        <v>93356</v>
      </c>
      <c r="L298" s="104">
        <v>26412</v>
      </c>
      <c r="M298" s="104">
        <v>24211</v>
      </c>
      <c r="N298" s="104">
        <v>24449</v>
      </c>
      <c r="O298" s="104">
        <v>18284</v>
      </c>
      <c r="P298" s="104">
        <v>7597</v>
      </c>
      <c r="Q298" s="104">
        <v>-678</v>
      </c>
      <c r="R298" s="104">
        <v>6919</v>
      </c>
      <c r="S298" s="104">
        <v>517</v>
      </c>
      <c r="T298" s="104">
        <v>841</v>
      </c>
      <c r="U298" s="104">
        <v>494</v>
      </c>
      <c r="V298" s="104">
        <v>330</v>
      </c>
      <c r="W298" s="104">
        <v>4737</v>
      </c>
      <c r="X298" s="104">
        <v>3314</v>
      </c>
      <c r="Y298" s="104">
        <v>1423</v>
      </c>
      <c r="Z298" s="104">
        <v>3497</v>
      </c>
      <c r="AA298" s="104">
        <v>119</v>
      </c>
      <c r="AB298" s="104">
        <v>3378</v>
      </c>
      <c r="AC298" s="104">
        <v>8115</v>
      </c>
      <c r="AD298" s="104">
        <v>1432</v>
      </c>
      <c r="AE298" s="200"/>
      <c r="AF298" s="104">
        <v>111204</v>
      </c>
      <c r="AG298" s="104">
        <v>1562</v>
      </c>
      <c r="AH298" s="104">
        <v>108914</v>
      </c>
      <c r="AI298" s="104">
        <v>110476</v>
      </c>
      <c r="AJ298" s="213">
        <v>99.345347289665796</v>
      </c>
      <c r="AK298" s="104">
        <v>-4080</v>
      </c>
      <c r="AL298" s="104">
        <v>2695</v>
      </c>
      <c r="AM298" s="104">
        <v>107529</v>
      </c>
      <c r="AN298" s="104">
        <v>30012</v>
      </c>
      <c r="AO298" s="104">
        <v>31850</v>
      </c>
      <c r="AP298" s="104">
        <v>27983</v>
      </c>
      <c r="AQ298" s="104">
        <v>17684</v>
      </c>
      <c r="AR298" s="104">
        <v>6345</v>
      </c>
      <c r="AS298" s="104">
        <v>-4699</v>
      </c>
      <c r="AT298" s="104">
        <v>1646</v>
      </c>
      <c r="AU298" s="104">
        <v>-2856</v>
      </c>
      <c r="AV298" s="104">
        <v>-923</v>
      </c>
      <c r="AW298" s="104">
        <v>1368</v>
      </c>
      <c r="AX298" s="104">
        <v>282</v>
      </c>
      <c r="AY298" s="104">
        <v>3775</v>
      </c>
      <c r="AZ298" s="104">
        <v>2741</v>
      </c>
      <c r="BA298" s="104">
        <v>1034</v>
      </c>
      <c r="BB298" s="104">
        <v>2918</v>
      </c>
      <c r="BC298" s="104">
        <v>0</v>
      </c>
      <c r="BD298" s="104">
        <v>2918</v>
      </c>
      <c r="BE298" s="104">
        <v>6693</v>
      </c>
      <c r="BF298" s="104">
        <v>177</v>
      </c>
      <c r="BG298" s="108" t="s">
        <v>335</v>
      </c>
      <c r="BH298" s="142" t="s">
        <v>354</v>
      </c>
    </row>
    <row r="299" spans="1:60" x14ac:dyDescent="0.2">
      <c r="A299" s="198">
        <v>296</v>
      </c>
      <c r="B299" s="214" t="s">
        <v>286</v>
      </c>
      <c r="C299" s="92" t="s">
        <v>718</v>
      </c>
      <c r="D299" s="104">
        <v>107030</v>
      </c>
      <c r="E299" s="104">
        <v>824</v>
      </c>
      <c r="F299" s="104">
        <v>103123</v>
      </c>
      <c r="G299" s="104">
        <v>103947</v>
      </c>
      <c r="H299" s="229">
        <v>97.119499205830095</v>
      </c>
      <c r="I299" s="104">
        <v>1807</v>
      </c>
      <c r="J299" s="104">
        <v>958</v>
      </c>
      <c r="K299" s="104">
        <v>105888</v>
      </c>
      <c r="L299" s="104">
        <v>29240</v>
      </c>
      <c r="M299" s="104">
        <v>28757</v>
      </c>
      <c r="N299" s="104">
        <v>29098</v>
      </c>
      <c r="O299" s="104">
        <v>18793</v>
      </c>
      <c r="P299" s="104">
        <v>11626</v>
      </c>
      <c r="Q299" s="104">
        <v>553</v>
      </c>
      <c r="R299" s="104">
        <v>12179</v>
      </c>
      <c r="S299" s="104">
        <v>1107</v>
      </c>
      <c r="T299" s="104">
        <v>1570</v>
      </c>
      <c r="U299" s="104">
        <v>463</v>
      </c>
      <c r="V299" s="104">
        <v>1</v>
      </c>
      <c r="W299" s="104">
        <v>9038</v>
      </c>
      <c r="X299" s="104">
        <v>7105</v>
      </c>
      <c r="Y299" s="104">
        <v>1933</v>
      </c>
      <c r="Z299" s="104">
        <v>3315</v>
      </c>
      <c r="AA299" s="104">
        <v>0</v>
      </c>
      <c r="AB299" s="104">
        <v>3315</v>
      </c>
      <c r="AC299" s="104">
        <v>12353</v>
      </c>
      <c r="AD299" s="104">
        <v>904</v>
      </c>
      <c r="AE299" s="200"/>
      <c r="AF299" s="104">
        <v>110140</v>
      </c>
      <c r="AG299" s="104">
        <v>1800</v>
      </c>
      <c r="AH299" s="104">
        <v>104951</v>
      </c>
      <c r="AI299" s="104">
        <v>106751</v>
      </c>
      <c r="AJ299" s="213">
        <v>96.923007081895705</v>
      </c>
      <c r="AK299" s="104">
        <v>-1685</v>
      </c>
      <c r="AL299" s="104">
        <v>1509</v>
      </c>
      <c r="AM299" s="104">
        <v>104775</v>
      </c>
      <c r="AN299" s="104">
        <v>32039</v>
      </c>
      <c r="AO299" s="104">
        <v>26611</v>
      </c>
      <c r="AP299" s="104">
        <v>28717</v>
      </c>
      <c r="AQ299" s="104">
        <v>17408</v>
      </c>
      <c r="AR299" s="104">
        <v>12659</v>
      </c>
      <c r="AS299" s="104">
        <v>2044</v>
      </c>
      <c r="AT299" s="104">
        <v>14703</v>
      </c>
      <c r="AU299" s="104">
        <v>1033</v>
      </c>
      <c r="AV299" s="104">
        <v>2654</v>
      </c>
      <c r="AW299" s="104">
        <v>4092</v>
      </c>
      <c r="AX299" s="104">
        <v>154</v>
      </c>
      <c r="AY299" s="104">
        <v>6770</v>
      </c>
      <c r="AZ299" s="104">
        <v>4712</v>
      </c>
      <c r="BA299" s="104">
        <v>2058</v>
      </c>
      <c r="BB299" s="104">
        <v>3402</v>
      </c>
      <c r="BC299" s="104">
        <v>21</v>
      </c>
      <c r="BD299" s="104">
        <v>3381</v>
      </c>
      <c r="BE299" s="104">
        <v>10151</v>
      </c>
      <c r="BF299" s="104">
        <v>67</v>
      </c>
      <c r="BG299" s="108" t="s">
        <v>334</v>
      </c>
      <c r="BH299" s="141" t="s">
        <v>351</v>
      </c>
    </row>
    <row r="300" spans="1:60" x14ac:dyDescent="0.2">
      <c r="A300" s="198">
        <v>297</v>
      </c>
      <c r="B300" s="214" t="s">
        <v>287</v>
      </c>
      <c r="C300" s="92" t="s">
        <v>719</v>
      </c>
      <c r="D300" s="104">
        <v>89102</v>
      </c>
      <c r="E300" s="104">
        <v>761</v>
      </c>
      <c r="F300" s="104">
        <v>86700</v>
      </c>
      <c r="G300" s="104">
        <v>87461</v>
      </c>
      <c r="H300" s="229">
        <v>98.158290498529695</v>
      </c>
      <c r="I300" s="104">
        <v>1212</v>
      </c>
      <c r="J300" s="104">
        <v>778</v>
      </c>
      <c r="K300" s="104">
        <v>88690</v>
      </c>
      <c r="L300" s="104">
        <v>25693</v>
      </c>
      <c r="M300" s="104">
        <v>24840</v>
      </c>
      <c r="N300" s="104">
        <v>25291</v>
      </c>
      <c r="O300" s="104">
        <v>12866</v>
      </c>
      <c r="P300" s="104">
        <v>2561</v>
      </c>
      <c r="Q300" s="104">
        <v>1131</v>
      </c>
      <c r="R300" s="104">
        <v>3692</v>
      </c>
      <c r="S300" s="104">
        <v>1062</v>
      </c>
      <c r="T300" s="104">
        <v>1186</v>
      </c>
      <c r="U300" s="104">
        <v>121</v>
      </c>
      <c r="V300" s="104">
        <v>94</v>
      </c>
      <c r="W300" s="104">
        <v>1229</v>
      </c>
      <c r="X300" s="104">
        <v>757</v>
      </c>
      <c r="Y300" s="104">
        <v>472</v>
      </c>
      <c r="Z300" s="104">
        <v>1901</v>
      </c>
      <c r="AA300" s="104">
        <v>14</v>
      </c>
      <c r="AB300" s="104">
        <v>1887</v>
      </c>
      <c r="AC300" s="104">
        <v>3116</v>
      </c>
      <c r="AD300" s="104">
        <v>260</v>
      </c>
      <c r="AE300" s="200"/>
      <c r="AF300" s="104">
        <v>70108</v>
      </c>
      <c r="AG300" s="104">
        <v>389</v>
      </c>
      <c r="AH300" s="104">
        <v>68472</v>
      </c>
      <c r="AI300" s="104">
        <v>68861</v>
      </c>
      <c r="AJ300" s="213">
        <v>98.221315684372598</v>
      </c>
      <c r="AK300" s="104">
        <v>0</v>
      </c>
      <c r="AL300" s="104">
        <v>570</v>
      </c>
      <c r="AM300" s="104">
        <v>69042</v>
      </c>
      <c r="AN300" s="104">
        <v>19092</v>
      </c>
      <c r="AO300" s="104">
        <v>19451</v>
      </c>
      <c r="AP300" s="104">
        <v>17974</v>
      </c>
      <c r="AQ300" s="104">
        <v>12525</v>
      </c>
      <c r="AR300" s="104">
        <v>2801</v>
      </c>
      <c r="AS300" s="104">
        <v>1215</v>
      </c>
      <c r="AT300" s="104">
        <v>4016</v>
      </c>
      <c r="AU300" s="104">
        <v>1176</v>
      </c>
      <c r="AV300" s="104">
        <v>1223</v>
      </c>
      <c r="AW300" s="104">
        <v>44</v>
      </c>
      <c r="AX300" s="104">
        <v>170</v>
      </c>
      <c r="AY300" s="104">
        <v>1403</v>
      </c>
      <c r="AZ300" s="104">
        <v>907</v>
      </c>
      <c r="BA300" s="104">
        <v>496</v>
      </c>
      <c r="BB300" s="104">
        <v>1271</v>
      </c>
      <c r="BC300" s="104">
        <v>61</v>
      </c>
      <c r="BD300" s="104">
        <v>1210</v>
      </c>
      <c r="BE300" s="104">
        <v>2613</v>
      </c>
      <c r="BF300" s="104">
        <v>21</v>
      </c>
      <c r="BG300" s="108" t="s">
        <v>331</v>
      </c>
      <c r="BH300" s="141" t="s">
        <v>357</v>
      </c>
    </row>
    <row r="301" spans="1:60" ht="14.25" x14ac:dyDescent="0.2">
      <c r="A301" s="198">
        <v>298</v>
      </c>
      <c r="B301" s="215" t="s">
        <v>755</v>
      </c>
      <c r="C301" s="92" t="s">
        <v>720</v>
      </c>
      <c r="D301" s="104">
        <v>54326</v>
      </c>
      <c r="E301" s="104">
        <v>745</v>
      </c>
      <c r="F301" s="104">
        <v>52256</v>
      </c>
      <c r="G301" s="104">
        <v>53001</v>
      </c>
      <c r="H301" s="229">
        <v>97.561020505835103</v>
      </c>
      <c r="I301" s="104">
        <v>1050</v>
      </c>
      <c r="J301" s="104">
        <v>892</v>
      </c>
      <c r="K301" s="104">
        <v>54198</v>
      </c>
      <c r="L301" s="104">
        <v>15157</v>
      </c>
      <c r="M301" s="104">
        <v>15040</v>
      </c>
      <c r="N301" s="104">
        <v>15107</v>
      </c>
      <c r="O301" s="104">
        <v>8894</v>
      </c>
      <c r="P301" s="104">
        <v>4626</v>
      </c>
      <c r="Q301" s="104">
        <v>668</v>
      </c>
      <c r="R301" s="104">
        <v>5294</v>
      </c>
      <c r="S301" s="104">
        <v>636</v>
      </c>
      <c r="T301" s="104">
        <v>839</v>
      </c>
      <c r="U301" s="104">
        <v>303</v>
      </c>
      <c r="V301" s="104">
        <v>37</v>
      </c>
      <c r="W301" s="104">
        <v>3479</v>
      </c>
      <c r="X301" s="104">
        <v>2769</v>
      </c>
      <c r="Y301" s="104">
        <v>710</v>
      </c>
      <c r="Z301" s="104">
        <v>1361</v>
      </c>
      <c r="AA301" s="104">
        <v>31</v>
      </c>
      <c r="AB301" s="104">
        <v>1330</v>
      </c>
      <c r="AC301" s="104">
        <v>4809</v>
      </c>
      <c r="AD301" s="104">
        <v>509</v>
      </c>
      <c r="AE301" s="200"/>
      <c r="AF301" s="104">
        <v>66350</v>
      </c>
      <c r="AG301" s="104">
        <v>1753</v>
      </c>
      <c r="AH301" s="104">
        <v>63725</v>
      </c>
      <c r="AI301" s="104">
        <v>65478</v>
      </c>
      <c r="AJ301" s="213">
        <v>98.685757347400099</v>
      </c>
      <c r="AK301" s="104">
        <v>-968</v>
      </c>
      <c r="AL301" s="104">
        <v>1738</v>
      </c>
      <c r="AM301" s="104">
        <v>64495</v>
      </c>
      <c r="AN301" s="104">
        <v>19165</v>
      </c>
      <c r="AO301" s="104">
        <v>17008</v>
      </c>
      <c r="AP301" s="104">
        <v>17449</v>
      </c>
      <c r="AQ301" s="104">
        <v>10873</v>
      </c>
      <c r="AR301" s="104">
        <v>2442</v>
      </c>
      <c r="AS301" s="104">
        <v>762</v>
      </c>
      <c r="AT301" s="104">
        <v>3204</v>
      </c>
      <c r="AU301" s="104">
        <v>447</v>
      </c>
      <c r="AV301" s="104">
        <v>767</v>
      </c>
      <c r="AW301" s="104">
        <v>151</v>
      </c>
      <c r="AX301" s="104">
        <v>238</v>
      </c>
      <c r="AY301" s="104">
        <v>1601</v>
      </c>
      <c r="AZ301" s="104">
        <v>1311</v>
      </c>
      <c r="BA301" s="104">
        <v>290</v>
      </c>
      <c r="BB301" s="104">
        <v>2494</v>
      </c>
      <c r="BC301" s="104">
        <v>106</v>
      </c>
      <c r="BD301" s="104">
        <v>2388</v>
      </c>
      <c r="BE301" s="104">
        <v>3989</v>
      </c>
      <c r="BF301" s="104">
        <v>19</v>
      </c>
      <c r="BG301" s="108" t="s">
        <v>331</v>
      </c>
      <c r="BH301" s="141" t="s">
        <v>353</v>
      </c>
    </row>
    <row r="302" spans="1:60" x14ac:dyDescent="0.2">
      <c r="A302" s="198">
        <v>299</v>
      </c>
      <c r="B302" s="214" t="s">
        <v>288</v>
      </c>
      <c r="C302" s="92" t="s">
        <v>721</v>
      </c>
      <c r="D302" s="104">
        <v>58197</v>
      </c>
      <c r="E302" s="104">
        <v>909</v>
      </c>
      <c r="F302" s="104">
        <v>55223</v>
      </c>
      <c r="G302" s="104">
        <v>56132</v>
      </c>
      <c r="H302" s="229">
        <v>96.451707132669995</v>
      </c>
      <c r="I302" s="104">
        <v>1018</v>
      </c>
      <c r="J302" s="104">
        <v>1066</v>
      </c>
      <c r="K302" s="104">
        <v>57307</v>
      </c>
      <c r="L302" s="104">
        <v>15685</v>
      </c>
      <c r="M302" s="104">
        <v>15132</v>
      </c>
      <c r="N302" s="104">
        <v>15361</v>
      </c>
      <c r="O302" s="104">
        <v>11129</v>
      </c>
      <c r="P302" s="104">
        <v>6731</v>
      </c>
      <c r="Q302" s="104">
        <v>253</v>
      </c>
      <c r="R302" s="104">
        <v>6984</v>
      </c>
      <c r="S302" s="104">
        <v>553</v>
      </c>
      <c r="T302" s="104">
        <v>936</v>
      </c>
      <c r="U302" s="104">
        <v>24</v>
      </c>
      <c r="V302" s="104">
        <v>1</v>
      </c>
      <c r="W302" s="104">
        <v>5470</v>
      </c>
      <c r="X302" s="104">
        <v>4227</v>
      </c>
      <c r="Y302" s="104">
        <v>1243</v>
      </c>
      <c r="Z302" s="104">
        <v>2801</v>
      </c>
      <c r="AA302" s="104">
        <v>0</v>
      </c>
      <c r="AB302" s="104">
        <v>2801</v>
      </c>
      <c r="AC302" s="104">
        <v>8271</v>
      </c>
      <c r="AD302" s="104">
        <v>445</v>
      </c>
      <c r="AE302" s="200"/>
      <c r="AF302" s="104">
        <v>27463</v>
      </c>
      <c r="AG302" s="104">
        <v>421</v>
      </c>
      <c r="AH302" s="104">
        <v>26593</v>
      </c>
      <c r="AI302" s="104">
        <v>27014</v>
      </c>
      <c r="AJ302" s="213">
        <v>98.365073007318898</v>
      </c>
      <c r="AK302" s="104">
        <v>-1536</v>
      </c>
      <c r="AL302" s="104">
        <v>441</v>
      </c>
      <c r="AM302" s="104">
        <v>25498</v>
      </c>
      <c r="AN302" s="104">
        <v>7160</v>
      </c>
      <c r="AO302" s="104">
        <v>6938</v>
      </c>
      <c r="AP302" s="104">
        <v>6963</v>
      </c>
      <c r="AQ302" s="104">
        <v>4437</v>
      </c>
      <c r="AR302" s="104">
        <v>1541</v>
      </c>
      <c r="AS302" s="104">
        <v>705</v>
      </c>
      <c r="AT302" s="104">
        <v>2246</v>
      </c>
      <c r="AU302" s="104">
        <v>613</v>
      </c>
      <c r="AV302" s="104">
        <v>332</v>
      </c>
      <c r="AW302" s="104">
        <v>27</v>
      </c>
      <c r="AX302" s="104">
        <v>31</v>
      </c>
      <c r="AY302" s="104">
        <v>1243</v>
      </c>
      <c r="AZ302" s="104">
        <v>805</v>
      </c>
      <c r="BA302" s="104">
        <v>438</v>
      </c>
      <c r="BB302" s="104">
        <v>819</v>
      </c>
      <c r="BC302" s="104">
        <v>2</v>
      </c>
      <c r="BD302" s="104">
        <v>817</v>
      </c>
      <c r="BE302" s="104">
        <v>2060</v>
      </c>
      <c r="BF302" s="104">
        <v>7</v>
      </c>
      <c r="BG302" s="108" t="s">
        <v>331</v>
      </c>
      <c r="BH302" s="141" t="s">
        <v>353</v>
      </c>
    </row>
    <row r="303" spans="1:60" x14ac:dyDescent="0.2">
      <c r="A303" s="198">
        <v>300</v>
      </c>
      <c r="B303" s="214" t="s">
        <v>289</v>
      </c>
      <c r="C303" s="92" t="s">
        <v>722</v>
      </c>
      <c r="D303" s="104">
        <v>97408</v>
      </c>
      <c r="E303" s="104">
        <v>1253</v>
      </c>
      <c r="F303" s="104">
        <v>95153</v>
      </c>
      <c r="G303" s="104">
        <v>96406</v>
      </c>
      <c r="H303" s="229">
        <v>98.971337056504495</v>
      </c>
      <c r="I303" s="104">
        <v>1579</v>
      </c>
      <c r="J303" s="104">
        <v>1165</v>
      </c>
      <c r="K303" s="104">
        <v>97897</v>
      </c>
      <c r="L303" s="104">
        <v>28147</v>
      </c>
      <c r="M303" s="104">
        <v>27987</v>
      </c>
      <c r="N303" s="104">
        <v>27587</v>
      </c>
      <c r="O303" s="104">
        <v>14176</v>
      </c>
      <c r="P303" s="104">
        <v>3381</v>
      </c>
      <c r="Q303" s="104">
        <v>143</v>
      </c>
      <c r="R303" s="104">
        <v>3524</v>
      </c>
      <c r="S303" s="104">
        <v>812</v>
      </c>
      <c r="T303" s="104">
        <v>102</v>
      </c>
      <c r="U303" s="104">
        <v>289</v>
      </c>
      <c r="V303" s="104">
        <v>9</v>
      </c>
      <c r="W303" s="104">
        <v>2312</v>
      </c>
      <c r="X303" s="104">
        <v>1749</v>
      </c>
      <c r="Y303" s="104">
        <v>563</v>
      </c>
      <c r="Z303" s="104">
        <v>1028</v>
      </c>
      <c r="AA303" s="104">
        <v>2</v>
      </c>
      <c r="AB303" s="104">
        <v>1026</v>
      </c>
      <c r="AC303" s="104">
        <v>3338</v>
      </c>
      <c r="AD303" s="104">
        <v>23</v>
      </c>
      <c r="AE303" s="200"/>
      <c r="AF303" s="104">
        <v>37540</v>
      </c>
      <c r="AG303" s="104">
        <v>282</v>
      </c>
      <c r="AH303" s="104">
        <v>36663</v>
      </c>
      <c r="AI303" s="104">
        <v>36945</v>
      </c>
      <c r="AJ303" s="213">
        <v>98.4150239744272</v>
      </c>
      <c r="AK303" s="104">
        <v>652</v>
      </c>
      <c r="AL303" s="104">
        <v>652</v>
      </c>
      <c r="AM303" s="104">
        <v>37967</v>
      </c>
      <c r="AN303" s="104">
        <v>10670</v>
      </c>
      <c r="AO303" s="104">
        <v>9033</v>
      </c>
      <c r="AP303" s="104">
        <v>8245</v>
      </c>
      <c r="AQ303" s="104">
        <v>10019</v>
      </c>
      <c r="AR303" s="104">
        <v>2322</v>
      </c>
      <c r="AS303" s="104">
        <v>634</v>
      </c>
      <c r="AT303" s="104">
        <v>2956</v>
      </c>
      <c r="AU303" s="104">
        <v>743</v>
      </c>
      <c r="AV303" s="104">
        <v>628</v>
      </c>
      <c r="AW303" s="104">
        <v>317</v>
      </c>
      <c r="AX303" s="104">
        <v>33</v>
      </c>
      <c r="AY303" s="104">
        <v>1235</v>
      </c>
      <c r="AZ303" s="104">
        <v>924</v>
      </c>
      <c r="BA303" s="104">
        <v>311</v>
      </c>
      <c r="BB303" s="104">
        <v>723</v>
      </c>
      <c r="BC303" s="104">
        <v>3</v>
      </c>
      <c r="BD303" s="104">
        <v>720</v>
      </c>
      <c r="BE303" s="104">
        <v>1955</v>
      </c>
      <c r="BF303" s="104">
        <v>0</v>
      </c>
      <c r="BG303" s="108" t="s">
        <v>331</v>
      </c>
      <c r="BH303" s="141" t="s">
        <v>350</v>
      </c>
    </row>
    <row r="304" spans="1:60" x14ac:dyDescent="0.2">
      <c r="A304" s="198">
        <v>301</v>
      </c>
      <c r="B304" s="214" t="s">
        <v>290</v>
      </c>
      <c r="C304" s="92" t="s">
        <v>723</v>
      </c>
      <c r="D304" s="104">
        <v>117431</v>
      </c>
      <c r="E304" s="104">
        <v>1466</v>
      </c>
      <c r="F304" s="104">
        <v>113932</v>
      </c>
      <c r="G304" s="104">
        <v>115398</v>
      </c>
      <c r="H304" s="229">
        <v>98.268770597201694</v>
      </c>
      <c r="I304" s="104">
        <v>1460</v>
      </c>
      <c r="J304" s="104">
        <v>1608</v>
      </c>
      <c r="K304" s="104">
        <v>117000</v>
      </c>
      <c r="L304" s="104">
        <v>34274</v>
      </c>
      <c r="M304" s="104">
        <v>33707</v>
      </c>
      <c r="N304" s="104">
        <v>33346</v>
      </c>
      <c r="O304" s="104">
        <v>15673</v>
      </c>
      <c r="P304" s="104">
        <v>6084</v>
      </c>
      <c r="Q304" s="104">
        <v>-506</v>
      </c>
      <c r="R304" s="104">
        <v>5578</v>
      </c>
      <c r="S304" s="104">
        <v>505</v>
      </c>
      <c r="T304" s="104">
        <v>955</v>
      </c>
      <c r="U304" s="104">
        <v>206</v>
      </c>
      <c r="V304" s="104">
        <v>70</v>
      </c>
      <c r="W304" s="104">
        <v>3842</v>
      </c>
      <c r="X304" s="104">
        <v>2713</v>
      </c>
      <c r="Y304" s="104">
        <v>1129</v>
      </c>
      <c r="Z304" s="104">
        <v>2204</v>
      </c>
      <c r="AA304" s="104">
        <v>48</v>
      </c>
      <c r="AB304" s="104">
        <v>2156</v>
      </c>
      <c r="AC304" s="104">
        <v>5998</v>
      </c>
      <c r="AD304" s="104">
        <v>316</v>
      </c>
      <c r="AE304" s="200"/>
      <c r="AF304" s="104">
        <v>30063</v>
      </c>
      <c r="AG304" s="104">
        <v>267</v>
      </c>
      <c r="AH304" s="104">
        <v>29369</v>
      </c>
      <c r="AI304" s="104">
        <v>29636</v>
      </c>
      <c r="AJ304" s="213">
        <v>98.579649402920495</v>
      </c>
      <c r="AK304" s="104">
        <v>-404</v>
      </c>
      <c r="AL304" s="104">
        <v>288</v>
      </c>
      <c r="AM304" s="104">
        <v>29253</v>
      </c>
      <c r="AN304" s="104">
        <v>9511</v>
      </c>
      <c r="AO304" s="104">
        <v>7108</v>
      </c>
      <c r="AP304" s="104">
        <v>8396</v>
      </c>
      <c r="AQ304" s="104">
        <v>4238</v>
      </c>
      <c r="AR304" s="104">
        <v>1668</v>
      </c>
      <c r="AS304" s="104">
        <v>-1118</v>
      </c>
      <c r="AT304" s="104">
        <v>550</v>
      </c>
      <c r="AU304" s="104">
        <v>-987</v>
      </c>
      <c r="AV304" s="104">
        <v>583</v>
      </c>
      <c r="AW304" s="104">
        <v>158</v>
      </c>
      <c r="AX304" s="104">
        <v>58</v>
      </c>
      <c r="AY304" s="104">
        <v>738</v>
      </c>
      <c r="AZ304" s="104">
        <v>523</v>
      </c>
      <c r="BA304" s="104">
        <v>215</v>
      </c>
      <c r="BB304" s="104">
        <v>433</v>
      </c>
      <c r="BC304" s="104">
        <v>11</v>
      </c>
      <c r="BD304" s="104">
        <v>422</v>
      </c>
      <c r="BE304" s="104">
        <v>1160</v>
      </c>
      <c r="BF304" s="104">
        <v>24</v>
      </c>
      <c r="BG304" s="108" t="s">
        <v>331</v>
      </c>
      <c r="BH304" s="141" t="s">
        <v>350</v>
      </c>
    </row>
    <row r="305" spans="1:60" x14ac:dyDescent="0.2">
      <c r="A305" s="198">
        <v>302</v>
      </c>
      <c r="B305" s="214" t="s">
        <v>291</v>
      </c>
      <c r="C305" s="92" t="s">
        <v>724</v>
      </c>
      <c r="D305" s="104">
        <v>37118</v>
      </c>
      <c r="E305" s="104">
        <v>1455</v>
      </c>
      <c r="F305" s="104">
        <v>34944</v>
      </c>
      <c r="G305" s="104">
        <v>36399</v>
      </c>
      <c r="H305" s="229">
        <v>98.0629344253461</v>
      </c>
      <c r="I305" s="104">
        <v>614</v>
      </c>
      <c r="J305" s="104">
        <v>1369</v>
      </c>
      <c r="K305" s="104">
        <v>36927</v>
      </c>
      <c r="L305" s="104">
        <v>12119</v>
      </c>
      <c r="M305" s="104">
        <v>10281</v>
      </c>
      <c r="N305" s="104">
        <v>10412</v>
      </c>
      <c r="O305" s="104">
        <v>4115</v>
      </c>
      <c r="P305" s="104">
        <v>6276</v>
      </c>
      <c r="Q305" s="104">
        <v>792</v>
      </c>
      <c r="R305" s="104">
        <v>7068</v>
      </c>
      <c r="S305" s="104">
        <v>758</v>
      </c>
      <c r="T305" s="104">
        <v>80</v>
      </c>
      <c r="U305" s="104">
        <v>99</v>
      </c>
      <c r="V305" s="104">
        <v>26</v>
      </c>
      <c r="W305" s="104">
        <v>6105</v>
      </c>
      <c r="X305" s="104">
        <v>4848</v>
      </c>
      <c r="Y305" s="104">
        <v>1257</v>
      </c>
      <c r="Z305" s="104">
        <v>907</v>
      </c>
      <c r="AA305" s="104">
        <v>20</v>
      </c>
      <c r="AB305" s="104">
        <v>887</v>
      </c>
      <c r="AC305" s="104">
        <v>6992</v>
      </c>
      <c r="AD305" s="104">
        <v>542</v>
      </c>
      <c r="AE305" s="200"/>
      <c r="AF305" s="104">
        <v>28191</v>
      </c>
      <c r="AG305" s="104">
        <v>362</v>
      </c>
      <c r="AH305" s="104">
        <v>27740</v>
      </c>
      <c r="AI305" s="104">
        <v>28102</v>
      </c>
      <c r="AJ305" s="213">
        <v>99.684296406654596</v>
      </c>
      <c r="AK305" s="104">
        <v>-819</v>
      </c>
      <c r="AL305" s="104">
        <v>416</v>
      </c>
      <c r="AM305" s="104">
        <v>27337</v>
      </c>
      <c r="AN305" s="104">
        <v>7769</v>
      </c>
      <c r="AO305" s="104">
        <v>7852</v>
      </c>
      <c r="AP305" s="104">
        <v>7295</v>
      </c>
      <c r="AQ305" s="104">
        <v>4421</v>
      </c>
      <c r="AR305" s="104">
        <v>490</v>
      </c>
      <c r="AS305" s="104">
        <v>416</v>
      </c>
      <c r="AT305" s="104">
        <v>906</v>
      </c>
      <c r="AU305" s="104">
        <v>95</v>
      </c>
      <c r="AV305" s="104">
        <v>217</v>
      </c>
      <c r="AW305" s="104">
        <v>10</v>
      </c>
      <c r="AX305" s="104">
        <v>14</v>
      </c>
      <c r="AY305" s="104">
        <v>570</v>
      </c>
      <c r="AZ305" s="104">
        <v>379</v>
      </c>
      <c r="BA305" s="104">
        <v>191</v>
      </c>
      <c r="BB305" s="104">
        <v>92</v>
      </c>
      <c r="BC305" s="104">
        <v>8</v>
      </c>
      <c r="BD305" s="104">
        <v>84</v>
      </c>
      <c r="BE305" s="104">
        <v>654</v>
      </c>
      <c r="BF305" s="104">
        <v>2</v>
      </c>
      <c r="BG305" s="108" t="s">
        <v>331</v>
      </c>
      <c r="BH305" s="141" t="s">
        <v>352</v>
      </c>
    </row>
    <row r="306" spans="1:60" x14ac:dyDescent="0.2">
      <c r="A306" s="198">
        <v>303</v>
      </c>
      <c r="B306" s="214" t="s">
        <v>292</v>
      </c>
      <c r="C306" s="92" t="s">
        <v>725</v>
      </c>
      <c r="D306" s="104">
        <v>67489</v>
      </c>
      <c r="E306" s="104">
        <v>774</v>
      </c>
      <c r="F306" s="104">
        <v>65230</v>
      </c>
      <c r="G306" s="104">
        <v>66004</v>
      </c>
      <c r="H306" s="229">
        <v>97.799641423046694</v>
      </c>
      <c r="I306" s="104">
        <v>592</v>
      </c>
      <c r="J306" s="104">
        <v>1022</v>
      </c>
      <c r="K306" s="104">
        <v>66844</v>
      </c>
      <c r="L306" s="104">
        <v>19712</v>
      </c>
      <c r="M306" s="104">
        <v>19038</v>
      </c>
      <c r="N306" s="104">
        <v>18889</v>
      </c>
      <c r="O306" s="104">
        <v>9205</v>
      </c>
      <c r="P306" s="104">
        <v>5133</v>
      </c>
      <c r="Q306" s="104">
        <v>57</v>
      </c>
      <c r="R306" s="104">
        <v>5190</v>
      </c>
      <c r="S306" s="104">
        <v>446</v>
      </c>
      <c r="T306" s="104">
        <v>669</v>
      </c>
      <c r="U306" s="104">
        <v>135</v>
      </c>
      <c r="V306" s="104">
        <v>30</v>
      </c>
      <c r="W306" s="104">
        <v>3910</v>
      </c>
      <c r="X306" s="104">
        <v>2909</v>
      </c>
      <c r="Y306" s="104">
        <v>1001</v>
      </c>
      <c r="Z306" s="104">
        <v>1777</v>
      </c>
      <c r="AA306" s="104">
        <v>10</v>
      </c>
      <c r="AB306" s="104">
        <v>1767</v>
      </c>
      <c r="AC306" s="104">
        <v>5677</v>
      </c>
      <c r="AD306" s="104">
        <v>227</v>
      </c>
      <c r="AE306" s="200"/>
      <c r="AF306" s="104">
        <v>59244</v>
      </c>
      <c r="AG306" s="104">
        <v>1078</v>
      </c>
      <c r="AH306" s="104">
        <v>57934</v>
      </c>
      <c r="AI306" s="104">
        <v>59012</v>
      </c>
      <c r="AJ306" s="213">
        <v>99.608399162784394</v>
      </c>
      <c r="AK306" s="104">
        <v>-1176</v>
      </c>
      <c r="AL306" s="104">
        <v>469</v>
      </c>
      <c r="AM306" s="104">
        <v>57227</v>
      </c>
      <c r="AN306" s="104">
        <v>17892</v>
      </c>
      <c r="AO306" s="104">
        <v>15715</v>
      </c>
      <c r="AP306" s="104">
        <v>16360</v>
      </c>
      <c r="AQ306" s="104">
        <v>7260</v>
      </c>
      <c r="AR306" s="104">
        <v>863</v>
      </c>
      <c r="AS306" s="104">
        <v>1549</v>
      </c>
      <c r="AT306" s="104">
        <v>2412</v>
      </c>
      <c r="AU306" s="104">
        <v>717</v>
      </c>
      <c r="AV306" s="104">
        <v>1345</v>
      </c>
      <c r="AW306" s="104">
        <v>92</v>
      </c>
      <c r="AX306" s="104">
        <v>66</v>
      </c>
      <c r="AY306" s="104">
        <v>192</v>
      </c>
      <c r="AZ306" s="104">
        <v>71</v>
      </c>
      <c r="BA306" s="104">
        <v>121</v>
      </c>
      <c r="BB306" s="104">
        <v>235</v>
      </c>
      <c r="BC306" s="104">
        <v>18</v>
      </c>
      <c r="BD306" s="104">
        <v>217</v>
      </c>
      <c r="BE306" s="104">
        <v>409</v>
      </c>
      <c r="BF306" s="104">
        <v>6</v>
      </c>
      <c r="BG306" s="108" t="s">
        <v>331</v>
      </c>
      <c r="BH306" s="141" t="s">
        <v>353</v>
      </c>
    </row>
    <row r="307" spans="1:60" x14ac:dyDescent="0.2">
      <c r="A307" s="198">
        <v>304</v>
      </c>
      <c r="B307" s="214" t="s">
        <v>293</v>
      </c>
      <c r="C307" s="92" t="s">
        <v>726</v>
      </c>
      <c r="D307" s="104">
        <v>105901</v>
      </c>
      <c r="E307" s="104">
        <v>1317</v>
      </c>
      <c r="F307" s="104">
        <v>103303</v>
      </c>
      <c r="G307" s="104">
        <v>104620</v>
      </c>
      <c r="H307" s="229">
        <v>98.790379694242702</v>
      </c>
      <c r="I307" s="104">
        <v>1362</v>
      </c>
      <c r="J307" s="104">
        <v>1252</v>
      </c>
      <c r="K307" s="104">
        <v>105917</v>
      </c>
      <c r="L307" s="104">
        <v>31463</v>
      </c>
      <c r="M307" s="104">
        <v>29487</v>
      </c>
      <c r="N307" s="104">
        <v>29482</v>
      </c>
      <c r="O307" s="104">
        <v>15485</v>
      </c>
      <c r="P307" s="104">
        <v>4706</v>
      </c>
      <c r="Q307" s="104">
        <v>-291</v>
      </c>
      <c r="R307" s="104">
        <v>4415</v>
      </c>
      <c r="S307" s="104">
        <v>96</v>
      </c>
      <c r="T307" s="104">
        <v>489</v>
      </c>
      <c r="U307" s="104">
        <v>44</v>
      </c>
      <c r="V307" s="104">
        <v>19</v>
      </c>
      <c r="W307" s="104">
        <v>3767</v>
      </c>
      <c r="X307" s="104">
        <v>814</v>
      </c>
      <c r="Y307" s="104">
        <v>2953</v>
      </c>
      <c r="Z307" s="104">
        <v>1540</v>
      </c>
      <c r="AA307" s="104">
        <v>-9</v>
      </c>
      <c r="AB307" s="104">
        <v>1549</v>
      </c>
      <c r="AC307" s="104">
        <v>5316</v>
      </c>
      <c r="AD307" s="104">
        <v>632</v>
      </c>
      <c r="AE307" s="200"/>
      <c r="AF307" s="104">
        <v>87017</v>
      </c>
      <c r="AG307" s="104">
        <v>907</v>
      </c>
      <c r="AH307" s="104">
        <v>84940</v>
      </c>
      <c r="AI307" s="104">
        <v>85847</v>
      </c>
      <c r="AJ307" s="213">
        <v>98.655435144856696</v>
      </c>
      <c r="AK307" s="104">
        <v>1337</v>
      </c>
      <c r="AL307" s="104">
        <v>1909</v>
      </c>
      <c r="AM307" s="104">
        <v>88186</v>
      </c>
      <c r="AN307" s="104">
        <v>30830</v>
      </c>
      <c r="AO307" s="104">
        <v>23214</v>
      </c>
      <c r="AP307" s="104">
        <v>21636</v>
      </c>
      <c r="AQ307" s="104">
        <v>12506</v>
      </c>
      <c r="AR307" s="104">
        <v>7207</v>
      </c>
      <c r="AS307" s="104">
        <v>-513</v>
      </c>
      <c r="AT307" s="104">
        <v>6694</v>
      </c>
      <c r="AU307" s="104">
        <v>-909</v>
      </c>
      <c r="AV307" s="104">
        <v>1627</v>
      </c>
      <c r="AW307" s="104">
        <v>95</v>
      </c>
      <c r="AX307" s="104">
        <v>51</v>
      </c>
      <c r="AY307" s="104">
        <v>5830</v>
      </c>
      <c r="AZ307" s="104">
        <v>1943</v>
      </c>
      <c r="BA307" s="104">
        <v>3887</v>
      </c>
      <c r="BB307" s="104">
        <v>1194</v>
      </c>
      <c r="BC307" s="104">
        <v>-17</v>
      </c>
      <c r="BD307" s="104">
        <v>1211</v>
      </c>
      <c r="BE307" s="104">
        <v>7041</v>
      </c>
      <c r="BF307" s="104">
        <v>67</v>
      </c>
      <c r="BG307" s="108" t="s">
        <v>334</v>
      </c>
      <c r="BH307" s="141" t="s">
        <v>350</v>
      </c>
    </row>
    <row r="308" spans="1:60" x14ac:dyDescent="0.2">
      <c r="A308" s="198">
        <v>305</v>
      </c>
      <c r="B308" s="214" t="s">
        <v>294</v>
      </c>
      <c r="C308" s="92" t="s">
        <v>727</v>
      </c>
      <c r="D308" s="104">
        <v>37196</v>
      </c>
      <c r="E308" s="104">
        <v>271</v>
      </c>
      <c r="F308" s="104">
        <v>36025</v>
      </c>
      <c r="G308" s="104">
        <v>36296</v>
      </c>
      <c r="H308" s="229">
        <v>97.580384987632996</v>
      </c>
      <c r="I308" s="104">
        <v>372</v>
      </c>
      <c r="J308" s="104">
        <v>287</v>
      </c>
      <c r="K308" s="104">
        <v>36684</v>
      </c>
      <c r="L308" s="104">
        <v>10933</v>
      </c>
      <c r="M308" s="104">
        <v>10207</v>
      </c>
      <c r="N308" s="104">
        <v>10429</v>
      </c>
      <c r="O308" s="104">
        <v>5115</v>
      </c>
      <c r="P308" s="104">
        <v>2880</v>
      </c>
      <c r="Q308" s="104">
        <v>60</v>
      </c>
      <c r="R308" s="104">
        <v>2940</v>
      </c>
      <c r="S308" s="104">
        <v>0</v>
      </c>
      <c r="T308" s="104">
        <v>808</v>
      </c>
      <c r="U308" s="104">
        <v>65</v>
      </c>
      <c r="V308" s="104">
        <v>25</v>
      </c>
      <c r="W308" s="104">
        <v>2042</v>
      </c>
      <c r="X308" s="104">
        <v>1401</v>
      </c>
      <c r="Y308" s="104">
        <v>641</v>
      </c>
      <c r="Z308" s="104">
        <v>1225</v>
      </c>
      <c r="AA308" s="104">
        <v>21</v>
      </c>
      <c r="AB308" s="104">
        <v>1204</v>
      </c>
      <c r="AC308" s="104">
        <v>3246</v>
      </c>
      <c r="AD308" s="104">
        <v>212</v>
      </c>
      <c r="AE308" s="200"/>
      <c r="AF308" s="104">
        <v>10499</v>
      </c>
      <c r="AG308" s="104">
        <v>213</v>
      </c>
      <c r="AH308" s="104">
        <v>10076</v>
      </c>
      <c r="AI308" s="104">
        <v>10289</v>
      </c>
      <c r="AJ308" s="213">
        <v>97.999809505667201</v>
      </c>
      <c r="AK308" s="104">
        <v>-181</v>
      </c>
      <c r="AL308" s="104">
        <v>267</v>
      </c>
      <c r="AM308" s="104">
        <v>10162</v>
      </c>
      <c r="AN308" s="104">
        <v>4062</v>
      </c>
      <c r="AO308" s="104">
        <v>2514</v>
      </c>
      <c r="AP308" s="104">
        <v>2094</v>
      </c>
      <c r="AQ308" s="104">
        <v>1492</v>
      </c>
      <c r="AR308" s="104">
        <v>967</v>
      </c>
      <c r="AS308" s="104">
        <v>-93</v>
      </c>
      <c r="AT308" s="104">
        <v>874</v>
      </c>
      <c r="AU308" s="104">
        <v>0</v>
      </c>
      <c r="AV308" s="104">
        <v>449</v>
      </c>
      <c r="AW308" s="104">
        <v>9</v>
      </c>
      <c r="AX308" s="104">
        <v>6</v>
      </c>
      <c r="AY308" s="104">
        <v>410</v>
      </c>
      <c r="AZ308" s="104">
        <v>238</v>
      </c>
      <c r="BA308" s="104">
        <v>172</v>
      </c>
      <c r="BB308" s="104">
        <v>425</v>
      </c>
      <c r="BC308" s="104">
        <v>1</v>
      </c>
      <c r="BD308" s="104">
        <v>424</v>
      </c>
      <c r="BE308" s="104">
        <v>834</v>
      </c>
      <c r="BF308" s="104">
        <v>10</v>
      </c>
      <c r="BG308" s="108" t="s">
        <v>331</v>
      </c>
      <c r="BH308" s="141" t="s">
        <v>356</v>
      </c>
    </row>
    <row r="309" spans="1:60" x14ac:dyDescent="0.2">
      <c r="A309" s="198">
        <v>306</v>
      </c>
      <c r="B309" s="214" t="s">
        <v>295</v>
      </c>
      <c r="C309" s="92" t="s">
        <v>728</v>
      </c>
      <c r="D309" s="104">
        <v>77632</v>
      </c>
      <c r="E309" s="104">
        <v>902</v>
      </c>
      <c r="F309" s="104">
        <v>75214</v>
      </c>
      <c r="G309" s="104">
        <v>76116</v>
      </c>
      <c r="H309" s="229">
        <v>98.047197032151601</v>
      </c>
      <c r="I309" s="104">
        <v>972</v>
      </c>
      <c r="J309" s="104">
        <v>1058</v>
      </c>
      <c r="K309" s="104">
        <v>77244</v>
      </c>
      <c r="L309" s="104">
        <v>22991</v>
      </c>
      <c r="M309" s="104">
        <v>22122</v>
      </c>
      <c r="N309" s="104">
        <v>22377</v>
      </c>
      <c r="O309" s="104">
        <v>9754</v>
      </c>
      <c r="P309" s="104">
        <v>3987</v>
      </c>
      <c r="Q309" s="104">
        <v>-6</v>
      </c>
      <c r="R309" s="104">
        <v>3981</v>
      </c>
      <c r="S309" s="104">
        <v>529</v>
      </c>
      <c r="T309" s="104">
        <v>818</v>
      </c>
      <c r="U309" s="104">
        <v>115</v>
      </c>
      <c r="V309" s="104">
        <v>11</v>
      </c>
      <c r="W309" s="104">
        <v>2508</v>
      </c>
      <c r="X309" s="104">
        <v>1821</v>
      </c>
      <c r="Y309" s="104">
        <v>687</v>
      </c>
      <c r="Z309" s="104">
        <v>1782</v>
      </c>
      <c r="AA309" s="104">
        <v>5</v>
      </c>
      <c r="AB309" s="104">
        <v>1777</v>
      </c>
      <c r="AC309" s="104">
        <v>4285</v>
      </c>
      <c r="AD309" s="104">
        <v>265</v>
      </c>
      <c r="AE309" s="200"/>
      <c r="AF309" s="104">
        <v>31332</v>
      </c>
      <c r="AG309" s="104">
        <v>235</v>
      </c>
      <c r="AH309" s="104">
        <v>30292</v>
      </c>
      <c r="AI309" s="104">
        <v>30527</v>
      </c>
      <c r="AJ309" s="213">
        <v>97.430741733690695</v>
      </c>
      <c r="AK309" s="104">
        <v>-748</v>
      </c>
      <c r="AL309" s="104">
        <v>233</v>
      </c>
      <c r="AM309" s="104">
        <v>29777</v>
      </c>
      <c r="AN309" s="104">
        <v>9952</v>
      </c>
      <c r="AO309" s="104">
        <v>7700</v>
      </c>
      <c r="AP309" s="104">
        <v>8414</v>
      </c>
      <c r="AQ309" s="104">
        <v>3711</v>
      </c>
      <c r="AR309" s="104">
        <v>1293</v>
      </c>
      <c r="AS309" s="104">
        <v>136</v>
      </c>
      <c r="AT309" s="104">
        <v>1429</v>
      </c>
      <c r="AU309" s="104">
        <v>133</v>
      </c>
      <c r="AV309" s="104">
        <v>502</v>
      </c>
      <c r="AW309" s="104">
        <v>100</v>
      </c>
      <c r="AX309" s="104">
        <v>53</v>
      </c>
      <c r="AY309" s="104">
        <v>641</v>
      </c>
      <c r="AZ309" s="104">
        <v>393</v>
      </c>
      <c r="BA309" s="104">
        <v>248</v>
      </c>
      <c r="BB309" s="104">
        <v>817</v>
      </c>
      <c r="BC309" s="104">
        <v>0</v>
      </c>
      <c r="BD309" s="104">
        <v>817</v>
      </c>
      <c r="BE309" s="104">
        <v>1458</v>
      </c>
      <c r="BF309" s="104">
        <v>12</v>
      </c>
      <c r="BG309" s="108" t="s">
        <v>331</v>
      </c>
      <c r="BH309" s="141" t="s">
        <v>356</v>
      </c>
    </row>
    <row r="310" spans="1:60" x14ac:dyDescent="0.2">
      <c r="A310" s="198">
        <v>307</v>
      </c>
      <c r="B310" s="214" t="s">
        <v>296</v>
      </c>
      <c r="C310" s="92" t="s">
        <v>729</v>
      </c>
      <c r="D310" s="104">
        <v>58928</v>
      </c>
      <c r="E310" s="104">
        <v>725</v>
      </c>
      <c r="F310" s="104">
        <v>56243</v>
      </c>
      <c r="G310" s="104">
        <v>56968</v>
      </c>
      <c r="H310" s="229">
        <v>96.673907140917706</v>
      </c>
      <c r="I310" s="104">
        <v>1988</v>
      </c>
      <c r="J310" s="104">
        <v>702</v>
      </c>
      <c r="K310" s="104">
        <v>58933</v>
      </c>
      <c r="L310" s="104">
        <v>17381</v>
      </c>
      <c r="M310" s="104">
        <v>16416</v>
      </c>
      <c r="N310" s="104">
        <v>16465</v>
      </c>
      <c r="O310" s="104">
        <v>8671</v>
      </c>
      <c r="P310" s="104">
        <v>7922</v>
      </c>
      <c r="Q310" s="104">
        <v>396</v>
      </c>
      <c r="R310" s="104">
        <v>8318</v>
      </c>
      <c r="S310" s="104">
        <v>944</v>
      </c>
      <c r="T310" s="104">
        <v>788</v>
      </c>
      <c r="U310" s="104">
        <v>410</v>
      </c>
      <c r="V310" s="104">
        <v>21</v>
      </c>
      <c r="W310" s="104">
        <v>6155</v>
      </c>
      <c r="X310" s="104">
        <v>4862</v>
      </c>
      <c r="Y310" s="104">
        <v>1293</v>
      </c>
      <c r="Z310" s="104">
        <v>2145</v>
      </c>
      <c r="AA310" s="104">
        <v>19</v>
      </c>
      <c r="AB310" s="104">
        <v>2126</v>
      </c>
      <c r="AC310" s="104">
        <v>8281</v>
      </c>
      <c r="AD310" s="104">
        <v>752</v>
      </c>
      <c r="AE310" s="200"/>
      <c r="AF310" s="104">
        <v>32330</v>
      </c>
      <c r="AG310" s="104">
        <v>301</v>
      </c>
      <c r="AH310" s="104">
        <v>31422</v>
      </c>
      <c r="AI310" s="104">
        <v>31723</v>
      </c>
      <c r="AJ310" s="213">
        <v>98.122486854314801</v>
      </c>
      <c r="AK310" s="104">
        <v>880</v>
      </c>
      <c r="AL310" s="104">
        <v>236</v>
      </c>
      <c r="AM310" s="104">
        <v>32538</v>
      </c>
      <c r="AN310" s="104">
        <v>8963</v>
      </c>
      <c r="AO310" s="104">
        <v>8044</v>
      </c>
      <c r="AP310" s="104">
        <v>8257</v>
      </c>
      <c r="AQ310" s="104">
        <v>7274</v>
      </c>
      <c r="AR310" s="104">
        <v>3195</v>
      </c>
      <c r="AS310" s="104">
        <v>193</v>
      </c>
      <c r="AT310" s="104">
        <v>3388</v>
      </c>
      <c r="AU310" s="104">
        <v>100</v>
      </c>
      <c r="AV310" s="104">
        <v>27</v>
      </c>
      <c r="AW310" s="104">
        <v>27</v>
      </c>
      <c r="AX310" s="104">
        <v>68</v>
      </c>
      <c r="AY310" s="104">
        <v>3166</v>
      </c>
      <c r="AZ310" s="104">
        <v>2478</v>
      </c>
      <c r="BA310" s="104">
        <v>688</v>
      </c>
      <c r="BB310" s="104">
        <v>610</v>
      </c>
      <c r="BC310" s="104">
        <v>42</v>
      </c>
      <c r="BD310" s="104">
        <v>568</v>
      </c>
      <c r="BE310" s="104">
        <v>3734</v>
      </c>
      <c r="BF310" s="104">
        <v>46</v>
      </c>
      <c r="BG310" s="108" t="s">
        <v>331</v>
      </c>
      <c r="BH310" s="141" t="s">
        <v>351</v>
      </c>
    </row>
    <row r="311" spans="1:60" x14ac:dyDescent="0.2">
      <c r="A311" s="198">
        <v>308</v>
      </c>
      <c r="B311" s="214" t="s">
        <v>297</v>
      </c>
      <c r="C311" s="92" t="s">
        <v>730</v>
      </c>
      <c r="D311" s="104">
        <v>48752</v>
      </c>
      <c r="E311" s="104">
        <v>481</v>
      </c>
      <c r="F311" s="104">
        <v>47367</v>
      </c>
      <c r="G311" s="104">
        <v>47848</v>
      </c>
      <c r="H311" s="229">
        <v>98.145717098785596</v>
      </c>
      <c r="I311" s="104">
        <v>344</v>
      </c>
      <c r="J311" s="104">
        <v>459</v>
      </c>
      <c r="K311" s="104">
        <v>48170</v>
      </c>
      <c r="L311" s="104">
        <v>15488</v>
      </c>
      <c r="M311" s="104">
        <v>13877</v>
      </c>
      <c r="N311" s="104">
        <v>13477</v>
      </c>
      <c r="O311" s="104">
        <v>5328</v>
      </c>
      <c r="P311" s="104">
        <v>3872</v>
      </c>
      <c r="Q311" s="104">
        <v>277</v>
      </c>
      <c r="R311" s="104">
        <v>4149</v>
      </c>
      <c r="S311" s="104">
        <v>313</v>
      </c>
      <c r="T311" s="104">
        <v>160</v>
      </c>
      <c r="U311" s="104">
        <v>35</v>
      </c>
      <c r="V311" s="104">
        <v>41</v>
      </c>
      <c r="W311" s="104">
        <v>3600</v>
      </c>
      <c r="X311" s="104">
        <v>3322</v>
      </c>
      <c r="Y311" s="104">
        <v>278</v>
      </c>
      <c r="Z311" s="104">
        <v>991</v>
      </c>
      <c r="AA311" s="104">
        <v>2</v>
      </c>
      <c r="AB311" s="104">
        <v>989</v>
      </c>
      <c r="AC311" s="104">
        <v>4589</v>
      </c>
      <c r="AD311" s="104">
        <v>170</v>
      </c>
      <c r="AE311" s="200"/>
      <c r="AF311" s="104">
        <v>16652</v>
      </c>
      <c r="AG311" s="104">
        <v>292</v>
      </c>
      <c r="AH311" s="104">
        <v>16115</v>
      </c>
      <c r="AI311" s="104">
        <v>16407</v>
      </c>
      <c r="AJ311" s="213">
        <v>98.528705260629295</v>
      </c>
      <c r="AK311" s="104">
        <v>-98</v>
      </c>
      <c r="AL311" s="104">
        <v>275</v>
      </c>
      <c r="AM311" s="104">
        <v>16292</v>
      </c>
      <c r="AN311" s="104">
        <v>5356</v>
      </c>
      <c r="AO311" s="104">
        <v>4341</v>
      </c>
      <c r="AP311" s="104">
        <v>4304</v>
      </c>
      <c r="AQ311" s="104">
        <v>2291</v>
      </c>
      <c r="AR311" s="104">
        <v>5527</v>
      </c>
      <c r="AS311" s="104">
        <v>104</v>
      </c>
      <c r="AT311" s="104">
        <v>5631</v>
      </c>
      <c r="AU311" s="104">
        <v>393</v>
      </c>
      <c r="AV311" s="104">
        <v>92</v>
      </c>
      <c r="AW311" s="104">
        <v>271</v>
      </c>
      <c r="AX311" s="104">
        <v>182</v>
      </c>
      <c r="AY311" s="104">
        <v>4693</v>
      </c>
      <c r="AZ311" s="104">
        <v>4029</v>
      </c>
      <c r="BA311" s="104">
        <v>664</v>
      </c>
      <c r="BB311" s="104">
        <v>2710</v>
      </c>
      <c r="BC311" s="104">
        <v>-19</v>
      </c>
      <c r="BD311" s="104">
        <v>2729</v>
      </c>
      <c r="BE311" s="104">
        <v>7422</v>
      </c>
      <c r="BF311" s="104">
        <v>1</v>
      </c>
      <c r="BG311" s="108" t="s">
        <v>331</v>
      </c>
      <c r="BH311" s="141" t="s">
        <v>352</v>
      </c>
    </row>
    <row r="312" spans="1:60" x14ac:dyDescent="0.2">
      <c r="A312" s="198">
        <v>309</v>
      </c>
      <c r="B312" s="214" t="s">
        <v>298</v>
      </c>
      <c r="C312" s="92" t="s">
        <v>731</v>
      </c>
      <c r="D312" s="104">
        <v>72564</v>
      </c>
      <c r="E312" s="104">
        <v>658</v>
      </c>
      <c r="F312" s="104">
        <v>70935</v>
      </c>
      <c r="G312" s="104">
        <v>71593</v>
      </c>
      <c r="H312" s="229">
        <v>98.661870900170797</v>
      </c>
      <c r="I312" s="104">
        <v>797</v>
      </c>
      <c r="J312" s="104">
        <v>623</v>
      </c>
      <c r="K312" s="104">
        <v>72355</v>
      </c>
      <c r="L312" s="104">
        <v>20698</v>
      </c>
      <c r="M312" s="104">
        <v>20527</v>
      </c>
      <c r="N312" s="104">
        <v>20850</v>
      </c>
      <c r="O312" s="104">
        <v>10280</v>
      </c>
      <c r="P312" s="104">
        <v>2332</v>
      </c>
      <c r="Q312" s="104">
        <v>-159</v>
      </c>
      <c r="R312" s="104">
        <v>2173</v>
      </c>
      <c r="S312" s="104">
        <v>0</v>
      </c>
      <c r="T312" s="104">
        <v>849</v>
      </c>
      <c r="U312" s="104">
        <v>17</v>
      </c>
      <c r="V312" s="104">
        <v>10</v>
      </c>
      <c r="W312" s="104">
        <v>1297</v>
      </c>
      <c r="X312" s="104">
        <v>840</v>
      </c>
      <c r="Y312" s="104">
        <v>457</v>
      </c>
      <c r="Z312" s="104">
        <v>1210</v>
      </c>
      <c r="AA312" s="104">
        <v>9</v>
      </c>
      <c r="AB312" s="104">
        <v>1201</v>
      </c>
      <c r="AC312" s="104">
        <v>2498</v>
      </c>
      <c r="AD312" s="104">
        <v>190</v>
      </c>
      <c r="AE312" s="200"/>
      <c r="AF312" s="104">
        <v>36428</v>
      </c>
      <c r="AG312" s="104">
        <v>265</v>
      </c>
      <c r="AH312" s="104">
        <v>35265</v>
      </c>
      <c r="AI312" s="104">
        <v>35530</v>
      </c>
      <c r="AJ312" s="213">
        <v>97.534863291973195</v>
      </c>
      <c r="AK312" s="104">
        <v>741</v>
      </c>
      <c r="AL312" s="104">
        <v>305</v>
      </c>
      <c r="AM312" s="104">
        <v>36311</v>
      </c>
      <c r="AN312" s="104">
        <v>14013</v>
      </c>
      <c r="AO312" s="104">
        <v>8721</v>
      </c>
      <c r="AP312" s="104">
        <v>9166</v>
      </c>
      <c r="AQ312" s="104">
        <v>4411</v>
      </c>
      <c r="AR312" s="104">
        <v>1513</v>
      </c>
      <c r="AS312" s="104">
        <v>-317</v>
      </c>
      <c r="AT312" s="104">
        <v>1196</v>
      </c>
      <c r="AU312" s="104">
        <v>0</v>
      </c>
      <c r="AV312" s="104">
        <v>742</v>
      </c>
      <c r="AW312" s="104">
        <v>13</v>
      </c>
      <c r="AX312" s="104">
        <v>38</v>
      </c>
      <c r="AY312" s="104">
        <v>403</v>
      </c>
      <c r="AZ312" s="104">
        <v>118</v>
      </c>
      <c r="BA312" s="104">
        <v>285</v>
      </c>
      <c r="BB312" s="104">
        <v>979</v>
      </c>
      <c r="BC312" s="104">
        <v>3</v>
      </c>
      <c r="BD312" s="104">
        <v>976</v>
      </c>
      <c r="BE312" s="104">
        <v>1379</v>
      </c>
      <c r="BF312" s="104">
        <v>7</v>
      </c>
      <c r="BG312" s="108" t="s">
        <v>331</v>
      </c>
      <c r="BH312" s="141" t="s">
        <v>350</v>
      </c>
    </row>
    <row r="313" spans="1:60" x14ac:dyDescent="0.2">
      <c r="A313" s="198">
        <v>310</v>
      </c>
      <c r="B313" s="214" t="s">
        <v>299</v>
      </c>
      <c r="C313" s="92" t="s">
        <v>732</v>
      </c>
      <c r="D313" s="104">
        <v>22827</v>
      </c>
      <c r="E313" s="104">
        <v>531</v>
      </c>
      <c r="F313" s="104">
        <v>21785</v>
      </c>
      <c r="G313" s="104">
        <v>22316</v>
      </c>
      <c r="H313" s="229">
        <v>97.761422876418195</v>
      </c>
      <c r="I313" s="104">
        <v>177</v>
      </c>
      <c r="J313" s="104">
        <v>548</v>
      </c>
      <c r="K313" s="104">
        <v>22510</v>
      </c>
      <c r="L313" s="104">
        <v>7541</v>
      </c>
      <c r="M313" s="104">
        <v>6307</v>
      </c>
      <c r="N313" s="104">
        <v>6194</v>
      </c>
      <c r="O313" s="104">
        <v>2468</v>
      </c>
      <c r="P313" s="104">
        <v>1211</v>
      </c>
      <c r="Q313" s="104">
        <v>146</v>
      </c>
      <c r="R313" s="104">
        <v>1357</v>
      </c>
      <c r="S313" s="104">
        <v>136</v>
      </c>
      <c r="T313" s="104">
        <v>290</v>
      </c>
      <c r="U313" s="104">
        <v>3</v>
      </c>
      <c r="V313" s="104">
        <v>9</v>
      </c>
      <c r="W313" s="104">
        <v>919</v>
      </c>
      <c r="X313" s="104">
        <v>645</v>
      </c>
      <c r="Y313" s="104">
        <v>274</v>
      </c>
      <c r="Z313" s="104">
        <v>540</v>
      </c>
      <c r="AA313" s="104">
        <v>5</v>
      </c>
      <c r="AB313" s="104">
        <v>535</v>
      </c>
      <c r="AC313" s="104">
        <v>1454</v>
      </c>
      <c r="AD313" s="104">
        <v>131</v>
      </c>
      <c r="AE313" s="200"/>
      <c r="AF313" s="104">
        <v>14440</v>
      </c>
      <c r="AG313" s="104">
        <v>99</v>
      </c>
      <c r="AH313" s="104">
        <v>14175</v>
      </c>
      <c r="AI313" s="104">
        <v>14274</v>
      </c>
      <c r="AJ313" s="213">
        <v>98.850415512465304</v>
      </c>
      <c r="AK313" s="104">
        <v>-152</v>
      </c>
      <c r="AL313" s="104">
        <v>144</v>
      </c>
      <c r="AM313" s="104">
        <v>14167</v>
      </c>
      <c r="AN313" s="104">
        <v>4951</v>
      </c>
      <c r="AO313" s="104">
        <v>3504</v>
      </c>
      <c r="AP313" s="104">
        <v>3511</v>
      </c>
      <c r="AQ313" s="104">
        <v>2201</v>
      </c>
      <c r="AR313" s="104">
        <v>412</v>
      </c>
      <c r="AS313" s="104">
        <v>465</v>
      </c>
      <c r="AT313" s="104">
        <v>877</v>
      </c>
      <c r="AU313" s="104">
        <v>146</v>
      </c>
      <c r="AV313" s="104">
        <v>355</v>
      </c>
      <c r="AW313" s="104">
        <v>1</v>
      </c>
      <c r="AX313" s="104">
        <v>1</v>
      </c>
      <c r="AY313" s="104">
        <v>374</v>
      </c>
      <c r="AZ313" s="104">
        <v>252</v>
      </c>
      <c r="BA313" s="104">
        <v>122</v>
      </c>
      <c r="BB313" s="104">
        <v>167</v>
      </c>
      <c r="BC313" s="104">
        <v>3</v>
      </c>
      <c r="BD313" s="104">
        <v>164</v>
      </c>
      <c r="BE313" s="104">
        <v>538</v>
      </c>
      <c r="BF313" s="104">
        <v>5</v>
      </c>
      <c r="BG313" s="108" t="s">
        <v>331</v>
      </c>
      <c r="BH313" s="141" t="s">
        <v>356</v>
      </c>
    </row>
    <row r="314" spans="1:60" x14ac:dyDescent="0.2">
      <c r="A314" s="198">
        <v>311</v>
      </c>
      <c r="B314" s="214" t="s">
        <v>300</v>
      </c>
      <c r="C314" s="92" t="s">
        <v>733</v>
      </c>
      <c r="D314" s="104">
        <v>91690</v>
      </c>
      <c r="E314" s="104">
        <v>6371</v>
      </c>
      <c r="F314" s="104">
        <v>82206</v>
      </c>
      <c r="G314" s="104">
        <v>88577</v>
      </c>
      <c r="H314" s="229">
        <v>96.604864216381202</v>
      </c>
      <c r="I314" s="104">
        <v>1908</v>
      </c>
      <c r="J314" s="104">
        <v>5274</v>
      </c>
      <c r="K314" s="104">
        <v>89388</v>
      </c>
      <c r="L314" s="104">
        <v>31090</v>
      </c>
      <c r="M314" s="104">
        <v>22270</v>
      </c>
      <c r="N314" s="104">
        <v>21079</v>
      </c>
      <c r="O314" s="104">
        <v>14949</v>
      </c>
      <c r="P314" s="104">
        <v>16390</v>
      </c>
      <c r="Q314" s="104">
        <v>-360</v>
      </c>
      <c r="R314" s="104">
        <v>16030</v>
      </c>
      <c r="S314" s="104">
        <v>262</v>
      </c>
      <c r="T314" s="104">
        <v>1963</v>
      </c>
      <c r="U314" s="104">
        <v>849</v>
      </c>
      <c r="V314" s="104">
        <v>504</v>
      </c>
      <c r="W314" s="104">
        <v>12452</v>
      </c>
      <c r="X314" s="104">
        <v>9028</v>
      </c>
      <c r="Y314" s="104">
        <v>3424</v>
      </c>
      <c r="Z314" s="104">
        <v>3900</v>
      </c>
      <c r="AA314" s="104">
        <v>112</v>
      </c>
      <c r="AB314" s="104">
        <v>3788</v>
      </c>
      <c r="AC314" s="104">
        <v>16240</v>
      </c>
      <c r="AD314" s="104">
        <v>5407</v>
      </c>
      <c r="AE314" s="200"/>
      <c r="AF314" s="104">
        <v>2096950</v>
      </c>
      <c r="AG314" s="104">
        <v>43082</v>
      </c>
      <c r="AH314" s="104">
        <v>2020041</v>
      </c>
      <c r="AI314" s="104">
        <v>2063123</v>
      </c>
      <c r="AJ314" s="213">
        <v>98.386847564319595</v>
      </c>
      <c r="AK314" s="104">
        <v>-71676</v>
      </c>
      <c r="AL314" s="104">
        <v>86078</v>
      </c>
      <c r="AM314" s="104">
        <v>2034443</v>
      </c>
      <c r="AN314" s="104">
        <v>773874</v>
      </c>
      <c r="AO314" s="104">
        <v>548257</v>
      </c>
      <c r="AP314" s="104">
        <v>542026</v>
      </c>
      <c r="AQ314" s="104">
        <v>170286</v>
      </c>
      <c r="AR314" s="104">
        <v>47650</v>
      </c>
      <c r="AS314" s="104">
        <v>190020</v>
      </c>
      <c r="AT314" s="104">
        <v>237670</v>
      </c>
      <c r="AU314" s="104">
        <v>79961</v>
      </c>
      <c r="AV314" s="104">
        <v>132305</v>
      </c>
      <c r="AW314" s="104">
        <v>5158</v>
      </c>
      <c r="AX314" s="104">
        <v>3333</v>
      </c>
      <c r="AY314" s="104">
        <v>16913</v>
      </c>
      <c r="AZ314" s="104">
        <v>8202</v>
      </c>
      <c r="BA314" s="104">
        <v>8711</v>
      </c>
      <c r="BB314" s="104">
        <v>34467</v>
      </c>
      <c r="BC314" s="104">
        <v>1026</v>
      </c>
      <c r="BD314" s="104">
        <v>33441</v>
      </c>
      <c r="BE314" s="104">
        <v>50354</v>
      </c>
      <c r="BF314" s="104">
        <v>219</v>
      </c>
      <c r="BG314" s="108" t="s">
        <v>335</v>
      </c>
      <c r="BH314" s="141" t="s">
        <v>354</v>
      </c>
    </row>
    <row r="315" spans="1:60" x14ac:dyDescent="0.2">
      <c r="A315" s="198">
        <v>312</v>
      </c>
      <c r="B315" s="214" t="s">
        <v>301</v>
      </c>
      <c r="C315" s="92" t="s">
        <v>734</v>
      </c>
      <c r="D315" s="104">
        <v>41048</v>
      </c>
      <c r="E315" s="104">
        <v>485</v>
      </c>
      <c r="F315" s="104">
        <v>39045</v>
      </c>
      <c r="G315" s="104">
        <v>39530</v>
      </c>
      <c r="H315" s="229">
        <v>96.301890469694001</v>
      </c>
      <c r="I315" s="104">
        <v>933</v>
      </c>
      <c r="J315" s="104">
        <v>533</v>
      </c>
      <c r="K315" s="104">
        <v>40511</v>
      </c>
      <c r="L315" s="104">
        <v>11765</v>
      </c>
      <c r="M315" s="104">
        <v>11765</v>
      </c>
      <c r="N315" s="104">
        <v>11608</v>
      </c>
      <c r="O315" s="104">
        <v>5373</v>
      </c>
      <c r="P315" s="104">
        <v>5041</v>
      </c>
      <c r="Q315" s="104">
        <v>-250</v>
      </c>
      <c r="R315" s="104">
        <v>4791</v>
      </c>
      <c r="S315" s="104">
        <v>516</v>
      </c>
      <c r="T315" s="104">
        <v>658</v>
      </c>
      <c r="U315" s="104">
        <v>120</v>
      </c>
      <c r="V315" s="104">
        <v>4</v>
      </c>
      <c r="W315" s="104">
        <v>3493</v>
      </c>
      <c r="X315" s="104">
        <v>2660</v>
      </c>
      <c r="Y315" s="104">
        <v>833</v>
      </c>
      <c r="Z315" s="104">
        <v>1966</v>
      </c>
      <c r="AA315" s="104">
        <v>2</v>
      </c>
      <c r="AB315" s="104">
        <v>1964</v>
      </c>
      <c r="AC315" s="104">
        <v>5457</v>
      </c>
      <c r="AD315" s="104">
        <v>448</v>
      </c>
      <c r="AE315" s="200"/>
      <c r="AF315" s="104">
        <v>17514</v>
      </c>
      <c r="AG315" s="104">
        <v>329</v>
      </c>
      <c r="AH315" s="104">
        <v>16570</v>
      </c>
      <c r="AI315" s="104">
        <v>16899</v>
      </c>
      <c r="AJ315" s="213">
        <v>96.488523466940705</v>
      </c>
      <c r="AK315" s="104">
        <v>-709</v>
      </c>
      <c r="AL315" s="104">
        <v>246</v>
      </c>
      <c r="AM315" s="104">
        <v>16107</v>
      </c>
      <c r="AN315" s="104">
        <v>4152</v>
      </c>
      <c r="AO315" s="104">
        <v>5236</v>
      </c>
      <c r="AP315" s="104">
        <v>4399</v>
      </c>
      <c r="AQ315" s="104">
        <v>2320</v>
      </c>
      <c r="AR315" s="104">
        <v>1640</v>
      </c>
      <c r="AS315" s="104">
        <v>-313</v>
      </c>
      <c r="AT315" s="104">
        <v>1327</v>
      </c>
      <c r="AU315" s="104">
        <v>-112</v>
      </c>
      <c r="AV315" s="104">
        <v>169</v>
      </c>
      <c r="AW315" s="104">
        <v>102</v>
      </c>
      <c r="AX315" s="104">
        <v>37</v>
      </c>
      <c r="AY315" s="104">
        <v>1131</v>
      </c>
      <c r="AZ315" s="104">
        <v>821</v>
      </c>
      <c r="BA315" s="104">
        <v>310</v>
      </c>
      <c r="BB315" s="104">
        <v>630</v>
      </c>
      <c r="BC315" s="104">
        <v>12</v>
      </c>
      <c r="BD315" s="104">
        <v>618</v>
      </c>
      <c r="BE315" s="104">
        <v>1749</v>
      </c>
      <c r="BF315" s="104">
        <v>14</v>
      </c>
      <c r="BG315" s="108" t="s">
        <v>331</v>
      </c>
      <c r="BH315" s="141" t="s">
        <v>356</v>
      </c>
    </row>
    <row r="316" spans="1:60" x14ac:dyDescent="0.2">
      <c r="A316" s="198">
        <v>313</v>
      </c>
      <c r="B316" s="214" t="s">
        <v>302</v>
      </c>
      <c r="C316" s="92" t="s">
        <v>735</v>
      </c>
      <c r="D316" s="104">
        <v>131299</v>
      </c>
      <c r="E316" s="104">
        <v>2717</v>
      </c>
      <c r="F316" s="104">
        <v>122849</v>
      </c>
      <c r="G316" s="104">
        <v>125566</v>
      </c>
      <c r="H316" s="229">
        <v>95.633630111425006</v>
      </c>
      <c r="I316" s="104">
        <v>4396</v>
      </c>
      <c r="J316" s="104">
        <v>2854</v>
      </c>
      <c r="K316" s="104">
        <v>130099</v>
      </c>
      <c r="L316" s="104">
        <v>36884</v>
      </c>
      <c r="M316" s="104">
        <v>36568</v>
      </c>
      <c r="N316" s="104">
        <v>36478</v>
      </c>
      <c r="O316" s="104">
        <v>20169</v>
      </c>
      <c r="P316" s="104">
        <v>21174</v>
      </c>
      <c r="Q316" s="104">
        <v>44</v>
      </c>
      <c r="R316" s="104">
        <v>21218</v>
      </c>
      <c r="S316" s="104">
        <v>2122</v>
      </c>
      <c r="T316" s="104">
        <v>2799</v>
      </c>
      <c r="U316" s="104">
        <v>697</v>
      </c>
      <c r="V316" s="104">
        <v>154</v>
      </c>
      <c r="W316" s="104">
        <v>15446</v>
      </c>
      <c r="X316" s="104">
        <v>11624</v>
      </c>
      <c r="Y316" s="104">
        <v>3822</v>
      </c>
      <c r="Z316" s="104">
        <v>6583</v>
      </c>
      <c r="AA316" s="104">
        <v>116</v>
      </c>
      <c r="AB316" s="104">
        <v>6467</v>
      </c>
      <c r="AC316" s="104">
        <v>21913</v>
      </c>
      <c r="AD316" s="104">
        <v>2785</v>
      </c>
      <c r="AE316" s="200"/>
      <c r="AF316" s="104">
        <v>82717</v>
      </c>
      <c r="AG316" s="104">
        <v>523</v>
      </c>
      <c r="AH316" s="104">
        <v>80998</v>
      </c>
      <c r="AI316" s="104">
        <v>81521</v>
      </c>
      <c r="AJ316" s="213">
        <v>98.554106169227595</v>
      </c>
      <c r="AK316" s="104">
        <v>-1235</v>
      </c>
      <c r="AL316" s="104">
        <v>1529</v>
      </c>
      <c r="AM316" s="104">
        <v>81292</v>
      </c>
      <c r="AN316" s="104">
        <v>21302</v>
      </c>
      <c r="AO316" s="104">
        <v>21005</v>
      </c>
      <c r="AP316" s="104">
        <v>21244</v>
      </c>
      <c r="AQ316" s="104">
        <v>17741</v>
      </c>
      <c r="AR316" s="104">
        <v>7268</v>
      </c>
      <c r="AS316" s="104">
        <v>-2365</v>
      </c>
      <c r="AT316" s="104">
        <v>4903</v>
      </c>
      <c r="AU316" s="104">
        <v>-1509</v>
      </c>
      <c r="AV316" s="104">
        <v>294</v>
      </c>
      <c r="AW316" s="104">
        <v>390</v>
      </c>
      <c r="AX316" s="104">
        <v>319</v>
      </c>
      <c r="AY316" s="104">
        <v>5409</v>
      </c>
      <c r="AZ316" s="104">
        <v>4533</v>
      </c>
      <c r="BA316" s="104">
        <v>876</v>
      </c>
      <c r="BB316" s="104">
        <v>1246</v>
      </c>
      <c r="BC316" s="104">
        <v>34</v>
      </c>
      <c r="BD316" s="104">
        <v>1212</v>
      </c>
      <c r="BE316" s="104">
        <v>6621</v>
      </c>
      <c r="BF316" s="104">
        <v>127</v>
      </c>
      <c r="BG316" s="108" t="s">
        <v>333</v>
      </c>
      <c r="BH316" s="141" t="s">
        <v>351</v>
      </c>
    </row>
    <row r="317" spans="1:60" x14ac:dyDescent="0.2">
      <c r="A317" s="198">
        <v>314</v>
      </c>
      <c r="B317" s="214" t="s">
        <v>330</v>
      </c>
      <c r="C317" s="92" t="s">
        <v>736</v>
      </c>
      <c r="D317" s="104">
        <v>305228</v>
      </c>
      <c r="E317" s="104">
        <v>2811</v>
      </c>
      <c r="F317" s="104">
        <v>295972</v>
      </c>
      <c r="G317" s="104">
        <v>298783</v>
      </c>
      <c r="H317" s="229">
        <v>97.888463705819902</v>
      </c>
      <c r="I317" s="104">
        <v>3457</v>
      </c>
      <c r="J317" s="104">
        <v>2966</v>
      </c>
      <c r="K317" s="104">
        <v>302395</v>
      </c>
      <c r="L317" s="104">
        <v>87525</v>
      </c>
      <c r="M317" s="104">
        <v>84159</v>
      </c>
      <c r="N317" s="104">
        <v>88254</v>
      </c>
      <c r="O317" s="104">
        <v>42457</v>
      </c>
      <c r="P317" s="104">
        <v>12017</v>
      </c>
      <c r="Q317" s="104">
        <v>-1386</v>
      </c>
      <c r="R317" s="104">
        <v>10631</v>
      </c>
      <c r="S317" s="104">
        <v>0</v>
      </c>
      <c r="T317" s="104">
        <v>3937</v>
      </c>
      <c r="U317" s="104">
        <v>638</v>
      </c>
      <c r="V317" s="104">
        <v>153</v>
      </c>
      <c r="W317" s="104">
        <v>5903</v>
      </c>
      <c r="X317" s="104">
        <v>3723</v>
      </c>
      <c r="Y317" s="104">
        <v>2180</v>
      </c>
      <c r="Z317" s="104">
        <v>6757</v>
      </c>
      <c r="AA317" s="104">
        <v>38</v>
      </c>
      <c r="AB317" s="104">
        <v>6719</v>
      </c>
      <c r="AC317" s="104">
        <v>12622</v>
      </c>
      <c r="AD317" s="104">
        <v>801</v>
      </c>
      <c r="AE317" s="200"/>
      <c r="AF317" s="104">
        <v>151366</v>
      </c>
      <c r="AG317" s="104">
        <v>626</v>
      </c>
      <c r="AH317" s="104">
        <v>148104</v>
      </c>
      <c r="AI317" s="104">
        <v>148730</v>
      </c>
      <c r="AJ317" s="213">
        <v>98.258525692691805</v>
      </c>
      <c r="AK317" s="104">
        <v>-2869</v>
      </c>
      <c r="AL317" s="104">
        <v>985</v>
      </c>
      <c r="AM317" s="104">
        <v>146220</v>
      </c>
      <c r="AN317" s="104">
        <v>49819</v>
      </c>
      <c r="AO317" s="104">
        <v>40689</v>
      </c>
      <c r="AP317" s="104">
        <v>36331</v>
      </c>
      <c r="AQ317" s="104">
        <v>19381</v>
      </c>
      <c r="AR317" s="104">
        <v>4718</v>
      </c>
      <c r="AS317" s="104">
        <v>428</v>
      </c>
      <c r="AT317" s="104">
        <v>5146</v>
      </c>
      <c r="AU317" s="104">
        <v>0</v>
      </c>
      <c r="AV317" s="104">
        <v>1974</v>
      </c>
      <c r="AW317" s="104">
        <v>541</v>
      </c>
      <c r="AX317" s="104">
        <v>400</v>
      </c>
      <c r="AY317" s="104">
        <v>2231</v>
      </c>
      <c r="AZ317" s="104">
        <v>566</v>
      </c>
      <c r="BA317" s="104">
        <v>1665</v>
      </c>
      <c r="BB317" s="104">
        <v>2643</v>
      </c>
      <c r="BC317" s="104">
        <v>47</v>
      </c>
      <c r="BD317" s="104">
        <v>2596</v>
      </c>
      <c r="BE317" s="104">
        <v>4827</v>
      </c>
      <c r="BF317" s="104">
        <v>21</v>
      </c>
      <c r="BG317" s="108" t="s">
        <v>334</v>
      </c>
      <c r="BH317" s="141" t="s">
        <v>356</v>
      </c>
    </row>
    <row r="318" spans="1:60" x14ac:dyDescent="0.2">
      <c r="A318" s="198">
        <v>315</v>
      </c>
      <c r="B318" s="214" t="s">
        <v>303</v>
      </c>
      <c r="C318" s="92" t="s">
        <v>737</v>
      </c>
      <c r="D318" s="104">
        <v>75670</v>
      </c>
      <c r="E318" s="104">
        <v>879</v>
      </c>
      <c r="F318" s="104">
        <v>73831</v>
      </c>
      <c r="G318" s="104">
        <v>74710</v>
      </c>
      <c r="H318" s="229">
        <v>98.731333421435096</v>
      </c>
      <c r="I318" s="104">
        <v>682</v>
      </c>
      <c r="J318" s="104">
        <v>832</v>
      </c>
      <c r="K318" s="104">
        <v>75345</v>
      </c>
      <c r="L318" s="104">
        <v>22197</v>
      </c>
      <c r="M318" s="104">
        <v>21528</v>
      </c>
      <c r="N318" s="104">
        <v>21553</v>
      </c>
      <c r="O318" s="104">
        <v>10067</v>
      </c>
      <c r="P318" s="104">
        <v>3540</v>
      </c>
      <c r="Q318" s="104">
        <v>-215</v>
      </c>
      <c r="R318" s="104">
        <v>3325</v>
      </c>
      <c r="S318" s="104">
        <v>352</v>
      </c>
      <c r="T318" s="104">
        <v>440</v>
      </c>
      <c r="U318" s="104">
        <v>25</v>
      </c>
      <c r="V318" s="104">
        <v>5</v>
      </c>
      <c r="W318" s="104">
        <v>2503</v>
      </c>
      <c r="X318" s="104">
        <v>1993</v>
      </c>
      <c r="Y318" s="104">
        <v>510</v>
      </c>
      <c r="Z318" s="104">
        <v>1149</v>
      </c>
      <c r="AA318" s="104">
        <v>2</v>
      </c>
      <c r="AB318" s="104">
        <v>1147</v>
      </c>
      <c r="AC318" s="104">
        <v>3650</v>
      </c>
      <c r="AD318" s="104">
        <v>376</v>
      </c>
      <c r="AE318" s="200"/>
      <c r="AF318" s="104">
        <v>59670</v>
      </c>
      <c r="AG318" s="104">
        <v>1022</v>
      </c>
      <c r="AH318" s="104">
        <v>58059</v>
      </c>
      <c r="AI318" s="104">
        <v>59081</v>
      </c>
      <c r="AJ318" s="213">
        <v>99.012904307021898</v>
      </c>
      <c r="AK318" s="104">
        <v>-1278</v>
      </c>
      <c r="AL318" s="104">
        <v>798</v>
      </c>
      <c r="AM318" s="104">
        <v>57579</v>
      </c>
      <c r="AN318" s="104">
        <v>18068</v>
      </c>
      <c r="AO318" s="104">
        <v>15557</v>
      </c>
      <c r="AP318" s="104">
        <v>15786</v>
      </c>
      <c r="AQ318" s="104">
        <v>8168</v>
      </c>
      <c r="AR318" s="104">
        <v>1993</v>
      </c>
      <c r="AS318" s="104">
        <v>-1764</v>
      </c>
      <c r="AT318" s="104">
        <v>229</v>
      </c>
      <c r="AU318" s="104">
        <v>-1087</v>
      </c>
      <c r="AV318" s="104">
        <v>-231</v>
      </c>
      <c r="AW318" s="104">
        <v>157</v>
      </c>
      <c r="AX318" s="104">
        <v>18</v>
      </c>
      <c r="AY318" s="104">
        <v>1372</v>
      </c>
      <c r="AZ318" s="104">
        <v>1029</v>
      </c>
      <c r="BA318" s="104">
        <v>343</v>
      </c>
      <c r="BB318" s="104">
        <v>731</v>
      </c>
      <c r="BC318" s="104">
        <v>1</v>
      </c>
      <c r="BD318" s="104">
        <v>730</v>
      </c>
      <c r="BE318" s="104">
        <v>2102</v>
      </c>
      <c r="BF318" s="104">
        <v>34</v>
      </c>
      <c r="BG318" s="108" t="s">
        <v>331</v>
      </c>
      <c r="BH318" s="141" t="s">
        <v>350</v>
      </c>
    </row>
    <row r="319" spans="1:60" x14ac:dyDescent="0.2">
      <c r="A319" s="198">
        <v>316</v>
      </c>
      <c r="B319" s="215" t="s">
        <v>304</v>
      </c>
      <c r="C319" s="92" t="s">
        <v>738</v>
      </c>
      <c r="D319" s="104">
        <v>82694</v>
      </c>
      <c r="E319" s="104">
        <v>2727</v>
      </c>
      <c r="F319" s="104">
        <v>78570</v>
      </c>
      <c r="G319" s="104">
        <v>81297</v>
      </c>
      <c r="H319" s="229">
        <v>98.310639224127499</v>
      </c>
      <c r="I319" s="104">
        <v>928</v>
      </c>
      <c r="J319" s="104">
        <v>1774</v>
      </c>
      <c r="K319" s="104">
        <v>81272</v>
      </c>
      <c r="L319" s="104">
        <v>23320</v>
      </c>
      <c r="M319" s="104">
        <v>23380</v>
      </c>
      <c r="N319" s="104">
        <v>22523</v>
      </c>
      <c r="O319" s="104">
        <v>12049</v>
      </c>
      <c r="P319" s="104">
        <v>5832</v>
      </c>
      <c r="Q319" s="104">
        <v>171</v>
      </c>
      <c r="R319" s="104">
        <v>6003</v>
      </c>
      <c r="S319" s="104">
        <v>480</v>
      </c>
      <c r="T319" s="104">
        <v>858</v>
      </c>
      <c r="U319" s="104">
        <v>96</v>
      </c>
      <c r="V319" s="104">
        <v>22</v>
      </c>
      <c r="W319" s="104">
        <v>4547</v>
      </c>
      <c r="X319" s="104">
        <v>3727</v>
      </c>
      <c r="Y319" s="104">
        <v>820</v>
      </c>
      <c r="Z319" s="104">
        <v>1704</v>
      </c>
      <c r="AA319" s="104">
        <v>14</v>
      </c>
      <c r="AB319" s="104">
        <v>1690</v>
      </c>
      <c r="AC319" s="104">
        <v>6237</v>
      </c>
      <c r="AD319" s="104">
        <v>558</v>
      </c>
      <c r="AE319" s="200"/>
      <c r="AF319" s="104">
        <v>87364</v>
      </c>
      <c r="AG319" s="104">
        <v>2010</v>
      </c>
      <c r="AH319" s="104">
        <v>84544</v>
      </c>
      <c r="AI319" s="104">
        <v>86554</v>
      </c>
      <c r="AJ319" s="213">
        <v>99.072844649970193</v>
      </c>
      <c r="AK319" s="104">
        <v>-1299</v>
      </c>
      <c r="AL319" s="104">
        <v>2927</v>
      </c>
      <c r="AM319" s="104">
        <v>86172</v>
      </c>
      <c r="AN319" s="104">
        <v>28189</v>
      </c>
      <c r="AO319" s="104">
        <v>23178</v>
      </c>
      <c r="AP319" s="104">
        <v>21353</v>
      </c>
      <c r="AQ319" s="104">
        <v>13452</v>
      </c>
      <c r="AR319" s="104">
        <v>3403</v>
      </c>
      <c r="AS319" s="104">
        <v>522</v>
      </c>
      <c r="AT319" s="104">
        <v>3925</v>
      </c>
      <c r="AU319" s="104">
        <v>458</v>
      </c>
      <c r="AV319" s="104">
        <v>1481</v>
      </c>
      <c r="AW319" s="104">
        <v>116</v>
      </c>
      <c r="AX319" s="104">
        <v>152</v>
      </c>
      <c r="AY319" s="104">
        <v>1718</v>
      </c>
      <c r="AZ319" s="104">
        <v>1178</v>
      </c>
      <c r="BA319" s="104">
        <v>540</v>
      </c>
      <c r="BB319" s="104">
        <v>2156</v>
      </c>
      <c r="BC319" s="104">
        <v>80</v>
      </c>
      <c r="BD319" s="104">
        <v>2076</v>
      </c>
      <c r="BE319" s="104">
        <v>3794</v>
      </c>
      <c r="BF319" s="104">
        <v>32</v>
      </c>
      <c r="BG319" s="108" t="s">
        <v>334</v>
      </c>
      <c r="BH319" s="141" t="s">
        <v>350</v>
      </c>
    </row>
    <row r="320" spans="1:60" x14ac:dyDescent="0.2">
      <c r="A320" s="198">
        <v>317</v>
      </c>
      <c r="B320" s="214" t="s">
        <v>305</v>
      </c>
      <c r="C320" s="92" t="s">
        <v>739</v>
      </c>
      <c r="D320" s="104">
        <v>154378</v>
      </c>
      <c r="E320" s="104">
        <v>837</v>
      </c>
      <c r="F320" s="104">
        <v>146545</v>
      </c>
      <c r="G320" s="104">
        <v>147382</v>
      </c>
      <c r="H320" s="229">
        <v>95.468266203733606</v>
      </c>
      <c r="I320" s="104">
        <v>4463</v>
      </c>
      <c r="J320" s="104">
        <v>1576</v>
      </c>
      <c r="K320" s="104">
        <v>152584</v>
      </c>
      <c r="L320" s="104">
        <v>42351</v>
      </c>
      <c r="M320" s="104">
        <v>43302</v>
      </c>
      <c r="N320" s="104">
        <v>39510</v>
      </c>
      <c r="O320" s="104">
        <v>27421</v>
      </c>
      <c r="P320" s="104">
        <v>23025</v>
      </c>
      <c r="Q320" s="104">
        <v>1025</v>
      </c>
      <c r="R320" s="104">
        <v>24050</v>
      </c>
      <c r="S320" s="104">
        <v>2671</v>
      </c>
      <c r="T320" s="104">
        <v>3197</v>
      </c>
      <c r="U320" s="104">
        <v>4810</v>
      </c>
      <c r="V320" s="104">
        <v>176</v>
      </c>
      <c r="W320" s="104">
        <v>13196</v>
      </c>
      <c r="X320" s="104">
        <v>8434</v>
      </c>
      <c r="Y320" s="104">
        <v>4762</v>
      </c>
      <c r="Z320" s="104">
        <v>7789</v>
      </c>
      <c r="AA320" s="104">
        <v>0</v>
      </c>
      <c r="AB320" s="104">
        <v>7789</v>
      </c>
      <c r="AC320" s="104">
        <v>20985</v>
      </c>
      <c r="AD320" s="104">
        <v>1396</v>
      </c>
      <c r="AE320" s="200"/>
      <c r="AF320" s="104">
        <v>72459</v>
      </c>
      <c r="AG320" s="104">
        <v>548</v>
      </c>
      <c r="AH320" s="104">
        <v>70409</v>
      </c>
      <c r="AI320" s="104">
        <v>70957</v>
      </c>
      <c r="AJ320" s="213">
        <v>97.927103603417095</v>
      </c>
      <c r="AK320" s="104">
        <v>-1571</v>
      </c>
      <c r="AL320" s="104">
        <v>2173</v>
      </c>
      <c r="AM320" s="104">
        <v>71011</v>
      </c>
      <c r="AN320" s="104">
        <v>20891</v>
      </c>
      <c r="AO320" s="104">
        <v>19627</v>
      </c>
      <c r="AP320" s="104">
        <v>17892</v>
      </c>
      <c r="AQ320" s="104">
        <v>12601</v>
      </c>
      <c r="AR320" s="104">
        <v>5312</v>
      </c>
      <c r="AS320" s="104">
        <v>6918</v>
      </c>
      <c r="AT320" s="104">
        <v>12230</v>
      </c>
      <c r="AU320" s="104">
        <v>3851</v>
      </c>
      <c r="AV320" s="104">
        <v>3783</v>
      </c>
      <c r="AW320" s="104">
        <v>687</v>
      </c>
      <c r="AX320" s="104">
        <v>405</v>
      </c>
      <c r="AY320" s="104">
        <v>3504</v>
      </c>
      <c r="AZ320" s="104">
        <v>2409</v>
      </c>
      <c r="BA320" s="104">
        <v>1095</v>
      </c>
      <c r="BB320" s="104">
        <v>1522</v>
      </c>
      <c r="BC320" s="104">
        <v>101</v>
      </c>
      <c r="BD320" s="104">
        <v>1421</v>
      </c>
      <c r="BE320" s="104">
        <v>4925</v>
      </c>
      <c r="BF320" s="104">
        <v>82</v>
      </c>
      <c r="BG320" s="108" t="s">
        <v>333</v>
      </c>
      <c r="BH320" s="141" t="s">
        <v>351</v>
      </c>
    </row>
    <row r="321" spans="1:60" x14ac:dyDescent="0.2">
      <c r="A321" s="198">
        <v>318</v>
      </c>
      <c r="B321" s="214" t="s">
        <v>306</v>
      </c>
      <c r="C321" s="92" t="s">
        <v>740</v>
      </c>
      <c r="D321" s="104">
        <v>73307</v>
      </c>
      <c r="E321" s="104">
        <v>1096</v>
      </c>
      <c r="F321" s="104">
        <v>71294</v>
      </c>
      <c r="G321" s="104">
        <v>72390</v>
      </c>
      <c r="H321" s="229">
        <v>98.749096266386502</v>
      </c>
      <c r="I321" s="104">
        <v>726</v>
      </c>
      <c r="J321" s="104">
        <v>1066</v>
      </c>
      <c r="K321" s="104">
        <v>73086</v>
      </c>
      <c r="L321" s="104">
        <v>21266</v>
      </c>
      <c r="M321" s="104">
        <v>20757</v>
      </c>
      <c r="N321" s="104">
        <v>20806</v>
      </c>
      <c r="O321" s="104">
        <v>10257</v>
      </c>
      <c r="P321" s="104">
        <v>2872</v>
      </c>
      <c r="Q321" s="104">
        <v>-72</v>
      </c>
      <c r="R321" s="104">
        <v>2800</v>
      </c>
      <c r="S321" s="104">
        <v>399</v>
      </c>
      <c r="T321" s="104">
        <v>548</v>
      </c>
      <c r="U321" s="104">
        <v>256</v>
      </c>
      <c r="V321" s="104">
        <v>8</v>
      </c>
      <c r="W321" s="104">
        <v>1589</v>
      </c>
      <c r="X321" s="104">
        <v>1081</v>
      </c>
      <c r="Y321" s="104">
        <v>508</v>
      </c>
      <c r="Z321" s="104">
        <v>1064</v>
      </c>
      <c r="AA321" s="104">
        <v>19</v>
      </c>
      <c r="AB321" s="104">
        <v>1045</v>
      </c>
      <c r="AC321" s="104">
        <v>2634</v>
      </c>
      <c r="AD321" s="104">
        <v>147</v>
      </c>
      <c r="AE321" s="200"/>
      <c r="AF321" s="104">
        <v>47014</v>
      </c>
      <c r="AG321" s="104">
        <v>273</v>
      </c>
      <c r="AH321" s="104">
        <v>46017</v>
      </c>
      <c r="AI321" s="104">
        <v>46290</v>
      </c>
      <c r="AJ321" s="213">
        <v>98.460033181605397</v>
      </c>
      <c r="AK321" s="104">
        <v>-1180</v>
      </c>
      <c r="AL321" s="104">
        <v>1682</v>
      </c>
      <c r="AM321" s="104">
        <v>46519</v>
      </c>
      <c r="AN321" s="104">
        <v>15708</v>
      </c>
      <c r="AO321" s="104">
        <v>11941</v>
      </c>
      <c r="AP321" s="104">
        <v>11874</v>
      </c>
      <c r="AQ321" s="104">
        <v>6996</v>
      </c>
      <c r="AR321" s="104">
        <v>2381</v>
      </c>
      <c r="AS321" s="104">
        <v>-305</v>
      </c>
      <c r="AT321" s="104">
        <v>2076</v>
      </c>
      <c r="AU321" s="104">
        <v>582</v>
      </c>
      <c r="AV321" s="104">
        <v>464</v>
      </c>
      <c r="AW321" s="104">
        <v>-13</v>
      </c>
      <c r="AX321" s="104">
        <v>47</v>
      </c>
      <c r="AY321" s="104">
        <v>996</v>
      </c>
      <c r="AZ321" s="104">
        <v>678</v>
      </c>
      <c r="BA321" s="104">
        <v>318</v>
      </c>
      <c r="BB321" s="104">
        <v>734</v>
      </c>
      <c r="BC321" s="104">
        <v>4</v>
      </c>
      <c r="BD321" s="104">
        <v>730</v>
      </c>
      <c r="BE321" s="104">
        <v>1726</v>
      </c>
      <c r="BF321" s="104">
        <v>10</v>
      </c>
      <c r="BG321" s="108" t="s">
        <v>331</v>
      </c>
      <c r="BH321" s="141" t="s">
        <v>350</v>
      </c>
    </row>
    <row r="322" spans="1:60" x14ac:dyDescent="0.2">
      <c r="A322" s="198">
        <v>319</v>
      </c>
      <c r="B322" s="214" t="s">
        <v>307</v>
      </c>
      <c r="C322" s="92" t="s">
        <v>741</v>
      </c>
      <c r="D322" s="104">
        <v>113114</v>
      </c>
      <c r="E322" s="104">
        <v>1036</v>
      </c>
      <c r="F322" s="104">
        <v>111497</v>
      </c>
      <c r="G322" s="104">
        <v>112533</v>
      </c>
      <c r="H322" s="229">
        <v>99.486358894566493</v>
      </c>
      <c r="I322" s="104">
        <v>994</v>
      </c>
      <c r="J322" s="104">
        <v>1057</v>
      </c>
      <c r="K322" s="104">
        <v>113548</v>
      </c>
      <c r="L322" s="104">
        <v>33204</v>
      </c>
      <c r="M322" s="104">
        <v>32049</v>
      </c>
      <c r="N322" s="104">
        <v>32483</v>
      </c>
      <c r="O322" s="104">
        <v>15812</v>
      </c>
      <c r="P322" s="104">
        <v>2453</v>
      </c>
      <c r="Q322" s="104">
        <v>-302</v>
      </c>
      <c r="R322" s="104">
        <v>2151</v>
      </c>
      <c r="S322" s="104">
        <v>163</v>
      </c>
      <c r="T322" s="104">
        <v>-36</v>
      </c>
      <c r="U322" s="104">
        <v>560</v>
      </c>
      <c r="V322" s="104">
        <v>32</v>
      </c>
      <c r="W322" s="104">
        <v>1432</v>
      </c>
      <c r="X322" s="104">
        <v>963</v>
      </c>
      <c r="Y322" s="104">
        <v>469</v>
      </c>
      <c r="Z322" s="104">
        <v>730</v>
      </c>
      <c r="AA322" s="104">
        <v>22</v>
      </c>
      <c r="AB322" s="104">
        <v>708</v>
      </c>
      <c r="AC322" s="104">
        <v>2140</v>
      </c>
      <c r="AD322" s="104">
        <v>388</v>
      </c>
      <c r="AE322" s="200"/>
      <c r="AF322" s="104">
        <v>65966</v>
      </c>
      <c r="AG322" s="104">
        <v>424</v>
      </c>
      <c r="AH322" s="104">
        <v>64829</v>
      </c>
      <c r="AI322" s="104">
        <v>65253</v>
      </c>
      <c r="AJ322" s="213">
        <v>98.919140163114307</v>
      </c>
      <c r="AK322" s="104">
        <v>-690</v>
      </c>
      <c r="AL322" s="104">
        <v>1668</v>
      </c>
      <c r="AM322" s="104">
        <v>65807</v>
      </c>
      <c r="AN322" s="104">
        <v>19208</v>
      </c>
      <c r="AO322" s="104">
        <v>17292</v>
      </c>
      <c r="AP322" s="104">
        <v>17059</v>
      </c>
      <c r="AQ322" s="104">
        <v>12248</v>
      </c>
      <c r="AR322" s="104">
        <v>679</v>
      </c>
      <c r="AS322" s="104">
        <v>-574</v>
      </c>
      <c r="AT322" s="104">
        <v>105</v>
      </c>
      <c r="AU322" s="104">
        <v>289</v>
      </c>
      <c r="AV322" s="104">
        <v>-522</v>
      </c>
      <c r="AW322" s="104">
        <v>501</v>
      </c>
      <c r="AX322" s="104">
        <v>112</v>
      </c>
      <c r="AY322" s="104">
        <v>-275</v>
      </c>
      <c r="AZ322" s="104">
        <v>-299</v>
      </c>
      <c r="BA322" s="104">
        <v>24</v>
      </c>
      <c r="BB322" s="104">
        <v>735</v>
      </c>
      <c r="BC322" s="104">
        <v>14</v>
      </c>
      <c r="BD322" s="104">
        <v>721</v>
      </c>
      <c r="BE322" s="104">
        <v>446</v>
      </c>
      <c r="BF322" s="104">
        <v>24</v>
      </c>
      <c r="BG322" s="108" t="s">
        <v>334</v>
      </c>
      <c r="BH322" s="141" t="s">
        <v>350</v>
      </c>
    </row>
    <row r="323" spans="1:60" x14ac:dyDescent="0.2">
      <c r="A323" s="198">
        <v>320</v>
      </c>
      <c r="B323" s="214" t="s">
        <v>308</v>
      </c>
      <c r="C323" s="92" t="s">
        <v>742</v>
      </c>
      <c r="D323" s="104">
        <v>106123</v>
      </c>
      <c r="E323" s="104">
        <v>2294</v>
      </c>
      <c r="F323" s="104">
        <v>97478</v>
      </c>
      <c r="G323" s="104">
        <v>99772</v>
      </c>
      <c r="H323" s="229">
        <v>94.0154349198571</v>
      </c>
      <c r="I323" s="104">
        <v>2754</v>
      </c>
      <c r="J323" s="104">
        <v>2343</v>
      </c>
      <c r="K323" s="104">
        <v>102575</v>
      </c>
      <c r="L323" s="104">
        <v>27706</v>
      </c>
      <c r="M323" s="104">
        <v>27238</v>
      </c>
      <c r="N323" s="104">
        <v>27727</v>
      </c>
      <c r="O323" s="104">
        <v>19904</v>
      </c>
      <c r="P323" s="104">
        <v>17623</v>
      </c>
      <c r="Q323" s="104">
        <v>-1246</v>
      </c>
      <c r="R323" s="104">
        <v>16377</v>
      </c>
      <c r="S323" s="104">
        <v>1523</v>
      </c>
      <c r="T323" s="104">
        <v>2170</v>
      </c>
      <c r="U323" s="104">
        <v>727</v>
      </c>
      <c r="V323" s="104">
        <v>170</v>
      </c>
      <c r="W323" s="104">
        <v>11787</v>
      </c>
      <c r="X323" s="104">
        <v>7574</v>
      </c>
      <c r="Y323" s="104">
        <v>4213</v>
      </c>
      <c r="Z323" s="104">
        <v>7193</v>
      </c>
      <c r="AA323" s="104">
        <v>87</v>
      </c>
      <c r="AB323" s="104">
        <v>7106</v>
      </c>
      <c r="AC323" s="104">
        <v>18893</v>
      </c>
      <c r="AD323" s="104">
        <v>1560</v>
      </c>
      <c r="AE323" s="200"/>
      <c r="AF323" s="104">
        <v>75229</v>
      </c>
      <c r="AG323" s="104">
        <v>1853</v>
      </c>
      <c r="AH323" s="104">
        <v>71296</v>
      </c>
      <c r="AI323" s="104">
        <v>73149</v>
      </c>
      <c r="AJ323" s="213">
        <v>97.235108801127197</v>
      </c>
      <c r="AK323" s="104">
        <v>-1760</v>
      </c>
      <c r="AL323" s="104">
        <v>1947</v>
      </c>
      <c r="AM323" s="104">
        <v>71483</v>
      </c>
      <c r="AN323" s="104">
        <v>18448</v>
      </c>
      <c r="AO323" s="104">
        <v>22412</v>
      </c>
      <c r="AP323" s="104">
        <v>17357</v>
      </c>
      <c r="AQ323" s="104">
        <v>13266</v>
      </c>
      <c r="AR323" s="104">
        <v>7483</v>
      </c>
      <c r="AS323" s="104">
        <v>-3317</v>
      </c>
      <c r="AT323" s="104">
        <v>4166</v>
      </c>
      <c r="AU323" s="104">
        <v>-872</v>
      </c>
      <c r="AV323" s="104">
        <v>-239</v>
      </c>
      <c r="AW323" s="104">
        <v>873</v>
      </c>
      <c r="AX323" s="104">
        <v>245</v>
      </c>
      <c r="AY323" s="104">
        <v>4159</v>
      </c>
      <c r="AZ323" s="104">
        <v>3103</v>
      </c>
      <c r="BA323" s="104">
        <v>1056</v>
      </c>
      <c r="BB323" s="104">
        <v>2716</v>
      </c>
      <c r="BC323" s="104">
        <v>100</v>
      </c>
      <c r="BD323" s="104">
        <v>2616</v>
      </c>
      <c r="BE323" s="104">
        <v>6775</v>
      </c>
      <c r="BF323" s="104">
        <v>108</v>
      </c>
      <c r="BG323" s="108" t="s">
        <v>333</v>
      </c>
      <c r="BH323" s="141" t="s">
        <v>357</v>
      </c>
    </row>
    <row r="324" spans="1:60" x14ac:dyDescent="0.2">
      <c r="A324" s="198">
        <v>321</v>
      </c>
      <c r="B324" s="214" t="s">
        <v>309</v>
      </c>
      <c r="C324" s="92" t="s">
        <v>743</v>
      </c>
      <c r="D324" s="104">
        <v>50802</v>
      </c>
      <c r="E324" s="104">
        <v>615</v>
      </c>
      <c r="F324" s="104">
        <v>49203</v>
      </c>
      <c r="G324" s="104">
        <v>49818</v>
      </c>
      <c r="H324" s="229">
        <v>98.063068383134507</v>
      </c>
      <c r="I324" s="104">
        <v>673</v>
      </c>
      <c r="J324" s="104">
        <v>864</v>
      </c>
      <c r="K324" s="104">
        <v>50740</v>
      </c>
      <c r="L324" s="104">
        <v>14628</v>
      </c>
      <c r="M324" s="104">
        <v>14498</v>
      </c>
      <c r="N324" s="104">
        <v>14502</v>
      </c>
      <c r="O324" s="104">
        <v>7112</v>
      </c>
      <c r="P324" s="104">
        <v>2663</v>
      </c>
      <c r="Q324" s="104">
        <v>233</v>
      </c>
      <c r="R324" s="104">
        <v>2896</v>
      </c>
      <c r="S324" s="104">
        <v>368</v>
      </c>
      <c r="T324" s="104">
        <v>767</v>
      </c>
      <c r="U324" s="104">
        <v>107</v>
      </c>
      <c r="V324" s="104">
        <v>33</v>
      </c>
      <c r="W324" s="104">
        <v>1621</v>
      </c>
      <c r="X324" s="104">
        <v>1203</v>
      </c>
      <c r="Y324" s="104">
        <v>418</v>
      </c>
      <c r="Z324" s="104">
        <v>1047</v>
      </c>
      <c r="AA324" s="104">
        <v>16</v>
      </c>
      <c r="AB324" s="104">
        <v>1031</v>
      </c>
      <c r="AC324" s="104">
        <v>2652</v>
      </c>
      <c r="AD324" s="104">
        <v>214</v>
      </c>
      <c r="AE324" s="200"/>
      <c r="AF324" s="104">
        <v>41724</v>
      </c>
      <c r="AG324" s="104">
        <v>590</v>
      </c>
      <c r="AH324" s="104">
        <v>40673</v>
      </c>
      <c r="AI324" s="104">
        <v>41263</v>
      </c>
      <c r="AJ324" s="213">
        <v>98.895120314447297</v>
      </c>
      <c r="AK324" s="104">
        <v>311</v>
      </c>
      <c r="AL324" s="104">
        <v>439</v>
      </c>
      <c r="AM324" s="104">
        <v>41423</v>
      </c>
      <c r="AN324" s="104">
        <v>11895</v>
      </c>
      <c r="AO324" s="104">
        <v>12179</v>
      </c>
      <c r="AP324" s="104">
        <v>10801</v>
      </c>
      <c r="AQ324" s="104">
        <v>6548</v>
      </c>
      <c r="AR324" s="104">
        <v>762</v>
      </c>
      <c r="AS324" s="104">
        <v>3427</v>
      </c>
      <c r="AT324" s="104">
        <v>4189</v>
      </c>
      <c r="AU324" s="104">
        <v>1423</v>
      </c>
      <c r="AV324" s="104">
        <v>2265</v>
      </c>
      <c r="AW324" s="104">
        <v>143</v>
      </c>
      <c r="AX324" s="104">
        <v>62</v>
      </c>
      <c r="AY324" s="104">
        <v>296</v>
      </c>
      <c r="AZ324" s="104">
        <v>129</v>
      </c>
      <c r="BA324" s="104">
        <v>167</v>
      </c>
      <c r="BB324" s="104">
        <v>463</v>
      </c>
      <c r="BC324" s="104">
        <v>26</v>
      </c>
      <c r="BD324" s="104">
        <v>437</v>
      </c>
      <c r="BE324" s="104">
        <v>733</v>
      </c>
      <c r="BF324" s="104">
        <v>6</v>
      </c>
      <c r="BG324" s="108" t="s">
        <v>331</v>
      </c>
      <c r="BH324" s="141" t="s">
        <v>357</v>
      </c>
    </row>
    <row r="325" spans="1:60" x14ac:dyDescent="0.2">
      <c r="A325" s="198">
        <v>322</v>
      </c>
      <c r="B325" s="214" t="s">
        <v>310</v>
      </c>
      <c r="C325" s="92" t="s">
        <v>744</v>
      </c>
      <c r="D325" s="104">
        <v>62368</v>
      </c>
      <c r="E325" s="104">
        <v>1047</v>
      </c>
      <c r="F325" s="104">
        <v>59702</v>
      </c>
      <c r="G325" s="104">
        <v>60749</v>
      </c>
      <c r="H325" s="229">
        <v>97.404117496151798</v>
      </c>
      <c r="I325" s="104">
        <v>880</v>
      </c>
      <c r="J325" s="104">
        <v>1059</v>
      </c>
      <c r="K325" s="104">
        <v>61641</v>
      </c>
      <c r="L325" s="104">
        <v>17438</v>
      </c>
      <c r="M325" s="104">
        <v>17495</v>
      </c>
      <c r="N325" s="104">
        <v>17437</v>
      </c>
      <c r="O325" s="104">
        <v>9271</v>
      </c>
      <c r="P325" s="104">
        <v>4157</v>
      </c>
      <c r="Q325" s="104">
        <v>326</v>
      </c>
      <c r="R325" s="104">
        <v>4483</v>
      </c>
      <c r="S325" s="104">
        <v>527</v>
      </c>
      <c r="T325" s="104">
        <v>1019</v>
      </c>
      <c r="U325" s="104">
        <v>61</v>
      </c>
      <c r="V325" s="104">
        <v>23</v>
      </c>
      <c r="W325" s="104">
        <v>2853</v>
      </c>
      <c r="X325" s="104">
        <v>2033</v>
      </c>
      <c r="Y325" s="104">
        <v>820</v>
      </c>
      <c r="Z325" s="104">
        <v>1753</v>
      </c>
      <c r="AA325" s="104">
        <v>4</v>
      </c>
      <c r="AB325" s="104">
        <v>1749</v>
      </c>
      <c r="AC325" s="104">
        <v>4602</v>
      </c>
      <c r="AD325" s="104">
        <v>500</v>
      </c>
      <c r="AE325" s="200"/>
      <c r="AF325" s="104">
        <v>32009</v>
      </c>
      <c r="AG325" s="104">
        <v>962</v>
      </c>
      <c r="AH325" s="104">
        <v>30897</v>
      </c>
      <c r="AI325" s="104">
        <v>31859</v>
      </c>
      <c r="AJ325" s="213">
        <v>99.531381798869006</v>
      </c>
      <c r="AK325" s="104">
        <v>-727</v>
      </c>
      <c r="AL325" s="104">
        <v>541</v>
      </c>
      <c r="AM325" s="104">
        <v>30711</v>
      </c>
      <c r="AN325" s="104">
        <v>9218</v>
      </c>
      <c r="AO325" s="104">
        <v>9221</v>
      </c>
      <c r="AP325" s="104">
        <v>7873</v>
      </c>
      <c r="AQ325" s="104">
        <v>4399</v>
      </c>
      <c r="AR325" s="104">
        <v>2173</v>
      </c>
      <c r="AS325" s="104">
        <v>2812</v>
      </c>
      <c r="AT325" s="104">
        <v>4985</v>
      </c>
      <c r="AU325" s="104">
        <v>1581</v>
      </c>
      <c r="AV325" s="104">
        <v>1607</v>
      </c>
      <c r="AW325" s="104">
        <v>19</v>
      </c>
      <c r="AX325" s="104">
        <v>5</v>
      </c>
      <c r="AY325" s="104">
        <v>1773</v>
      </c>
      <c r="AZ325" s="104">
        <v>1385</v>
      </c>
      <c r="BA325" s="104">
        <v>388</v>
      </c>
      <c r="BB325" s="104">
        <v>634</v>
      </c>
      <c r="BC325" s="104">
        <v>0</v>
      </c>
      <c r="BD325" s="104">
        <v>634</v>
      </c>
      <c r="BE325" s="104">
        <v>2407</v>
      </c>
      <c r="BF325" s="104">
        <v>32</v>
      </c>
      <c r="BG325" s="108" t="s">
        <v>331</v>
      </c>
      <c r="BH325" s="141" t="s">
        <v>350</v>
      </c>
    </row>
    <row r="326" spans="1:60" x14ac:dyDescent="0.2">
      <c r="A326" s="198">
        <v>323</v>
      </c>
      <c r="B326" s="214" t="s">
        <v>311</v>
      </c>
      <c r="C326" s="92" t="s">
        <v>745</v>
      </c>
      <c r="D326" s="104">
        <v>77827</v>
      </c>
      <c r="E326" s="104">
        <v>948</v>
      </c>
      <c r="F326" s="104">
        <v>76039</v>
      </c>
      <c r="G326" s="104">
        <v>76987</v>
      </c>
      <c r="H326" s="229">
        <v>98.920683053439006</v>
      </c>
      <c r="I326" s="104">
        <v>412</v>
      </c>
      <c r="J326" s="104">
        <v>1260</v>
      </c>
      <c r="K326" s="104">
        <v>77711</v>
      </c>
      <c r="L326" s="104">
        <v>22501</v>
      </c>
      <c r="M326" s="104">
        <v>22380</v>
      </c>
      <c r="N326" s="104">
        <v>22247</v>
      </c>
      <c r="O326" s="104">
        <v>10583</v>
      </c>
      <c r="P326" s="104">
        <v>1897</v>
      </c>
      <c r="Q326" s="104">
        <v>231</v>
      </c>
      <c r="R326" s="104">
        <v>2128</v>
      </c>
      <c r="S326" s="104">
        <v>227</v>
      </c>
      <c r="T326" s="104">
        <v>722</v>
      </c>
      <c r="U326" s="104">
        <v>93</v>
      </c>
      <c r="V326" s="104">
        <v>26</v>
      </c>
      <c r="W326" s="104">
        <v>1060</v>
      </c>
      <c r="X326" s="104">
        <v>733</v>
      </c>
      <c r="Y326" s="104">
        <v>327</v>
      </c>
      <c r="Z326" s="104">
        <v>906</v>
      </c>
      <c r="AA326" s="104">
        <v>20</v>
      </c>
      <c r="AB326" s="104">
        <v>886</v>
      </c>
      <c r="AC326" s="104">
        <v>1946</v>
      </c>
      <c r="AD326" s="104">
        <v>170</v>
      </c>
      <c r="AE326" s="200"/>
      <c r="AF326" s="104">
        <v>41883</v>
      </c>
      <c r="AG326" s="104">
        <v>566</v>
      </c>
      <c r="AH326" s="104">
        <v>40952</v>
      </c>
      <c r="AI326" s="104">
        <v>41518</v>
      </c>
      <c r="AJ326" s="213">
        <v>99.128524699758799</v>
      </c>
      <c r="AK326" s="104">
        <v>15</v>
      </c>
      <c r="AL326" s="104">
        <v>351</v>
      </c>
      <c r="AM326" s="104">
        <v>41318</v>
      </c>
      <c r="AN326" s="104">
        <v>11092</v>
      </c>
      <c r="AO326" s="104">
        <v>13099</v>
      </c>
      <c r="AP326" s="104">
        <v>11162</v>
      </c>
      <c r="AQ326" s="104">
        <v>5965</v>
      </c>
      <c r="AR326" s="104">
        <v>1220</v>
      </c>
      <c r="AS326" s="104">
        <v>772</v>
      </c>
      <c r="AT326" s="104">
        <v>1992</v>
      </c>
      <c r="AU326" s="104">
        <v>272</v>
      </c>
      <c r="AV326" s="104">
        <v>1061</v>
      </c>
      <c r="AW326" s="104">
        <v>64</v>
      </c>
      <c r="AX326" s="104">
        <v>44</v>
      </c>
      <c r="AY326" s="104">
        <v>551</v>
      </c>
      <c r="AZ326" s="104">
        <v>392</v>
      </c>
      <c r="BA326" s="104">
        <v>159</v>
      </c>
      <c r="BB326" s="104">
        <v>366</v>
      </c>
      <c r="BC326" s="104">
        <v>9</v>
      </c>
      <c r="BD326" s="104">
        <v>357</v>
      </c>
      <c r="BE326" s="104">
        <v>908</v>
      </c>
      <c r="BF326" s="104">
        <v>8</v>
      </c>
      <c r="BG326" s="108" t="s">
        <v>331</v>
      </c>
      <c r="BH326" s="141" t="s">
        <v>357</v>
      </c>
    </row>
    <row r="327" spans="1:60" x14ac:dyDescent="0.2">
      <c r="A327" s="198">
        <v>324</v>
      </c>
      <c r="B327" s="214" t="s">
        <v>312</v>
      </c>
      <c r="C327" s="92" t="s">
        <v>746</v>
      </c>
      <c r="D327" s="104">
        <v>110257</v>
      </c>
      <c r="E327" s="104">
        <v>1733</v>
      </c>
      <c r="F327" s="104">
        <v>106657</v>
      </c>
      <c r="G327" s="104">
        <v>108390</v>
      </c>
      <c r="H327" s="229">
        <v>98.306683475878998</v>
      </c>
      <c r="I327" s="104">
        <v>1071</v>
      </c>
      <c r="J327" s="104">
        <v>1763</v>
      </c>
      <c r="K327" s="104">
        <v>109491</v>
      </c>
      <c r="L327" s="104">
        <v>31908</v>
      </c>
      <c r="M327" s="104">
        <v>31055</v>
      </c>
      <c r="N327" s="104">
        <v>31059</v>
      </c>
      <c r="O327" s="104">
        <v>15469</v>
      </c>
      <c r="P327" s="104">
        <v>7111</v>
      </c>
      <c r="Q327" s="104">
        <v>-214</v>
      </c>
      <c r="R327" s="104">
        <v>6897</v>
      </c>
      <c r="S327" s="104">
        <v>402</v>
      </c>
      <c r="T327" s="104">
        <v>781</v>
      </c>
      <c r="U327" s="104">
        <v>182</v>
      </c>
      <c r="V327" s="104">
        <v>38</v>
      </c>
      <c r="W327" s="104">
        <v>5494</v>
      </c>
      <c r="X327" s="104">
        <v>4377</v>
      </c>
      <c r="Y327" s="104">
        <v>1117</v>
      </c>
      <c r="Z327" s="104">
        <v>2023</v>
      </c>
      <c r="AA327" s="104">
        <v>13</v>
      </c>
      <c r="AB327" s="104">
        <v>2010</v>
      </c>
      <c r="AC327" s="104">
        <v>7504</v>
      </c>
      <c r="AD327" s="104">
        <v>728</v>
      </c>
      <c r="AE327" s="200"/>
      <c r="AF327" s="104">
        <v>72311</v>
      </c>
      <c r="AG327" s="104">
        <v>2143</v>
      </c>
      <c r="AH327" s="104">
        <v>69541</v>
      </c>
      <c r="AI327" s="104">
        <v>71684</v>
      </c>
      <c r="AJ327" s="213">
        <v>99.132912005089096</v>
      </c>
      <c r="AK327" s="104">
        <v>-589</v>
      </c>
      <c r="AL327" s="104">
        <v>1759</v>
      </c>
      <c r="AM327" s="104">
        <v>70711</v>
      </c>
      <c r="AN327" s="104">
        <v>19882</v>
      </c>
      <c r="AO327" s="104">
        <v>20229</v>
      </c>
      <c r="AP327" s="104">
        <v>19597</v>
      </c>
      <c r="AQ327" s="104">
        <v>11003</v>
      </c>
      <c r="AR327" s="104">
        <v>2899</v>
      </c>
      <c r="AS327" s="104">
        <v>-1229</v>
      </c>
      <c r="AT327" s="104">
        <v>1670</v>
      </c>
      <c r="AU327" s="104">
        <v>-1056</v>
      </c>
      <c r="AV327" s="104">
        <v>471</v>
      </c>
      <c r="AW327" s="104">
        <v>149</v>
      </c>
      <c r="AX327" s="104">
        <v>142</v>
      </c>
      <c r="AY327" s="104">
        <v>1964</v>
      </c>
      <c r="AZ327" s="104">
        <v>1224</v>
      </c>
      <c r="BA327" s="104">
        <v>740</v>
      </c>
      <c r="BB327" s="104">
        <v>633</v>
      </c>
      <c r="BC327" s="104">
        <v>17</v>
      </c>
      <c r="BD327" s="104">
        <v>616</v>
      </c>
      <c r="BE327" s="104">
        <v>2580</v>
      </c>
      <c r="BF327" s="104">
        <v>26</v>
      </c>
      <c r="BG327" s="108" t="s">
        <v>331</v>
      </c>
      <c r="BH327" s="141" t="s">
        <v>350</v>
      </c>
    </row>
    <row r="328" spans="1:60" x14ac:dyDescent="0.2">
      <c r="A328" s="198">
        <v>325</v>
      </c>
      <c r="B328" s="214" t="s">
        <v>313</v>
      </c>
      <c r="C328" s="92" t="s">
        <v>747</v>
      </c>
      <c r="D328" s="104">
        <v>61510</v>
      </c>
      <c r="E328" s="104">
        <v>559</v>
      </c>
      <c r="F328" s="104">
        <v>59148</v>
      </c>
      <c r="G328" s="104">
        <v>59707</v>
      </c>
      <c r="H328" s="229">
        <v>97.068769305803897</v>
      </c>
      <c r="I328" s="104">
        <v>1505</v>
      </c>
      <c r="J328" s="104">
        <v>529</v>
      </c>
      <c r="K328" s="104">
        <v>61182</v>
      </c>
      <c r="L328" s="104">
        <v>17261</v>
      </c>
      <c r="M328" s="104">
        <v>17033</v>
      </c>
      <c r="N328" s="104">
        <v>16986</v>
      </c>
      <c r="O328" s="104">
        <v>9902</v>
      </c>
      <c r="P328" s="104">
        <v>4561</v>
      </c>
      <c r="Q328" s="104">
        <v>-1699</v>
      </c>
      <c r="R328" s="104">
        <v>2862</v>
      </c>
      <c r="S328" s="104">
        <v>-439</v>
      </c>
      <c r="T328" s="104">
        <v>-26</v>
      </c>
      <c r="U328" s="104">
        <v>326</v>
      </c>
      <c r="V328" s="104">
        <v>53</v>
      </c>
      <c r="W328" s="104">
        <v>2948</v>
      </c>
      <c r="X328" s="104">
        <v>1954</v>
      </c>
      <c r="Y328" s="104">
        <v>994</v>
      </c>
      <c r="Z328" s="104">
        <v>1803</v>
      </c>
      <c r="AA328" s="104">
        <v>17</v>
      </c>
      <c r="AB328" s="104">
        <v>1786</v>
      </c>
      <c r="AC328" s="104">
        <v>4734</v>
      </c>
      <c r="AD328" s="104">
        <v>660</v>
      </c>
      <c r="AE328" s="200"/>
      <c r="AF328" s="104">
        <v>27242</v>
      </c>
      <c r="AG328" s="104">
        <v>838</v>
      </c>
      <c r="AH328" s="104">
        <v>25811</v>
      </c>
      <c r="AI328" s="104">
        <v>26649</v>
      </c>
      <c r="AJ328" s="213">
        <v>97.823214154614107</v>
      </c>
      <c r="AK328" s="104">
        <v>675</v>
      </c>
      <c r="AL328" s="104">
        <v>457</v>
      </c>
      <c r="AM328" s="104">
        <v>26943</v>
      </c>
      <c r="AN328" s="104">
        <v>7175</v>
      </c>
      <c r="AO328" s="104">
        <v>7377</v>
      </c>
      <c r="AP328" s="104">
        <v>5852</v>
      </c>
      <c r="AQ328" s="104">
        <v>6539</v>
      </c>
      <c r="AR328" s="104">
        <v>1131</v>
      </c>
      <c r="AS328" s="104">
        <v>-980</v>
      </c>
      <c r="AT328" s="104">
        <v>151</v>
      </c>
      <c r="AU328" s="104">
        <v>-167</v>
      </c>
      <c r="AV328" s="104">
        <v>-364</v>
      </c>
      <c r="AW328" s="104">
        <v>207</v>
      </c>
      <c r="AX328" s="104">
        <v>106</v>
      </c>
      <c r="AY328" s="104">
        <v>369</v>
      </c>
      <c r="AZ328" s="104">
        <v>168</v>
      </c>
      <c r="BA328" s="104">
        <v>201</v>
      </c>
      <c r="BB328" s="104">
        <v>593</v>
      </c>
      <c r="BC328" s="104">
        <v>82</v>
      </c>
      <c r="BD328" s="104">
        <v>511</v>
      </c>
      <c r="BE328" s="104">
        <v>880</v>
      </c>
      <c r="BF328" s="104">
        <v>8</v>
      </c>
      <c r="BG328" s="108" t="s">
        <v>331</v>
      </c>
      <c r="BH328" s="141" t="s">
        <v>351</v>
      </c>
    </row>
    <row r="329" spans="1:60" x14ac:dyDescent="0.2">
      <c r="A329" s="198">
        <v>326</v>
      </c>
      <c r="B329" s="214" t="s">
        <v>314</v>
      </c>
      <c r="C329" s="92" t="s">
        <v>748</v>
      </c>
      <c r="D329" s="104">
        <v>55232</v>
      </c>
      <c r="E329" s="104">
        <v>651</v>
      </c>
      <c r="F329" s="104">
        <v>53018</v>
      </c>
      <c r="G329" s="104">
        <v>53669</v>
      </c>
      <c r="H329" s="229">
        <v>97.170118771726493</v>
      </c>
      <c r="I329" s="104">
        <v>1102</v>
      </c>
      <c r="J329" s="104">
        <v>663</v>
      </c>
      <c r="K329" s="104">
        <v>54783</v>
      </c>
      <c r="L329" s="104">
        <v>16030</v>
      </c>
      <c r="M329" s="104">
        <v>15874</v>
      </c>
      <c r="N329" s="104">
        <v>15538</v>
      </c>
      <c r="O329" s="104">
        <v>7341</v>
      </c>
      <c r="P329" s="104">
        <v>3777</v>
      </c>
      <c r="Q329" s="104">
        <v>-209</v>
      </c>
      <c r="R329" s="104">
        <v>3568</v>
      </c>
      <c r="S329" s="104">
        <v>522</v>
      </c>
      <c r="T329" s="104">
        <v>704</v>
      </c>
      <c r="U329" s="104">
        <v>145</v>
      </c>
      <c r="V329" s="104">
        <v>83</v>
      </c>
      <c r="W329" s="104">
        <v>2114</v>
      </c>
      <c r="X329" s="104">
        <v>1322</v>
      </c>
      <c r="Y329" s="104">
        <v>792</v>
      </c>
      <c r="Z329" s="104">
        <v>1833</v>
      </c>
      <c r="AA329" s="104">
        <v>66</v>
      </c>
      <c r="AB329" s="104">
        <v>1767</v>
      </c>
      <c r="AC329" s="104">
        <v>3881</v>
      </c>
      <c r="AD329" s="104">
        <v>270</v>
      </c>
      <c r="AE329" s="200"/>
      <c r="AF329" s="104">
        <v>29827</v>
      </c>
      <c r="AG329" s="104">
        <v>783</v>
      </c>
      <c r="AH329" s="104">
        <v>28060</v>
      </c>
      <c r="AI329" s="104">
        <v>28843</v>
      </c>
      <c r="AJ329" s="213">
        <v>96.700975626110505</v>
      </c>
      <c r="AK329" s="104">
        <v>128</v>
      </c>
      <c r="AL329" s="104">
        <v>327</v>
      </c>
      <c r="AM329" s="104">
        <v>28515</v>
      </c>
      <c r="AN329" s="104">
        <v>7598</v>
      </c>
      <c r="AO329" s="104">
        <v>8717</v>
      </c>
      <c r="AP329" s="104">
        <v>7139</v>
      </c>
      <c r="AQ329" s="104">
        <v>5061</v>
      </c>
      <c r="AR329" s="104">
        <v>2200</v>
      </c>
      <c r="AS329" s="104">
        <v>-331</v>
      </c>
      <c r="AT329" s="104">
        <v>1869</v>
      </c>
      <c r="AU329" s="104">
        <v>-240</v>
      </c>
      <c r="AV329" s="104">
        <v>419</v>
      </c>
      <c r="AW329" s="104">
        <v>253</v>
      </c>
      <c r="AX329" s="104">
        <v>128</v>
      </c>
      <c r="AY329" s="104">
        <v>1309</v>
      </c>
      <c r="AZ329" s="104">
        <v>704</v>
      </c>
      <c r="BA329" s="104">
        <v>605</v>
      </c>
      <c r="BB329" s="104">
        <v>998</v>
      </c>
      <c r="BC329" s="104">
        <v>75</v>
      </c>
      <c r="BD329" s="104">
        <v>923</v>
      </c>
      <c r="BE329" s="104">
        <v>2232</v>
      </c>
      <c r="BF329" s="104">
        <v>14</v>
      </c>
      <c r="BG329" s="108" t="s">
        <v>331</v>
      </c>
      <c r="BH329" s="141" t="s">
        <v>357</v>
      </c>
    </row>
    <row r="330" spans="1:60" x14ac:dyDescent="0.2">
      <c r="A330" s="198">
        <v>327</v>
      </c>
      <c r="B330" s="214" t="s">
        <v>315</v>
      </c>
      <c r="C330" s="92" t="s">
        <v>749</v>
      </c>
      <c r="D330" s="104">
        <v>103115</v>
      </c>
      <c r="E330" s="104">
        <v>1103</v>
      </c>
      <c r="F330" s="104">
        <v>99255</v>
      </c>
      <c r="G330" s="104">
        <v>100358</v>
      </c>
      <c r="H330" s="229">
        <v>97.326286185327007</v>
      </c>
      <c r="I330" s="104">
        <v>1993</v>
      </c>
      <c r="J330" s="104">
        <v>1095</v>
      </c>
      <c r="K330" s="104">
        <v>102343</v>
      </c>
      <c r="L330" s="104">
        <v>30048</v>
      </c>
      <c r="M330" s="104">
        <v>28663</v>
      </c>
      <c r="N330" s="104">
        <v>29238</v>
      </c>
      <c r="O330" s="104">
        <v>14394</v>
      </c>
      <c r="P330" s="104">
        <v>6392</v>
      </c>
      <c r="Q330" s="104">
        <v>-305</v>
      </c>
      <c r="R330" s="104">
        <v>6087</v>
      </c>
      <c r="S330" s="104">
        <v>725</v>
      </c>
      <c r="T330" s="104">
        <v>1093</v>
      </c>
      <c r="U330" s="104">
        <v>245</v>
      </c>
      <c r="V330" s="104">
        <v>128</v>
      </c>
      <c r="W330" s="104">
        <v>3896</v>
      </c>
      <c r="X330" s="104">
        <v>2658</v>
      </c>
      <c r="Y330" s="104">
        <v>1238</v>
      </c>
      <c r="Z330" s="104">
        <v>2958</v>
      </c>
      <c r="AA330" s="104">
        <v>66</v>
      </c>
      <c r="AB330" s="104">
        <v>2892</v>
      </c>
      <c r="AC330" s="104">
        <v>6788</v>
      </c>
      <c r="AD330" s="104">
        <v>507</v>
      </c>
      <c r="AE330" s="200"/>
      <c r="AF330" s="104">
        <v>103913</v>
      </c>
      <c r="AG330" s="104">
        <v>1285</v>
      </c>
      <c r="AH330" s="104">
        <v>101492</v>
      </c>
      <c r="AI330" s="104">
        <v>102777</v>
      </c>
      <c r="AJ330" s="213">
        <v>98.906777785262605</v>
      </c>
      <c r="AK330" s="104">
        <v>-4434</v>
      </c>
      <c r="AL330" s="104">
        <v>930</v>
      </c>
      <c r="AM330" s="104">
        <v>97988</v>
      </c>
      <c r="AN330" s="104">
        <v>30056</v>
      </c>
      <c r="AO330" s="104">
        <v>26989</v>
      </c>
      <c r="AP330" s="104">
        <v>26199</v>
      </c>
      <c r="AQ330" s="104">
        <v>14744</v>
      </c>
      <c r="AR330" s="104">
        <v>3826</v>
      </c>
      <c r="AS330" s="104">
        <v>-228</v>
      </c>
      <c r="AT330" s="104">
        <v>3598</v>
      </c>
      <c r="AU330" s="104">
        <v>409</v>
      </c>
      <c r="AV330" s="104">
        <v>380</v>
      </c>
      <c r="AW330" s="104">
        <v>92</v>
      </c>
      <c r="AX330" s="104">
        <v>94</v>
      </c>
      <c r="AY330" s="104">
        <v>2623</v>
      </c>
      <c r="AZ330" s="104">
        <v>1929</v>
      </c>
      <c r="BA330" s="104">
        <v>694</v>
      </c>
      <c r="BB330" s="104">
        <v>1148</v>
      </c>
      <c r="BC330" s="104">
        <v>62</v>
      </c>
      <c r="BD330" s="104">
        <v>1086</v>
      </c>
      <c r="BE330" s="104">
        <v>3709</v>
      </c>
      <c r="BF330" s="104">
        <v>39</v>
      </c>
      <c r="BG330" s="108" t="s">
        <v>334</v>
      </c>
      <c r="BH330" s="141" t="s">
        <v>355</v>
      </c>
    </row>
    <row r="331" spans="1:60" s="8" customFormat="1" x14ac:dyDescent="0.2">
      <c r="A331" s="198">
        <v>328</v>
      </c>
      <c r="B331" s="169" t="s">
        <v>336</v>
      </c>
      <c r="C331" s="185" t="s">
        <v>335</v>
      </c>
      <c r="D331" s="170">
        <v>1334176</v>
      </c>
      <c r="E331" s="170">
        <v>46463</v>
      </c>
      <c r="F331" s="170">
        <v>1233107</v>
      </c>
      <c r="G331" s="170">
        <v>1279570</v>
      </c>
      <c r="H331" s="231">
        <v>95.907136689612159</v>
      </c>
      <c r="I331" s="170">
        <v>26274</v>
      </c>
      <c r="J331" s="170">
        <v>49505</v>
      </c>
      <c r="K331" s="170">
        <v>1308886</v>
      </c>
      <c r="L331" s="170">
        <v>377316</v>
      </c>
      <c r="M331" s="170">
        <v>330342</v>
      </c>
      <c r="N331" s="170">
        <v>332068</v>
      </c>
      <c r="O331" s="170">
        <v>269160</v>
      </c>
      <c r="P331" s="170">
        <v>266887</v>
      </c>
      <c r="Q331" s="170">
        <v>-4001</v>
      </c>
      <c r="R331" s="170">
        <v>262886</v>
      </c>
      <c r="S331" s="170">
        <v>14336</v>
      </c>
      <c r="T331" s="170">
        <v>21414</v>
      </c>
      <c r="U331" s="170">
        <v>8374</v>
      </c>
      <c r="V331" s="170">
        <v>3573</v>
      </c>
      <c r="W331" s="170">
        <v>215189</v>
      </c>
      <c r="X331" s="170">
        <v>176010</v>
      </c>
      <c r="Y331" s="170">
        <v>39179</v>
      </c>
      <c r="Z331" s="170">
        <v>65586</v>
      </c>
      <c r="AA331" s="170">
        <v>1004</v>
      </c>
      <c r="AB331" s="170">
        <v>64582</v>
      </c>
      <c r="AC331" s="170">
        <v>279771</v>
      </c>
      <c r="AD331" s="170">
        <v>40034</v>
      </c>
      <c r="AE331" s="171"/>
      <c r="AF331" s="170">
        <v>5877155</v>
      </c>
      <c r="AG331" s="170">
        <v>131376</v>
      </c>
      <c r="AH331" s="170">
        <v>5678038</v>
      </c>
      <c r="AI331" s="170">
        <v>5809414</v>
      </c>
      <c r="AJ331" s="231">
        <v>98.847384491305746</v>
      </c>
      <c r="AK331" s="170">
        <v>-200155</v>
      </c>
      <c r="AL331" s="170">
        <v>229377</v>
      </c>
      <c r="AM331" s="170">
        <v>5707260</v>
      </c>
      <c r="AN331" s="170">
        <v>1940024</v>
      </c>
      <c r="AO331" s="170">
        <v>1567527</v>
      </c>
      <c r="AP331" s="170">
        <v>1534728</v>
      </c>
      <c r="AQ331" s="170">
        <v>664981</v>
      </c>
      <c r="AR331" s="170">
        <v>223558</v>
      </c>
      <c r="AS331" s="170">
        <v>258567</v>
      </c>
      <c r="AT331" s="170">
        <v>482125</v>
      </c>
      <c r="AU331" s="170">
        <v>110097</v>
      </c>
      <c r="AV331" s="170">
        <v>195565</v>
      </c>
      <c r="AW331" s="170">
        <v>16701</v>
      </c>
      <c r="AX331" s="170">
        <v>7067</v>
      </c>
      <c r="AY331" s="170">
        <v>152695</v>
      </c>
      <c r="AZ331" s="170">
        <v>114742</v>
      </c>
      <c r="BA331" s="170">
        <v>37953</v>
      </c>
      <c r="BB331" s="170">
        <v>79487</v>
      </c>
      <c r="BC331" s="170">
        <v>2232</v>
      </c>
      <c r="BD331" s="170">
        <v>77255</v>
      </c>
      <c r="BE331" s="170">
        <v>229950</v>
      </c>
      <c r="BF331" s="170">
        <v>2423</v>
      </c>
      <c r="BG331" s="106"/>
    </row>
    <row r="332" spans="1:60" s="20" customFormat="1" x14ac:dyDescent="0.2">
      <c r="A332" s="198">
        <v>329</v>
      </c>
      <c r="B332" s="172" t="s">
        <v>337</v>
      </c>
      <c r="C332" s="186" t="s">
        <v>332</v>
      </c>
      <c r="D332" s="173">
        <v>2697258</v>
      </c>
      <c r="E332" s="173">
        <v>49781</v>
      </c>
      <c r="F332" s="173">
        <v>2568374</v>
      </c>
      <c r="G332" s="173">
        <v>2618155</v>
      </c>
      <c r="H332" s="232">
        <v>97.067280920104793</v>
      </c>
      <c r="I332" s="173">
        <v>52840</v>
      </c>
      <c r="J332" s="173">
        <v>59558</v>
      </c>
      <c r="K332" s="173">
        <v>2680772</v>
      </c>
      <c r="L332" s="173">
        <v>779584</v>
      </c>
      <c r="M332" s="173">
        <v>734116</v>
      </c>
      <c r="N332" s="173">
        <v>734998</v>
      </c>
      <c r="O332" s="173">
        <v>432074</v>
      </c>
      <c r="P332" s="173">
        <v>407676</v>
      </c>
      <c r="Q332" s="173">
        <v>-13345</v>
      </c>
      <c r="R332" s="173">
        <v>394331</v>
      </c>
      <c r="S332" s="173">
        <v>27230</v>
      </c>
      <c r="T332" s="173">
        <v>34483</v>
      </c>
      <c r="U332" s="173">
        <v>11150</v>
      </c>
      <c r="V332" s="173">
        <v>1596</v>
      </c>
      <c r="W332" s="173">
        <v>319872</v>
      </c>
      <c r="X332" s="173">
        <v>238022</v>
      </c>
      <c r="Y332" s="173">
        <v>81850</v>
      </c>
      <c r="Z332" s="173">
        <v>101492</v>
      </c>
      <c r="AA332" s="173">
        <v>653</v>
      </c>
      <c r="AB332" s="173">
        <v>100839</v>
      </c>
      <c r="AC332" s="173">
        <v>420711</v>
      </c>
      <c r="AD332" s="173">
        <v>42026</v>
      </c>
      <c r="AE332" s="174"/>
      <c r="AF332" s="173">
        <v>2218917</v>
      </c>
      <c r="AG332" s="173">
        <v>24305</v>
      </c>
      <c r="AH332" s="173">
        <v>2164973</v>
      </c>
      <c r="AI332" s="173">
        <v>2189278</v>
      </c>
      <c r="AJ332" s="232">
        <v>98.664258284559537</v>
      </c>
      <c r="AK332" s="173">
        <v>-37187</v>
      </c>
      <c r="AL332" s="173">
        <v>55564</v>
      </c>
      <c r="AM332" s="173">
        <v>2183350</v>
      </c>
      <c r="AN332" s="173">
        <v>640120</v>
      </c>
      <c r="AO332" s="173">
        <v>597296</v>
      </c>
      <c r="AP332" s="173">
        <v>569684</v>
      </c>
      <c r="AQ332" s="173">
        <v>376251</v>
      </c>
      <c r="AR332" s="173">
        <v>128379</v>
      </c>
      <c r="AS332" s="173">
        <v>-11141</v>
      </c>
      <c r="AT332" s="173">
        <v>117238</v>
      </c>
      <c r="AU332" s="173">
        <v>6568</v>
      </c>
      <c r="AV332" s="173">
        <v>17318</v>
      </c>
      <c r="AW332" s="173">
        <v>14259</v>
      </c>
      <c r="AX332" s="173">
        <v>3909</v>
      </c>
      <c r="AY332" s="173">
        <v>75184</v>
      </c>
      <c r="AZ332" s="173">
        <v>54241</v>
      </c>
      <c r="BA332" s="173">
        <v>20943</v>
      </c>
      <c r="BB332" s="173">
        <v>46248</v>
      </c>
      <c r="BC332" s="173">
        <v>920</v>
      </c>
      <c r="BD332" s="173">
        <v>45328</v>
      </c>
      <c r="BE332" s="173">
        <v>120512</v>
      </c>
      <c r="BF332" s="173">
        <v>2524</v>
      </c>
      <c r="BG332" s="106"/>
    </row>
    <row r="333" spans="1:60" s="21" customFormat="1" x14ac:dyDescent="0.2">
      <c r="A333" s="198">
        <v>330</v>
      </c>
      <c r="B333" s="172" t="s">
        <v>338</v>
      </c>
      <c r="C333" s="186"/>
      <c r="D333" s="173">
        <v>4031434</v>
      </c>
      <c r="E333" s="173">
        <v>96244</v>
      </c>
      <c r="F333" s="173">
        <v>3801481</v>
      </c>
      <c r="G333" s="173">
        <v>3897725</v>
      </c>
      <c r="H333" s="232">
        <v>96.683338980620789</v>
      </c>
      <c r="I333" s="173">
        <v>79114</v>
      </c>
      <c r="J333" s="173">
        <v>109063</v>
      </c>
      <c r="K333" s="173">
        <v>3989658</v>
      </c>
      <c r="L333" s="173">
        <v>1156900</v>
      </c>
      <c r="M333" s="173">
        <v>1064458</v>
      </c>
      <c r="N333" s="173">
        <v>1067066</v>
      </c>
      <c r="O333" s="173">
        <v>701234</v>
      </c>
      <c r="P333" s="173">
        <v>674563</v>
      </c>
      <c r="Q333" s="173">
        <v>-17346</v>
      </c>
      <c r="R333" s="173">
        <v>657217</v>
      </c>
      <c r="S333" s="173">
        <v>41566</v>
      </c>
      <c r="T333" s="173">
        <v>55897</v>
      </c>
      <c r="U333" s="173">
        <v>19524</v>
      </c>
      <c r="V333" s="173">
        <v>5169</v>
      </c>
      <c r="W333" s="173">
        <v>535061</v>
      </c>
      <c r="X333" s="173">
        <v>414032</v>
      </c>
      <c r="Y333" s="173">
        <v>121029</v>
      </c>
      <c r="Z333" s="173">
        <v>167078</v>
      </c>
      <c r="AA333" s="173">
        <v>1657</v>
      </c>
      <c r="AB333" s="173">
        <v>165421</v>
      </c>
      <c r="AC333" s="173">
        <v>700482</v>
      </c>
      <c r="AD333" s="173">
        <v>82060</v>
      </c>
      <c r="AE333" s="174"/>
      <c r="AF333" s="173">
        <v>8096072</v>
      </c>
      <c r="AG333" s="173">
        <v>155681</v>
      </c>
      <c r="AH333" s="173">
        <v>7843011</v>
      </c>
      <c r="AI333" s="173">
        <v>7998692</v>
      </c>
      <c r="AJ333" s="232">
        <v>98.797194491353338</v>
      </c>
      <c r="AK333" s="173">
        <v>-237342</v>
      </c>
      <c r="AL333" s="173">
        <v>284941</v>
      </c>
      <c r="AM333" s="173">
        <v>7890610</v>
      </c>
      <c r="AN333" s="173">
        <v>2580144</v>
      </c>
      <c r="AO333" s="173">
        <v>2164823</v>
      </c>
      <c r="AP333" s="173">
        <v>2104412</v>
      </c>
      <c r="AQ333" s="173">
        <v>1041232</v>
      </c>
      <c r="AR333" s="173">
        <v>351937</v>
      </c>
      <c r="AS333" s="173">
        <v>247426</v>
      </c>
      <c r="AT333" s="173">
        <v>599363</v>
      </c>
      <c r="AU333" s="173">
        <v>116665</v>
      </c>
      <c r="AV333" s="173">
        <v>212883</v>
      </c>
      <c r="AW333" s="173">
        <v>30960</v>
      </c>
      <c r="AX333" s="173">
        <v>10976</v>
      </c>
      <c r="AY333" s="173">
        <v>227879</v>
      </c>
      <c r="AZ333" s="173">
        <v>168983</v>
      </c>
      <c r="BA333" s="173">
        <v>58896</v>
      </c>
      <c r="BB333" s="173">
        <v>125735</v>
      </c>
      <c r="BC333" s="173">
        <v>3152</v>
      </c>
      <c r="BD333" s="173">
        <v>122583</v>
      </c>
      <c r="BE333" s="173">
        <v>350462</v>
      </c>
      <c r="BF333" s="173">
        <v>4947</v>
      </c>
      <c r="BG333" s="106"/>
    </row>
    <row r="334" spans="1:60" s="21" customFormat="1" x14ac:dyDescent="0.2">
      <c r="A334" s="198">
        <v>331</v>
      </c>
      <c r="B334" s="172" t="s">
        <v>341</v>
      </c>
      <c r="C334" s="186" t="s">
        <v>333</v>
      </c>
      <c r="D334" s="173">
        <v>4912919</v>
      </c>
      <c r="E334" s="173">
        <v>68740</v>
      </c>
      <c r="F334" s="173">
        <v>4618163</v>
      </c>
      <c r="G334" s="173">
        <v>4686903</v>
      </c>
      <c r="H334" s="232">
        <v>95.399557778176273</v>
      </c>
      <c r="I334" s="173">
        <v>135026</v>
      </c>
      <c r="J334" s="173">
        <v>69879</v>
      </c>
      <c r="K334" s="173">
        <v>4823068</v>
      </c>
      <c r="L334" s="173">
        <v>1348530</v>
      </c>
      <c r="M334" s="173">
        <v>1329314</v>
      </c>
      <c r="N334" s="173">
        <v>1328233</v>
      </c>
      <c r="O334" s="173">
        <v>816992</v>
      </c>
      <c r="P334" s="173">
        <v>868590</v>
      </c>
      <c r="Q334" s="173">
        <v>739</v>
      </c>
      <c r="R334" s="173">
        <v>869329</v>
      </c>
      <c r="S334" s="173">
        <v>67408</v>
      </c>
      <c r="T334" s="173">
        <v>85782</v>
      </c>
      <c r="U334" s="173">
        <v>61091</v>
      </c>
      <c r="V334" s="173">
        <v>7193</v>
      </c>
      <c r="W334" s="173">
        <v>647855</v>
      </c>
      <c r="X334" s="173">
        <v>467860</v>
      </c>
      <c r="Y334" s="173">
        <v>179995</v>
      </c>
      <c r="Z334" s="173">
        <v>266005</v>
      </c>
      <c r="AA334" s="173">
        <v>2790</v>
      </c>
      <c r="AB334" s="173">
        <v>263215</v>
      </c>
      <c r="AC334" s="173">
        <v>911070</v>
      </c>
      <c r="AD334" s="173">
        <v>103744</v>
      </c>
      <c r="AE334" s="174"/>
      <c r="AF334" s="173">
        <v>4294139</v>
      </c>
      <c r="AG334" s="173">
        <v>54321</v>
      </c>
      <c r="AH334" s="173">
        <v>4135988</v>
      </c>
      <c r="AI334" s="173">
        <v>4190309</v>
      </c>
      <c r="AJ334" s="232">
        <v>97.582053119379694</v>
      </c>
      <c r="AK334" s="173">
        <v>-89646</v>
      </c>
      <c r="AL334" s="173">
        <v>69202</v>
      </c>
      <c r="AM334" s="173">
        <v>4115544</v>
      </c>
      <c r="AN334" s="173">
        <v>1263366</v>
      </c>
      <c r="AO334" s="173">
        <v>1085314</v>
      </c>
      <c r="AP334" s="173">
        <v>1040494</v>
      </c>
      <c r="AQ334" s="173">
        <v>726370</v>
      </c>
      <c r="AR334" s="173">
        <v>394435</v>
      </c>
      <c r="AS334" s="173">
        <v>10237</v>
      </c>
      <c r="AT334" s="173">
        <v>404672</v>
      </c>
      <c r="AU334" s="173">
        <v>14961</v>
      </c>
      <c r="AV334" s="173">
        <v>53129</v>
      </c>
      <c r="AW334" s="173">
        <v>37087</v>
      </c>
      <c r="AX334" s="173">
        <v>11579</v>
      </c>
      <c r="AY334" s="173">
        <v>287916</v>
      </c>
      <c r="AZ334" s="173">
        <v>199877</v>
      </c>
      <c r="BA334" s="173">
        <v>88039</v>
      </c>
      <c r="BB334" s="173">
        <v>122292</v>
      </c>
      <c r="BC334" s="173">
        <v>5596</v>
      </c>
      <c r="BD334" s="173">
        <v>116696</v>
      </c>
      <c r="BE334" s="173">
        <v>404612</v>
      </c>
      <c r="BF334" s="173">
        <v>5173</v>
      </c>
      <c r="BG334" s="106"/>
    </row>
    <row r="335" spans="1:60" s="21" customFormat="1" x14ac:dyDescent="0.2">
      <c r="A335" s="198">
        <v>332</v>
      </c>
      <c r="B335" s="172" t="s">
        <v>339</v>
      </c>
      <c r="C335" s="186" t="s">
        <v>334</v>
      </c>
      <c r="D335" s="173">
        <v>6431360</v>
      </c>
      <c r="E335" s="173">
        <v>84166</v>
      </c>
      <c r="F335" s="173">
        <v>6149610</v>
      </c>
      <c r="G335" s="173">
        <v>6233776</v>
      </c>
      <c r="H335" s="232">
        <v>96.927803761568327</v>
      </c>
      <c r="I335" s="173">
        <v>114036</v>
      </c>
      <c r="J335" s="173">
        <v>86560</v>
      </c>
      <c r="K335" s="173">
        <v>6350206</v>
      </c>
      <c r="L335" s="173">
        <v>1822904</v>
      </c>
      <c r="M335" s="173">
        <v>1772480</v>
      </c>
      <c r="N335" s="173">
        <v>1777073</v>
      </c>
      <c r="O335" s="173">
        <v>977749</v>
      </c>
      <c r="P335" s="173">
        <v>586895</v>
      </c>
      <c r="Q335" s="173">
        <v>-6161</v>
      </c>
      <c r="R335" s="173">
        <v>580734</v>
      </c>
      <c r="S335" s="173">
        <v>53933</v>
      </c>
      <c r="T335" s="173">
        <v>90301</v>
      </c>
      <c r="U335" s="173">
        <v>22784</v>
      </c>
      <c r="V335" s="173">
        <v>9206</v>
      </c>
      <c r="W335" s="173">
        <v>404510</v>
      </c>
      <c r="X335" s="173">
        <v>290050</v>
      </c>
      <c r="Y335" s="173">
        <v>114460</v>
      </c>
      <c r="Z335" s="173">
        <v>231265</v>
      </c>
      <c r="AA335" s="173">
        <v>3320</v>
      </c>
      <c r="AB335" s="173">
        <v>227945</v>
      </c>
      <c r="AC335" s="173">
        <v>632455</v>
      </c>
      <c r="AD335" s="173">
        <v>58708</v>
      </c>
      <c r="AE335" s="174"/>
      <c r="AF335" s="173">
        <v>4950996</v>
      </c>
      <c r="AG335" s="173">
        <v>55938</v>
      </c>
      <c r="AH335" s="173">
        <v>4804287</v>
      </c>
      <c r="AI335" s="173">
        <v>4860225</v>
      </c>
      <c r="AJ335" s="232">
        <v>98.166611324266867</v>
      </c>
      <c r="AK335" s="173">
        <v>-112153</v>
      </c>
      <c r="AL335" s="173">
        <v>79486</v>
      </c>
      <c r="AM335" s="173">
        <v>4771620</v>
      </c>
      <c r="AN335" s="173">
        <v>1484871</v>
      </c>
      <c r="AO335" s="173">
        <v>1279423</v>
      </c>
      <c r="AP335" s="173">
        <v>1253674</v>
      </c>
      <c r="AQ335" s="173">
        <v>753652</v>
      </c>
      <c r="AR335" s="173">
        <v>248417</v>
      </c>
      <c r="AS335" s="173">
        <v>21941</v>
      </c>
      <c r="AT335" s="173">
        <v>270358</v>
      </c>
      <c r="AU335" s="173">
        <v>12199</v>
      </c>
      <c r="AV335" s="173">
        <v>57656</v>
      </c>
      <c r="AW335" s="173">
        <v>29247</v>
      </c>
      <c r="AX335" s="173">
        <v>14274</v>
      </c>
      <c r="AY335" s="173">
        <v>156982</v>
      </c>
      <c r="AZ335" s="173">
        <v>105818</v>
      </c>
      <c r="BA335" s="173">
        <v>51164</v>
      </c>
      <c r="BB335" s="173">
        <v>99663</v>
      </c>
      <c r="BC335" s="173">
        <v>4396</v>
      </c>
      <c r="BD335" s="173">
        <v>95267</v>
      </c>
      <c r="BE335" s="173">
        <v>252249</v>
      </c>
      <c r="BF335" s="173">
        <v>2786</v>
      </c>
      <c r="BG335" s="106"/>
    </row>
    <row r="336" spans="1:60" s="21" customFormat="1" x14ac:dyDescent="0.2">
      <c r="A336" s="198">
        <v>333</v>
      </c>
      <c r="B336" s="172" t="s">
        <v>340</v>
      </c>
      <c r="C336" s="186" t="s">
        <v>331</v>
      </c>
      <c r="D336" s="173">
        <v>12943776</v>
      </c>
      <c r="E336" s="173">
        <v>174423</v>
      </c>
      <c r="F336" s="173">
        <v>12508788</v>
      </c>
      <c r="G336" s="173">
        <v>12683211</v>
      </c>
      <c r="H336" s="232">
        <v>97.986947549154124</v>
      </c>
      <c r="I336" s="173">
        <v>154897</v>
      </c>
      <c r="J336" s="173">
        <v>178955</v>
      </c>
      <c r="K336" s="173">
        <v>12842640</v>
      </c>
      <c r="L336" s="173">
        <v>3744573</v>
      </c>
      <c r="M336" s="173">
        <v>3618537</v>
      </c>
      <c r="N336" s="173">
        <v>3629656</v>
      </c>
      <c r="O336" s="173">
        <v>1849874</v>
      </c>
      <c r="P336" s="173">
        <v>722601</v>
      </c>
      <c r="Q336" s="173">
        <v>9504</v>
      </c>
      <c r="R336" s="173">
        <v>732105</v>
      </c>
      <c r="S336" s="173">
        <v>79105</v>
      </c>
      <c r="T336" s="173">
        <v>128354</v>
      </c>
      <c r="U336" s="173">
        <v>25207</v>
      </c>
      <c r="V336" s="173">
        <v>8084</v>
      </c>
      <c r="W336" s="173">
        <v>491355</v>
      </c>
      <c r="X336" s="173">
        <v>349639</v>
      </c>
      <c r="Y336" s="173">
        <v>135384</v>
      </c>
      <c r="Z336" s="173">
        <v>291379</v>
      </c>
      <c r="AA336" s="173">
        <v>3532</v>
      </c>
      <c r="AB336" s="173">
        <v>287847</v>
      </c>
      <c r="AC336" s="173">
        <v>779202</v>
      </c>
      <c r="AD336" s="173">
        <v>61319</v>
      </c>
      <c r="AE336" s="174"/>
      <c r="AF336" s="173">
        <v>7946252</v>
      </c>
      <c r="AG336" s="173">
        <v>106274</v>
      </c>
      <c r="AH336" s="173">
        <v>7717810</v>
      </c>
      <c r="AI336" s="173">
        <v>7824084</v>
      </c>
      <c r="AJ336" s="232">
        <v>98.46257078179751</v>
      </c>
      <c r="AK336" s="173">
        <v>-143240</v>
      </c>
      <c r="AL336" s="173">
        <v>120366</v>
      </c>
      <c r="AM336" s="173">
        <v>7694936</v>
      </c>
      <c r="AN336" s="173">
        <v>2374060</v>
      </c>
      <c r="AO336" s="173">
        <v>2080665</v>
      </c>
      <c r="AP336" s="173">
        <v>1994707</v>
      </c>
      <c r="AQ336" s="173">
        <v>1245504</v>
      </c>
      <c r="AR336" s="173">
        <v>289423</v>
      </c>
      <c r="AS336" s="173">
        <v>136470</v>
      </c>
      <c r="AT336" s="173">
        <v>425893</v>
      </c>
      <c r="AU336" s="173">
        <v>70364</v>
      </c>
      <c r="AV336" s="173">
        <v>137733</v>
      </c>
      <c r="AW336" s="173">
        <v>25089</v>
      </c>
      <c r="AX336" s="173">
        <v>15512</v>
      </c>
      <c r="AY336" s="173">
        <v>177195</v>
      </c>
      <c r="AZ336" s="173">
        <v>112026</v>
      </c>
      <c r="BA336" s="173">
        <v>60913</v>
      </c>
      <c r="BB336" s="173">
        <v>137073</v>
      </c>
      <c r="BC336" s="173">
        <v>6681</v>
      </c>
      <c r="BD336" s="173">
        <v>130392</v>
      </c>
      <c r="BE336" s="173">
        <v>307587</v>
      </c>
      <c r="BF336" s="173">
        <v>3443</v>
      </c>
      <c r="BG336" s="106"/>
    </row>
    <row r="337" spans="1:59" s="8" customFormat="1" x14ac:dyDescent="0.2">
      <c r="A337" s="198"/>
      <c r="B337" s="216"/>
      <c r="C337" s="219"/>
      <c r="D337" s="175"/>
      <c r="E337" s="175"/>
      <c r="F337" s="175"/>
      <c r="G337" s="175"/>
      <c r="H337" s="227"/>
      <c r="I337" s="175"/>
      <c r="J337" s="175"/>
      <c r="K337" s="175"/>
      <c r="L337" s="175"/>
      <c r="M337" s="175"/>
      <c r="N337" s="175"/>
      <c r="O337" s="175"/>
      <c r="P337" s="175"/>
      <c r="Q337" s="175"/>
      <c r="R337" s="175"/>
      <c r="S337" s="175"/>
      <c r="T337" s="175"/>
      <c r="U337" s="175"/>
      <c r="V337" s="175"/>
      <c r="W337" s="175"/>
      <c r="X337" s="175"/>
      <c r="Y337" s="175"/>
      <c r="Z337" s="175"/>
      <c r="AA337" s="175"/>
      <c r="AB337" s="175"/>
      <c r="AC337" s="175"/>
      <c r="AD337" s="175"/>
      <c r="AE337" s="176"/>
      <c r="AF337" s="175"/>
      <c r="AG337" s="175"/>
      <c r="AH337" s="175"/>
      <c r="AI337" s="175"/>
      <c r="AJ337" s="227"/>
      <c r="AK337" s="175"/>
      <c r="AL337" s="175"/>
      <c r="AM337" s="175"/>
      <c r="AN337" s="175"/>
      <c r="AO337" s="175"/>
      <c r="AP337" s="175"/>
      <c r="AQ337" s="175"/>
      <c r="AR337" s="175"/>
      <c r="AS337" s="175"/>
      <c r="AT337" s="175"/>
      <c r="AU337" s="175"/>
      <c r="AV337" s="175"/>
      <c r="AW337" s="175"/>
      <c r="AX337" s="175"/>
      <c r="AY337" s="175"/>
      <c r="AZ337" s="175"/>
      <c r="BA337" s="175"/>
      <c r="BB337" s="175"/>
      <c r="BC337" s="175"/>
      <c r="BD337" s="175"/>
      <c r="BE337" s="175"/>
      <c r="BF337" s="175"/>
      <c r="BG337" s="106"/>
    </row>
    <row r="338" spans="1:59" s="20" customFormat="1" x14ac:dyDescent="0.2">
      <c r="A338" s="198"/>
      <c r="B338" s="223" t="s">
        <v>751</v>
      </c>
      <c r="C338" s="179"/>
      <c r="D338" s="222"/>
      <c r="E338" s="177"/>
      <c r="F338" s="177"/>
      <c r="G338" s="177"/>
      <c r="H338" s="178"/>
      <c r="I338" s="177"/>
      <c r="J338" s="177"/>
      <c r="K338" s="177"/>
      <c r="L338" s="177"/>
      <c r="M338" s="177"/>
      <c r="N338" s="177"/>
      <c r="O338" s="177"/>
      <c r="P338" s="177"/>
      <c r="Q338" s="177"/>
      <c r="R338" s="177"/>
      <c r="S338" s="177"/>
      <c r="T338" s="177"/>
      <c r="U338" s="177"/>
      <c r="V338" s="177"/>
      <c r="W338" s="177"/>
      <c r="X338" s="177"/>
      <c r="Y338" s="177"/>
      <c r="Z338" s="177"/>
      <c r="AA338" s="177"/>
      <c r="AB338" s="177"/>
      <c r="AC338" s="177"/>
      <c r="AD338" s="177"/>
      <c r="AE338" s="179"/>
      <c r="AF338" s="177"/>
      <c r="AG338" s="177"/>
      <c r="AH338" s="177"/>
      <c r="AI338" s="177"/>
      <c r="AJ338" s="178"/>
      <c r="AK338" s="177"/>
      <c r="AL338" s="177"/>
      <c r="AM338" s="177"/>
      <c r="AN338" s="177"/>
      <c r="AO338" s="177"/>
      <c r="AP338" s="177"/>
      <c r="AQ338" s="177"/>
      <c r="AR338" s="177"/>
      <c r="AS338" s="177"/>
      <c r="AT338" s="177"/>
      <c r="AU338" s="177"/>
      <c r="AV338" s="177"/>
      <c r="AW338" s="177"/>
      <c r="AX338" s="177"/>
      <c r="AY338" s="177"/>
      <c r="AZ338" s="177"/>
      <c r="BA338" s="177"/>
      <c r="BB338" s="177"/>
      <c r="BC338" s="177"/>
      <c r="BD338" s="177"/>
      <c r="BE338" s="177"/>
      <c r="BF338" s="180"/>
      <c r="BG338" s="106"/>
    </row>
    <row r="339" spans="1:59" s="21" customFormat="1" x14ac:dyDescent="0.2">
      <c r="A339" s="198"/>
      <c r="B339" s="234" t="s">
        <v>760</v>
      </c>
      <c r="C339" s="220"/>
      <c r="D339" s="177"/>
      <c r="E339" s="177"/>
      <c r="F339" s="177"/>
      <c r="G339" s="177"/>
      <c r="H339" s="178"/>
      <c r="I339" s="177"/>
      <c r="J339" s="177"/>
      <c r="K339" s="177"/>
      <c r="L339" s="177"/>
      <c r="M339" s="177"/>
      <c r="N339" s="177"/>
      <c r="O339" s="177"/>
      <c r="P339" s="177"/>
      <c r="Q339" s="177"/>
      <c r="R339" s="177"/>
      <c r="S339" s="177"/>
      <c r="T339" s="177"/>
      <c r="U339" s="177"/>
      <c r="V339" s="177"/>
      <c r="W339" s="177"/>
      <c r="X339" s="177"/>
      <c r="Y339" s="177"/>
      <c r="Z339" s="177"/>
      <c r="AA339" s="177"/>
      <c r="AB339" s="177"/>
      <c r="AC339" s="177"/>
      <c r="AD339" s="177"/>
      <c r="AE339" s="179"/>
      <c r="AF339" s="177"/>
      <c r="AG339" s="177"/>
      <c r="AH339" s="177"/>
      <c r="AI339" s="177"/>
      <c r="AJ339" s="178"/>
      <c r="AK339" s="177"/>
      <c r="AL339" s="177"/>
      <c r="AM339" s="177"/>
      <c r="AN339" s="177"/>
      <c r="AO339" s="177"/>
      <c r="AP339" s="177"/>
      <c r="AQ339" s="177"/>
      <c r="AR339" s="177"/>
      <c r="AS339" s="177"/>
      <c r="AT339" s="177"/>
      <c r="AU339" s="177"/>
      <c r="AV339" s="177"/>
      <c r="AW339" s="177"/>
      <c r="AX339" s="177"/>
      <c r="AY339" s="177"/>
      <c r="AZ339" s="177"/>
      <c r="BA339" s="177"/>
      <c r="BB339" s="177"/>
      <c r="BC339" s="177"/>
      <c r="BD339" s="177"/>
      <c r="BE339" s="177"/>
      <c r="BF339" s="180"/>
      <c r="BG339" s="106"/>
    </row>
    <row r="340" spans="1:59" s="21" customFormat="1" x14ac:dyDescent="0.2">
      <c r="A340" s="198"/>
      <c r="B340" s="217"/>
      <c r="C340" s="220"/>
      <c r="D340" s="177"/>
      <c r="E340" s="177"/>
      <c r="F340" s="177"/>
      <c r="G340" s="177"/>
      <c r="H340" s="178"/>
      <c r="I340" s="177"/>
      <c r="J340" s="177"/>
      <c r="K340" s="177"/>
      <c r="L340" s="177"/>
      <c r="M340" s="177"/>
      <c r="N340" s="177"/>
      <c r="O340" s="177"/>
      <c r="P340" s="177"/>
      <c r="Q340" s="177"/>
      <c r="R340" s="177"/>
      <c r="S340" s="177"/>
      <c r="T340" s="177"/>
      <c r="U340" s="177"/>
      <c r="V340" s="177"/>
      <c r="W340" s="177"/>
      <c r="X340" s="177"/>
      <c r="Y340" s="177"/>
      <c r="Z340" s="177"/>
      <c r="AA340" s="177"/>
      <c r="AB340" s="177"/>
      <c r="AC340" s="177"/>
      <c r="AD340" s="177"/>
      <c r="AE340" s="179"/>
      <c r="AF340" s="177"/>
      <c r="AG340" s="177"/>
      <c r="AH340" s="177"/>
      <c r="AI340" s="177"/>
      <c r="AJ340" s="178"/>
      <c r="AK340" s="177"/>
      <c r="AL340" s="177"/>
      <c r="AM340" s="177"/>
      <c r="AN340" s="177"/>
      <c r="AO340" s="177"/>
      <c r="AP340" s="177"/>
      <c r="AQ340" s="177"/>
      <c r="AR340" s="177"/>
      <c r="AS340" s="177"/>
      <c r="AT340" s="177"/>
      <c r="AU340" s="177"/>
      <c r="AV340" s="177"/>
      <c r="AW340" s="177"/>
      <c r="AX340" s="177"/>
      <c r="AY340" s="177"/>
      <c r="AZ340" s="177"/>
      <c r="BA340" s="177"/>
      <c r="BB340" s="177"/>
      <c r="BC340" s="177"/>
      <c r="BD340" s="177"/>
      <c r="BE340" s="177"/>
      <c r="BF340" s="180"/>
      <c r="BG340" s="106"/>
    </row>
    <row r="341" spans="1:59" s="21" customFormat="1" x14ac:dyDescent="0.2">
      <c r="A341" s="198"/>
      <c r="B341" s="217"/>
      <c r="C341" s="220"/>
      <c r="D341" s="177"/>
      <c r="E341" s="177"/>
      <c r="F341" s="177"/>
      <c r="G341" s="177"/>
      <c r="H341" s="178"/>
      <c r="I341" s="177"/>
      <c r="J341" s="177"/>
      <c r="K341" s="177"/>
      <c r="L341" s="177"/>
      <c r="M341" s="177"/>
      <c r="N341" s="177"/>
      <c r="O341" s="177"/>
      <c r="P341" s="177"/>
      <c r="Q341" s="177"/>
      <c r="R341" s="177"/>
      <c r="S341" s="177"/>
      <c r="T341" s="177"/>
      <c r="U341" s="177"/>
      <c r="V341" s="177"/>
      <c r="W341" s="177"/>
      <c r="X341" s="177"/>
      <c r="Y341" s="177"/>
      <c r="Z341" s="177"/>
      <c r="AA341" s="177"/>
      <c r="AB341" s="177"/>
      <c r="AC341" s="177"/>
      <c r="AD341" s="177"/>
      <c r="AE341" s="179"/>
      <c r="AF341" s="177"/>
      <c r="AG341" s="177"/>
      <c r="AH341" s="177"/>
      <c r="AI341" s="177"/>
      <c r="AJ341" s="178"/>
      <c r="AK341" s="177"/>
      <c r="AL341" s="177"/>
      <c r="AM341" s="177"/>
      <c r="AN341" s="177"/>
      <c r="AO341" s="177"/>
      <c r="AP341" s="177"/>
      <c r="AQ341" s="177"/>
      <c r="AR341" s="177"/>
      <c r="AS341" s="177"/>
      <c r="AT341" s="177"/>
      <c r="AU341" s="177"/>
      <c r="AV341" s="177"/>
      <c r="AW341" s="177"/>
      <c r="AX341" s="177"/>
      <c r="AY341" s="177"/>
      <c r="AZ341" s="177"/>
      <c r="BA341" s="177"/>
      <c r="BB341" s="177"/>
      <c r="BC341" s="177"/>
      <c r="BD341" s="177"/>
      <c r="BE341" s="177"/>
      <c r="BF341" s="180"/>
      <c r="BG341" s="106"/>
    </row>
    <row r="342" spans="1:59" s="21" customFormat="1" x14ac:dyDescent="0.2">
      <c r="A342" s="198"/>
      <c r="B342" s="217"/>
      <c r="C342" s="220"/>
      <c r="D342" s="177"/>
      <c r="E342" s="177"/>
      <c r="F342" s="177"/>
      <c r="G342" s="177"/>
      <c r="H342" s="178"/>
      <c r="I342" s="177"/>
      <c r="J342" s="177"/>
      <c r="K342" s="177"/>
      <c r="L342" s="177"/>
      <c r="M342" s="177"/>
      <c r="N342" s="177"/>
      <c r="O342" s="177"/>
      <c r="P342" s="177"/>
      <c r="Q342" s="177"/>
      <c r="R342" s="177"/>
      <c r="S342" s="177"/>
      <c r="T342" s="177"/>
      <c r="U342" s="177"/>
      <c r="V342" s="177"/>
      <c r="W342" s="177"/>
      <c r="X342" s="177"/>
      <c r="Y342" s="177"/>
      <c r="Z342" s="177"/>
      <c r="AA342" s="177"/>
      <c r="AB342" s="177"/>
      <c r="AC342" s="177"/>
      <c r="AD342" s="177"/>
      <c r="AE342" s="179"/>
      <c r="AF342" s="177"/>
      <c r="AG342" s="177"/>
      <c r="AH342" s="177"/>
      <c r="AI342" s="177"/>
      <c r="AJ342" s="178"/>
      <c r="AK342" s="177"/>
      <c r="AL342" s="177"/>
      <c r="AM342" s="177"/>
      <c r="AN342" s="177"/>
      <c r="AO342" s="177"/>
      <c r="AP342" s="177"/>
      <c r="AQ342" s="177"/>
      <c r="AR342" s="177"/>
      <c r="AS342" s="177"/>
      <c r="AT342" s="177"/>
      <c r="AU342" s="177"/>
      <c r="AV342" s="177"/>
      <c r="AW342" s="177"/>
      <c r="AX342" s="177"/>
      <c r="AY342" s="177"/>
      <c r="AZ342" s="177"/>
      <c r="BA342" s="177"/>
      <c r="BB342" s="177"/>
      <c r="BC342" s="177"/>
      <c r="BD342" s="177"/>
      <c r="BE342" s="177"/>
      <c r="BF342" s="180"/>
      <c r="BG342" s="106"/>
    </row>
    <row r="343" spans="1:59" s="21" customFormat="1" x14ac:dyDescent="0.2">
      <c r="A343" s="198"/>
      <c r="B343" s="217"/>
      <c r="C343" s="220"/>
      <c r="D343" s="177"/>
      <c r="E343" s="177"/>
      <c r="F343" s="177"/>
      <c r="G343" s="177"/>
      <c r="H343" s="178"/>
      <c r="I343" s="177"/>
      <c r="J343" s="177"/>
      <c r="K343" s="177"/>
      <c r="L343" s="177"/>
      <c r="M343" s="177"/>
      <c r="N343" s="177"/>
      <c r="O343" s="177"/>
      <c r="P343" s="177"/>
      <c r="Q343" s="177"/>
      <c r="R343" s="177"/>
      <c r="S343" s="177"/>
      <c r="T343" s="177"/>
      <c r="U343" s="177"/>
      <c r="V343" s="177"/>
      <c r="W343" s="177"/>
      <c r="X343" s="177"/>
      <c r="Y343" s="177"/>
      <c r="Z343" s="177"/>
      <c r="AA343" s="177"/>
      <c r="AB343" s="177"/>
      <c r="AC343" s="177"/>
      <c r="AD343" s="177"/>
      <c r="AE343" s="179"/>
      <c r="AF343" s="177"/>
      <c r="AG343" s="177"/>
      <c r="AH343" s="177"/>
      <c r="AI343" s="177"/>
      <c r="AJ343" s="178"/>
      <c r="AK343" s="177"/>
      <c r="AL343" s="177"/>
      <c r="AM343" s="177"/>
      <c r="AN343" s="177"/>
      <c r="AO343" s="177"/>
      <c r="AP343" s="177"/>
      <c r="AQ343" s="177"/>
      <c r="AR343" s="177"/>
      <c r="AS343" s="177"/>
      <c r="AT343" s="177"/>
      <c r="AU343" s="177"/>
      <c r="AV343" s="177"/>
      <c r="AW343" s="177"/>
      <c r="AX343" s="177"/>
      <c r="AY343" s="177"/>
      <c r="AZ343" s="177"/>
      <c r="BA343" s="177"/>
      <c r="BB343" s="177"/>
      <c r="BC343" s="177"/>
      <c r="BD343" s="177"/>
      <c r="BE343" s="177"/>
      <c r="BF343" s="180"/>
      <c r="BG343" s="106"/>
    </row>
    <row r="344" spans="1:59" s="21" customFormat="1" x14ac:dyDescent="0.2">
      <c r="A344" s="198"/>
      <c r="B344" s="217"/>
      <c r="C344" s="220"/>
      <c r="D344" s="177"/>
      <c r="E344" s="177"/>
      <c r="F344" s="177"/>
      <c r="G344" s="177"/>
      <c r="H344" s="178"/>
      <c r="I344" s="177"/>
      <c r="J344" s="177"/>
      <c r="K344" s="177"/>
      <c r="L344" s="177"/>
      <c r="M344" s="177"/>
      <c r="N344" s="177"/>
      <c r="O344" s="177"/>
      <c r="P344" s="177"/>
      <c r="Q344" s="177"/>
      <c r="R344" s="177"/>
      <c r="S344" s="177"/>
      <c r="T344" s="177"/>
      <c r="U344" s="177"/>
      <c r="V344" s="177"/>
      <c r="W344" s="177"/>
      <c r="X344" s="177"/>
      <c r="Y344" s="177"/>
      <c r="Z344" s="177"/>
      <c r="AA344" s="177"/>
      <c r="AB344" s="177"/>
      <c r="AC344" s="177"/>
      <c r="AD344" s="177"/>
      <c r="AE344" s="179"/>
      <c r="AF344" s="177"/>
      <c r="AG344" s="177"/>
      <c r="AH344" s="177"/>
      <c r="AI344" s="177"/>
      <c r="AJ344" s="178"/>
      <c r="AK344" s="177"/>
      <c r="AL344" s="177"/>
      <c r="AM344" s="177"/>
      <c r="AN344" s="177"/>
      <c r="AO344" s="177"/>
      <c r="AP344" s="177"/>
      <c r="AQ344" s="177"/>
      <c r="AR344" s="177"/>
      <c r="AS344" s="177"/>
      <c r="AT344" s="177"/>
      <c r="AU344" s="177"/>
      <c r="AV344" s="177"/>
      <c r="AW344" s="177"/>
      <c r="AX344" s="177"/>
      <c r="AY344" s="177"/>
      <c r="AZ344" s="177"/>
      <c r="BA344" s="177"/>
      <c r="BB344" s="177"/>
      <c r="BC344" s="177"/>
      <c r="BD344" s="177"/>
      <c r="BE344" s="177"/>
      <c r="BF344" s="180"/>
      <c r="BG344" s="106"/>
    </row>
    <row r="345" spans="1:59" s="21" customFormat="1" x14ac:dyDescent="0.2">
      <c r="A345" s="198"/>
      <c r="B345" s="217"/>
      <c r="C345" s="220"/>
      <c r="D345" s="177"/>
      <c r="E345" s="177"/>
      <c r="F345" s="177"/>
      <c r="G345" s="177"/>
      <c r="H345" s="178"/>
      <c r="I345" s="177"/>
      <c r="J345" s="177"/>
      <c r="K345" s="177"/>
      <c r="L345" s="177"/>
      <c r="M345" s="177"/>
      <c r="N345" s="177"/>
      <c r="O345" s="177"/>
      <c r="P345" s="177"/>
      <c r="Q345" s="177"/>
      <c r="R345" s="177"/>
      <c r="S345" s="177"/>
      <c r="T345" s="177"/>
      <c r="U345" s="177"/>
      <c r="V345" s="177"/>
      <c r="W345" s="177"/>
      <c r="X345" s="177"/>
      <c r="Y345" s="177"/>
      <c r="Z345" s="177"/>
      <c r="AA345" s="177"/>
      <c r="AB345" s="177"/>
      <c r="AC345" s="177"/>
      <c r="AD345" s="177"/>
      <c r="AE345" s="179"/>
      <c r="AF345" s="177"/>
      <c r="AG345" s="177"/>
      <c r="AH345" s="177"/>
      <c r="AI345" s="177"/>
      <c r="AJ345" s="178"/>
      <c r="AK345" s="177"/>
      <c r="AL345" s="177"/>
      <c r="AM345" s="177"/>
      <c r="AN345" s="177"/>
      <c r="AO345" s="177"/>
      <c r="AP345" s="177"/>
      <c r="AQ345" s="177"/>
      <c r="AR345" s="177"/>
      <c r="AS345" s="177"/>
      <c r="AT345" s="177"/>
      <c r="AU345" s="177"/>
      <c r="AV345" s="177"/>
      <c r="AW345" s="177"/>
      <c r="AX345" s="177"/>
      <c r="AY345" s="177"/>
      <c r="AZ345" s="177"/>
      <c r="BA345" s="177"/>
      <c r="BB345" s="177"/>
      <c r="BC345" s="177"/>
      <c r="BD345" s="177"/>
      <c r="BE345" s="177"/>
      <c r="BF345" s="180"/>
      <c r="BG345" s="106"/>
    </row>
    <row r="346" spans="1:59" s="21" customFormat="1" x14ac:dyDescent="0.2">
      <c r="A346" s="198"/>
      <c r="B346" s="218"/>
      <c r="C346" s="221"/>
      <c r="D346" s="181"/>
      <c r="E346" s="181"/>
      <c r="F346" s="181"/>
      <c r="G346" s="181"/>
      <c r="H346" s="182"/>
      <c r="I346" s="181"/>
      <c r="J346" s="181"/>
      <c r="K346" s="181"/>
      <c r="L346" s="181"/>
      <c r="M346" s="181"/>
      <c r="N346" s="181"/>
      <c r="O346" s="181"/>
      <c r="P346" s="181"/>
      <c r="Q346" s="181"/>
      <c r="R346" s="181"/>
      <c r="S346" s="181"/>
      <c r="T346" s="181"/>
      <c r="U346" s="181"/>
      <c r="V346" s="181"/>
      <c r="W346" s="181"/>
      <c r="X346" s="181"/>
      <c r="Y346" s="181"/>
      <c r="Z346" s="181"/>
      <c r="AA346" s="181"/>
      <c r="AB346" s="181"/>
      <c r="AC346" s="181"/>
      <c r="AD346" s="181"/>
      <c r="AE346" s="183"/>
      <c r="AF346" s="181"/>
      <c r="AG346" s="181"/>
      <c r="AH346" s="181"/>
      <c r="AI346" s="181"/>
      <c r="AJ346" s="182"/>
      <c r="AK346" s="181"/>
      <c r="AL346" s="181"/>
      <c r="AM346" s="181"/>
      <c r="AN346" s="181"/>
      <c r="AO346" s="181"/>
      <c r="AP346" s="181"/>
      <c r="AQ346" s="181"/>
      <c r="AR346" s="181"/>
      <c r="AS346" s="181"/>
      <c r="AT346" s="181"/>
      <c r="AU346" s="181"/>
      <c r="AV346" s="181"/>
      <c r="AW346" s="181"/>
      <c r="AX346" s="181"/>
      <c r="AY346" s="181"/>
      <c r="AZ346" s="181"/>
      <c r="BA346" s="181"/>
      <c r="BB346" s="181"/>
      <c r="BC346" s="181"/>
      <c r="BD346" s="181"/>
      <c r="BE346" s="181"/>
      <c r="BF346" s="184"/>
      <c r="BG346" s="106"/>
    </row>
    <row r="347" spans="1:59" s="21" customFormat="1" x14ac:dyDescent="0.2">
      <c r="A347" s="88"/>
      <c r="B347" s="58"/>
      <c r="C347" s="59"/>
      <c r="D347"/>
      <c r="E347"/>
      <c r="F347"/>
      <c r="G347"/>
      <c r="H347" s="105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199"/>
      <c r="T347" s="199"/>
      <c r="U347" s="199"/>
      <c r="V347" s="199"/>
      <c r="W347" s="199"/>
      <c r="X347" s="199"/>
      <c r="Y347" s="199"/>
      <c r="Z347" s="199"/>
      <c r="AA347" s="199"/>
      <c r="AB347" s="199"/>
      <c r="AC347" s="199"/>
      <c r="AD347" s="199"/>
      <c r="AF347"/>
      <c r="AG347"/>
      <c r="AH347"/>
      <c r="AI347"/>
      <c r="AJ347" s="105"/>
      <c r="AK347"/>
      <c r="AL347"/>
      <c r="AM347"/>
      <c r="AN347"/>
      <c r="AO347"/>
      <c r="AP347"/>
      <c r="AQ347"/>
      <c r="AS347" s="106"/>
      <c r="AT347"/>
      <c r="AU347"/>
      <c r="AV347"/>
      <c r="AW347"/>
      <c r="AX347"/>
      <c r="AY347"/>
      <c r="AZ347"/>
      <c r="BG347" s="106"/>
    </row>
    <row r="348" spans="1:59" s="21" customFormat="1" x14ac:dyDescent="0.2">
      <c r="A348" s="88"/>
      <c r="B348" s="58"/>
      <c r="C348" s="59"/>
      <c r="D348"/>
      <c r="E348"/>
      <c r="F348"/>
      <c r="G348"/>
      <c r="H348" s="105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F348"/>
      <c r="AG348"/>
      <c r="AH348"/>
      <c r="AI348"/>
      <c r="AJ348" s="105"/>
      <c r="AK348"/>
      <c r="AL348"/>
      <c r="AM348"/>
      <c r="AN348"/>
      <c r="AO348"/>
      <c r="AP348"/>
      <c r="AQ348"/>
      <c r="AS348" s="106"/>
      <c r="AT348"/>
      <c r="AU348"/>
      <c r="AV348"/>
      <c r="AW348"/>
      <c r="AX348"/>
      <c r="AY348"/>
      <c r="AZ348"/>
      <c r="BG348" s="106"/>
    </row>
    <row r="349" spans="1:59" s="21" customFormat="1" x14ac:dyDescent="0.2">
      <c r="A349" s="88"/>
      <c r="B349" s="58"/>
      <c r="C349" s="59"/>
      <c r="D349"/>
      <c r="E349"/>
      <c r="F349"/>
      <c r="G349"/>
      <c r="H349" s="105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F349"/>
      <c r="AG349"/>
      <c r="AH349"/>
      <c r="AI349"/>
      <c r="AJ349" s="105"/>
      <c r="AK349"/>
      <c r="AL349"/>
      <c r="AM349"/>
      <c r="AN349"/>
      <c r="AO349"/>
      <c r="AP349"/>
      <c r="AQ349"/>
      <c r="AS349" s="106"/>
      <c r="AT349"/>
      <c r="AU349"/>
      <c r="AV349"/>
      <c r="AW349"/>
      <c r="AX349"/>
      <c r="AY349"/>
      <c r="AZ349"/>
      <c r="BG349" s="106"/>
    </row>
    <row r="350" spans="1:59" s="21" customFormat="1" x14ac:dyDescent="0.2">
      <c r="A350" s="88"/>
      <c r="B350" s="58"/>
      <c r="C350" s="59"/>
      <c r="D350"/>
      <c r="E350"/>
      <c r="F350"/>
      <c r="G350"/>
      <c r="H350" s="105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F350"/>
      <c r="AG350"/>
      <c r="AH350"/>
      <c r="AI350"/>
      <c r="AJ350" s="105"/>
      <c r="AK350"/>
      <c r="AL350"/>
      <c r="AM350"/>
      <c r="AN350"/>
      <c r="AO350"/>
      <c r="AP350"/>
      <c r="AQ350"/>
      <c r="AS350" s="106"/>
      <c r="AT350"/>
      <c r="AU350"/>
      <c r="AV350"/>
      <c r="AW350"/>
      <c r="AX350"/>
      <c r="AY350"/>
      <c r="AZ350"/>
      <c r="BG350" s="106"/>
    </row>
    <row r="351" spans="1:59" s="21" customFormat="1" x14ac:dyDescent="0.2">
      <c r="A351" s="88"/>
      <c r="B351" s="58"/>
      <c r="C351" s="59"/>
      <c r="D351"/>
      <c r="E351"/>
      <c r="F351"/>
      <c r="G351"/>
      <c r="H351" s="105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F351"/>
      <c r="AG351"/>
      <c r="AH351"/>
      <c r="AI351"/>
      <c r="AJ351" s="105"/>
      <c r="AK351"/>
      <c r="AL351"/>
      <c r="AM351"/>
      <c r="AN351"/>
      <c r="AO351"/>
      <c r="AP351"/>
      <c r="AQ351"/>
      <c r="AS351" s="106"/>
      <c r="AT351"/>
      <c r="AU351"/>
      <c r="AV351"/>
      <c r="AW351"/>
      <c r="AX351"/>
      <c r="AY351"/>
      <c r="AZ351"/>
      <c r="BG351" s="106"/>
    </row>
    <row r="352" spans="1:59" s="21" customFormat="1" x14ac:dyDescent="0.2">
      <c r="A352" s="88"/>
      <c r="B352" s="58"/>
      <c r="C352" s="59"/>
      <c r="D352"/>
      <c r="E352"/>
      <c r="F352"/>
      <c r="G352"/>
      <c r="H352" s="105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F352"/>
      <c r="AG352"/>
      <c r="AH352"/>
      <c r="AI352"/>
      <c r="AJ352" s="105"/>
      <c r="AK352"/>
      <c r="AL352"/>
      <c r="AM352"/>
      <c r="AN352"/>
      <c r="AO352"/>
      <c r="AP352"/>
      <c r="AQ352"/>
      <c r="AS352" s="106"/>
      <c r="AT352"/>
      <c r="AU352"/>
      <c r="AV352"/>
      <c r="AW352"/>
      <c r="AX352"/>
      <c r="AY352"/>
      <c r="AZ352"/>
      <c r="BG352" s="106"/>
    </row>
    <row r="353" spans="1:59" s="21" customFormat="1" x14ac:dyDescent="0.2">
      <c r="A353" s="86"/>
      <c r="B353" s="86"/>
      <c r="C353" s="85"/>
      <c r="D353"/>
      <c r="E353"/>
      <c r="F353"/>
      <c r="G353"/>
      <c r="H353" s="105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F353"/>
      <c r="AG353"/>
      <c r="AH353"/>
      <c r="AI353"/>
      <c r="AJ353" s="105"/>
      <c r="AK353"/>
      <c r="AL353"/>
      <c r="AM353"/>
      <c r="AN353"/>
      <c r="AO353"/>
      <c r="AP353"/>
      <c r="AQ353"/>
      <c r="AS353" s="106"/>
      <c r="AT353"/>
      <c r="AU353"/>
      <c r="AV353"/>
      <c r="AW353"/>
      <c r="AX353"/>
      <c r="AY353"/>
      <c r="AZ353"/>
      <c r="BG353" s="106"/>
    </row>
    <row r="354" spans="1:59" s="21" customFormat="1" x14ac:dyDescent="0.2">
      <c r="A354" s="83"/>
      <c r="B354" s="82"/>
      <c r="C354" s="84"/>
      <c r="D354"/>
      <c r="E354"/>
      <c r="F354"/>
      <c r="G354"/>
      <c r="H354" s="105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F354"/>
      <c r="AG354"/>
      <c r="AH354"/>
      <c r="AI354"/>
      <c r="AJ354" s="105"/>
      <c r="AK354"/>
      <c r="AL354"/>
      <c r="AM354"/>
      <c r="AN354"/>
      <c r="AO354"/>
      <c r="AP354"/>
      <c r="AQ354"/>
      <c r="AS354" s="106"/>
      <c r="AT354"/>
      <c r="AU354"/>
      <c r="AV354"/>
      <c r="AW354"/>
      <c r="AX354"/>
      <c r="AY354"/>
      <c r="AZ354"/>
      <c r="BG354" s="106"/>
    </row>
    <row r="355" spans="1:59" s="21" customFormat="1" x14ac:dyDescent="0.2">
      <c r="A355" s="88"/>
      <c r="B355" s="58"/>
      <c r="C355" s="59"/>
      <c r="D355"/>
      <c r="E355"/>
      <c r="F355"/>
      <c r="G355"/>
      <c r="H355" s="10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F355"/>
      <c r="AG355"/>
      <c r="AH355"/>
      <c r="AI355"/>
      <c r="AJ355" s="105"/>
      <c r="AK355"/>
      <c r="AL355"/>
      <c r="AM355"/>
      <c r="AN355"/>
      <c r="AO355"/>
      <c r="AP355"/>
      <c r="AQ355"/>
      <c r="AS355" s="106"/>
      <c r="AT355"/>
      <c r="AU355"/>
      <c r="AV355"/>
      <c r="AW355"/>
      <c r="AX355"/>
      <c r="AY355"/>
      <c r="AZ355"/>
      <c r="BG355" s="106"/>
    </row>
    <row r="356" spans="1:59" s="21" customFormat="1" x14ac:dyDescent="0.2">
      <c r="A356" s="88"/>
      <c r="B356" s="58"/>
      <c r="C356" s="59"/>
      <c r="D356"/>
      <c r="E356"/>
      <c r="F356"/>
      <c r="G356"/>
      <c r="H356" s="105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F356"/>
      <c r="AG356"/>
      <c r="AH356"/>
      <c r="AI356"/>
      <c r="AJ356" s="105"/>
      <c r="AK356"/>
      <c r="AL356"/>
      <c r="AM356"/>
      <c r="AN356"/>
      <c r="AO356"/>
      <c r="AP356"/>
      <c r="AQ356"/>
      <c r="AS356" s="106"/>
      <c r="AT356"/>
      <c r="AU356"/>
      <c r="AV356"/>
      <c r="AW356"/>
      <c r="AX356"/>
      <c r="AY356"/>
      <c r="AZ356"/>
      <c r="BG356" s="106"/>
    </row>
    <row r="357" spans="1:59" s="21" customFormat="1" x14ac:dyDescent="0.2">
      <c r="A357" s="88"/>
      <c r="B357" s="58"/>
      <c r="C357" s="59"/>
      <c r="D357"/>
      <c r="E357"/>
      <c r="F357"/>
      <c r="G357"/>
      <c r="H357" s="105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F357"/>
      <c r="AG357"/>
      <c r="AH357"/>
      <c r="AI357"/>
      <c r="AJ357" s="105"/>
      <c r="AK357"/>
      <c r="AL357"/>
      <c r="AM357"/>
      <c r="AN357"/>
      <c r="AO357"/>
      <c r="AP357"/>
      <c r="AQ357"/>
      <c r="AS357" s="106"/>
      <c r="AT357"/>
      <c r="AU357"/>
      <c r="AV357"/>
      <c r="AW357"/>
      <c r="AX357"/>
      <c r="AY357"/>
      <c r="AZ357"/>
      <c r="BG357" s="106"/>
    </row>
    <row r="358" spans="1:59" s="21" customFormat="1" x14ac:dyDescent="0.2">
      <c r="A358" s="88"/>
      <c r="B358" s="58"/>
      <c r="C358" s="59"/>
      <c r="D358"/>
      <c r="E358"/>
      <c r="F358"/>
      <c r="G358"/>
      <c r="H358" s="105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F358"/>
      <c r="AG358"/>
      <c r="AH358"/>
      <c r="AI358"/>
      <c r="AJ358" s="105"/>
      <c r="AK358"/>
      <c r="AL358"/>
      <c r="AM358"/>
      <c r="AN358"/>
      <c r="AO358"/>
      <c r="AP358"/>
      <c r="AQ358"/>
      <c r="AS358" s="106"/>
      <c r="AT358"/>
      <c r="AU358"/>
      <c r="AV358"/>
      <c r="AW358"/>
      <c r="AX358"/>
      <c r="AY358"/>
      <c r="AZ358"/>
      <c r="BG358" s="106"/>
    </row>
    <row r="359" spans="1:59" s="21" customFormat="1" x14ac:dyDescent="0.2">
      <c r="A359" s="88"/>
      <c r="B359" s="58"/>
      <c r="C359" s="59"/>
      <c r="D359"/>
      <c r="E359"/>
      <c r="F359"/>
      <c r="G359"/>
      <c r="H359" s="105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F359"/>
      <c r="AG359"/>
      <c r="AH359"/>
      <c r="AI359"/>
      <c r="AJ359" s="105"/>
      <c r="AK359"/>
      <c r="AL359"/>
      <c r="AM359"/>
      <c r="AN359"/>
      <c r="AO359"/>
      <c r="AP359"/>
      <c r="AQ359"/>
      <c r="AS359" s="106"/>
      <c r="AT359"/>
      <c r="AU359"/>
      <c r="AV359"/>
      <c r="AW359"/>
      <c r="AX359"/>
      <c r="AY359"/>
      <c r="AZ359"/>
      <c r="BG359" s="106"/>
    </row>
    <row r="360" spans="1:59" s="21" customFormat="1" x14ac:dyDescent="0.2">
      <c r="A360" s="88"/>
      <c r="B360" s="58"/>
      <c r="C360" s="59"/>
      <c r="D360"/>
      <c r="E360"/>
      <c r="F360"/>
      <c r="G360"/>
      <c r="H360" s="105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F360"/>
      <c r="AG360"/>
      <c r="AH360"/>
      <c r="AI360"/>
      <c r="AJ360" s="105"/>
      <c r="AK360"/>
      <c r="AL360"/>
      <c r="AM360"/>
      <c r="AN360"/>
      <c r="AO360"/>
      <c r="AP360"/>
      <c r="AQ360"/>
      <c r="AS360" s="106"/>
      <c r="AT360"/>
      <c r="AU360"/>
      <c r="AV360"/>
      <c r="AW360"/>
      <c r="AX360"/>
      <c r="AY360"/>
      <c r="AZ360"/>
      <c r="BG360" s="106"/>
    </row>
    <row r="361" spans="1:59" s="21" customFormat="1" x14ac:dyDescent="0.2">
      <c r="A361" s="88"/>
      <c r="B361" s="58"/>
      <c r="C361" s="59"/>
      <c r="D361"/>
      <c r="E361"/>
      <c r="F361"/>
      <c r="G361"/>
      <c r="H361" s="105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F361"/>
      <c r="AG361"/>
      <c r="AH361"/>
      <c r="AI361"/>
      <c r="AJ361" s="105"/>
      <c r="AK361"/>
      <c r="AL361"/>
      <c r="AM361"/>
      <c r="AN361"/>
      <c r="AO361"/>
      <c r="AP361"/>
      <c r="AQ361"/>
      <c r="AS361" s="106"/>
      <c r="AT361"/>
      <c r="AU361"/>
      <c r="AV361"/>
      <c r="AW361"/>
      <c r="AX361"/>
      <c r="AY361"/>
      <c r="AZ361"/>
      <c r="BG361" s="106"/>
    </row>
    <row r="362" spans="1:59" s="21" customFormat="1" x14ac:dyDescent="0.2">
      <c r="A362" s="86"/>
      <c r="B362" s="86"/>
      <c r="C362" s="87"/>
      <c r="D362"/>
      <c r="E362"/>
      <c r="F362"/>
      <c r="G362"/>
      <c r="H362" s="105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F362"/>
      <c r="AG362"/>
      <c r="AH362"/>
      <c r="AI362"/>
      <c r="AJ362" s="105"/>
      <c r="AK362"/>
      <c r="AL362"/>
      <c r="AM362"/>
      <c r="AN362"/>
      <c r="AO362"/>
      <c r="AP362"/>
      <c r="AQ362"/>
      <c r="AS362" s="106"/>
      <c r="AT362"/>
      <c r="AU362"/>
      <c r="AV362"/>
      <c r="AW362"/>
      <c r="AX362"/>
      <c r="AY362"/>
      <c r="AZ362"/>
      <c r="BG362" s="106"/>
    </row>
    <row r="363" spans="1:59" s="21" customFormat="1" x14ac:dyDescent="0.2">
      <c r="A363" s="83"/>
      <c r="B363" s="82"/>
      <c r="C363" s="84"/>
      <c r="D363"/>
      <c r="E363"/>
      <c r="F363"/>
      <c r="G363"/>
      <c r="H363" s="105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F363"/>
      <c r="AG363"/>
      <c r="AH363"/>
      <c r="AI363"/>
      <c r="AJ363" s="105"/>
      <c r="AK363"/>
      <c r="AL363"/>
      <c r="AM363"/>
      <c r="AN363"/>
      <c r="AO363"/>
      <c r="AP363"/>
      <c r="AQ363"/>
      <c r="AS363" s="106"/>
      <c r="AT363"/>
      <c r="AU363"/>
      <c r="AV363"/>
      <c r="AW363"/>
      <c r="AX363"/>
      <c r="AY363"/>
      <c r="AZ363"/>
      <c r="BG363" s="106"/>
    </row>
    <row r="364" spans="1:59" s="21" customFormat="1" x14ac:dyDescent="0.2">
      <c r="A364" s="88"/>
      <c r="B364" s="58"/>
      <c r="C364" s="59"/>
      <c r="D364"/>
      <c r="E364"/>
      <c r="F364"/>
      <c r="G364"/>
      <c r="H364" s="105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F364"/>
      <c r="AG364"/>
      <c r="AH364"/>
      <c r="AI364"/>
      <c r="AJ364" s="105"/>
      <c r="AK364"/>
      <c r="AL364"/>
      <c r="AM364"/>
      <c r="AN364"/>
      <c r="AO364"/>
      <c r="AP364"/>
      <c r="AQ364"/>
      <c r="AS364" s="106"/>
      <c r="AT364"/>
      <c r="AU364"/>
      <c r="AV364"/>
      <c r="AW364"/>
      <c r="AX364"/>
      <c r="AY364"/>
      <c r="AZ364"/>
      <c r="BG364" s="106"/>
    </row>
    <row r="365" spans="1:59" s="21" customFormat="1" x14ac:dyDescent="0.2">
      <c r="A365" s="88"/>
      <c r="B365" s="58"/>
      <c r="C365" s="59"/>
      <c r="D365"/>
      <c r="E365"/>
      <c r="F365"/>
      <c r="G365"/>
      <c r="H365" s="10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F365"/>
      <c r="AG365"/>
      <c r="AH365"/>
      <c r="AI365"/>
      <c r="AJ365" s="105"/>
      <c r="AK365"/>
      <c r="AL365"/>
      <c r="AM365"/>
      <c r="AN365"/>
      <c r="AO365"/>
      <c r="AP365"/>
      <c r="AQ365"/>
      <c r="AS365" s="106"/>
      <c r="AT365"/>
      <c r="AU365"/>
      <c r="AV365"/>
      <c r="AW365"/>
      <c r="AX365"/>
      <c r="AY365"/>
      <c r="AZ365"/>
      <c r="BG365" s="106"/>
    </row>
    <row r="366" spans="1:59" s="21" customFormat="1" x14ac:dyDescent="0.2">
      <c r="A366" s="88"/>
      <c r="B366" s="58"/>
      <c r="C366" s="59"/>
      <c r="D366"/>
      <c r="E366"/>
      <c r="F366"/>
      <c r="G366"/>
      <c r="H366" s="105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F366"/>
      <c r="AG366"/>
      <c r="AH366"/>
      <c r="AI366"/>
      <c r="AJ366" s="105"/>
      <c r="AK366"/>
      <c r="AL366"/>
      <c r="AM366"/>
      <c r="AN366"/>
      <c r="AO366"/>
      <c r="AP366"/>
      <c r="AQ366"/>
      <c r="AS366" s="106"/>
      <c r="AT366"/>
      <c r="AU366"/>
      <c r="AV366"/>
      <c r="AW366"/>
      <c r="AX366"/>
      <c r="AY366"/>
      <c r="AZ366"/>
      <c r="BG366" s="106"/>
    </row>
    <row r="367" spans="1:59" s="21" customFormat="1" x14ac:dyDescent="0.2">
      <c r="A367" s="88"/>
      <c r="B367" s="58"/>
      <c r="C367" s="59"/>
      <c r="D367"/>
      <c r="E367"/>
      <c r="F367"/>
      <c r="G367"/>
      <c r="H367" s="105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F367"/>
      <c r="AG367"/>
      <c r="AH367"/>
      <c r="AI367"/>
      <c r="AJ367" s="105"/>
      <c r="AK367"/>
      <c r="AL367"/>
      <c r="AM367"/>
      <c r="AN367"/>
      <c r="AO367"/>
      <c r="AP367"/>
      <c r="AQ367"/>
      <c r="AS367" s="106"/>
      <c r="AT367"/>
      <c r="AU367"/>
      <c r="AV367"/>
      <c r="AW367"/>
      <c r="AX367"/>
      <c r="AY367"/>
      <c r="AZ367"/>
      <c r="BG367" s="106"/>
    </row>
    <row r="368" spans="1:59" s="21" customFormat="1" x14ac:dyDescent="0.2">
      <c r="A368" s="88"/>
      <c r="B368" s="58"/>
      <c r="C368" s="59"/>
      <c r="D368"/>
      <c r="E368"/>
      <c r="F368"/>
      <c r="G368"/>
      <c r="H368" s="105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F368"/>
      <c r="AG368"/>
      <c r="AH368"/>
      <c r="AI368"/>
      <c r="AJ368" s="105"/>
      <c r="AK368"/>
      <c r="AL368"/>
      <c r="AM368"/>
      <c r="AN368"/>
      <c r="AO368"/>
      <c r="AP368"/>
      <c r="AQ368"/>
      <c r="AS368" s="106"/>
      <c r="AT368"/>
      <c r="AU368"/>
      <c r="AV368"/>
      <c r="AW368"/>
      <c r="AX368"/>
      <c r="AY368"/>
      <c r="AZ368"/>
      <c r="BG368" s="106"/>
    </row>
    <row r="369" spans="1:59" s="21" customFormat="1" x14ac:dyDescent="0.2">
      <c r="A369" s="88"/>
      <c r="B369" s="58"/>
      <c r="C369" s="59"/>
      <c r="D369"/>
      <c r="E369"/>
      <c r="F369"/>
      <c r="G369"/>
      <c r="H369" s="105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F369"/>
      <c r="AG369"/>
      <c r="AH369"/>
      <c r="AI369"/>
      <c r="AJ369" s="105"/>
      <c r="AK369"/>
      <c r="AL369"/>
      <c r="AM369"/>
      <c r="AN369"/>
      <c r="AO369"/>
      <c r="AP369"/>
      <c r="AQ369"/>
      <c r="AS369" s="106"/>
      <c r="AT369"/>
      <c r="AU369"/>
      <c r="AV369"/>
      <c r="AW369"/>
      <c r="AX369"/>
      <c r="AY369"/>
      <c r="AZ369"/>
      <c r="BG369" s="106"/>
    </row>
    <row r="370" spans="1:59" s="21" customFormat="1" x14ac:dyDescent="0.2">
      <c r="A370" s="86"/>
      <c r="B370" s="86"/>
      <c r="C370" s="87"/>
      <c r="D370"/>
      <c r="E370"/>
      <c r="F370"/>
      <c r="G370"/>
      <c r="H370" s="105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F370"/>
      <c r="AG370"/>
      <c r="AH370"/>
      <c r="AI370"/>
      <c r="AJ370" s="105"/>
      <c r="AK370"/>
      <c r="AL370"/>
      <c r="AM370"/>
      <c r="AN370"/>
      <c r="AO370"/>
      <c r="AP370"/>
      <c r="AQ370"/>
      <c r="AS370" s="106"/>
      <c r="AT370"/>
      <c r="AU370"/>
      <c r="AV370"/>
      <c r="AW370"/>
      <c r="AX370"/>
      <c r="AY370"/>
      <c r="AZ370"/>
      <c r="BG370" s="106"/>
    </row>
    <row r="371" spans="1:59" s="21" customFormat="1" x14ac:dyDescent="0.2">
      <c r="A371" s="83"/>
      <c r="B371" s="82"/>
      <c r="C371" s="84"/>
      <c r="D371"/>
      <c r="E371"/>
      <c r="F371"/>
      <c r="G371"/>
      <c r="H371" s="105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F371"/>
      <c r="AG371"/>
      <c r="AH371"/>
      <c r="AI371"/>
      <c r="AJ371" s="105"/>
      <c r="AK371"/>
      <c r="AL371"/>
      <c r="AM371"/>
      <c r="AN371"/>
      <c r="AO371"/>
      <c r="AP371"/>
      <c r="AQ371"/>
      <c r="AS371" s="106"/>
      <c r="AT371"/>
      <c r="AU371"/>
      <c r="AV371"/>
      <c r="AW371"/>
      <c r="AX371"/>
      <c r="AY371"/>
      <c r="AZ371"/>
      <c r="BG371" s="106"/>
    </row>
    <row r="372" spans="1:59" s="21" customFormat="1" x14ac:dyDescent="0.2">
      <c r="A372" s="88"/>
      <c r="B372" s="58"/>
      <c r="C372" s="59"/>
      <c r="D372"/>
      <c r="E372"/>
      <c r="F372"/>
      <c r="G372"/>
      <c r="H372" s="105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F372"/>
      <c r="AG372"/>
      <c r="AH372"/>
      <c r="AI372"/>
      <c r="AJ372" s="105"/>
      <c r="AK372"/>
      <c r="AL372"/>
      <c r="AM372"/>
      <c r="AN372"/>
      <c r="AO372"/>
      <c r="AP372"/>
      <c r="AQ372"/>
      <c r="AS372" s="106"/>
      <c r="AT372"/>
      <c r="AU372"/>
      <c r="AV372"/>
      <c r="AW372"/>
      <c r="AX372"/>
      <c r="AY372"/>
      <c r="AZ372"/>
      <c r="BG372" s="106"/>
    </row>
    <row r="373" spans="1:59" s="21" customFormat="1" x14ac:dyDescent="0.2">
      <c r="A373" s="88"/>
      <c r="B373" s="58"/>
      <c r="C373" s="59"/>
      <c r="D373"/>
      <c r="E373"/>
      <c r="F373"/>
      <c r="G373"/>
      <c r="H373" s="105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F373"/>
      <c r="AG373"/>
      <c r="AH373"/>
      <c r="AI373"/>
      <c r="AJ373" s="105"/>
      <c r="AK373"/>
      <c r="AL373"/>
      <c r="AM373"/>
      <c r="AN373"/>
      <c r="AO373"/>
      <c r="AP373"/>
      <c r="AQ373"/>
      <c r="AS373" s="106"/>
      <c r="AT373"/>
      <c r="AU373"/>
      <c r="AV373"/>
      <c r="AW373"/>
      <c r="AX373"/>
      <c r="AY373"/>
      <c r="AZ373"/>
      <c r="BG373" s="106"/>
    </row>
    <row r="374" spans="1:59" s="21" customFormat="1" x14ac:dyDescent="0.2">
      <c r="A374" s="88"/>
      <c r="B374" s="58"/>
      <c r="C374" s="59"/>
      <c r="D374"/>
      <c r="E374"/>
      <c r="F374"/>
      <c r="G374"/>
      <c r="H374" s="105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F374"/>
      <c r="AG374"/>
      <c r="AH374"/>
      <c r="AI374"/>
      <c r="AJ374" s="105"/>
      <c r="AK374"/>
      <c r="AL374"/>
      <c r="AM374"/>
      <c r="AN374"/>
      <c r="AO374"/>
      <c r="AP374"/>
      <c r="AQ374"/>
      <c r="AS374" s="106"/>
      <c r="AT374"/>
      <c r="AU374"/>
      <c r="AV374"/>
      <c r="AW374"/>
      <c r="AX374"/>
      <c r="AY374"/>
      <c r="AZ374"/>
      <c r="BG374" s="106"/>
    </row>
    <row r="375" spans="1:59" s="21" customFormat="1" x14ac:dyDescent="0.2">
      <c r="A375" s="88"/>
      <c r="B375" s="58"/>
      <c r="C375" s="59"/>
      <c r="D375"/>
      <c r="E375"/>
      <c r="F375"/>
      <c r="G375"/>
      <c r="H375" s="10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F375"/>
      <c r="AG375"/>
      <c r="AH375"/>
      <c r="AI375"/>
      <c r="AJ375" s="105"/>
      <c r="AK375"/>
      <c r="AL375"/>
      <c r="AM375"/>
      <c r="AN375"/>
      <c r="AO375"/>
      <c r="AP375"/>
      <c r="AQ375"/>
      <c r="AS375" s="106"/>
      <c r="AT375"/>
      <c r="AU375"/>
      <c r="AV375"/>
      <c r="AW375"/>
      <c r="AX375"/>
      <c r="AY375"/>
      <c r="AZ375"/>
      <c r="BG375" s="106"/>
    </row>
    <row r="376" spans="1:59" s="21" customFormat="1" x14ac:dyDescent="0.2">
      <c r="A376" s="88"/>
      <c r="B376" s="58"/>
      <c r="C376" s="59"/>
      <c r="D376"/>
      <c r="E376"/>
      <c r="F376"/>
      <c r="G376"/>
      <c r="H376" s="105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F376"/>
      <c r="AG376"/>
      <c r="AH376"/>
      <c r="AI376"/>
      <c r="AJ376" s="105"/>
      <c r="AK376"/>
      <c r="AL376"/>
      <c r="AM376"/>
      <c r="AN376"/>
      <c r="AO376"/>
      <c r="AP376"/>
      <c r="AQ376"/>
      <c r="AS376" s="106"/>
      <c r="AT376"/>
      <c r="AU376"/>
      <c r="AV376"/>
      <c r="AW376"/>
      <c r="AX376"/>
      <c r="AY376"/>
      <c r="AZ376"/>
      <c r="BG376" s="106"/>
    </row>
    <row r="377" spans="1:59" s="21" customFormat="1" x14ac:dyDescent="0.2">
      <c r="A377" s="86"/>
      <c r="B377" s="86"/>
      <c r="C377" s="87"/>
      <c r="D377"/>
      <c r="E377"/>
      <c r="F377"/>
      <c r="G377"/>
      <c r="H377" s="105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F377"/>
      <c r="AG377"/>
      <c r="AH377"/>
      <c r="AI377"/>
      <c r="AJ377" s="105"/>
      <c r="AK377"/>
      <c r="AL377"/>
      <c r="AM377"/>
      <c r="AN377"/>
      <c r="AO377"/>
      <c r="AP377"/>
      <c r="AQ377"/>
      <c r="AS377" s="106"/>
      <c r="AT377"/>
      <c r="AU377"/>
      <c r="AV377"/>
      <c r="AW377"/>
      <c r="AX377"/>
      <c r="AY377"/>
      <c r="AZ377"/>
      <c r="BG377" s="106"/>
    </row>
    <row r="378" spans="1:59" s="21" customFormat="1" x14ac:dyDescent="0.2">
      <c r="A378" s="83"/>
      <c r="B378" s="82"/>
      <c r="C378" s="89"/>
      <c r="D378"/>
      <c r="E378"/>
      <c r="F378"/>
      <c r="G378"/>
      <c r="H378" s="105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F378"/>
      <c r="AG378"/>
      <c r="AH378"/>
      <c r="AI378"/>
      <c r="AJ378" s="105"/>
      <c r="AK378"/>
      <c r="AL378"/>
      <c r="AM378"/>
      <c r="AN378"/>
      <c r="AO378"/>
      <c r="AP378"/>
      <c r="AQ378"/>
      <c r="AS378" s="106"/>
      <c r="AT378"/>
      <c r="AU378"/>
      <c r="AV378"/>
      <c r="AW378"/>
      <c r="AX378"/>
      <c r="AY378"/>
      <c r="AZ378"/>
      <c r="BG378" s="106"/>
    </row>
    <row r="379" spans="1:59" s="21" customFormat="1" x14ac:dyDescent="0.2">
      <c r="A379" s="88"/>
      <c r="B379" s="58"/>
      <c r="C379" s="59"/>
      <c r="D379"/>
      <c r="E379"/>
      <c r="F379"/>
      <c r="G379"/>
      <c r="H379" s="105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F379"/>
      <c r="AG379"/>
      <c r="AH379"/>
      <c r="AI379"/>
      <c r="AJ379" s="105"/>
      <c r="AK379"/>
      <c r="AL379"/>
      <c r="AM379"/>
      <c r="AN379"/>
      <c r="AO379"/>
      <c r="AP379"/>
      <c r="AQ379"/>
      <c r="AS379" s="106"/>
      <c r="AT379"/>
      <c r="AU379"/>
      <c r="AV379"/>
      <c r="AW379"/>
      <c r="AX379"/>
      <c r="AY379"/>
      <c r="AZ379"/>
      <c r="BG379" s="106"/>
    </row>
    <row r="380" spans="1:59" s="21" customFormat="1" x14ac:dyDescent="0.2">
      <c r="A380" s="88"/>
      <c r="B380" s="58"/>
      <c r="C380" s="59"/>
      <c r="D380"/>
      <c r="E380"/>
      <c r="F380"/>
      <c r="G380"/>
      <c r="H380" s="105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F380"/>
      <c r="AG380"/>
      <c r="AH380"/>
      <c r="AI380"/>
      <c r="AJ380" s="105"/>
      <c r="AK380"/>
      <c r="AL380"/>
      <c r="AM380"/>
      <c r="AN380"/>
      <c r="AO380"/>
      <c r="AP380"/>
      <c r="AQ380"/>
      <c r="AS380" s="106"/>
      <c r="AT380"/>
      <c r="AU380"/>
      <c r="AV380"/>
      <c r="AW380"/>
      <c r="AX380"/>
      <c r="AY380"/>
      <c r="AZ380"/>
      <c r="BG380" s="106"/>
    </row>
    <row r="381" spans="1:59" s="21" customFormat="1" x14ac:dyDescent="0.2">
      <c r="A381" s="88"/>
      <c r="B381" s="58"/>
      <c r="C381" s="59"/>
      <c r="D381"/>
      <c r="E381"/>
      <c r="F381"/>
      <c r="G381"/>
      <c r="H381" s="105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F381"/>
      <c r="AG381"/>
      <c r="AH381"/>
      <c r="AI381"/>
      <c r="AJ381" s="105"/>
      <c r="AK381"/>
      <c r="AL381"/>
      <c r="AM381"/>
      <c r="AN381"/>
      <c r="AO381"/>
      <c r="AP381"/>
      <c r="AQ381"/>
      <c r="AS381" s="106"/>
      <c r="AT381"/>
      <c r="AU381"/>
      <c r="AV381"/>
      <c r="AW381"/>
      <c r="AX381"/>
      <c r="AY381"/>
      <c r="AZ381"/>
      <c r="BG381" s="106"/>
    </row>
    <row r="382" spans="1:59" s="21" customFormat="1" x14ac:dyDescent="0.2">
      <c r="A382" s="88"/>
      <c r="B382" s="58"/>
      <c r="C382" s="59"/>
      <c r="D382"/>
      <c r="E382"/>
      <c r="F382"/>
      <c r="G382"/>
      <c r="H382" s="105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F382"/>
      <c r="AG382"/>
      <c r="AH382"/>
      <c r="AI382"/>
      <c r="AJ382" s="105"/>
      <c r="AK382"/>
      <c r="AL382"/>
      <c r="AM382"/>
      <c r="AN382"/>
      <c r="AO382"/>
      <c r="AP382"/>
      <c r="AQ382"/>
      <c r="AS382" s="106"/>
      <c r="AT382"/>
      <c r="AU382"/>
      <c r="AV382"/>
      <c r="AW382"/>
      <c r="AX382"/>
      <c r="AY382"/>
      <c r="AZ382"/>
      <c r="BG382" s="106"/>
    </row>
    <row r="383" spans="1:59" s="21" customFormat="1" x14ac:dyDescent="0.2">
      <c r="A383" s="22"/>
      <c r="B383" s="22"/>
      <c r="C383" s="89"/>
      <c r="D383"/>
      <c r="E383"/>
      <c r="F383"/>
      <c r="G383"/>
      <c r="H383" s="105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F383"/>
      <c r="AG383"/>
      <c r="AH383"/>
      <c r="AI383"/>
      <c r="AJ383" s="105"/>
      <c r="AK383"/>
      <c r="AL383"/>
      <c r="AM383"/>
      <c r="AN383"/>
      <c r="AO383"/>
      <c r="AP383"/>
      <c r="AQ383"/>
      <c r="AS383" s="106"/>
      <c r="AT383"/>
      <c r="AU383"/>
      <c r="AV383"/>
      <c r="AW383"/>
      <c r="AX383"/>
      <c r="AY383"/>
      <c r="AZ383"/>
      <c r="BG383" s="106"/>
    </row>
    <row r="384" spans="1:59" s="21" customFormat="1" x14ac:dyDescent="0.2">
      <c r="A384" s="22"/>
      <c r="B384" s="22"/>
      <c r="C384" s="89"/>
      <c r="D384"/>
      <c r="E384"/>
      <c r="F384"/>
      <c r="G384"/>
      <c r="H384" s="105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F384"/>
      <c r="AG384"/>
      <c r="AH384"/>
      <c r="AI384"/>
      <c r="AJ384" s="105"/>
      <c r="AK384"/>
      <c r="AL384"/>
      <c r="AM384"/>
      <c r="AN384"/>
      <c r="AO384"/>
      <c r="AP384"/>
      <c r="AQ384"/>
      <c r="AS384" s="106"/>
      <c r="AT384"/>
      <c r="AU384"/>
      <c r="AV384"/>
      <c r="AW384"/>
      <c r="AX384"/>
      <c r="AY384"/>
      <c r="AZ384"/>
      <c r="BG384" s="106"/>
    </row>
    <row r="385" spans="1:59" s="21" customFormat="1" x14ac:dyDescent="0.2">
      <c r="A385" s="22"/>
      <c r="B385" s="22"/>
      <c r="C385" s="89"/>
      <c r="D385"/>
      <c r="E385"/>
      <c r="F385"/>
      <c r="G385"/>
      <c r="H385" s="10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F385"/>
      <c r="AG385"/>
      <c r="AH385"/>
      <c r="AI385"/>
      <c r="AJ385" s="105"/>
      <c r="AK385"/>
      <c r="AL385"/>
      <c r="AM385"/>
      <c r="AN385"/>
      <c r="AO385"/>
      <c r="AP385"/>
      <c r="AQ385"/>
      <c r="AS385" s="106"/>
      <c r="AT385"/>
      <c r="AU385"/>
      <c r="AV385"/>
      <c r="AW385"/>
      <c r="AX385"/>
      <c r="AY385"/>
      <c r="AZ385"/>
      <c r="BG385" s="106"/>
    </row>
    <row r="386" spans="1:59" s="21" customFormat="1" x14ac:dyDescent="0.2">
      <c r="A386" s="22"/>
      <c r="B386" s="22"/>
      <c r="C386" s="89"/>
      <c r="D386"/>
      <c r="E386"/>
      <c r="F386"/>
      <c r="G386"/>
      <c r="H386" s="105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F386"/>
      <c r="AG386"/>
      <c r="AH386"/>
      <c r="AI386"/>
      <c r="AJ386" s="105"/>
      <c r="AK386"/>
      <c r="AL386"/>
      <c r="AM386"/>
      <c r="AN386"/>
      <c r="AO386"/>
      <c r="AP386"/>
      <c r="AQ386"/>
      <c r="AS386" s="106"/>
      <c r="AT386"/>
      <c r="AU386"/>
      <c r="AV386"/>
      <c r="AW386"/>
      <c r="AX386"/>
      <c r="AY386"/>
      <c r="AZ386"/>
      <c r="BG386" s="106"/>
    </row>
    <row r="387" spans="1:59" s="21" customFormat="1" x14ac:dyDescent="0.2">
      <c r="A387" s="22"/>
      <c r="B387" s="22"/>
      <c r="C387" s="89"/>
      <c r="D387"/>
      <c r="E387"/>
      <c r="F387"/>
      <c r="G387"/>
      <c r="H387" s="105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F387"/>
      <c r="AG387"/>
      <c r="AH387"/>
      <c r="AI387"/>
      <c r="AJ387" s="105"/>
      <c r="AK387"/>
      <c r="AL387"/>
      <c r="AM387"/>
      <c r="AN387"/>
      <c r="AO387"/>
      <c r="AP387"/>
      <c r="AQ387"/>
      <c r="AS387" s="106"/>
      <c r="AT387"/>
      <c r="AU387"/>
      <c r="AV387"/>
      <c r="AW387"/>
      <c r="AX387"/>
      <c r="AY387"/>
      <c r="AZ387"/>
      <c r="BG387" s="106"/>
    </row>
    <row r="388" spans="1:59" s="21" customFormat="1" x14ac:dyDescent="0.2">
      <c r="A388" s="22"/>
      <c r="B388" s="22"/>
      <c r="C388" s="89"/>
      <c r="D388"/>
      <c r="E388"/>
      <c r="F388"/>
      <c r="G388"/>
      <c r="H388" s="105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F388"/>
      <c r="AG388"/>
      <c r="AH388"/>
      <c r="AI388"/>
      <c r="AJ388" s="105"/>
      <c r="AK388"/>
      <c r="AL388"/>
      <c r="AM388"/>
      <c r="AN388"/>
      <c r="AO388"/>
      <c r="AP388"/>
      <c r="AQ388"/>
      <c r="AS388" s="106"/>
      <c r="AT388"/>
      <c r="AU388"/>
      <c r="AV388"/>
      <c r="AW388"/>
      <c r="AX388"/>
      <c r="AY388"/>
      <c r="AZ388"/>
      <c r="BG388" s="106"/>
    </row>
    <row r="389" spans="1:59" s="21" customFormat="1" x14ac:dyDescent="0.2">
      <c r="A389" s="22"/>
      <c r="B389" s="22"/>
      <c r="C389" s="89"/>
      <c r="D389"/>
      <c r="E389"/>
      <c r="F389"/>
      <c r="G389"/>
      <c r="H389" s="105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F389"/>
      <c r="AG389"/>
      <c r="AH389"/>
      <c r="AI389"/>
      <c r="AJ389" s="105"/>
      <c r="AK389"/>
      <c r="AL389"/>
      <c r="AM389"/>
      <c r="AN389"/>
      <c r="AO389"/>
      <c r="AP389"/>
      <c r="AQ389"/>
      <c r="AS389" s="106"/>
      <c r="AT389"/>
      <c r="AU389"/>
      <c r="AV389"/>
      <c r="AW389"/>
      <c r="AX389"/>
      <c r="AY389"/>
      <c r="AZ389"/>
      <c r="BG389" s="106"/>
    </row>
    <row r="390" spans="1:59" s="21" customFormat="1" x14ac:dyDescent="0.2">
      <c r="A390" s="22"/>
      <c r="B390" s="22"/>
      <c r="C390" s="89"/>
      <c r="D390"/>
      <c r="E390"/>
      <c r="F390"/>
      <c r="G390"/>
      <c r="H390" s="105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F390"/>
      <c r="AG390"/>
      <c r="AH390"/>
      <c r="AI390"/>
      <c r="AJ390" s="105"/>
      <c r="AK390"/>
      <c r="AL390"/>
      <c r="AM390"/>
      <c r="AN390"/>
      <c r="AO390"/>
      <c r="AP390"/>
      <c r="AQ390"/>
      <c r="AS390" s="106"/>
      <c r="AT390"/>
      <c r="AU390"/>
      <c r="AV390"/>
      <c r="AW390"/>
      <c r="AX390"/>
      <c r="AY390"/>
      <c r="AZ390"/>
      <c r="BG390" s="106"/>
    </row>
    <row r="391" spans="1:59" s="21" customFormat="1" x14ac:dyDescent="0.2">
      <c r="A391" s="22"/>
      <c r="B391" s="22"/>
      <c r="C391" s="89"/>
      <c r="D391"/>
      <c r="E391"/>
      <c r="F391"/>
      <c r="G391"/>
      <c r="H391" s="105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F391"/>
      <c r="AG391"/>
      <c r="AH391"/>
      <c r="AI391"/>
      <c r="AJ391" s="105"/>
      <c r="AK391"/>
      <c r="AL391"/>
      <c r="AM391"/>
      <c r="AN391"/>
      <c r="AO391"/>
      <c r="AP391"/>
      <c r="AQ391"/>
      <c r="AS391" s="106"/>
      <c r="AT391"/>
      <c r="AU391"/>
      <c r="AV391"/>
      <c r="AW391"/>
      <c r="AX391"/>
      <c r="AY391"/>
      <c r="AZ391"/>
      <c r="BG391" s="106"/>
    </row>
    <row r="392" spans="1:59" s="21" customFormat="1" x14ac:dyDescent="0.2">
      <c r="A392" s="22"/>
      <c r="B392" s="22"/>
      <c r="C392" s="89"/>
      <c r="D392"/>
      <c r="E392"/>
      <c r="F392"/>
      <c r="G392"/>
      <c r="H392" s="105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F392"/>
      <c r="AG392"/>
      <c r="AH392"/>
      <c r="AI392"/>
      <c r="AJ392" s="105"/>
      <c r="AK392"/>
      <c r="AL392"/>
      <c r="AM392"/>
      <c r="AN392"/>
      <c r="AO392"/>
      <c r="AP392"/>
      <c r="AQ392"/>
      <c r="AS392" s="106"/>
      <c r="AT392"/>
      <c r="AU392"/>
      <c r="AV392"/>
      <c r="AW392"/>
      <c r="AX392"/>
      <c r="AY392"/>
      <c r="AZ392"/>
      <c r="BG392" s="106"/>
    </row>
    <row r="393" spans="1:59" s="21" customFormat="1" x14ac:dyDescent="0.2">
      <c r="A393" s="22"/>
      <c r="B393" s="22"/>
      <c r="C393" s="89"/>
      <c r="D393"/>
      <c r="E393"/>
      <c r="F393"/>
      <c r="G393"/>
      <c r="H393" s="105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F393"/>
      <c r="AG393"/>
      <c r="AH393"/>
      <c r="AI393"/>
      <c r="AJ393" s="105"/>
      <c r="AK393"/>
      <c r="AL393"/>
      <c r="AM393"/>
      <c r="AN393"/>
      <c r="AO393"/>
      <c r="AP393"/>
      <c r="AQ393"/>
      <c r="AS393" s="106"/>
      <c r="AT393"/>
      <c r="AU393"/>
      <c r="AV393"/>
      <c r="AW393"/>
      <c r="AX393"/>
      <c r="AY393"/>
      <c r="AZ393"/>
      <c r="BG393" s="106"/>
    </row>
    <row r="394" spans="1:59" s="21" customFormat="1" x14ac:dyDescent="0.2">
      <c r="A394" s="22"/>
      <c r="B394" s="22"/>
      <c r="C394" s="89"/>
      <c r="D394"/>
      <c r="E394"/>
      <c r="F394"/>
      <c r="G394"/>
      <c r="H394" s="105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F394"/>
      <c r="AG394"/>
      <c r="AH394"/>
      <c r="AI394"/>
      <c r="AJ394" s="105"/>
      <c r="AK394"/>
      <c r="AL394"/>
      <c r="AM394"/>
      <c r="AN394"/>
      <c r="AO394"/>
      <c r="AP394"/>
      <c r="AQ394"/>
      <c r="AS394" s="106"/>
      <c r="AT394"/>
      <c r="AU394"/>
      <c r="AV394"/>
      <c r="AW394"/>
      <c r="AX394"/>
      <c r="AY394"/>
      <c r="AZ394"/>
      <c r="BG394" s="106"/>
    </row>
    <row r="395" spans="1:59" s="21" customFormat="1" x14ac:dyDescent="0.2">
      <c r="A395" s="22"/>
      <c r="B395" s="22"/>
      <c r="C395" s="89"/>
      <c r="D395"/>
      <c r="E395"/>
      <c r="F395"/>
      <c r="G395"/>
      <c r="H395" s="10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F395"/>
      <c r="AG395"/>
      <c r="AH395"/>
      <c r="AI395"/>
      <c r="AJ395" s="105"/>
      <c r="AK395"/>
      <c r="AL395"/>
      <c r="AM395"/>
      <c r="AN395"/>
      <c r="AO395"/>
      <c r="AP395"/>
      <c r="AQ395"/>
      <c r="AS395" s="106"/>
      <c r="AT395"/>
      <c r="AU395"/>
      <c r="AV395"/>
      <c r="AW395"/>
      <c r="AX395"/>
      <c r="AY395"/>
      <c r="AZ395"/>
      <c r="BG395" s="106"/>
    </row>
    <row r="396" spans="1:59" s="21" customFormat="1" x14ac:dyDescent="0.2">
      <c r="A396" s="22"/>
      <c r="B396" s="22"/>
      <c r="C396" s="89"/>
      <c r="D396"/>
      <c r="E396"/>
      <c r="F396"/>
      <c r="G396"/>
      <c r="H396" s="105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F396"/>
      <c r="AG396"/>
      <c r="AH396"/>
      <c r="AI396"/>
      <c r="AJ396" s="105"/>
      <c r="AK396"/>
      <c r="AL396"/>
      <c r="AM396"/>
      <c r="AN396"/>
      <c r="AO396"/>
      <c r="AP396"/>
      <c r="AQ396"/>
      <c r="AS396" s="106"/>
      <c r="AT396"/>
      <c r="AU396"/>
      <c r="AV396"/>
      <c r="AW396"/>
      <c r="AX396"/>
      <c r="AY396"/>
      <c r="AZ396"/>
      <c r="BG396" s="10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20" fitToWidth="2" fitToHeight="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FB14ADFD-1742-4536-957C-D8911AE398F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QRC4 Form</vt:lpstr>
      <vt:lpstr>Data</vt:lpstr>
      <vt:lpstr>datar</vt:lpstr>
      <vt:lpstr>LAlist</vt:lpstr>
      <vt:lpstr>lanames</vt:lpstr>
      <vt:lpstr>'QRC4 Form'!Print_Area</vt:lpstr>
      <vt:lpstr>Data!Print_Titles</vt:lpstr>
      <vt:lpstr>Table</vt:lpstr>
    </vt:vector>
  </TitlesOfParts>
  <Company>DETR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DETR</dc:creator>
  <cp:lastModifiedBy>Alison Goulder</cp:lastModifiedBy>
  <cp:lastPrinted>2018-06-20T12:54:44Z</cp:lastPrinted>
  <dcterms:created xsi:type="dcterms:W3CDTF">2002-10-30T10:36:04Z</dcterms:created>
  <dcterms:modified xsi:type="dcterms:W3CDTF">2018-09-20T12:29:32Z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d80d16aa-90d8-4fc6-9fb4-bf4c392f2ad6</vt:lpwstr>
  </property>
  <property fmtid="{D5CDD505-2E9C-101B-9397-08002B2CF9AE}" pid="3" name="bjSaver">
    <vt:lpwstr>SVjBpobaL+4gAz7z8D7JV7E+GGnzbGNZ</vt:lpwstr>
  </property>
  <property fmtid="{D5CDD505-2E9C-101B-9397-08002B2CF9AE}" pid="4" name="bjDocumentSecurityLabel">
    <vt:lpwstr>No Marking</vt:lpwstr>
  </property>
</Properties>
</file>