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14"/>
  <workbookPr codeName="ThisWorkbook"/>
  <mc:AlternateContent xmlns:mc="http://schemas.openxmlformats.org/markup-compatibility/2006">
    <mc:Choice Requires="x15">
      <x15ac:absPath xmlns:x15ac="http://schemas.microsoft.com/office/spreadsheetml/2010/11/ac" url="F:\Ventilation of School Buildings - BB101\2018 Publication\BB101 and tools for gov uk website\Spreadsheet tools\"/>
    </mc:Choice>
  </mc:AlternateContent>
  <xr:revisionPtr revIDLastSave="0" documentId="8_{1D6E4A8F-FAC2-45B0-B2BD-541F72BC0910}" xr6:coauthVersionLast="36" xr6:coauthVersionMax="36" xr10:uidLastSave="{00000000-0000-0000-0000-000000000000}"/>
  <bookViews>
    <workbookView xWindow="0" yWindow="0" windowWidth="28800" windowHeight="11535" xr2:uid="{00000000-000D-0000-FFFF-FFFF00000000}"/>
  </bookViews>
  <sheets>
    <sheet name="Title and version control" sheetId="2" r:id="rId1"/>
    <sheet name="RTA calculator" sheetId="1" r:id="rId2"/>
  </sheets>
  <calcPr calcId="17902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0" i="1" l="1"/>
  <c r="Q54" i="1"/>
  <c r="Q47" i="1"/>
  <c r="Q27" i="1"/>
  <c r="Q26" i="1"/>
  <c r="Q32" i="1"/>
  <c r="Q30" i="1"/>
  <c r="Q34" i="1"/>
  <c r="Q37" i="1"/>
  <c r="Q33" i="1"/>
  <c r="Q38" i="1"/>
  <c r="Q35" i="1"/>
  <c r="Q36" i="1"/>
  <c r="Q39" i="1"/>
  <c r="Q55" i="1"/>
  <c r="Q56" i="1"/>
</calcChain>
</file>

<file path=xl/sharedStrings.xml><?xml version="1.0" encoding="utf-8"?>
<sst xmlns="http://schemas.openxmlformats.org/spreadsheetml/2006/main" count="80" uniqueCount="66">
  <si>
    <t xml:space="preserve">RTA calculator 
 </t>
  </si>
  <si>
    <t>August 2018</t>
  </si>
  <si>
    <t>DOCUMENT PROPERTIES</t>
  </si>
  <si>
    <t>Organisation</t>
  </si>
  <si>
    <t>Education &amp; Skills Funding Agency</t>
  </si>
  <si>
    <t>Name of Document</t>
  </si>
  <si>
    <t>Calculator for overhead radiant panels - radiant temperature asymmetry</t>
  </si>
  <si>
    <t>For use in conjunction with BB101, Section 7.4 and the ESFA Output Specification: Annex 2F Section 4.2.9 on Radiant Temperature Difference</t>
  </si>
  <si>
    <t>Contents</t>
  </si>
  <si>
    <t>DOCUMENT VERSION CONTROL</t>
  </si>
  <si>
    <t>Version</t>
  </si>
  <si>
    <r>
      <t xml:space="preserve">Comments and Amendments </t>
    </r>
    <r>
      <rPr>
        <i/>
        <sz val="12"/>
        <color rgb="FF000000"/>
        <rFont val="Arial"/>
        <family val="2"/>
      </rPr>
      <t>(details to be included where relevant)</t>
    </r>
  </si>
  <si>
    <t>Author/ Reviewer</t>
  </si>
  <si>
    <t>Date</t>
  </si>
  <si>
    <t>Approved by</t>
  </si>
  <si>
    <t xml:space="preserve">Date approved </t>
  </si>
  <si>
    <t>Version for ESFA publication of BB101 2018</t>
  </si>
  <si>
    <t>Richard Daniels</t>
  </si>
  <si>
    <t>Crawford Wright</t>
  </si>
  <si>
    <t>Notes on use of calculator</t>
  </si>
  <si>
    <t>The following excel spreadsheet can be used to calculate the radiant temperature asymmetry (RTA) in a space that results from the use of overhead radiant panels. The Tables in BB101 and Annex 2F of the ESFA Output Specification can also be used to calculate RTA for common panel sizes and room heights.</t>
  </si>
  <si>
    <t>Acknowledgements</t>
  </si>
  <si>
    <t>This spreadsheet tool was developed by Dr Tim Taylor of Atkins Global.</t>
  </si>
  <si>
    <t>BS EN ISO 7726: 2001 Ergonomics of the thermal environment - instruments for measuring physical quantities</t>
  </si>
  <si>
    <t>CIBSE Guide A (2015) Environmental Design</t>
  </si>
  <si>
    <t>Apendix C.4</t>
  </si>
  <si>
    <t>Section 1.6.6.4</t>
  </si>
  <si>
    <t>Problem definition</t>
  </si>
  <si>
    <t>Determine the Radiant Temperature Asymmetry (RTA) resulting from an overhead radiant panel installation in a typical classroom configuration.</t>
  </si>
  <si>
    <t>Angle factor derived for a rectangular radiant panel (see Appendix C.4 of BS EN ISO 7726: 2001)</t>
  </si>
  <si>
    <t>Cells highlighted in yellow are data inputs.</t>
  </si>
  <si>
    <t>Assumptions:</t>
  </si>
  <si>
    <t>Typical classroom plan dimensions of 7.5m x 7.5m, ceiling height of 3m.</t>
  </si>
  <si>
    <t>Consider RTA resulting from a single panel located directly above a seated person.</t>
  </si>
  <si>
    <t>Range of panel widths considered: 300mm, 600mm, 750mm, 900mm, 1200mm</t>
  </si>
  <si>
    <t>Assume panel length of 6m</t>
  </si>
  <si>
    <t>Radiant panel width</t>
  </si>
  <si>
    <t>m</t>
  </si>
  <si>
    <t>Radiant panel length</t>
  </si>
  <si>
    <t>a</t>
  </si>
  <si>
    <t>Equal to half panel width</t>
  </si>
  <si>
    <t>b</t>
  </si>
  <si>
    <t>Equal to half panel length</t>
  </si>
  <si>
    <t>Reference plane vertical height</t>
  </si>
  <si>
    <t>CIBSE Guide A 1.6.6.4</t>
  </si>
  <si>
    <t>Classroom floor to ceiling height</t>
  </si>
  <si>
    <t>c</t>
  </si>
  <si>
    <r>
      <t>1/2</t>
    </r>
    <r>
      <rPr>
        <sz val="11"/>
        <color theme="1"/>
        <rFont val="Calibri"/>
        <family val="2"/>
      </rPr>
      <t>π</t>
    </r>
  </si>
  <si>
    <t>X = a/c</t>
  </si>
  <si>
    <t>Y = b/c</t>
  </si>
  <si>
    <r>
      <t>X/</t>
    </r>
    <r>
      <rPr>
        <sz val="11"/>
        <color theme="1"/>
        <rFont val="Calibri"/>
        <family val="2"/>
      </rPr>
      <t>√(1+X</t>
    </r>
    <r>
      <rPr>
        <vertAlign val="superscript"/>
        <sz val="11"/>
        <color theme="1"/>
        <rFont val="Calibri"/>
        <family val="2"/>
      </rPr>
      <t>2</t>
    </r>
    <r>
      <rPr>
        <sz val="11"/>
        <color theme="1"/>
        <rFont val="Calibri"/>
        <family val="2"/>
      </rPr>
      <t>)</t>
    </r>
  </si>
  <si>
    <r>
      <t>Y/</t>
    </r>
    <r>
      <rPr>
        <sz val="11"/>
        <color theme="1"/>
        <rFont val="Calibri"/>
        <family val="2"/>
      </rPr>
      <t>√(1+X</t>
    </r>
    <r>
      <rPr>
        <vertAlign val="superscript"/>
        <sz val="11"/>
        <color theme="1"/>
        <rFont val="Calibri"/>
        <family val="2"/>
      </rPr>
      <t>2</t>
    </r>
    <r>
      <rPr>
        <sz val="11"/>
        <color theme="1"/>
        <rFont val="Calibri"/>
        <family val="2"/>
      </rPr>
      <t>)</t>
    </r>
  </si>
  <si>
    <r>
      <t>Y/</t>
    </r>
    <r>
      <rPr>
        <sz val="11"/>
        <color theme="1"/>
        <rFont val="Calibri"/>
        <family val="2"/>
      </rPr>
      <t>√(1+Y</t>
    </r>
    <r>
      <rPr>
        <vertAlign val="superscript"/>
        <sz val="11"/>
        <color theme="1"/>
        <rFont val="Calibri"/>
        <family val="2"/>
      </rPr>
      <t>2</t>
    </r>
    <r>
      <rPr>
        <sz val="11"/>
        <color theme="1"/>
        <rFont val="Calibri"/>
        <family val="2"/>
      </rPr>
      <t>)</t>
    </r>
  </si>
  <si>
    <r>
      <t>X/</t>
    </r>
    <r>
      <rPr>
        <sz val="11"/>
        <color theme="1"/>
        <rFont val="Calibri"/>
        <family val="2"/>
      </rPr>
      <t>√(1+Y</t>
    </r>
    <r>
      <rPr>
        <vertAlign val="superscript"/>
        <sz val="11"/>
        <color theme="1"/>
        <rFont val="Calibri"/>
        <family val="2"/>
      </rPr>
      <t>2</t>
    </r>
    <r>
      <rPr>
        <sz val="11"/>
        <color theme="1"/>
        <rFont val="Calibri"/>
        <family val="2"/>
      </rPr>
      <t>)</t>
    </r>
  </si>
  <si>
    <r>
      <t>F</t>
    </r>
    <r>
      <rPr>
        <vertAlign val="subscript"/>
        <sz val="11"/>
        <color theme="1"/>
        <rFont val="Calibri"/>
        <family val="2"/>
        <scheme val="minor"/>
      </rPr>
      <t>panel</t>
    </r>
  </si>
  <si>
    <r>
      <t>Note F</t>
    </r>
    <r>
      <rPr>
        <vertAlign val="subscript"/>
        <sz val="11"/>
        <color theme="1"/>
        <rFont val="Calibri"/>
        <family val="2"/>
        <scheme val="minor"/>
      </rPr>
      <t>panel</t>
    </r>
    <r>
      <rPr>
        <sz val="11"/>
        <color theme="1"/>
        <rFont val="Calibri"/>
        <family val="2"/>
        <scheme val="minor"/>
      </rPr>
      <t xml:space="preserve"> increased by a factor of 4, considering a person seated directly below the radiant panel (angle factor calculated based on a rectangle with 1/4 total area of radiant panel, see Figure C.2)</t>
    </r>
  </si>
  <si>
    <r>
      <t>Assume temperature of radiant panel (e.g. T</t>
    </r>
    <r>
      <rPr>
        <vertAlign val="subscript"/>
        <sz val="11"/>
        <color theme="1"/>
        <rFont val="Calibri"/>
        <family val="2"/>
        <scheme val="minor"/>
      </rPr>
      <t>e</t>
    </r>
    <r>
      <rPr>
        <sz val="11"/>
        <color theme="1"/>
        <rFont val="Calibri"/>
        <family val="2"/>
        <scheme val="minor"/>
      </rPr>
      <t xml:space="preserve"> is 50</t>
    </r>
    <r>
      <rPr>
        <sz val="11"/>
        <color theme="1"/>
        <rFont val="Calibri"/>
        <family val="2"/>
      </rPr>
      <t>°</t>
    </r>
    <r>
      <rPr>
        <sz val="11"/>
        <color theme="1"/>
        <rFont val="Calibri"/>
        <family val="2"/>
        <scheme val="minor"/>
      </rPr>
      <t>C)</t>
    </r>
  </si>
  <si>
    <r>
      <t>Assume other room surfaces have a surface temperature, T</t>
    </r>
    <r>
      <rPr>
        <vertAlign val="subscript"/>
        <sz val="11"/>
        <color theme="1"/>
        <rFont val="Calibri"/>
        <family val="2"/>
        <scheme val="minor"/>
      </rPr>
      <t>s</t>
    </r>
    <r>
      <rPr>
        <sz val="11"/>
        <color theme="1"/>
        <rFont val="Calibri"/>
        <family val="2"/>
        <scheme val="minor"/>
      </rPr>
      <t>, of 20</t>
    </r>
    <r>
      <rPr>
        <sz val="11"/>
        <color theme="1"/>
        <rFont val="Calibri"/>
        <family val="2"/>
      </rPr>
      <t>°</t>
    </r>
    <r>
      <rPr>
        <sz val="11"/>
        <color theme="1"/>
        <rFont val="Calibri"/>
        <family val="2"/>
        <scheme val="minor"/>
      </rPr>
      <t>C.</t>
    </r>
  </si>
  <si>
    <r>
      <t>T</t>
    </r>
    <r>
      <rPr>
        <vertAlign val="subscript"/>
        <sz val="11"/>
        <color theme="1"/>
        <rFont val="Calibri"/>
        <family val="2"/>
        <scheme val="minor"/>
      </rPr>
      <t>e</t>
    </r>
  </si>
  <si>
    <t>°C</t>
  </si>
  <si>
    <t>K</t>
  </si>
  <si>
    <r>
      <t>T</t>
    </r>
    <r>
      <rPr>
        <vertAlign val="subscript"/>
        <sz val="11"/>
        <color theme="1"/>
        <rFont val="Calibri"/>
        <family val="2"/>
        <scheme val="minor"/>
      </rPr>
      <t>s</t>
    </r>
  </si>
  <si>
    <t>Plane radiant temperature calculations</t>
  </si>
  <si>
    <r>
      <t>T</t>
    </r>
    <r>
      <rPr>
        <vertAlign val="subscript"/>
        <sz val="11"/>
        <color theme="1"/>
        <rFont val="Calibri"/>
        <family val="2"/>
        <scheme val="minor"/>
      </rPr>
      <t>pr,lower</t>
    </r>
    <r>
      <rPr>
        <sz val="11"/>
        <color theme="1"/>
        <rFont val="Calibri"/>
        <family val="2"/>
        <scheme val="minor"/>
      </rPr>
      <t xml:space="preserve"> = T</t>
    </r>
    <r>
      <rPr>
        <vertAlign val="subscript"/>
        <sz val="11"/>
        <color theme="1"/>
        <rFont val="Calibri"/>
        <family val="2"/>
        <scheme val="minor"/>
      </rPr>
      <t>s</t>
    </r>
  </si>
  <si>
    <r>
      <t>T</t>
    </r>
    <r>
      <rPr>
        <vertAlign val="subscript"/>
        <sz val="11"/>
        <color theme="1"/>
        <rFont val="Calibri"/>
        <family val="2"/>
        <scheme val="minor"/>
      </rPr>
      <t>pr,upper</t>
    </r>
  </si>
  <si>
    <t>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</si>
</sst>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2">
    <font>
      <sz val="11"/>
      <color theme="1"/>
      <name val="Calibri"/>
      <family val="2"/>
      <scheme val="minor"/>
    </font>
    <font>
      <b/>
      <sz val="11"/>
      <color theme="1"/>
      <name val="Calibri"/>
      <family val="2"/>
      <scheme val="minor"/>
    </font>
    <font>
      <sz val="11"/>
      <color theme="1"/>
      <name val="Calibri"/>
      <family val="2"/>
    </font>
    <font>
      <vertAlign val="superscript"/>
      <sz val="11"/>
      <color theme="1"/>
      <name val="Calibri"/>
      <family val="2"/>
    </font>
    <font>
      <b/>
      <i/>
      <sz val="11"/>
      <color theme="1"/>
      <name val="Calibri"/>
      <family val="2"/>
      <scheme val="minor"/>
    </font>
    <font>
      <sz val="11"/>
      <color theme="1"/>
      <name val="Calibri"/>
      <family val="2"/>
      <scheme val="minor"/>
    </font>
    <font>
      <sz val="11"/>
      <color rgb="FF000000"/>
      <name val="Calibri"/>
      <family val="2"/>
    </font>
    <font>
      <sz val="10"/>
      <name val="Arial"/>
      <family val="2"/>
    </font>
    <font>
      <sz val="11"/>
      <name val="Arial"/>
      <family val="2"/>
    </font>
    <font>
      <sz val="24"/>
      <color rgb="FF000000"/>
      <name val="Arial"/>
      <family val="2"/>
    </font>
    <font>
      <b/>
      <sz val="20"/>
      <color rgb="FF000000"/>
      <name val="Arial"/>
      <family val="2"/>
    </font>
    <font>
      <sz val="22"/>
      <color rgb="FF000000"/>
      <name val="Arial"/>
      <family val="2"/>
    </font>
    <font>
      <sz val="12"/>
      <color rgb="FF000000"/>
      <name val="Arial"/>
      <family val="2"/>
    </font>
    <font>
      <b/>
      <sz val="12"/>
      <color rgb="FF000000"/>
      <name val="Arial"/>
      <family val="2"/>
    </font>
    <font>
      <i/>
      <sz val="12"/>
      <color rgb="FF000000"/>
      <name val="Arial"/>
      <family val="2"/>
    </font>
    <font>
      <sz val="12"/>
      <name val="Arial"/>
      <family val="2"/>
    </font>
    <font>
      <i/>
      <sz val="11"/>
      <color rgb="FFFF0000"/>
      <name val="Calibri"/>
      <family val="2"/>
    </font>
    <font>
      <i/>
      <sz val="10"/>
      <color rgb="FFFF0000"/>
      <name val="Arial"/>
      <family val="2"/>
    </font>
    <font>
      <b/>
      <sz val="11"/>
      <name val="Arial"/>
      <family val="2"/>
    </font>
    <font>
      <b/>
      <sz val="11"/>
      <color rgb="FF000000"/>
      <name val="Arial"/>
      <family val="2"/>
    </font>
    <font>
      <sz val="11"/>
      <color rgb="FF000000"/>
      <name val="Arial"/>
      <family val="2"/>
    </font>
    <font>
      <vertAlign val="subscrip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D9D9D9"/>
        <bgColor rgb="FF000000"/>
      </patternFill>
    </fill>
    <fill>
      <patternFill patternType="solid">
        <fgColor rgb="FFF2F2F2"/>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7" fillId="0" borderId="0"/>
  </cellStyleXfs>
  <cellXfs count="41">
    <xf numFmtId="0" fontId="0" fillId="0" borderId="0" xfId="0"/>
    <xf numFmtId="0" fontId="1" fillId="0" borderId="0" xfId="0" applyFont="1"/>
    <xf numFmtId="0" fontId="2" fillId="0" borderId="0" xfId="0" applyFont="1"/>
    <xf numFmtId="164" fontId="0" fillId="0" borderId="0" xfId="0" applyNumberFormat="1"/>
    <xf numFmtId="165" fontId="0" fillId="0" borderId="0" xfId="0" applyNumberFormat="1"/>
    <xf numFmtId="0" fontId="0" fillId="2" borderId="0" xfId="0" applyFill="1"/>
    <xf numFmtId="165" fontId="1" fillId="0" borderId="0" xfId="0" applyNumberFormat="1" applyFont="1"/>
    <xf numFmtId="0" fontId="4" fillId="0" borderId="0" xfId="0" applyFont="1"/>
    <xf numFmtId="0" fontId="6" fillId="0" borderId="0" xfId="1" applyFont="1"/>
    <xf numFmtId="165" fontId="6" fillId="0" borderId="0" xfId="1" applyNumberFormat="1" applyFont="1"/>
    <xf numFmtId="0" fontId="7" fillId="0" borderId="0" xfId="2"/>
    <xf numFmtId="0" fontId="8" fillId="0" borderId="0" xfId="2" applyFont="1" applyAlignment="1">
      <alignment vertical="top" wrapText="1"/>
    </xf>
    <xf numFmtId="0" fontId="6" fillId="0" borderId="0" xfId="1" applyFont="1" applyAlignment="1">
      <alignment vertical="center"/>
    </xf>
    <xf numFmtId="0" fontId="12" fillId="0" borderId="0" xfId="1" applyFont="1"/>
    <xf numFmtId="0" fontId="13" fillId="4" borderId="1" xfId="2" applyFont="1" applyFill="1" applyBorder="1" applyAlignment="1">
      <alignment horizontal="center" vertical="center" wrapText="1"/>
    </xf>
    <xf numFmtId="165" fontId="15" fillId="0" borderId="1" xfId="2" applyNumberFormat="1" applyFont="1" applyBorder="1" applyAlignment="1">
      <alignment horizontal="center" vertical="center" wrapText="1"/>
    </xf>
    <xf numFmtId="0" fontId="15" fillId="0" borderId="1" xfId="2" applyFont="1" applyBorder="1" applyAlignment="1">
      <alignment horizontal="center" vertical="center" wrapText="1"/>
    </xf>
    <xf numFmtId="14" fontId="15" fillId="0" borderId="1" xfId="2" applyNumberFormat="1" applyFont="1" applyBorder="1" applyAlignment="1">
      <alignment horizontal="center" vertical="center" wrapText="1"/>
    </xf>
    <xf numFmtId="0" fontId="16" fillId="0" borderId="0" xfId="1" applyFont="1"/>
    <xf numFmtId="165" fontId="17" fillId="0" borderId="0" xfId="1" applyNumberFormat="1" applyFont="1" applyAlignment="1">
      <alignment vertical="center"/>
    </xf>
    <xf numFmtId="0" fontId="18" fillId="0" borderId="0" xfId="2" applyFont="1" applyAlignment="1">
      <alignment horizontal="left" vertical="top"/>
    </xf>
    <xf numFmtId="0" fontId="6" fillId="0" borderId="0" xfId="1" applyFont="1" applyAlignment="1">
      <alignment vertical="top"/>
    </xf>
    <xf numFmtId="165" fontId="19" fillId="0" borderId="0" xfId="1" applyNumberFormat="1" applyFont="1"/>
    <xf numFmtId="165" fontId="20" fillId="0" borderId="0" xfId="1" applyNumberFormat="1" applyFont="1"/>
    <xf numFmtId="0" fontId="20" fillId="0" borderId="0" xfId="0" applyFont="1"/>
    <xf numFmtId="0" fontId="8" fillId="0" borderId="0" xfId="2" applyFont="1" applyAlignment="1">
      <alignment horizontal="left" vertical="top" wrapText="1"/>
    </xf>
    <xf numFmtId="0" fontId="12" fillId="0" borderId="0" xfId="2" applyFont="1" applyAlignment="1">
      <alignment vertical="center"/>
    </xf>
    <xf numFmtId="0" fontId="13" fillId="3" borderId="1" xfId="2" applyFont="1" applyFill="1" applyBorder="1" applyAlignment="1">
      <alignment horizontal="center" vertical="center" wrapText="1"/>
    </xf>
    <xf numFmtId="0" fontId="13" fillId="4" borderId="1" xfId="2" applyFont="1" applyFill="1" applyBorder="1" applyAlignment="1">
      <alignment horizontal="center" vertical="center" wrapText="1"/>
    </xf>
    <xf numFmtId="0" fontId="15" fillId="0" borderId="1" xfId="2" applyFont="1" applyBorder="1" applyAlignment="1">
      <alignment horizontal="center" vertical="center" wrapText="1"/>
    </xf>
    <xf numFmtId="0" fontId="13" fillId="0" borderId="1" xfId="2" applyFont="1" applyBorder="1" applyAlignment="1">
      <alignment horizontal="left" vertical="center" wrapText="1"/>
    </xf>
    <xf numFmtId="0" fontId="13" fillId="0" borderId="1" xfId="2" applyFont="1" applyBorder="1" applyAlignment="1">
      <alignment vertical="center" wrapText="1"/>
    </xf>
    <xf numFmtId="0" fontId="14" fillId="0" borderId="1" xfId="2" applyFont="1" applyBorder="1" applyAlignment="1">
      <alignment vertical="center" wrapText="1"/>
    </xf>
    <xf numFmtId="0" fontId="12" fillId="0" borderId="1" xfId="2" applyFont="1" applyBorder="1" applyAlignment="1">
      <alignment vertical="center" wrapText="1"/>
    </xf>
    <xf numFmtId="165" fontId="9" fillId="0" borderId="0" xfId="1" applyNumberFormat="1" applyFont="1" applyAlignment="1">
      <alignment horizontal="center" vertical="center"/>
    </xf>
    <xf numFmtId="165" fontId="10" fillId="0" borderId="0" xfId="1" applyNumberFormat="1" applyFont="1" applyAlignment="1">
      <alignment horizontal="center" vertical="center" wrapText="1"/>
    </xf>
    <xf numFmtId="49" fontId="11" fillId="0" borderId="0" xfId="1" applyNumberFormat="1" applyFont="1" applyAlignment="1">
      <alignment horizontal="center" vertical="center"/>
    </xf>
    <xf numFmtId="0" fontId="13" fillId="4" borderId="1" xfId="2" applyFont="1" applyFill="1" applyBorder="1" applyAlignment="1">
      <alignment horizontal="left" vertical="center" wrapText="1"/>
    </xf>
    <xf numFmtId="0" fontId="13" fillId="4" borderId="1" xfId="2" applyFont="1" applyFill="1" applyBorder="1" applyAlignment="1">
      <alignment vertical="center" wrapText="1"/>
    </xf>
    <xf numFmtId="0" fontId="12" fillId="0" borderId="0" xfId="2" applyFont="1" applyAlignment="1"/>
    <xf numFmtId="0" fontId="0" fillId="0" borderId="0" xfId="0" applyAlignment="1"/>
  </cellXfs>
  <cellStyles count="3">
    <cellStyle name="Normal" xfId="0" builtinId="0"/>
    <cellStyle name="Normal 16" xfId="2" xr:uid="{00000000-0005-0000-0000-000001000000}"/>
    <cellStyle name="Normal 8 8"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10</xdr:col>
      <xdr:colOff>513524</xdr:colOff>
      <xdr:row>24</xdr:row>
      <xdr:rowOff>104286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762000"/>
          <a:ext cx="6609524" cy="3914286"/>
        </a:xfrm>
        <a:prstGeom prst="rect">
          <a:avLst/>
        </a:prstGeom>
      </xdr:spPr>
    </xdr:pic>
    <xdr:clientData/>
  </xdr:twoCellAnchor>
  <xdr:twoCellAnchor editAs="oneCell">
    <xdr:from>
      <xdr:col>0</xdr:col>
      <xdr:colOff>0</xdr:colOff>
      <xdr:row>26</xdr:row>
      <xdr:rowOff>0</xdr:rowOff>
    </xdr:from>
    <xdr:to>
      <xdr:col>10</xdr:col>
      <xdr:colOff>361143</xdr:colOff>
      <xdr:row>42</xdr:row>
      <xdr:rowOff>37695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0" y="4953000"/>
          <a:ext cx="6457143" cy="3238095"/>
        </a:xfrm>
        <a:prstGeom prst="rect">
          <a:avLst/>
        </a:prstGeom>
      </xdr:spPr>
    </xdr:pic>
    <xdr:clientData/>
  </xdr:twoCellAnchor>
  <xdr:twoCellAnchor editAs="oneCell">
    <xdr:from>
      <xdr:col>12</xdr:col>
      <xdr:colOff>0</xdr:colOff>
      <xdr:row>4</xdr:row>
      <xdr:rowOff>0</xdr:rowOff>
    </xdr:from>
    <xdr:to>
      <xdr:col>18</xdr:col>
      <xdr:colOff>380495</xdr:colOff>
      <xdr:row>9</xdr:row>
      <xdr:rowOff>180833</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7315200" y="762000"/>
          <a:ext cx="4038095" cy="11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
  <sheetViews>
    <sheetView tabSelected="1" workbookViewId="0" xr3:uid="{AEA406A1-0E4B-5B11-9CD5-51D6E497D94C}">
      <selection activeCell="B3" sqref="B3:H3"/>
    </sheetView>
  </sheetViews>
  <sheetFormatPr defaultRowHeight="14.25"/>
  <cols>
    <col min="5" max="5" width="11" customWidth="1"/>
    <col min="6" max="6" width="11.5703125" customWidth="1"/>
    <col min="7" max="7" width="11.28515625" customWidth="1"/>
    <col min="8" max="8" width="12" customWidth="1"/>
  </cols>
  <sheetData>
    <row r="1" spans="1:10">
      <c r="A1" s="8"/>
      <c r="B1" s="9"/>
      <c r="C1" s="8"/>
      <c r="D1" s="8"/>
      <c r="E1" s="8"/>
      <c r="F1" s="8"/>
      <c r="G1" s="8"/>
      <c r="H1" s="8"/>
      <c r="I1" s="10"/>
      <c r="J1" s="11"/>
    </row>
    <row r="2" spans="1:10" ht="29.65">
      <c r="A2" s="12"/>
      <c r="B2" s="34"/>
      <c r="C2" s="34"/>
      <c r="D2" s="34"/>
      <c r="E2" s="34"/>
      <c r="F2" s="34"/>
      <c r="G2" s="34"/>
      <c r="H2" s="34"/>
      <c r="I2" s="10"/>
      <c r="J2" s="11"/>
    </row>
    <row r="3" spans="1:10" ht="25.15">
      <c r="A3" s="12"/>
      <c r="B3" s="35" t="s">
        <v>0</v>
      </c>
      <c r="C3" s="35"/>
      <c r="D3" s="35"/>
      <c r="E3" s="35"/>
      <c r="F3" s="35"/>
      <c r="G3" s="35"/>
      <c r="H3" s="35"/>
      <c r="I3" s="10"/>
      <c r="J3" s="11"/>
    </row>
    <row r="4" spans="1:10" ht="27.4">
      <c r="A4" s="12"/>
      <c r="B4" s="36" t="s">
        <v>1</v>
      </c>
      <c r="C4" s="36"/>
      <c r="D4" s="36"/>
      <c r="E4" s="36"/>
      <c r="F4" s="36"/>
      <c r="G4" s="36"/>
      <c r="H4" s="36"/>
      <c r="I4" s="10"/>
      <c r="J4" s="11"/>
    </row>
    <row r="5" spans="1:10">
      <c r="A5" s="8"/>
      <c r="B5" s="9"/>
      <c r="C5" s="8"/>
      <c r="D5" s="8"/>
      <c r="E5" s="8"/>
      <c r="F5" s="8"/>
      <c r="G5" s="8"/>
      <c r="H5" s="8"/>
      <c r="I5" s="10"/>
      <c r="J5" s="11"/>
    </row>
    <row r="6" spans="1:10" ht="15.4">
      <c r="A6" s="13"/>
      <c r="B6" s="27" t="s">
        <v>2</v>
      </c>
      <c r="C6" s="27"/>
      <c r="D6" s="27"/>
      <c r="E6" s="27"/>
      <c r="F6" s="27"/>
      <c r="G6" s="27"/>
      <c r="H6" s="27"/>
      <c r="I6" s="10"/>
      <c r="J6" s="11"/>
    </row>
    <row r="7" spans="1:10" ht="15.4">
      <c r="A7" s="13"/>
      <c r="B7" s="37" t="s">
        <v>3</v>
      </c>
      <c r="C7" s="37"/>
      <c r="D7" s="38" t="s">
        <v>4</v>
      </c>
      <c r="E7" s="38"/>
      <c r="F7" s="38"/>
      <c r="G7" s="38"/>
      <c r="H7" s="38"/>
      <c r="I7" s="10"/>
      <c r="J7" s="11"/>
    </row>
    <row r="8" spans="1:10" ht="31.5" customHeight="1">
      <c r="A8" s="13"/>
      <c r="B8" s="30" t="s">
        <v>5</v>
      </c>
      <c r="C8" s="30"/>
      <c r="D8" s="31" t="s">
        <v>6</v>
      </c>
      <c r="E8" s="31"/>
      <c r="F8" s="31"/>
      <c r="G8" s="31"/>
      <c r="H8" s="31"/>
      <c r="I8" s="10"/>
      <c r="J8" s="11"/>
    </row>
    <row r="9" spans="1:10" ht="56.65" customHeight="1">
      <c r="A9" s="13"/>
      <c r="B9" s="30"/>
      <c r="C9" s="30"/>
      <c r="D9" s="32" t="s">
        <v>7</v>
      </c>
      <c r="E9" s="32"/>
      <c r="F9" s="32"/>
      <c r="G9" s="32"/>
      <c r="H9" s="32"/>
      <c r="I9" s="10"/>
      <c r="J9" s="11"/>
    </row>
    <row r="10" spans="1:10" ht="53.25" customHeight="1">
      <c r="A10" s="13"/>
      <c r="B10" s="30" t="s">
        <v>8</v>
      </c>
      <c r="C10" s="30"/>
      <c r="D10" s="33" t="s">
        <v>6</v>
      </c>
      <c r="E10" s="33"/>
      <c r="F10" s="33"/>
      <c r="G10" s="33"/>
      <c r="H10" s="33"/>
      <c r="I10" s="10"/>
      <c r="J10" s="11"/>
    </row>
    <row r="11" spans="1:10" ht="15.4">
      <c r="A11" s="13"/>
      <c r="B11" s="30"/>
      <c r="C11" s="30"/>
      <c r="D11" s="32"/>
      <c r="E11" s="31"/>
      <c r="F11" s="31"/>
      <c r="G11" s="31"/>
      <c r="H11" s="31"/>
      <c r="I11" s="10"/>
      <c r="J11" s="11"/>
    </row>
    <row r="12" spans="1:10" ht="15.4">
      <c r="A12" s="13"/>
      <c r="B12" s="26"/>
      <c r="C12" s="26"/>
      <c r="D12" s="39"/>
      <c r="E12" s="39"/>
      <c r="F12" s="39"/>
      <c r="G12" s="39"/>
      <c r="H12" s="39"/>
      <c r="I12" s="10"/>
      <c r="J12" s="11"/>
    </row>
    <row r="13" spans="1:10" ht="15.4">
      <c r="A13" s="13"/>
      <c r="B13" s="27" t="s">
        <v>9</v>
      </c>
      <c r="C13" s="27"/>
      <c r="D13" s="27"/>
      <c r="E13" s="27"/>
      <c r="F13" s="27"/>
      <c r="G13" s="27"/>
      <c r="H13" s="27"/>
      <c r="I13" s="10"/>
      <c r="J13" s="11"/>
    </row>
    <row r="14" spans="1:10" ht="30">
      <c r="A14" s="13"/>
      <c r="B14" s="14" t="s">
        <v>10</v>
      </c>
      <c r="C14" s="28" t="s">
        <v>11</v>
      </c>
      <c r="D14" s="28"/>
      <c r="E14" s="14" t="s">
        <v>12</v>
      </c>
      <c r="F14" s="14" t="s">
        <v>13</v>
      </c>
      <c r="G14" s="14" t="s">
        <v>14</v>
      </c>
      <c r="H14" s="14" t="s">
        <v>15</v>
      </c>
      <c r="I14" s="10"/>
      <c r="J14" s="11"/>
    </row>
    <row r="15" spans="1:10" ht="54.4" customHeight="1">
      <c r="A15" s="13"/>
      <c r="B15" s="15">
        <v>1</v>
      </c>
      <c r="C15" s="29" t="s">
        <v>16</v>
      </c>
      <c r="D15" s="29"/>
      <c r="E15" s="16" t="s">
        <v>17</v>
      </c>
      <c r="F15" s="17">
        <v>43321</v>
      </c>
      <c r="G15" s="16" t="s">
        <v>18</v>
      </c>
      <c r="H15" s="17">
        <v>43321</v>
      </c>
      <c r="I15" s="10"/>
      <c r="J15" s="11"/>
    </row>
    <row r="16" spans="1:10">
      <c r="A16" s="18"/>
      <c r="B16" s="19"/>
      <c r="C16" s="18"/>
      <c r="D16" s="18"/>
      <c r="E16" s="18"/>
      <c r="F16" s="18"/>
      <c r="G16" s="18"/>
      <c r="H16" s="18"/>
      <c r="I16" s="10"/>
      <c r="J16" s="11"/>
    </row>
    <row r="17" spans="1:15" ht="15.4">
      <c r="A17" s="8"/>
      <c r="B17" s="20" t="s">
        <v>19</v>
      </c>
      <c r="C17" s="13"/>
      <c r="D17" s="13"/>
      <c r="E17" s="13"/>
      <c r="F17" s="13"/>
      <c r="G17" s="13"/>
      <c r="H17" s="13"/>
      <c r="I17" s="10"/>
      <c r="J17" s="11"/>
    </row>
    <row r="18" spans="1:15" ht="38.65" customHeight="1">
      <c r="A18" s="21"/>
      <c r="B18" s="25" t="s">
        <v>20</v>
      </c>
      <c r="C18" s="25"/>
      <c r="D18" s="25"/>
      <c r="E18" s="25"/>
      <c r="F18" s="25"/>
      <c r="G18" s="25"/>
      <c r="H18" s="25"/>
      <c r="I18" s="40"/>
      <c r="J18" s="40"/>
      <c r="K18" s="40"/>
      <c r="L18" s="40"/>
      <c r="M18" s="40"/>
      <c r="N18" s="40"/>
      <c r="O18" s="40"/>
    </row>
    <row r="19" spans="1:15">
      <c r="A19" s="8"/>
      <c r="B19" s="9"/>
      <c r="C19" s="8"/>
      <c r="D19" s="8"/>
      <c r="E19" s="8"/>
      <c r="F19" s="8"/>
      <c r="G19" s="8"/>
      <c r="H19" s="8"/>
      <c r="I19" s="10"/>
      <c r="J19" s="11"/>
    </row>
    <row r="20" spans="1:15">
      <c r="A20" s="8"/>
      <c r="B20" s="22" t="s">
        <v>21</v>
      </c>
      <c r="C20" s="8"/>
      <c r="D20" s="8"/>
      <c r="E20" s="8"/>
      <c r="F20" s="8"/>
      <c r="G20" s="8"/>
      <c r="H20" s="8"/>
      <c r="I20" s="10"/>
      <c r="J20" s="11"/>
    </row>
    <row r="21" spans="1:15">
      <c r="A21" s="8"/>
      <c r="B21" s="23" t="s">
        <v>22</v>
      </c>
      <c r="C21" s="8"/>
      <c r="D21" s="8"/>
      <c r="E21" s="8"/>
      <c r="F21" s="8"/>
      <c r="G21" s="8"/>
      <c r="H21" s="8"/>
      <c r="I21" s="10"/>
      <c r="J21" s="11"/>
    </row>
    <row r="22" spans="1:15">
      <c r="A22" s="8"/>
      <c r="B22" s="24"/>
      <c r="C22" s="8"/>
      <c r="D22" s="8"/>
      <c r="E22" s="8"/>
      <c r="F22" s="8"/>
      <c r="G22" s="8"/>
      <c r="H22" s="8"/>
      <c r="I22" s="10"/>
      <c r="J22" s="11"/>
    </row>
    <row r="23" spans="1:15">
      <c r="A23" s="8"/>
      <c r="B23" s="9"/>
      <c r="C23" s="8"/>
      <c r="D23" s="8"/>
      <c r="E23" s="8"/>
      <c r="F23" s="8"/>
      <c r="G23" s="8"/>
      <c r="H23" s="8"/>
      <c r="I23" s="10"/>
      <c r="J23" s="11"/>
    </row>
  </sheetData>
  <mergeCells count="18">
    <mergeCell ref="B2:H2"/>
    <mergeCell ref="B3:H3"/>
    <mergeCell ref="B4:H4"/>
    <mergeCell ref="B6:H6"/>
    <mergeCell ref="B7:C7"/>
    <mergeCell ref="D7:H7"/>
    <mergeCell ref="B8:C9"/>
    <mergeCell ref="D8:H8"/>
    <mergeCell ref="D9:H9"/>
    <mergeCell ref="B10:C11"/>
    <mergeCell ref="D10:H10"/>
    <mergeCell ref="D11:H11"/>
    <mergeCell ref="B18:O18"/>
    <mergeCell ref="B12:C12"/>
    <mergeCell ref="D12:H12"/>
    <mergeCell ref="B13:H13"/>
    <mergeCell ref="C14:D14"/>
    <mergeCell ref="C15:D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56"/>
  <sheetViews>
    <sheetView workbookViewId="0" xr3:uid="{958C4451-9541-5A59-BF78-D2F731DF1C81}">
      <selection activeCell="P59" sqref="P59"/>
    </sheetView>
  </sheetViews>
  <sheetFormatPr defaultRowHeight="14.25"/>
  <cols>
    <col min="17" max="17" width="9.140625" customWidth="1"/>
  </cols>
  <sheetData>
    <row r="1" spans="1:13">
      <c r="A1" s="1" t="s">
        <v>23</v>
      </c>
      <c r="M1" s="1" t="s">
        <v>24</v>
      </c>
    </row>
    <row r="3" spans="1:13">
      <c r="A3" s="1" t="s">
        <v>25</v>
      </c>
      <c r="M3" s="1" t="s">
        <v>26</v>
      </c>
    </row>
    <row r="12" spans="1:13">
      <c r="M12" s="1" t="s">
        <v>27</v>
      </c>
    </row>
    <row r="14" spans="1:13">
      <c r="M14" t="s">
        <v>28</v>
      </c>
    </row>
    <row r="15" spans="1:13">
      <c r="M15" t="s">
        <v>29</v>
      </c>
    </row>
    <row r="16" spans="1:13">
      <c r="M16" t="s">
        <v>30</v>
      </c>
    </row>
    <row r="18" spans="13:19">
      <c r="M18" s="7" t="s">
        <v>31</v>
      </c>
    </row>
    <row r="19" spans="13:19">
      <c r="M19" t="s">
        <v>32</v>
      </c>
    </row>
    <row r="20" spans="13:19">
      <c r="M20" t="s">
        <v>33</v>
      </c>
    </row>
    <row r="21" spans="13:19">
      <c r="M21" t="s">
        <v>34</v>
      </c>
    </row>
    <row r="22" spans="13:19">
      <c r="M22" t="s">
        <v>35</v>
      </c>
    </row>
    <row r="24" spans="13:19">
      <c r="M24" t="s">
        <v>36</v>
      </c>
      <c r="Q24" s="5">
        <v>0.6</v>
      </c>
      <c r="R24" t="s">
        <v>37</v>
      </c>
    </row>
    <row r="25" spans="13:19">
      <c r="M25" t="s">
        <v>38</v>
      </c>
      <c r="Q25" s="5">
        <v>6</v>
      </c>
      <c r="R25" t="s">
        <v>37</v>
      </c>
    </row>
    <row r="26" spans="13:19">
      <c r="M26" t="s">
        <v>39</v>
      </c>
      <c r="Q26">
        <f>Q24/2</f>
        <v>0.3</v>
      </c>
      <c r="R26" t="s">
        <v>37</v>
      </c>
      <c r="S26" t="s">
        <v>40</v>
      </c>
    </row>
    <row r="27" spans="13:19">
      <c r="M27" t="s">
        <v>41</v>
      </c>
      <c r="Q27">
        <f>Q25/2</f>
        <v>3</v>
      </c>
      <c r="R27" t="s">
        <v>37</v>
      </c>
      <c r="S27" t="s">
        <v>42</v>
      </c>
    </row>
    <row r="28" spans="13:19">
      <c r="M28" t="s">
        <v>43</v>
      </c>
      <c r="Q28" s="5">
        <v>0.6</v>
      </c>
      <c r="R28" t="s">
        <v>37</v>
      </c>
      <c r="S28" t="s">
        <v>44</v>
      </c>
    </row>
    <row r="29" spans="13:19">
      <c r="M29" t="s">
        <v>45</v>
      </c>
      <c r="Q29" s="5">
        <v>3</v>
      </c>
      <c r="R29" t="s">
        <v>37</v>
      </c>
    </row>
    <row r="30" spans="13:19">
      <c r="M30" t="s">
        <v>46</v>
      </c>
      <c r="Q30">
        <f>Q29-Q28</f>
        <v>2.4</v>
      </c>
      <c r="R30" t="s">
        <v>37</v>
      </c>
    </row>
    <row r="32" spans="13:19">
      <c r="M32" t="s">
        <v>47</v>
      </c>
      <c r="Q32" s="3">
        <f>1/(2*PI())</f>
        <v>0.15915494309189535</v>
      </c>
    </row>
    <row r="33" spans="13:18">
      <c r="M33" t="s">
        <v>48</v>
      </c>
      <c r="Q33" s="3">
        <f>Q26/Q30</f>
        <v>0.125</v>
      </c>
    </row>
    <row r="34" spans="13:18">
      <c r="M34" t="s">
        <v>49</v>
      </c>
      <c r="Q34" s="3">
        <f>Q27/Q30</f>
        <v>1.25</v>
      </c>
    </row>
    <row r="35" spans="13:18" ht="15.75">
      <c r="M35" t="s">
        <v>50</v>
      </c>
      <c r="Q35" s="3">
        <f>Q33/SQRT(1+Q33^2)</f>
        <v>0.12403473458920847</v>
      </c>
    </row>
    <row r="36" spans="13:18" ht="15.75">
      <c r="M36" t="s">
        <v>51</v>
      </c>
      <c r="Q36" s="3">
        <f>Q34/SQRT(1+Q33^2)</f>
        <v>1.2403473458920846</v>
      </c>
    </row>
    <row r="37" spans="13:18" ht="15.75">
      <c r="M37" t="s">
        <v>52</v>
      </c>
      <c r="Q37" s="3">
        <f>Q34/SQRT(1+Q34^2)</f>
        <v>0.78086880944303039</v>
      </c>
    </row>
    <row r="38" spans="13:18" ht="15.75">
      <c r="M38" t="s">
        <v>53</v>
      </c>
      <c r="Q38" s="3">
        <f>Q33/SQRT(1+Q34^2)</f>
        <v>7.8086880944303036E-2</v>
      </c>
    </row>
    <row r="39" spans="13:18" ht="15.75">
      <c r="M39" t="s">
        <v>54</v>
      </c>
      <c r="Q39" s="3">
        <f>4*Q32*(Q35*ATAN(Q36)+Q37*ATAN(Q38))</f>
        <v>0.10919600628203317</v>
      </c>
    </row>
    <row r="41" spans="13:18" ht="15.75">
      <c r="M41" t="s">
        <v>55</v>
      </c>
    </row>
    <row r="43" spans="13:18" ht="15.75">
      <c r="M43" t="s">
        <v>56</v>
      </c>
    </row>
    <row r="44" spans="13:18" ht="15.75">
      <c r="M44" t="s">
        <v>57</v>
      </c>
    </row>
    <row r="46" spans="13:18" ht="15.75">
      <c r="M46" t="s">
        <v>58</v>
      </c>
      <c r="Q46" s="5">
        <v>50</v>
      </c>
      <c r="R46" s="2" t="s">
        <v>59</v>
      </c>
    </row>
    <row r="47" spans="13:18" ht="15.75">
      <c r="M47" t="s">
        <v>58</v>
      </c>
      <c r="Q47">
        <f>Q46+273</f>
        <v>323</v>
      </c>
      <c r="R47" t="s">
        <v>60</v>
      </c>
    </row>
    <row r="49" spans="13:18" ht="15.75">
      <c r="M49" t="s">
        <v>61</v>
      </c>
      <c r="Q49" s="5">
        <v>20</v>
      </c>
      <c r="R49" s="2" t="s">
        <v>59</v>
      </c>
    </row>
    <row r="50" spans="13:18" ht="15.75">
      <c r="M50" t="s">
        <v>61</v>
      </c>
      <c r="Q50">
        <f>Q49+273</f>
        <v>293</v>
      </c>
      <c r="R50" s="2" t="s">
        <v>60</v>
      </c>
    </row>
    <row r="52" spans="13:18">
      <c r="M52" t="s">
        <v>62</v>
      </c>
    </row>
    <row r="54" spans="13:18" ht="15.75">
      <c r="M54" t="s">
        <v>63</v>
      </c>
      <c r="Q54">
        <f>Q50</f>
        <v>293</v>
      </c>
      <c r="R54" t="s">
        <v>60</v>
      </c>
    </row>
    <row r="55" spans="13:18" ht="15.75">
      <c r="M55" t="s">
        <v>64</v>
      </c>
      <c r="Q55" s="4">
        <f>((Q39*Q47^4)+(1-Q39)*Q50^4)^0.25</f>
        <v>296.7419285629133</v>
      </c>
      <c r="R55" t="s">
        <v>60</v>
      </c>
    </row>
    <row r="56" spans="13:18">
      <c r="M56" s="1" t="s">
        <v>65</v>
      </c>
      <c r="Q56" s="6">
        <f>Q55-Q54</f>
        <v>3.7419285629133014</v>
      </c>
      <c r="R56" s="1" t="s">
        <v>60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Tim</dc:creator>
  <cp:keywords/>
  <dc:description/>
  <cp:lastModifiedBy/>
  <cp:revision/>
  <dcterms:created xsi:type="dcterms:W3CDTF">2016-12-23T09:47:16Z</dcterms:created>
  <dcterms:modified xsi:type="dcterms:W3CDTF">2018-08-20T15:15:55Z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RiskLevel">
    <vt:lpwstr/>
  </property>
  <property fmtid="{D5CDD505-2E9C-101B-9397-08002B2CF9AE}" pid="3" name="DocRiskLevelWizardText">
    <vt:lpwstr>Atkins Baseline</vt:lpwstr>
  </property>
  <property fmtid="{D5CDD505-2E9C-101B-9397-08002B2CF9AE}" pid="4" name="DocRiskLevelWizardMarker">
    <vt:lpwstr/>
  </property>
</Properties>
</file>